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CD0E4D0F-8BC7-44BA-9487-1953D62C70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S45" i="12"/>
  <c r="R45" i="12"/>
  <c r="O45" i="12"/>
  <c r="N45" i="12"/>
  <c r="K45" i="12"/>
  <c r="J45" i="12"/>
  <c r="L45" i="12" s="1"/>
  <c r="H45" i="12"/>
  <c r="G45" i="12"/>
  <c r="F45" i="12"/>
  <c r="M45" i="12" s="1"/>
  <c r="E45" i="12"/>
  <c r="D45" i="12"/>
  <c r="AI44" i="12"/>
  <c r="AH44" i="12"/>
  <c r="AJ44" i="12" s="1"/>
  <c r="AG44" i="12"/>
  <c r="AE44" i="12"/>
  <c r="AF44" i="12" s="1"/>
  <c r="AK44" i="12" s="1"/>
  <c r="AD44" i="12"/>
  <c r="X44" i="12"/>
  <c r="W44" i="12"/>
  <c r="V44" i="12"/>
  <c r="S44" i="12"/>
  <c r="R44" i="12"/>
  <c r="T44" i="12" s="1"/>
  <c r="P44" i="12"/>
  <c r="O44" i="12"/>
  <c r="N44" i="12"/>
  <c r="K44" i="12"/>
  <c r="J44" i="12"/>
  <c r="H44" i="12"/>
  <c r="I44" i="12" s="1"/>
  <c r="G44" i="12"/>
  <c r="E44" i="12"/>
  <c r="D44" i="12"/>
  <c r="AJ43" i="12"/>
  <c r="AF43" i="12"/>
  <c r="AA43" i="12"/>
  <c r="Z43" i="12"/>
  <c r="AB43" i="12" s="1"/>
  <c r="AC43" i="12" s="1"/>
  <c r="Y43" i="12"/>
  <c r="X43" i="12"/>
  <c r="T43" i="12"/>
  <c r="P43" i="12"/>
  <c r="L43" i="12"/>
  <c r="I43" i="12"/>
  <c r="F43" i="12"/>
  <c r="M43" i="12" s="1"/>
  <c r="AJ42" i="12"/>
  <c r="AF42" i="12"/>
  <c r="AK42" i="12" s="1"/>
  <c r="AA42" i="12"/>
  <c r="Z42" i="12"/>
  <c r="X42" i="12"/>
  <c r="T42" i="12"/>
  <c r="P42" i="12"/>
  <c r="L42" i="12"/>
  <c r="I42" i="12"/>
  <c r="F42" i="12"/>
  <c r="Q42" i="12" s="1"/>
  <c r="AJ41" i="12"/>
  <c r="AF41" i="12"/>
  <c r="AA41" i="12"/>
  <c r="Z41" i="12"/>
  <c r="X41" i="12"/>
  <c r="T41" i="12"/>
  <c r="U41" i="12" s="1"/>
  <c r="P41" i="12"/>
  <c r="M41" i="12"/>
  <c r="L41" i="12"/>
  <c r="I41" i="12"/>
  <c r="F41" i="12"/>
  <c r="AJ40" i="12"/>
  <c r="AF40" i="12"/>
  <c r="AB40" i="12"/>
  <c r="AA40" i="12"/>
  <c r="Z40" i="12"/>
  <c r="X40" i="12"/>
  <c r="T40" i="12"/>
  <c r="P40" i="12"/>
  <c r="L40" i="12"/>
  <c r="I40" i="12"/>
  <c r="U40" i="12" s="1"/>
  <c r="F40" i="12"/>
  <c r="Q40" i="12" s="1"/>
  <c r="AI39" i="12"/>
  <c r="AH39" i="12"/>
  <c r="AJ39" i="12" s="1"/>
  <c r="AG39" i="12"/>
  <c r="AE39" i="12"/>
  <c r="AD39" i="12"/>
  <c r="W39" i="12"/>
  <c r="V39" i="12"/>
  <c r="X39" i="12" s="1"/>
  <c r="S39" i="12"/>
  <c r="R39" i="12"/>
  <c r="O39" i="12"/>
  <c r="N39" i="12"/>
  <c r="K39" i="12"/>
  <c r="J39" i="12"/>
  <c r="H39" i="12"/>
  <c r="G39" i="12"/>
  <c r="I39" i="12" s="1"/>
  <c r="F39" i="12"/>
  <c r="E39" i="12"/>
  <c r="D39" i="12"/>
  <c r="AJ38" i="12"/>
  <c r="AF38" i="12"/>
  <c r="AA38" i="12"/>
  <c r="AB38" i="12" s="1"/>
  <c r="Z38" i="12"/>
  <c r="X38" i="12"/>
  <c r="AK38" i="12" s="1"/>
  <c r="U38" i="12"/>
  <c r="T38" i="12"/>
  <c r="P38" i="12"/>
  <c r="M38" i="12"/>
  <c r="L38" i="12"/>
  <c r="I38" i="12"/>
  <c r="F38" i="12"/>
  <c r="AJ37" i="12"/>
  <c r="AF37" i="12"/>
  <c r="AK37" i="12" s="1"/>
  <c r="AB37" i="12"/>
  <c r="AC37" i="12" s="1"/>
  <c r="AA37" i="12"/>
  <c r="Z37" i="12"/>
  <c r="X37" i="12"/>
  <c r="T37" i="12"/>
  <c r="P37" i="12"/>
  <c r="L37" i="12"/>
  <c r="I37" i="12"/>
  <c r="Y37" i="12" s="1"/>
  <c r="F37" i="12"/>
  <c r="M37" i="12" s="1"/>
  <c r="AJ36" i="12"/>
  <c r="AF36" i="12"/>
  <c r="AA36" i="12"/>
  <c r="Z36" i="12"/>
  <c r="X36" i="12"/>
  <c r="T36" i="12"/>
  <c r="P36" i="12"/>
  <c r="Q36" i="12" s="1"/>
  <c r="L36" i="12"/>
  <c r="I36" i="12"/>
  <c r="F36" i="12"/>
  <c r="AJ35" i="12"/>
  <c r="AF35" i="12"/>
  <c r="AA35" i="12"/>
  <c r="Z35" i="12"/>
  <c r="X35" i="12"/>
  <c r="T35" i="12"/>
  <c r="U35" i="12" s="1"/>
  <c r="P35" i="12"/>
  <c r="L35" i="12"/>
  <c r="I35" i="12"/>
  <c r="F35" i="12"/>
  <c r="Q35" i="12" s="1"/>
  <c r="AJ34" i="12"/>
  <c r="AF34" i="12"/>
  <c r="AA34" i="12"/>
  <c r="AB34" i="12" s="1"/>
  <c r="Z34" i="12"/>
  <c r="X34" i="12"/>
  <c r="T34" i="12"/>
  <c r="P34" i="12"/>
  <c r="M34" i="12"/>
  <c r="L34" i="12"/>
  <c r="I34" i="12"/>
  <c r="F34" i="12"/>
  <c r="Q34" i="12" s="1"/>
  <c r="AJ33" i="12"/>
  <c r="AF33" i="12"/>
  <c r="AA33" i="12"/>
  <c r="Z33" i="12"/>
  <c r="AB33" i="12" s="1"/>
  <c r="X33" i="12"/>
  <c r="AK33" i="12" s="1"/>
  <c r="T33" i="12"/>
  <c r="P33" i="12"/>
  <c r="L33" i="12"/>
  <c r="I33" i="12"/>
  <c r="F33" i="12"/>
  <c r="AJ32" i="12"/>
  <c r="AF32" i="12"/>
  <c r="AK32" i="12" s="1"/>
  <c r="AA32" i="12"/>
  <c r="Z32" i="12"/>
  <c r="AB32" i="12" s="1"/>
  <c r="X32" i="12"/>
  <c r="T32" i="12"/>
  <c r="P32" i="12"/>
  <c r="L32" i="12"/>
  <c r="I32" i="12"/>
  <c r="U32" i="12" s="1"/>
  <c r="F32" i="12"/>
  <c r="Q32" i="12" s="1"/>
  <c r="AJ31" i="12"/>
  <c r="AF31" i="12"/>
  <c r="AK31" i="12" s="1"/>
  <c r="AA31" i="12"/>
  <c r="Z31" i="12"/>
  <c r="AB31" i="12" s="1"/>
  <c r="X31" i="12"/>
  <c r="T31" i="12"/>
  <c r="Q31" i="12"/>
  <c r="P31" i="12"/>
  <c r="L31" i="12"/>
  <c r="M31" i="12" s="1"/>
  <c r="I31" i="12"/>
  <c r="Y31" i="12" s="1"/>
  <c r="F31" i="12"/>
  <c r="AI30" i="12"/>
  <c r="AH30" i="12"/>
  <c r="AJ30" i="12" s="1"/>
  <c r="AG30" i="12"/>
  <c r="AE30" i="12"/>
  <c r="AF30" i="12" s="1"/>
  <c r="AD30" i="12"/>
  <c r="W30" i="12"/>
  <c r="V30" i="12"/>
  <c r="X30" i="12" s="1"/>
  <c r="S30" i="12"/>
  <c r="R30" i="12"/>
  <c r="T30" i="12" s="1"/>
  <c r="P30" i="12"/>
  <c r="O30" i="12"/>
  <c r="N30" i="12"/>
  <c r="K30" i="12"/>
  <c r="J30" i="12"/>
  <c r="H30" i="12"/>
  <c r="I30" i="12" s="1"/>
  <c r="G30" i="12"/>
  <c r="E30" i="12"/>
  <c r="D30" i="12"/>
  <c r="AJ29" i="12"/>
  <c r="AF29" i="12"/>
  <c r="AA29" i="12"/>
  <c r="Z29" i="12"/>
  <c r="AB29" i="12" s="1"/>
  <c r="AC29" i="12" s="1"/>
  <c r="X29" i="12"/>
  <c r="T29" i="12"/>
  <c r="Q29" i="12"/>
  <c r="P29" i="12"/>
  <c r="L29" i="12"/>
  <c r="I29" i="12"/>
  <c r="F29" i="12"/>
  <c r="M29" i="12" s="1"/>
  <c r="AJ28" i="12"/>
  <c r="AF28" i="12"/>
  <c r="AK28" i="12" s="1"/>
  <c r="AA28" i="12"/>
  <c r="Z28" i="12"/>
  <c r="AB28" i="12" s="1"/>
  <c r="X28" i="12"/>
  <c r="T28" i="12"/>
  <c r="P28" i="12"/>
  <c r="L28" i="12"/>
  <c r="I28" i="12"/>
  <c r="F28" i="12"/>
  <c r="Q28" i="12" s="1"/>
  <c r="AJ27" i="12"/>
  <c r="AF27" i="12"/>
  <c r="AA27" i="12"/>
  <c r="AB27" i="12" s="1"/>
  <c r="Z27" i="12"/>
  <c r="X27" i="12"/>
  <c r="T27" i="12"/>
  <c r="P27" i="12"/>
  <c r="L27" i="12"/>
  <c r="M27" i="12" s="1"/>
  <c r="I27" i="12"/>
  <c r="AC27" i="12" s="1"/>
  <c r="F27" i="12"/>
  <c r="AJ26" i="12"/>
  <c r="AF26" i="12"/>
  <c r="AK26" i="12" s="1"/>
  <c r="AB26" i="12"/>
  <c r="AA26" i="12"/>
  <c r="Z26" i="12"/>
  <c r="X26" i="12"/>
  <c r="T26" i="12"/>
  <c r="P26" i="12"/>
  <c r="L26" i="12"/>
  <c r="I26" i="12"/>
  <c r="U26" i="12" s="1"/>
  <c r="F26" i="12"/>
  <c r="Q26" i="12" s="1"/>
  <c r="AJ25" i="12"/>
  <c r="AF25" i="12"/>
  <c r="AK25" i="12" s="1"/>
  <c r="AA25" i="12"/>
  <c r="Z25" i="12"/>
  <c r="X25" i="12"/>
  <c r="T25" i="12"/>
  <c r="P25" i="12"/>
  <c r="L25" i="12"/>
  <c r="M25" i="12" s="1"/>
  <c r="I25" i="12"/>
  <c r="F25" i="12"/>
  <c r="AI24" i="12"/>
  <c r="AJ24" i="12" s="1"/>
  <c r="AH24" i="12"/>
  <c r="AG24" i="12"/>
  <c r="AE24" i="12"/>
  <c r="AD24" i="12"/>
  <c r="W24" i="12"/>
  <c r="V24" i="12"/>
  <c r="S24" i="12"/>
  <c r="T24" i="12" s="1"/>
  <c r="R24" i="12"/>
  <c r="O24" i="12"/>
  <c r="P24" i="12" s="1"/>
  <c r="N24" i="12"/>
  <c r="K24" i="12"/>
  <c r="J24" i="12"/>
  <c r="Z24" i="12" s="1"/>
  <c r="H24" i="12"/>
  <c r="G24" i="12"/>
  <c r="I24" i="12" s="1"/>
  <c r="E24" i="12"/>
  <c r="D24" i="12"/>
  <c r="AJ23" i="12"/>
  <c r="AF23" i="12"/>
  <c r="AA23" i="12"/>
  <c r="Z23" i="12"/>
  <c r="AB23" i="12" s="1"/>
  <c r="AC23" i="12" s="1"/>
  <c r="X23" i="12"/>
  <c r="AK23" i="12" s="1"/>
  <c r="T23" i="12"/>
  <c r="P23" i="12"/>
  <c r="L23" i="12"/>
  <c r="I23" i="12"/>
  <c r="F23" i="12"/>
  <c r="M23" i="12" s="1"/>
  <c r="AJ22" i="12"/>
  <c r="AF22" i="12"/>
  <c r="AK22" i="12" s="1"/>
  <c r="AA22" i="12"/>
  <c r="Z22" i="12"/>
  <c r="X22" i="12"/>
  <c r="T22" i="12"/>
  <c r="P22" i="12"/>
  <c r="L22" i="12"/>
  <c r="I22" i="12"/>
  <c r="Y22" i="12" s="1"/>
  <c r="F22" i="12"/>
  <c r="AJ21" i="12"/>
  <c r="AF21" i="12"/>
  <c r="AA21" i="12"/>
  <c r="Z21" i="12"/>
  <c r="AB21" i="12" s="1"/>
  <c r="X21" i="12"/>
  <c r="T21" i="12"/>
  <c r="U21" i="12" s="1"/>
  <c r="P21" i="12"/>
  <c r="L21" i="12"/>
  <c r="M21" i="12" s="1"/>
  <c r="I21" i="12"/>
  <c r="F21" i="12"/>
  <c r="AJ20" i="12"/>
  <c r="AF20" i="12"/>
  <c r="AA20" i="12"/>
  <c r="Z20" i="12"/>
  <c r="X20" i="12"/>
  <c r="AK20" i="12" s="1"/>
  <c r="U20" i="12"/>
  <c r="T20" i="12"/>
  <c r="P20" i="12"/>
  <c r="L20" i="12"/>
  <c r="I20" i="12"/>
  <c r="F20" i="12"/>
  <c r="AJ19" i="12"/>
  <c r="AF19" i="12"/>
  <c r="AB19" i="12"/>
  <c r="AA19" i="12"/>
  <c r="Z19" i="12"/>
  <c r="X19" i="12"/>
  <c r="T19" i="12"/>
  <c r="P19" i="12"/>
  <c r="L19" i="12"/>
  <c r="I19" i="12"/>
  <c r="U19" i="12" s="1"/>
  <c r="F19" i="12"/>
  <c r="AJ18" i="12"/>
  <c r="AF18" i="12"/>
  <c r="AA18" i="12"/>
  <c r="Z18" i="12"/>
  <c r="AB18" i="12" s="1"/>
  <c r="X18" i="12"/>
  <c r="T18" i="12"/>
  <c r="Q18" i="12"/>
  <c r="P18" i="12"/>
  <c r="L18" i="12"/>
  <c r="M18" i="12" s="1"/>
  <c r="I18" i="12"/>
  <c r="F18" i="12"/>
  <c r="AI17" i="12"/>
  <c r="AH17" i="12"/>
  <c r="AG17" i="12"/>
  <c r="AE17" i="12"/>
  <c r="AF17" i="12" s="1"/>
  <c r="AK17" i="12" s="1"/>
  <c r="AD17" i="12"/>
  <c r="W17" i="12"/>
  <c r="X17" i="12" s="1"/>
  <c r="V17" i="12"/>
  <c r="S17" i="12"/>
  <c r="R17" i="12"/>
  <c r="O17" i="12"/>
  <c r="P17" i="12" s="1"/>
  <c r="N17" i="12"/>
  <c r="K17" i="12"/>
  <c r="AA17" i="12" s="1"/>
  <c r="J17" i="12"/>
  <c r="H17" i="12"/>
  <c r="G17" i="12"/>
  <c r="E17" i="12"/>
  <c r="D17" i="12"/>
  <c r="F17" i="12" s="1"/>
  <c r="AJ16" i="12"/>
  <c r="AF16" i="12"/>
  <c r="AK16" i="12" s="1"/>
  <c r="AB16" i="12"/>
  <c r="AA16" i="12"/>
  <c r="Z16" i="12"/>
  <c r="X16" i="12"/>
  <c r="T16" i="12"/>
  <c r="P16" i="12"/>
  <c r="L16" i="12"/>
  <c r="I16" i="12"/>
  <c r="Y16" i="12" s="1"/>
  <c r="F16" i="12"/>
  <c r="AJ15" i="12"/>
  <c r="AF15" i="12"/>
  <c r="AA15" i="12"/>
  <c r="Z15" i="12"/>
  <c r="AB15" i="12" s="1"/>
  <c r="AC15" i="12" s="1"/>
  <c r="X15" i="12"/>
  <c r="T15" i="12"/>
  <c r="Q15" i="12"/>
  <c r="P15" i="12"/>
  <c r="L15" i="12"/>
  <c r="I15" i="12"/>
  <c r="F15" i="12"/>
  <c r="AJ14" i="12"/>
  <c r="AF14" i="12"/>
  <c r="AK14" i="12" s="1"/>
  <c r="AA14" i="12"/>
  <c r="Z14" i="12"/>
  <c r="AB14" i="12" s="1"/>
  <c r="X14" i="12"/>
  <c r="T14" i="12"/>
  <c r="P14" i="12"/>
  <c r="L14" i="12"/>
  <c r="I14" i="12"/>
  <c r="F14" i="12"/>
  <c r="Q14" i="12" s="1"/>
  <c r="AJ13" i="12"/>
  <c r="AF13" i="12"/>
  <c r="AA13" i="12"/>
  <c r="AB13" i="12" s="1"/>
  <c r="Z13" i="12"/>
  <c r="X13" i="12"/>
  <c r="T13" i="12"/>
  <c r="P13" i="12"/>
  <c r="L13" i="12"/>
  <c r="M13" i="12" s="1"/>
  <c r="I13" i="12"/>
  <c r="AC13" i="12" s="1"/>
  <c r="F13" i="12"/>
  <c r="AJ12" i="12"/>
  <c r="AF12" i="12"/>
  <c r="AK12" i="12" s="1"/>
  <c r="AA12" i="12"/>
  <c r="Z12" i="12"/>
  <c r="AB12" i="12" s="1"/>
  <c r="X12" i="12"/>
  <c r="T12" i="12"/>
  <c r="P12" i="12"/>
  <c r="L12" i="12"/>
  <c r="I12" i="12"/>
  <c r="U12" i="12" s="1"/>
  <c r="F12" i="12"/>
  <c r="Q12" i="12" s="1"/>
  <c r="AJ11" i="12"/>
  <c r="AF11" i="12"/>
  <c r="AK11" i="12" s="1"/>
  <c r="AA11" i="12"/>
  <c r="Z11" i="12"/>
  <c r="X11" i="12"/>
  <c r="T11" i="12"/>
  <c r="P11" i="12"/>
  <c r="L11" i="12"/>
  <c r="M11" i="12" s="1"/>
  <c r="I11" i="12"/>
  <c r="F11" i="12"/>
  <c r="Q11" i="12" s="1"/>
  <c r="AI10" i="12"/>
  <c r="AJ10" i="12" s="1"/>
  <c r="AH10" i="12"/>
  <c r="AG10" i="12"/>
  <c r="AE10" i="12"/>
  <c r="AD10" i="12"/>
  <c r="W10" i="12"/>
  <c r="V10" i="12"/>
  <c r="S10" i="12"/>
  <c r="T10" i="12" s="1"/>
  <c r="R10" i="12"/>
  <c r="O10" i="12"/>
  <c r="P10" i="12" s="1"/>
  <c r="N10" i="12"/>
  <c r="K10" i="12"/>
  <c r="J10" i="12"/>
  <c r="Z10" i="12" s="1"/>
  <c r="H10" i="12"/>
  <c r="G10" i="12"/>
  <c r="I10" i="12" s="1"/>
  <c r="E10" i="12"/>
  <c r="D10" i="12"/>
  <c r="AJ9" i="12"/>
  <c r="AF9" i="12"/>
  <c r="AA9" i="12"/>
  <c r="Z9" i="12"/>
  <c r="X9" i="12"/>
  <c r="AK9" i="12" s="1"/>
  <c r="T9" i="12"/>
  <c r="P9" i="12"/>
  <c r="L9" i="12"/>
  <c r="I9" i="12"/>
  <c r="F9" i="12"/>
  <c r="M9" i="12" s="1"/>
  <c r="AI35" i="11"/>
  <c r="AH35" i="11"/>
  <c r="AJ35" i="11" s="1"/>
  <c r="AG35" i="11"/>
  <c r="AE35" i="11"/>
  <c r="AD35" i="11"/>
  <c r="W35" i="11"/>
  <c r="V35" i="11"/>
  <c r="X35" i="11" s="1"/>
  <c r="S35" i="11"/>
  <c r="R35" i="11"/>
  <c r="T35" i="11" s="1"/>
  <c r="O35" i="11"/>
  <c r="N35" i="11"/>
  <c r="K35" i="11"/>
  <c r="J35" i="11"/>
  <c r="H35" i="11"/>
  <c r="G35" i="11"/>
  <c r="E35" i="11"/>
  <c r="D35" i="11"/>
  <c r="AJ34" i="11"/>
  <c r="AI34" i="11"/>
  <c r="AH34" i="11"/>
  <c r="AG34" i="11"/>
  <c r="AE34" i="11"/>
  <c r="AD34" i="11"/>
  <c r="W34" i="11"/>
  <c r="V34" i="11"/>
  <c r="T34" i="11"/>
  <c r="S34" i="11"/>
  <c r="R34" i="11"/>
  <c r="O34" i="11"/>
  <c r="N34" i="11"/>
  <c r="P34" i="11" s="1"/>
  <c r="K34" i="11"/>
  <c r="J34" i="11"/>
  <c r="I34" i="11"/>
  <c r="H34" i="11"/>
  <c r="G34" i="11"/>
  <c r="E34" i="11"/>
  <c r="D34" i="11"/>
  <c r="F34" i="11" s="1"/>
  <c r="AJ33" i="11"/>
  <c r="AF33" i="11"/>
  <c r="AK33" i="11" s="1"/>
  <c r="AA33" i="11"/>
  <c r="AB33" i="11" s="1"/>
  <c r="Z33" i="11"/>
  <c r="X33" i="11"/>
  <c r="T33" i="11"/>
  <c r="Q33" i="11"/>
  <c r="P33" i="11"/>
  <c r="M33" i="11"/>
  <c r="L33" i="11"/>
  <c r="I33" i="11"/>
  <c r="U33" i="11" s="1"/>
  <c r="F33" i="11"/>
  <c r="AJ32" i="11"/>
  <c r="AF32" i="11"/>
  <c r="AA32" i="11"/>
  <c r="Z32" i="11"/>
  <c r="AB32" i="11" s="1"/>
  <c r="AC32" i="11" s="1"/>
  <c r="X32" i="11"/>
  <c r="AK32" i="11" s="1"/>
  <c r="T32" i="11"/>
  <c r="P32" i="11"/>
  <c r="L32" i="11"/>
  <c r="I32" i="11"/>
  <c r="F32" i="11"/>
  <c r="Q32" i="11" s="1"/>
  <c r="AJ31" i="11"/>
  <c r="AF31" i="11"/>
  <c r="AA31" i="11"/>
  <c r="AB31" i="11" s="1"/>
  <c r="Z31" i="11"/>
  <c r="X31" i="11"/>
  <c r="T31" i="11"/>
  <c r="Q31" i="11"/>
  <c r="P31" i="11"/>
  <c r="M31" i="11"/>
  <c r="L31" i="11"/>
  <c r="I31" i="11"/>
  <c r="Y31" i="11" s="1"/>
  <c r="F31" i="11"/>
  <c r="AJ30" i="11"/>
  <c r="AF30" i="11"/>
  <c r="AA30" i="11"/>
  <c r="Z30" i="11"/>
  <c r="AB30" i="11" s="1"/>
  <c r="X30" i="11"/>
  <c r="T30" i="11"/>
  <c r="U30" i="11" s="1"/>
  <c r="P30" i="11"/>
  <c r="L30" i="11"/>
  <c r="I30" i="11"/>
  <c r="F30" i="11"/>
  <c r="M30" i="11" s="1"/>
  <c r="AI29" i="11"/>
  <c r="AJ29" i="11" s="1"/>
  <c r="AH29" i="11"/>
  <c r="AG29" i="11"/>
  <c r="AE29" i="11"/>
  <c r="AD29" i="11"/>
  <c r="AF29" i="11" s="1"/>
  <c r="W29" i="11"/>
  <c r="V29" i="11"/>
  <c r="X29" i="11" s="1"/>
  <c r="T29" i="11"/>
  <c r="S29" i="11"/>
  <c r="R29" i="11"/>
  <c r="O29" i="11"/>
  <c r="N29" i="11"/>
  <c r="P29" i="11" s="1"/>
  <c r="K29" i="11"/>
  <c r="J29" i="11"/>
  <c r="H29" i="11"/>
  <c r="G29" i="11"/>
  <c r="E29" i="11"/>
  <c r="D29" i="11"/>
  <c r="F29" i="11" s="1"/>
  <c r="AJ28" i="11"/>
  <c r="AF28" i="11"/>
  <c r="AA28" i="11"/>
  <c r="Z28" i="11"/>
  <c r="X28" i="11"/>
  <c r="T28" i="11"/>
  <c r="P28" i="11"/>
  <c r="L28" i="11"/>
  <c r="M28" i="11" s="1"/>
  <c r="I28" i="11"/>
  <c r="Y28" i="11" s="1"/>
  <c r="F28" i="11"/>
  <c r="Q28" i="11" s="1"/>
  <c r="AJ27" i="11"/>
  <c r="AF27" i="11"/>
  <c r="AA27" i="11"/>
  <c r="Z27" i="11"/>
  <c r="AB27" i="11" s="1"/>
  <c r="X27" i="11"/>
  <c r="T27" i="11"/>
  <c r="P27" i="11"/>
  <c r="L27" i="11"/>
  <c r="I27" i="11"/>
  <c r="F27" i="11"/>
  <c r="AJ26" i="11"/>
  <c r="AF26" i="11"/>
  <c r="AA26" i="11"/>
  <c r="Z26" i="11"/>
  <c r="X26" i="11"/>
  <c r="T26" i="11"/>
  <c r="P26" i="11"/>
  <c r="Q26" i="11" s="1"/>
  <c r="M26" i="11"/>
  <c r="L26" i="11"/>
  <c r="I26" i="11"/>
  <c r="F26" i="11"/>
  <c r="AJ25" i="11"/>
  <c r="AF25" i="11"/>
  <c r="AB25" i="11"/>
  <c r="AC25" i="11" s="1"/>
  <c r="AA25" i="11"/>
  <c r="Z25" i="11"/>
  <c r="X25" i="11"/>
  <c r="T25" i="11"/>
  <c r="P25" i="11"/>
  <c r="Q25" i="11" s="1"/>
  <c r="L25" i="11"/>
  <c r="I25" i="11"/>
  <c r="F25" i="11"/>
  <c r="AJ24" i="11"/>
  <c r="AF24" i="11"/>
  <c r="AA24" i="11"/>
  <c r="Z24" i="11"/>
  <c r="X24" i="11"/>
  <c r="T24" i="11"/>
  <c r="Q24" i="11"/>
  <c r="P24" i="11"/>
  <c r="M24" i="11"/>
  <c r="L24" i="11"/>
  <c r="I24" i="11"/>
  <c r="F24" i="11"/>
  <c r="AJ23" i="11"/>
  <c r="AF23" i="11"/>
  <c r="AK23" i="11" s="1"/>
  <c r="AB23" i="11"/>
  <c r="AA23" i="11"/>
  <c r="Z23" i="11"/>
  <c r="X23" i="11"/>
  <c r="T23" i="11"/>
  <c r="P23" i="11"/>
  <c r="L23" i="11"/>
  <c r="I23" i="11"/>
  <c r="Y23" i="11" s="1"/>
  <c r="F23" i="11"/>
  <c r="AJ22" i="11"/>
  <c r="AI22" i="11"/>
  <c r="AH22" i="11"/>
  <c r="AG22" i="11"/>
  <c r="AE22" i="11"/>
  <c r="AD22" i="11"/>
  <c r="AF22" i="11" s="1"/>
  <c r="AK22" i="11" s="1"/>
  <c r="W22" i="11"/>
  <c r="V22" i="11"/>
  <c r="X22" i="11" s="1"/>
  <c r="T22" i="11"/>
  <c r="S22" i="11"/>
  <c r="R22" i="11"/>
  <c r="O22" i="11"/>
  <c r="N22" i="11"/>
  <c r="P22" i="11" s="1"/>
  <c r="L22" i="11"/>
  <c r="K22" i="11"/>
  <c r="AA22" i="11" s="1"/>
  <c r="J22" i="11"/>
  <c r="Z22" i="11" s="1"/>
  <c r="H22" i="11"/>
  <c r="G22" i="11"/>
  <c r="E22" i="11"/>
  <c r="D22" i="11"/>
  <c r="F22" i="11" s="1"/>
  <c r="AJ21" i="11"/>
  <c r="AF21" i="11"/>
  <c r="AA21" i="11"/>
  <c r="Z21" i="11"/>
  <c r="AB21" i="11" s="1"/>
  <c r="X21" i="11"/>
  <c r="T21" i="11"/>
  <c r="P21" i="11"/>
  <c r="L21" i="11"/>
  <c r="I21" i="11"/>
  <c r="Y21" i="11" s="1"/>
  <c r="F21" i="11"/>
  <c r="Q21" i="11" s="1"/>
  <c r="AJ20" i="11"/>
  <c r="AF20" i="11"/>
  <c r="AA20" i="11"/>
  <c r="Z20" i="11"/>
  <c r="X20" i="11"/>
  <c r="T20" i="11"/>
  <c r="P20" i="11"/>
  <c r="L20" i="11"/>
  <c r="I20" i="11"/>
  <c r="U20" i="11" s="1"/>
  <c r="F20" i="11"/>
  <c r="AJ19" i="11"/>
  <c r="AF19" i="11"/>
  <c r="AK19" i="11" s="1"/>
  <c r="AA19" i="11"/>
  <c r="Z19" i="11"/>
  <c r="X19" i="11"/>
  <c r="T19" i="11"/>
  <c r="P19" i="11"/>
  <c r="Q19" i="11" s="1"/>
  <c r="M19" i="11"/>
  <c r="L19" i="11"/>
  <c r="I19" i="11"/>
  <c r="F19" i="11"/>
  <c r="AJ18" i="11"/>
  <c r="AF18" i="11"/>
  <c r="AK18" i="11" s="1"/>
  <c r="AA18" i="11"/>
  <c r="AB18" i="11" s="1"/>
  <c r="Z18" i="11"/>
  <c r="X18" i="11"/>
  <c r="T18" i="11"/>
  <c r="P18" i="11"/>
  <c r="L18" i="11"/>
  <c r="I18" i="11"/>
  <c r="Y18" i="11" s="1"/>
  <c r="F18" i="11"/>
  <c r="M18" i="11" s="1"/>
  <c r="AJ17" i="11"/>
  <c r="AF17" i="11"/>
  <c r="AK17" i="11" s="1"/>
  <c r="AA17" i="11"/>
  <c r="AB17" i="11" s="1"/>
  <c r="Z17" i="11"/>
  <c r="X17" i="11"/>
  <c r="T17" i="11"/>
  <c r="Q17" i="11"/>
  <c r="P17" i="11"/>
  <c r="M17" i="11"/>
  <c r="L17" i="11"/>
  <c r="I17" i="11"/>
  <c r="Y17" i="11" s="1"/>
  <c r="F17" i="11"/>
  <c r="AJ16" i="11"/>
  <c r="AF16" i="11"/>
  <c r="AB16" i="11"/>
  <c r="AA16" i="11"/>
  <c r="Z16" i="11"/>
  <c r="X16" i="11"/>
  <c r="T16" i="11"/>
  <c r="U16" i="11" s="1"/>
  <c r="P16" i="11"/>
  <c r="L16" i="11"/>
  <c r="I16" i="11"/>
  <c r="F16" i="11"/>
  <c r="M16" i="11" s="1"/>
  <c r="AI15" i="11"/>
  <c r="AJ15" i="11" s="1"/>
  <c r="AH15" i="11"/>
  <c r="AG15" i="11"/>
  <c r="AE15" i="11"/>
  <c r="AD15" i="11"/>
  <c r="W15" i="11"/>
  <c r="V15" i="11"/>
  <c r="X15" i="11" s="1"/>
  <c r="S15" i="11"/>
  <c r="T15" i="11" s="1"/>
  <c r="R15" i="11"/>
  <c r="O15" i="11"/>
  <c r="P15" i="11" s="1"/>
  <c r="N15" i="11"/>
  <c r="K15" i="11"/>
  <c r="J15" i="11"/>
  <c r="H15" i="11"/>
  <c r="G15" i="11"/>
  <c r="I15" i="11" s="1"/>
  <c r="E15" i="11"/>
  <c r="D15" i="11"/>
  <c r="AJ14" i="11"/>
  <c r="AF14" i="11"/>
  <c r="AA14" i="11"/>
  <c r="Z14" i="11"/>
  <c r="AB14" i="11" s="1"/>
  <c r="X14" i="11"/>
  <c r="AK14" i="11" s="1"/>
  <c r="T14" i="11"/>
  <c r="P14" i="11"/>
  <c r="Q14" i="11" s="1"/>
  <c r="L14" i="11"/>
  <c r="M14" i="11" s="1"/>
  <c r="I14" i="11"/>
  <c r="F14" i="11"/>
  <c r="AJ13" i="11"/>
  <c r="AF13" i="11"/>
  <c r="AA13" i="11"/>
  <c r="Z13" i="11"/>
  <c r="AB13" i="11" s="1"/>
  <c r="AC13" i="11" s="1"/>
  <c r="X13" i="11"/>
  <c r="T13" i="11"/>
  <c r="P13" i="11"/>
  <c r="L13" i="11"/>
  <c r="I13" i="11"/>
  <c r="F13" i="11"/>
  <c r="Q13" i="11" s="1"/>
  <c r="AJ12" i="11"/>
  <c r="AF12" i="11"/>
  <c r="AK12" i="11" s="1"/>
  <c r="AA12" i="11"/>
  <c r="AB12" i="11" s="1"/>
  <c r="Z12" i="11"/>
  <c r="X12" i="11"/>
  <c r="T12" i="11"/>
  <c r="P12" i="11"/>
  <c r="M12" i="11"/>
  <c r="L12" i="11"/>
  <c r="I12" i="11"/>
  <c r="U12" i="11" s="1"/>
  <c r="F12" i="11"/>
  <c r="AJ11" i="11"/>
  <c r="AF11" i="11"/>
  <c r="AA11" i="11"/>
  <c r="Z11" i="11"/>
  <c r="AB11" i="11" s="1"/>
  <c r="AC11" i="11" s="1"/>
  <c r="X11" i="11"/>
  <c r="AK11" i="11" s="1"/>
  <c r="U11" i="11"/>
  <c r="T11" i="11"/>
  <c r="P11" i="11"/>
  <c r="L11" i="11"/>
  <c r="I11" i="11"/>
  <c r="F11" i="11"/>
  <c r="M11" i="11" s="1"/>
  <c r="AJ10" i="11"/>
  <c r="AF10" i="11"/>
  <c r="AK10" i="11" s="1"/>
  <c r="AA10" i="11"/>
  <c r="AB10" i="11" s="1"/>
  <c r="Z10" i="11"/>
  <c r="X10" i="11"/>
  <c r="T10" i="11"/>
  <c r="P10" i="11"/>
  <c r="M10" i="11"/>
  <c r="L10" i="11"/>
  <c r="I10" i="11"/>
  <c r="Y10" i="11" s="1"/>
  <c r="F10" i="11"/>
  <c r="Q10" i="11" s="1"/>
  <c r="AJ9" i="11"/>
  <c r="AF9" i="11"/>
  <c r="AA9" i="11"/>
  <c r="Z9" i="11"/>
  <c r="AB9" i="11" s="1"/>
  <c r="X9" i="11"/>
  <c r="T9" i="11"/>
  <c r="U9" i="11" s="1"/>
  <c r="P9" i="11"/>
  <c r="L9" i="11"/>
  <c r="I9" i="11"/>
  <c r="F9" i="11"/>
  <c r="AI45" i="10"/>
  <c r="AH45" i="10"/>
  <c r="AJ45" i="10" s="1"/>
  <c r="AG45" i="10"/>
  <c r="AE45" i="10"/>
  <c r="AF45" i="10" s="1"/>
  <c r="AD45" i="10"/>
  <c r="W45" i="10"/>
  <c r="X45" i="10" s="1"/>
  <c r="V45" i="10"/>
  <c r="S45" i="10"/>
  <c r="R45" i="10"/>
  <c r="O45" i="10"/>
  <c r="P45" i="10" s="1"/>
  <c r="N45" i="10"/>
  <c r="K45" i="10"/>
  <c r="J45" i="10"/>
  <c r="H45" i="10"/>
  <c r="G45" i="10"/>
  <c r="I45" i="10" s="1"/>
  <c r="E45" i="10"/>
  <c r="D45" i="10"/>
  <c r="F45" i="10" s="1"/>
  <c r="AJ44" i="10"/>
  <c r="AI44" i="10"/>
  <c r="AH44" i="10"/>
  <c r="AG44" i="10"/>
  <c r="AE44" i="10"/>
  <c r="AD44" i="10"/>
  <c r="AF44" i="10" s="1"/>
  <c r="W44" i="10"/>
  <c r="V44" i="10"/>
  <c r="X44" i="10" s="1"/>
  <c r="T44" i="10"/>
  <c r="S44" i="10"/>
  <c r="R44" i="10"/>
  <c r="O44" i="10"/>
  <c r="N44" i="10"/>
  <c r="K44" i="10"/>
  <c r="AA44" i="10" s="1"/>
  <c r="J44" i="10"/>
  <c r="Z44" i="10" s="1"/>
  <c r="AB44" i="10" s="1"/>
  <c r="I44" i="10"/>
  <c r="H44" i="10"/>
  <c r="G44" i="10"/>
  <c r="E44" i="10"/>
  <c r="D44" i="10"/>
  <c r="F44" i="10" s="1"/>
  <c r="AJ43" i="10"/>
  <c r="AF43" i="10"/>
  <c r="AK43" i="10" s="1"/>
  <c r="AA43" i="10"/>
  <c r="AB43" i="10" s="1"/>
  <c r="Z43" i="10"/>
  <c r="X43" i="10"/>
  <c r="T43" i="10"/>
  <c r="P43" i="10"/>
  <c r="M43" i="10"/>
  <c r="L43" i="10"/>
  <c r="I43" i="10"/>
  <c r="U43" i="10" s="1"/>
  <c r="F43" i="10"/>
  <c r="AJ42" i="10"/>
  <c r="AF42" i="10"/>
  <c r="AA42" i="10"/>
  <c r="Z42" i="10"/>
  <c r="AB42" i="10" s="1"/>
  <c r="AC42" i="10" s="1"/>
  <c r="X42" i="10"/>
  <c r="AK42" i="10" s="1"/>
  <c r="U42" i="10"/>
  <c r="T42" i="10"/>
  <c r="P42" i="10"/>
  <c r="L42" i="10"/>
  <c r="I42" i="10"/>
  <c r="F42" i="10"/>
  <c r="M42" i="10" s="1"/>
  <c r="AJ41" i="10"/>
  <c r="AF41" i="10"/>
  <c r="AA41" i="10"/>
  <c r="AB41" i="10" s="1"/>
  <c r="AC41" i="10" s="1"/>
  <c r="Z41" i="10"/>
  <c r="X41" i="10"/>
  <c r="T41" i="10"/>
  <c r="P41" i="10"/>
  <c r="L41" i="10"/>
  <c r="I41" i="10"/>
  <c r="Y41" i="10" s="1"/>
  <c r="F41" i="10"/>
  <c r="AJ40" i="10"/>
  <c r="AF40" i="10"/>
  <c r="AA40" i="10"/>
  <c r="Z40" i="10"/>
  <c r="AB40" i="10" s="1"/>
  <c r="X40" i="10"/>
  <c r="T40" i="10"/>
  <c r="P40" i="10"/>
  <c r="Q40" i="10" s="1"/>
  <c r="L40" i="10"/>
  <c r="I40" i="10"/>
  <c r="F40" i="10"/>
  <c r="AJ39" i="10"/>
  <c r="AF39" i="10"/>
  <c r="AA39" i="10"/>
  <c r="Z39" i="10"/>
  <c r="X39" i="10"/>
  <c r="AK39" i="10" s="1"/>
  <c r="U39" i="10"/>
  <c r="T39" i="10"/>
  <c r="P39" i="10"/>
  <c r="L39" i="10"/>
  <c r="I39" i="10"/>
  <c r="F39" i="10"/>
  <c r="M39" i="10" s="1"/>
  <c r="AI38" i="10"/>
  <c r="AJ38" i="10" s="1"/>
  <c r="AH38" i="10"/>
  <c r="AG38" i="10"/>
  <c r="AE38" i="10"/>
  <c r="AD38" i="10"/>
  <c r="AF38" i="10" s="1"/>
  <c r="AK38" i="10" s="1"/>
  <c r="X38" i="10"/>
  <c r="W38" i="10"/>
  <c r="V38" i="10"/>
  <c r="S38" i="10"/>
  <c r="T38" i="10" s="1"/>
  <c r="R38" i="10"/>
  <c r="O38" i="10"/>
  <c r="N38" i="10"/>
  <c r="P38" i="10" s="1"/>
  <c r="K38" i="10"/>
  <c r="L38" i="10" s="1"/>
  <c r="J38" i="10"/>
  <c r="H38" i="10"/>
  <c r="I38" i="10" s="1"/>
  <c r="G38" i="10"/>
  <c r="E38" i="10"/>
  <c r="D38" i="10"/>
  <c r="AJ37" i="10"/>
  <c r="AF37" i="10"/>
  <c r="AA37" i="10"/>
  <c r="Z37" i="10"/>
  <c r="X37" i="10"/>
  <c r="AK37" i="10" s="1"/>
  <c r="T37" i="10"/>
  <c r="P37" i="10"/>
  <c r="L37" i="10"/>
  <c r="I37" i="10"/>
  <c r="F37" i="10"/>
  <c r="Q37" i="10" s="1"/>
  <c r="AJ36" i="10"/>
  <c r="AF36" i="10"/>
  <c r="AK36" i="10" s="1"/>
  <c r="AA36" i="10"/>
  <c r="AB36" i="10" s="1"/>
  <c r="Z36" i="10"/>
  <c r="X36" i="10"/>
  <c r="T36" i="10"/>
  <c r="P36" i="10"/>
  <c r="M36" i="10"/>
  <c r="L36" i="10"/>
  <c r="I36" i="10"/>
  <c r="U36" i="10" s="1"/>
  <c r="F36" i="10"/>
  <c r="AJ35" i="10"/>
  <c r="AF35" i="10"/>
  <c r="AA35" i="10"/>
  <c r="Z35" i="10"/>
  <c r="AB35" i="10" s="1"/>
  <c r="AC35" i="10" s="1"/>
  <c r="X35" i="10"/>
  <c r="AK35" i="10" s="1"/>
  <c r="U35" i="10"/>
  <c r="T35" i="10"/>
  <c r="P35" i="10"/>
  <c r="L35" i="10"/>
  <c r="I35" i="10"/>
  <c r="F35" i="10"/>
  <c r="M35" i="10" s="1"/>
  <c r="AJ34" i="10"/>
  <c r="AF34" i="10"/>
  <c r="AA34" i="10"/>
  <c r="AB34" i="10" s="1"/>
  <c r="AC34" i="10" s="1"/>
  <c r="Z34" i="10"/>
  <c r="X34" i="10"/>
  <c r="T34" i="10"/>
  <c r="P34" i="10"/>
  <c r="L34" i="10"/>
  <c r="I34" i="10"/>
  <c r="Y34" i="10" s="1"/>
  <c r="F34" i="10"/>
  <c r="AJ33" i="10"/>
  <c r="AF33" i="10"/>
  <c r="AA33" i="10"/>
  <c r="Z33" i="10"/>
  <c r="AB33" i="10" s="1"/>
  <c r="X33" i="10"/>
  <c r="T33" i="10"/>
  <c r="P33" i="10"/>
  <c r="Q33" i="10" s="1"/>
  <c r="L33" i="10"/>
  <c r="I33" i="10"/>
  <c r="F33" i="10"/>
  <c r="AJ32" i="10"/>
  <c r="AF32" i="10"/>
  <c r="AA32" i="10"/>
  <c r="Z32" i="10"/>
  <c r="X32" i="10"/>
  <c r="AK32" i="10" s="1"/>
  <c r="U32" i="10"/>
  <c r="T32" i="10"/>
  <c r="P32" i="10"/>
  <c r="L32" i="10"/>
  <c r="I32" i="10"/>
  <c r="F32" i="10"/>
  <c r="M32" i="10" s="1"/>
  <c r="AI31" i="10"/>
  <c r="AJ31" i="10" s="1"/>
  <c r="AH31" i="10"/>
  <c r="AG31" i="10"/>
  <c r="AE31" i="10"/>
  <c r="AD31" i="10"/>
  <c r="AF31" i="10" s="1"/>
  <c r="X31" i="10"/>
  <c r="W31" i="10"/>
  <c r="V31" i="10"/>
  <c r="S31" i="10"/>
  <c r="T31" i="10" s="1"/>
  <c r="R31" i="10"/>
  <c r="O31" i="10"/>
  <c r="N31" i="10"/>
  <c r="P31" i="10" s="1"/>
  <c r="K31" i="10"/>
  <c r="L31" i="10" s="1"/>
  <c r="J31" i="10"/>
  <c r="H31" i="10"/>
  <c r="I31" i="10" s="1"/>
  <c r="G31" i="10"/>
  <c r="E31" i="10"/>
  <c r="F31" i="10" s="1"/>
  <c r="D31" i="10"/>
  <c r="AJ30" i="10"/>
  <c r="AF30" i="10"/>
  <c r="AA30" i="10"/>
  <c r="Z30" i="10"/>
  <c r="X30" i="10"/>
  <c r="AK30" i="10" s="1"/>
  <c r="T30" i="10"/>
  <c r="P30" i="10"/>
  <c r="L30" i="10"/>
  <c r="I30" i="10"/>
  <c r="F30" i="10"/>
  <c r="Q30" i="10" s="1"/>
  <c r="AJ29" i="10"/>
  <c r="AF29" i="10"/>
  <c r="AK29" i="10" s="1"/>
  <c r="AA29" i="10"/>
  <c r="AB29" i="10" s="1"/>
  <c r="Z29" i="10"/>
  <c r="X29" i="10"/>
  <c r="T29" i="10"/>
  <c r="P29" i="10"/>
  <c r="M29" i="10"/>
  <c r="L29" i="10"/>
  <c r="I29" i="10"/>
  <c r="U29" i="10" s="1"/>
  <c r="F29" i="10"/>
  <c r="AJ28" i="10"/>
  <c r="AF28" i="10"/>
  <c r="AA28" i="10"/>
  <c r="Z28" i="10"/>
  <c r="AB28" i="10" s="1"/>
  <c r="AC28" i="10" s="1"/>
  <c r="X28" i="10"/>
  <c r="AK28" i="10" s="1"/>
  <c r="U28" i="10"/>
  <c r="T28" i="10"/>
  <c r="P28" i="10"/>
  <c r="L28" i="10"/>
  <c r="I28" i="10"/>
  <c r="F28" i="10"/>
  <c r="M28" i="10" s="1"/>
  <c r="AJ27" i="10"/>
  <c r="AF27" i="10"/>
  <c r="AA27" i="10"/>
  <c r="AB27" i="10" s="1"/>
  <c r="AC27" i="10" s="1"/>
  <c r="Z27" i="10"/>
  <c r="X27" i="10"/>
  <c r="T27" i="10"/>
  <c r="P27" i="10"/>
  <c r="L27" i="10"/>
  <c r="I27" i="10"/>
  <c r="Y27" i="10" s="1"/>
  <c r="F27" i="10"/>
  <c r="AJ26" i="10"/>
  <c r="AF26" i="10"/>
  <c r="AA26" i="10"/>
  <c r="Z26" i="10"/>
  <c r="AB26" i="10" s="1"/>
  <c r="X26" i="10"/>
  <c r="T26" i="10"/>
  <c r="P26" i="10"/>
  <c r="Q26" i="10" s="1"/>
  <c r="L26" i="10"/>
  <c r="M26" i="10" s="1"/>
  <c r="I26" i="10"/>
  <c r="F26" i="10"/>
  <c r="AJ25" i="10"/>
  <c r="AF25" i="10"/>
  <c r="AA25" i="10"/>
  <c r="Z25" i="10"/>
  <c r="X25" i="10"/>
  <c r="AK25" i="10" s="1"/>
  <c r="U25" i="10"/>
  <c r="T25" i="10"/>
  <c r="P25" i="10"/>
  <c r="L25" i="10"/>
  <c r="I25" i="10"/>
  <c r="F25" i="10"/>
  <c r="M25" i="10" s="1"/>
  <c r="AJ24" i="10"/>
  <c r="AF24" i="10"/>
  <c r="AA24" i="10"/>
  <c r="AB24" i="10" s="1"/>
  <c r="Z24" i="10"/>
  <c r="X24" i="10"/>
  <c r="T24" i="10"/>
  <c r="P24" i="10"/>
  <c r="L24" i="10"/>
  <c r="I24" i="10"/>
  <c r="AC24" i="10" s="1"/>
  <c r="F24" i="10"/>
  <c r="Q24" i="10" s="1"/>
  <c r="AJ23" i="10"/>
  <c r="AF23" i="10"/>
  <c r="AA23" i="10"/>
  <c r="Z23" i="10"/>
  <c r="AB23" i="10" s="1"/>
  <c r="X23" i="10"/>
  <c r="T23" i="10"/>
  <c r="P23" i="10"/>
  <c r="Q23" i="10" s="1"/>
  <c r="L23" i="10"/>
  <c r="I23" i="10"/>
  <c r="F23" i="10"/>
  <c r="AJ22" i="10"/>
  <c r="AF22" i="10"/>
  <c r="AA22" i="10"/>
  <c r="Z22" i="10"/>
  <c r="X22" i="10"/>
  <c r="AK22" i="10" s="1"/>
  <c r="T22" i="10"/>
  <c r="U22" i="10" s="1"/>
  <c r="P22" i="10"/>
  <c r="L22" i="10"/>
  <c r="I22" i="10"/>
  <c r="F22" i="10"/>
  <c r="Q22" i="10" s="1"/>
  <c r="AI21" i="10"/>
  <c r="AH21" i="10"/>
  <c r="AG21" i="10"/>
  <c r="AF21" i="10"/>
  <c r="AE21" i="10"/>
  <c r="AD21" i="10"/>
  <c r="W21" i="10"/>
  <c r="V21" i="10"/>
  <c r="S21" i="10"/>
  <c r="T21" i="10" s="1"/>
  <c r="R21" i="10"/>
  <c r="P21" i="10"/>
  <c r="O21" i="10"/>
  <c r="N21" i="10"/>
  <c r="K21" i="10"/>
  <c r="J21" i="10"/>
  <c r="Z21" i="10" s="1"/>
  <c r="H21" i="10"/>
  <c r="G21" i="10"/>
  <c r="F21" i="10"/>
  <c r="E21" i="10"/>
  <c r="D21" i="10"/>
  <c r="AJ20" i="10"/>
  <c r="AF20" i="10"/>
  <c r="AA20" i="10"/>
  <c r="Z20" i="10"/>
  <c r="X20" i="10"/>
  <c r="AK20" i="10" s="1"/>
  <c r="T20" i="10"/>
  <c r="P20" i="10"/>
  <c r="L20" i="10"/>
  <c r="I20" i="10"/>
  <c r="F20" i="10"/>
  <c r="AJ19" i="10"/>
  <c r="AF19" i="10"/>
  <c r="AK19" i="10" s="1"/>
  <c r="AB19" i="10"/>
  <c r="AA19" i="10"/>
  <c r="Z19" i="10"/>
  <c r="X19" i="10"/>
  <c r="T19" i="10"/>
  <c r="P19" i="10"/>
  <c r="Q19" i="10" s="1"/>
  <c r="L19" i="10"/>
  <c r="M19" i="10" s="1"/>
  <c r="I19" i="10"/>
  <c r="Y19" i="10" s="1"/>
  <c r="F19" i="10"/>
  <c r="AJ18" i="10"/>
  <c r="AF18" i="10"/>
  <c r="AA18" i="10"/>
  <c r="Z18" i="10"/>
  <c r="AB18" i="10" s="1"/>
  <c r="AC18" i="10" s="1"/>
  <c r="X18" i="10"/>
  <c r="AK18" i="10" s="1"/>
  <c r="T18" i="10"/>
  <c r="U18" i="10" s="1"/>
  <c r="P18" i="10"/>
  <c r="L18" i="10"/>
  <c r="I18" i="10"/>
  <c r="F18" i="10"/>
  <c r="AJ17" i="10"/>
  <c r="AF17" i="10"/>
  <c r="AA17" i="10"/>
  <c r="Z17" i="10"/>
  <c r="X17" i="10"/>
  <c r="T17" i="10"/>
  <c r="P17" i="10"/>
  <c r="L17" i="10"/>
  <c r="I17" i="10"/>
  <c r="F17" i="10"/>
  <c r="Q17" i="10" s="1"/>
  <c r="AJ16" i="10"/>
  <c r="AF16" i="10"/>
  <c r="AK16" i="10" s="1"/>
  <c r="AB16" i="10"/>
  <c r="AA16" i="10"/>
  <c r="Z16" i="10"/>
  <c r="X16" i="10"/>
  <c r="T16" i="10"/>
  <c r="P16" i="10"/>
  <c r="Q16" i="10" s="1"/>
  <c r="L16" i="10"/>
  <c r="M16" i="10" s="1"/>
  <c r="I16" i="10"/>
  <c r="AC16" i="10" s="1"/>
  <c r="F16" i="10"/>
  <c r="AJ15" i="10"/>
  <c r="AF15" i="10"/>
  <c r="AA15" i="10"/>
  <c r="Z15" i="10"/>
  <c r="AB15" i="10" s="1"/>
  <c r="AC15" i="10" s="1"/>
  <c r="X15" i="10"/>
  <c r="AK15" i="10" s="1"/>
  <c r="T15" i="10"/>
  <c r="U15" i="10" s="1"/>
  <c r="Q15" i="10"/>
  <c r="P15" i="10"/>
  <c r="L15" i="10"/>
  <c r="M15" i="10" s="1"/>
  <c r="I15" i="10"/>
  <c r="F15" i="10"/>
  <c r="AJ14" i="10"/>
  <c r="AF14" i="10"/>
  <c r="AK14" i="10" s="1"/>
  <c r="AA14" i="10"/>
  <c r="Z14" i="10"/>
  <c r="X14" i="10"/>
  <c r="T14" i="10"/>
  <c r="P14" i="10"/>
  <c r="L14" i="10"/>
  <c r="I14" i="10"/>
  <c r="U14" i="10" s="1"/>
  <c r="F14" i="10"/>
  <c r="AJ13" i="10"/>
  <c r="AI13" i="10"/>
  <c r="AH13" i="10"/>
  <c r="AG13" i="10"/>
  <c r="AE13" i="10"/>
  <c r="AD13" i="10"/>
  <c r="AF13" i="10" s="1"/>
  <c r="W13" i="10"/>
  <c r="V13" i="10"/>
  <c r="X13" i="10" s="1"/>
  <c r="T13" i="10"/>
  <c r="S13" i="10"/>
  <c r="R13" i="10"/>
  <c r="O13" i="10"/>
  <c r="N13" i="10"/>
  <c r="P13" i="10" s="1"/>
  <c r="K13" i="10"/>
  <c r="J13" i="10"/>
  <c r="I13" i="10"/>
  <c r="U13" i="10" s="1"/>
  <c r="H13" i="10"/>
  <c r="G13" i="10"/>
  <c r="E13" i="10"/>
  <c r="D13" i="10"/>
  <c r="F13" i="10" s="1"/>
  <c r="AJ12" i="10"/>
  <c r="AF12" i="10"/>
  <c r="AK12" i="10" s="1"/>
  <c r="AA12" i="10"/>
  <c r="AB12" i="10" s="1"/>
  <c r="Z12" i="10"/>
  <c r="X12" i="10"/>
  <c r="T12" i="10"/>
  <c r="P12" i="10"/>
  <c r="L12" i="10"/>
  <c r="I12" i="10"/>
  <c r="U12" i="10" s="1"/>
  <c r="F12" i="10"/>
  <c r="Q12" i="10" s="1"/>
  <c r="AJ11" i="10"/>
  <c r="AF11" i="10"/>
  <c r="AA11" i="10"/>
  <c r="Z11" i="10"/>
  <c r="X11" i="10"/>
  <c r="T11" i="10"/>
  <c r="P11" i="10"/>
  <c r="L11" i="10"/>
  <c r="I11" i="10"/>
  <c r="Y11" i="10" s="1"/>
  <c r="F11" i="10"/>
  <c r="AJ10" i="10"/>
  <c r="AF10" i="10"/>
  <c r="AA10" i="10"/>
  <c r="Z10" i="10"/>
  <c r="X10" i="10"/>
  <c r="AK10" i="10" s="1"/>
  <c r="T10" i="10"/>
  <c r="P10" i="10"/>
  <c r="L10" i="10"/>
  <c r="I10" i="10"/>
  <c r="F10" i="10"/>
  <c r="AJ9" i="10"/>
  <c r="AF9" i="10"/>
  <c r="AK9" i="10" s="1"/>
  <c r="AA9" i="10"/>
  <c r="AB9" i="10" s="1"/>
  <c r="Z9" i="10"/>
  <c r="X9" i="10"/>
  <c r="T9" i="10"/>
  <c r="P9" i="10"/>
  <c r="L9" i="10"/>
  <c r="I9" i="10"/>
  <c r="F9" i="10"/>
  <c r="AI32" i="9"/>
  <c r="AH32" i="9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K32" i="9"/>
  <c r="J32" i="9"/>
  <c r="L32" i="9" s="1"/>
  <c r="H32" i="9"/>
  <c r="G32" i="9"/>
  <c r="I32" i="9" s="1"/>
  <c r="E32" i="9"/>
  <c r="D32" i="9"/>
  <c r="AJ31" i="9"/>
  <c r="AI31" i="9"/>
  <c r="AH31" i="9"/>
  <c r="AG31" i="9"/>
  <c r="AE31" i="9"/>
  <c r="AD31" i="9"/>
  <c r="W31" i="9"/>
  <c r="V31" i="9"/>
  <c r="T31" i="9"/>
  <c r="S31" i="9"/>
  <c r="R31" i="9"/>
  <c r="O31" i="9"/>
  <c r="N31" i="9"/>
  <c r="K31" i="9"/>
  <c r="AA31" i="9" s="1"/>
  <c r="J31" i="9"/>
  <c r="Z31" i="9" s="1"/>
  <c r="AB31" i="9" s="1"/>
  <c r="H31" i="9"/>
  <c r="G31" i="9"/>
  <c r="E31" i="9"/>
  <c r="D31" i="9"/>
  <c r="F31" i="9" s="1"/>
  <c r="AJ30" i="9"/>
  <c r="AF30" i="9"/>
  <c r="AK30" i="9" s="1"/>
  <c r="AA30" i="9"/>
  <c r="AB30" i="9" s="1"/>
  <c r="AC30" i="9" s="1"/>
  <c r="Z30" i="9"/>
  <c r="X30" i="9"/>
  <c r="T30" i="9"/>
  <c r="P30" i="9"/>
  <c r="L30" i="9"/>
  <c r="I30" i="9"/>
  <c r="Y30" i="9" s="1"/>
  <c r="F30" i="9"/>
  <c r="M30" i="9" s="1"/>
  <c r="AJ29" i="9"/>
  <c r="AF29" i="9"/>
  <c r="AA29" i="9"/>
  <c r="Z29" i="9"/>
  <c r="AB29" i="9" s="1"/>
  <c r="X29" i="9"/>
  <c r="T29" i="9"/>
  <c r="U29" i="9" s="1"/>
  <c r="Q29" i="9"/>
  <c r="P29" i="9"/>
  <c r="L29" i="9"/>
  <c r="I29" i="9"/>
  <c r="Y29" i="9" s="1"/>
  <c r="F29" i="9"/>
  <c r="AJ28" i="9"/>
  <c r="AF28" i="9"/>
  <c r="AA28" i="9"/>
  <c r="Z28" i="9"/>
  <c r="X28" i="9"/>
  <c r="T28" i="9"/>
  <c r="U28" i="9" s="1"/>
  <c r="P28" i="9"/>
  <c r="L28" i="9"/>
  <c r="I28" i="9"/>
  <c r="F28" i="9"/>
  <c r="Q28" i="9" s="1"/>
  <c r="AJ27" i="9"/>
  <c r="AF27" i="9"/>
  <c r="AB27" i="9"/>
  <c r="AA27" i="9"/>
  <c r="Z27" i="9"/>
  <c r="X27" i="9"/>
  <c r="T27" i="9"/>
  <c r="P27" i="9"/>
  <c r="L27" i="9"/>
  <c r="I27" i="9"/>
  <c r="F27" i="9"/>
  <c r="Q27" i="9" s="1"/>
  <c r="AJ26" i="9"/>
  <c r="AF26" i="9"/>
  <c r="AA26" i="9"/>
  <c r="Z26" i="9"/>
  <c r="AB26" i="9" s="1"/>
  <c r="X26" i="9"/>
  <c r="AK26" i="9" s="1"/>
  <c r="T26" i="9"/>
  <c r="P26" i="9"/>
  <c r="L26" i="9"/>
  <c r="I26" i="9"/>
  <c r="F26" i="9"/>
  <c r="AI25" i="9"/>
  <c r="AH25" i="9"/>
  <c r="AG25" i="9"/>
  <c r="AE25" i="9"/>
  <c r="AD25" i="9"/>
  <c r="AF25" i="9" s="1"/>
  <c r="W25" i="9"/>
  <c r="V25" i="9"/>
  <c r="S25" i="9"/>
  <c r="R25" i="9"/>
  <c r="O25" i="9"/>
  <c r="N25" i="9"/>
  <c r="P25" i="9" s="1"/>
  <c r="K25" i="9"/>
  <c r="J25" i="9"/>
  <c r="Z25" i="9" s="1"/>
  <c r="H25" i="9"/>
  <c r="G25" i="9"/>
  <c r="E25" i="9"/>
  <c r="D25" i="9"/>
  <c r="F25" i="9" s="1"/>
  <c r="AJ24" i="9"/>
  <c r="AF24" i="9"/>
  <c r="AA24" i="9"/>
  <c r="Z24" i="9"/>
  <c r="X24" i="9"/>
  <c r="T24" i="9"/>
  <c r="P24" i="9"/>
  <c r="L24" i="9"/>
  <c r="I24" i="9"/>
  <c r="Y24" i="9" s="1"/>
  <c r="F24" i="9"/>
  <c r="AJ23" i="9"/>
  <c r="AF23" i="9"/>
  <c r="AA23" i="9"/>
  <c r="Z23" i="9"/>
  <c r="AB23" i="9" s="1"/>
  <c r="AC23" i="9" s="1"/>
  <c r="X23" i="9"/>
  <c r="T23" i="9"/>
  <c r="P23" i="9"/>
  <c r="Q23" i="9" s="1"/>
  <c r="M23" i="9"/>
  <c r="L23" i="9"/>
  <c r="I23" i="9"/>
  <c r="F23" i="9"/>
  <c r="AJ22" i="9"/>
  <c r="AF22" i="9"/>
  <c r="AK22" i="9" s="1"/>
  <c r="AA22" i="9"/>
  <c r="Z22" i="9"/>
  <c r="AB22" i="9" s="1"/>
  <c r="AC22" i="9" s="1"/>
  <c r="X22" i="9"/>
  <c r="T22" i="9"/>
  <c r="P22" i="9"/>
  <c r="L22" i="9"/>
  <c r="I22" i="9"/>
  <c r="Y22" i="9" s="1"/>
  <c r="F22" i="9"/>
  <c r="AJ21" i="9"/>
  <c r="AF21" i="9"/>
  <c r="AK21" i="9" s="1"/>
  <c r="AA21" i="9"/>
  <c r="AB21" i="9" s="1"/>
  <c r="Z21" i="9"/>
  <c r="X21" i="9"/>
  <c r="T21" i="9"/>
  <c r="P21" i="9"/>
  <c r="L21" i="9"/>
  <c r="I21" i="9"/>
  <c r="AC21" i="9" s="1"/>
  <c r="F21" i="9"/>
  <c r="Q21" i="9" s="1"/>
  <c r="AJ20" i="9"/>
  <c r="AF20" i="9"/>
  <c r="AA20" i="9"/>
  <c r="Z20" i="9"/>
  <c r="AB20" i="9" s="1"/>
  <c r="X20" i="9"/>
  <c r="AK20" i="9" s="1"/>
  <c r="U20" i="9"/>
  <c r="T20" i="9"/>
  <c r="P20" i="9"/>
  <c r="L20" i="9"/>
  <c r="I20" i="9"/>
  <c r="F20" i="9"/>
  <c r="AJ19" i="9"/>
  <c r="AF19" i="9"/>
  <c r="AA19" i="9"/>
  <c r="Z19" i="9"/>
  <c r="X19" i="9"/>
  <c r="T19" i="9"/>
  <c r="P19" i="9"/>
  <c r="L19" i="9"/>
  <c r="I19" i="9"/>
  <c r="U19" i="9" s="1"/>
  <c r="F19" i="9"/>
  <c r="Q19" i="9" s="1"/>
  <c r="AJ18" i="9"/>
  <c r="AF18" i="9"/>
  <c r="AK18" i="9" s="1"/>
  <c r="AA18" i="9"/>
  <c r="Z18" i="9"/>
  <c r="X18" i="9"/>
  <c r="T18" i="9"/>
  <c r="P18" i="9"/>
  <c r="L18" i="9"/>
  <c r="M18" i="9" s="1"/>
  <c r="I18" i="9"/>
  <c r="F18" i="9"/>
  <c r="AI17" i="9"/>
  <c r="AH17" i="9"/>
  <c r="AJ17" i="9" s="1"/>
  <c r="AG17" i="9"/>
  <c r="AE17" i="9"/>
  <c r="AF17" i="9" s="1"/>
  <c r="AD17" i="9"/>
  <c r="W17" i="9"/>
  <c r="X17" i="9" s="1"/>
  <c r="V17" i="9"/>
  <c r="S17" i="9"/>
  <c r="R17" i="9"/>
  <c r="T17" i="9" s="1"/>
  <c r="O17" i="9"/>
  <c r="P17" i="9" s="1"/>
  <c r="N17" i="9"/>
  <c r="L17" i="9"/>
  <c r="K17" i="9"/>
  <c r="J17" i="9"/>
  <c r="H17" i="9"/>
  <c r="G17" i="9"/>
  <c r="I17" i="9" s="1"/>
  <c r="E17" i="9"/>
  <c r="D17" i="9"/>
  <c r="F17" i="9" s="1"/>
  <c r="AJ16" i="9"/>
  <c r="AF16" i="9"/>
  <c r="AK16" i="9" s="1"/>
  <c r="AB16" i="9"/>
  <c r="AA16" i="9"/>
  <c r="Z16" i="9"/>
  <c r="X16" i="9"/>
  <c r="T16" i="9"/>
  <c r="P16" i="9"/>
  <c r="Q16" i="9" s="1"/>
  <c r="L16" i="9"/>
  <c r="M16" i="9" s="1"/>
  <c r="I16" i="9"/>
  <c r="Y16" i="9" s="1"/>
  <c r="F16" i="9"/>
  <c r="AJ15" i="9"/>
  <c r="AF15" i="9"/>
  <c r="AA15" i="9"/>
  <c r="Z15" i="9"/>
  <c r="AB15" i="9" s="1"/>
  <c r="AC15" i="9" s="1"/>
  <c r="X15" i="9"/>
  <c r="T15" i="9"/>
  <c r="U15" i="9" s="1"/>
  <c r="Q15" i="9"/>
  <c r="P15" i="9"/>
  <c r="L15" i="9"/>
  <c r="I15" i="9"/>
  <c r="F15" i="9"/>
  <c r="M15" i="9" s="1"/>
  <c r="AJ14" i="9"/>
  <c r="AF14" i="9"/>
  <c r="AK14" i="9" s="1"/>
  <c r="AA14" i="9"/>
  <c r="AB14" i="9" s="1"/>
  <c r="Z14" i="9"/>
  <c r="X14" i="9"/>
  <c r="T14" i="9"/>
  <c r="P14" i="9"/>
  <c r="L14" i="9"/>
  <c r="I14" i="9"/>
  <c r="F14" i="9"/>
  <c r="Q14" i="9" s="1"/>
  <c r="AJ13" i="9"/>
  <c r="AF13" i="9"/>
  <c r="AB13" i="9"/>
  <c r="AA13" i="9"/>
  <c r="Z13" i="9"/>
  <c r="X13" i="9"/>
  <c r="U13" i="9"/>
  <c r="T13" i="9"/>
  <c r="P13" i="9"/>
  <c r="L13" i="9"/>
  <c r="I13" i="9"/>
  <c r="AC13" i="9" s="1"/>
  <c r="F13" i="9"/>
  <c r="AJ12" i="9"/>
  <c r="AF12" i="9"/>
  <c r="AK12" i="9" s="1"/>
  <c r="AA12" i="9"/>
  <c r="Z12" i="9"/>
  <c r="X12" i="9"/>
  <c r="T12" i="9"/>
  <c r="P12" i="9"/>
  <c r="L12" i="9"/>
  <c r="I12" i="9"/>
  <c r="U12" i="9" s="1"/>
  <c r="F12" i="9"/>
  <c r="Q12" i="9" s="1"/>
  <c r="AJ11" i="9"/>
  <c r="AF11" i="9"/>
  <c r="AK11" i="9" s="1"/>
  <c r="AA11" i="9"/>
  <c r="Z11" i="9"/>
  <c r="X11" i="9"/>
  <c r="T11" i="9"/>
  <c r="P11" i="9"/>
  <c r="L11" i="9"/>
  <c r="M11" i="9" s="1"/>
  <c r="I11" i="9"/>
  <c r="F11" i="9"/>
  <c r="Q11" i="9" s="1"/>
  <c r="AJ10" i="9"/>
  <c r="AF10" i="9"/>
  <c r="AA10" i="9"/>
  <c r="Z10" i="9"/>
  <c r="AB10" i="9" s="1"/>
  <c r="AC10" i="9" s="1"/>
  <c r="X10" i="9"/>
  <c r="AK10" i="9" s="1"/>
  <c r="U10" i="9"/>
  <c r="T10" i="9"/>
  <c r="P10" i="9"/>
  <c r="Q10" i="9" s="1"/>
  <c r="L10" i="9"/>
  <c r="M10" i="9" s="1"/>
  <c r="I10" i="9"/>
  <c r="F10" i="9"/>
  <c r="AJ9" i="9"/>
  <c r="AF9" i="9"/>
  <c r="AA9" i="9"/>
  <c r="AB9" i="9" s="1"/>
  <c r="Z9" i="9"/>
  <c r="X9" i="9"/>
  <c r="AK9" i="9" s="1"/>
  <c r="T9" i="9"/>
  <c r="P9" i="9"/>
  <c r="L9" i="9"/>
  <c r="I9" i="9"/>
  <c r="Y9" i="9" s="1"/>
  <c r="F9" i="9"/>
  <c r="M9" i="9" s="1"/>
  <c r="AI41" i="8"/>
  <c r="AJ41" i="8" s="1"/>
  <c r="AH41" i="8"/>
  <c r="AG41" i="8"/>
  <c r="AE41" i="8"/>
  <c r="AD41" i="8"/>
  <c r="AF41" i="8" s="1"/>
  <c r="X41" i="8"/>
  <c r="W41" i="8"/>
  <c r="V41" i="8"/>
  <c r="S41" i="8"/>
  <c r="T41" i="8" s="1"/>
  <c r="R41" i="8"/>
  <c r="O41" i="8"/>
  <c r="N41" i="8"/>
  <c r="P41" i="8" s="1"/>
  <c r="K41" i="8"/>
  <c r="J41" i="8"/>
  <c r="Z41" i="8" s="1"/>
  <c r="H41" i="8"/>
  <c r="G41" i="8"/>
  <c r="E41" i="8"/>
  <c r="D41" i="8"/>
  <c r="F41" i="8" s="1"/>
  <c r="AI40" i="8"/>
  <c r="AH40" i="8"/>
  <c r="AJ40" i="8" s="1"/>
  <c r="AG40" i="8"/>
  <c r="AE40" i="8"/>
  <c r="AD40" i="8"/>
  <c r="W40" i="8"/>
  <c r="V40" i="8"/>
  <c r="S40" i="8"/>
  <c r="R40" i="8"/>
  <c r="O40" i="8"/>
  <c r="N40" i="8"/>
  <c r="P40" i="8" s="1"/>
  <c r="K40" i="8"/>
  <c r="AA40" i="8" s="1"/>
  <c r="J40" i="8"/>
  <c r="I40" i="8"/>
  <c r="H40" i="8"/>
  <c r="G40" i="8"/>
  <c r="E40" i="8"/>
  <c r="D40" i="8"/>
  <c r="AJ39" i="8"/>
  <c r="AF39" i="8"/>
  <c r="AK39" i="8" s="1"/>
  <c r="AA39" i="8"/>
  <c r="Z39" i="8"/>
  <c r="X39" i="8"/>
  <c r="T39" i="8"/>
  <c r="P39" i="8"/>
  <c r="L39" i="8"/>
  <c r="I39" i="8"/>
  <c r="U39" i="8" s="1"/>
  <c r="F39" i="8"/>
  <c r="Q39" i="8" s="1"/>
  <c r="AJ38" i="8"/>
  <c r="AF38" i="8"/>
  <c r="AA38" i="8"/>
  <c r="Z38" i="8"/>
  <c r="X38" i="8"/>
  <c r="AK38" i="8" s="1"/>
  <c r="T38" i="8"/>
  <c r="U38" i="8" s="1"/>
  <c r="P38" i="8"/>
  <c r="M38" i="8"/>
  <c r="L38" i="8"/>
  <c r="I38" i="8"/>
  <c r="F38" i="8"/>
  <c r="AJ37" i="8"/>
  <c r="AF37" i="8"/>
  <c r="AA37" i="8"/>
  <c r="AB37" i="8" s="1"/>
  <c r="AC37" i="8" s="1"/>
  <c r="Z37" i="8"/>
  <c r="X37" i="8"/>
  <c r="T37" i="8"/>
  <c r="P37" i="8"/>
  <c r="L37" i="8"/>
  <c r="I37" i="8"/>
  <c r="U37" i="8" s="1"/>
  <c r="F37" i="8"/>
  <c r="M37" i="8" s="1"/>
  <c r="AJ36" i="8"/>
  <c r="AF36" i="8"/>
  <c r="AK36" i="8" s="1"/>
  <c r="AA36" i="8"/>
  <c r="Z36" i="8"/>
  <c r="AB36" i="8" s="1"/>
  <c r="X36" i="8"/>
  <c r="T36" i="8"/>
  <c r="P36" i="8"/>
  <c r="Q36" i="8" s="1"/>
  <c r="L36" i="8"/>
  <c r="M36" i="8" s="1"/>
  <c r="I36" i="8"/>
  <c r="Y36" i="8" s="1"/>
  <c r="F36" i="8"/>
  <c r="AJ35" i="8"/>
  <c r="AF35" i="8"/>
  <c r="AA35" i="8"/>
  <c r="Z35" i="8"/>
  <c r="AB35" i="8" s="1"/>
  <c r="AC35" i="8" s="1"/>
  <c r="X35" i="8"/>
  <c r="T35" i="8"/>
  <c r="U35" i="8" s="1"/>
  <c r="P35" i="8"/>
  <c r="L35" i="8"/>
  <c r="I35" i="8"/>
  <c r="F35" i="8"/>
  <c r="Q35" i="8" s="1"/>
  <c r="AI34" i="8"/>
  <c r="AJ34" i="8" s="1"/>
  <c r="AH34" i="8"/>
  <c r="AG34" i="8"/>
  <c r="AE34" i="8"/>
  <c r="AD34" i="8"/>
  <c r="AF34" i="8" s="1"/>
  <c r="W34" i="8"/>
  <c r="V34" i="8"/>
  <c r="X34" i="8" s="1"/>
  <c r="AK34" i="8" s="1"/>
  <c r="T34" i="8"/>
  <c r="S34" i="8"/>
  <c r="R34" i="8"/>
  <c r="O34" i="8"/>
  <c r="N34" i="8"/>
  <c r="K34" i="8"/>
  <c r="J34" i="8"/>
  <c r="H34" i="8"/>
  <c r="G34" i="8"/>
  <c r="E34" i="8"/>
  <c r="D34" i="8"/>
  <c r="F34" i="8" s="1"/>
  <c r="AJ33" i="8"/>
  <c r="AF33" i="8"/>
  <c r="AK33" i="8" s="1"/>
  <c r="AA33" i="8"/>
  <c r="Z33" i="8"/>
  <c r="X33" i="8"/>
  <c r="T33" i="8"/>
  <c r="P33" i="8"/>
  <c r="L33" i="8"/>
  <c r="I33" i="8"/>
  <c r="F33" i="8"/>
  <c r="AJ32" i="8"/>
  <c r="AF32" i="8"/>
  <c r="AA32" i="8"/>
  <c r="Z32" i="8"/>
  <c r="AB32" i="8" s="1"/>
  <c r="X32" i="8"/>
  <c r="T32" i="8"/>
  <c r="U32" i="8" s="1"/>
  <c r="P32" i="8"/>
  <c r="L32" i="8"/>
  <c r="M32" i="8" s="1"/>
  <c r="I32" i="8"/>
  <c r="AC32" i="8" s="1"/>
  <c r="F32" i="8"/>
  <c r="AJ31" i="8"/>
  <c r="AF31" i="8"/>
  <c r="AA31" i="8"/>
  <c r="Z31" i="8"/>
  <c r="X31" i="8"/>
  <c r="AK31" i="8" s="1"/>
  <c r="T31" i="8"/>
  <c r="P31" i="8"/>
  <c r="L31" i="8"/>
  <c r="I31" i="8"/>
  <c r="F31" i="8"/>
  <c r="AJ30" i="8"/>
  <c r="AF30" i="8"/>
  <c r="AB30" i="8"/>
  <c r="AC30" i="8" s="1"/>
  <c r="AA30" i="8"/>
  <c r="Z30" i="8"/>
  <c r="X30" i="8"/>
  <c r="T30" i="8"/>
  <c r="P30" i="8"/>
  <c r="Q30" i="8" s="1"/>
  <c r="L30" i="8"/>
  <c r="I30" i="8"/>
  <c r="F30" i="8"/>
  <c r="AJ29" i="8"/>
  <c r="AF29" i="8"/>
  <c r="AA29" i="8"/>
  <c r="Z29" i="8"/>
  <c r="AB29" i="8" s="1"/>
  <c r="AC29" i="8" s="1"/>
  <c r="X29" i="8"/>
  <c r="T29" i="8"/>
  <c r="P29" i="8"/>
  <c r="L29" i="8"/>
  <c r="I29" i="8"/>
  <c r="Y29" i="8" s="1"/>
  <c r="F29" i="8"/>
  <c r="Q29" i="8" s="1"/>
  <c r="AJ28" i="8"/>
  <c r="AF28" i="8"/>
  <c r="AK28" i="8" s="1"/>
  <c r="AA28" i="8"/>
  <c r="Z28" i="8"/>
  <c r="X28" i="8"/>
  <c r="T28" i="8"/>
  <c r="U28" i="8" s="1"/>
  <c r="P28" i="8"/>
  <c r="L28" i="8"/>
  <c r="I28" i="8"/>
  <c r="Y28" i="8" s="1"/>
  <c r="F28" i="8"/>
  <c r="Q28" i="8" s="1"/>
  <c r="AI27" i="8"/>
  <c r="AH27" i="8"/>
  <c r="AJ27" i="8" s="1"/>
  <c r="AG27" i="8"/>
  <c r="AE27" i="8"/>
  <c r="AD27" i="8"/>
  <c r="AF27" i="8" s="1"/>
  <c r="AK27" i="8" s="1"/>
  <c r="W27" i="8"/>
  <c r="V27" i="8"/>
  <c r="X27" i="8" s="1"/>
  <c r="S27" i="8"/>
  <c r="R27" i="8"/>
  <c r="T27" i="8" s="1"/>
  <c r="O27" i="8"/>
  <c r="P27" i="8" s="1"/>
  <c r="N27" i="8"/>
  <c r="K27" i="8"/>
  <c r="J27" i="8"/>
  <c r="H27" i="8"/>
  <c r="G27" i="8"/>
  <c r="E27" i="8"/>
  <c r="D27" i="8"/>
  <c r="F27" i="8" s="1"/>
  <c r="AJ26" i="8"/>
  <c r="AF26" i="8"/>
  <c r="AA26" i="8"/>
  <c r="Z26" i="8"/>
  <c r="AB26" i="8" s="1"/>
  <c r="X26" i="8"/>
  <c r="T26" i="8"/>
  <c r="P26" i="8"/>
  <c r="L26" i="8"/>
  <c r="I26" i="8"/>
  <c r="F26" i="8"/>
  <c r="M26" i="8" s="1"/>
  <c r="AJ25" i="8"/>
  <c r="AF25" i="8"/>
  <c r="AA25" i="8"/>
  <c r="Z25" i="8"/>
  <c r="X25" i="8"/>
  <c r="T25" i="8"/>
  <c r="P25" i="8"/>
  <c r="L25" i="8"/>
  <c r="I25" i="8"/>
  <c r="F25" i="8"/>
  <c r="Q25" i="8" s="1"/>
  <c r="AJ24" i="8"/>
  <c r="AF24" i="8"/>
  <c r="AA24" i="8"/>
  <c r="AB24" i="8" s="1"/>
  <c r="Z24" i="8"/>
  <c r="X24" i="8"/>
  <c r="T24" i="8"/>
  <c r="P24" i="8"/>
  <c r="M24" i="8"/>
  <c r="L24" i="8"/>
  <c r="I24" i="8"/>
  <c r="F24" i="8"/>
  <c r="AJ23" i="8"/>
  <c r="AF23" i="8"/>
  <c r="AA23" i="8"/>
  <c r="Z23" i="8"/>
  <c r="AB23" i="8" s="1"/>
  <c r="AC23" i="8" s="1"/>
  <c r="X23" i="8"/>
  <c r="T23" i="8"/>
  <c r="P23" i="8"/>
  <c r="L23" i="8"/>
  <c r="I23" i="8"/>
  <c r="F23" i="8"/>
  <c r="M23" i="8" s="1"/>
  <c r="AJ22" i="8"/>
  <c r="AF22" i="8"/>
  <c r="AK22" i="8" s="1"/>
  <c r="AA22" i="8"/>
  <c r="Z22" i="8"/>
  <c r="AB22" i="8" s="1"/>
  <c r="AC22" i="8" s="1"/>
  <c r="X22" i="8"/>
  <c r="T22" i="8"/>
  <c r="P22" i="8"/>
  <c r="Q22" i="8" s="1"/>
  <c r="L22" i="8"/>
  <c r="M22" i="8" s="1"/>
  <c r="I22" i="8"/>
  <c r="Y22" i="8" s="1"/>
  <c r="F22" i="8"/>
  <c r="AI21" i="8"/>
  <c r="AJ21" i="8" s="1"/>
  <c r="AH21" i="8"/>
  <c r="AG21" i="8"/>
  <c r="AE21" i="8"/>
  <c r="AD21" i="8"/>
  <c r="W21" i="8"/>
  <c r="V21" i="8"/>
  <c r="S21" i="8"/>
  <c r="R21" i="8"/>
  <c r="O21" i="8"/>
  <c r="N21" i="8"/>
  <c r="P21" i="8" s="1"/>
  <c r="K21" i="8"/>
  <c r="J21" i="8"/>
  <c r="H21" i="8"/>
  <c r="G21" i="8"/>
  <c r="E21" i="8"/>
  <c r="D21" i="8"/>
  <c r="AJ20" i="8"/>
  <c r="AF20" i="8"/>
  <c r="AA20" i="8"/>
  <c r="Z20" i="8"/>
  <c r="AB20" i="8" s="1"/>
  <c r="X20" i="8"/>
  <c r="T20" i="8"/>
  <c r="P20" i="8"/>
  <c r="L20" i="8"/>
  <c r="I20" i="8"/>
  <c r="Y20" i="8" s="1"/>
  <c r="F20" i="8"/>
  <c r="M20" i="8" s="1"/>
  <c r="AJ19" i="8"/>
  <c r="AF19" i="8"/>
  <c r="AK19" i="8" s="1"/>
  <c r="AA19" i="8"/>
  <c r="Z19" i="8"/>
  <c r="AB19" i="8" s="1"/>
  <c r="X19" i="8"/>
  <c r="T19" i="8"/>
  <c r="P19" i="8"/>
  <c r="Q19" i="8" s="1"/>
  <c r="L19" i="8"/>
  <c r="I19" i="8"/>
  <c r="AC19" i="8" s="1"/>
  <c r="F19" i="8"/>
  <c r="AJ18" i="8"/>
  <c r="AF18" i="8"/>
  <c r="AA18" i="8"/>
  <c r="Z18" i="8"/>
  <c r="AB18" i="8" s="1"/>
  <c r="X18" i="8"/>
  <c r="T18" i="8"/>
  <c r="P18" i="8"/>
  <c r="L18" i="8"/>
  <c r="M18" i="8" s="1"/>
  <c r="I18" i="8"/>
  <c r="F18" i="8"/>
  <c r="AJ17" i="8"/>
  <c r="AF17" i="8"/>
  <c r="AA17" i="8"/>
  <c r="Z17" i="8"/>
  <c r="X17" i="8"/>
  <c r="AK17" i="8" s="1"/>
  <c r="T17" i="8"/>
  <c r="P17" i="8"/>
  <c r="L17" i="8"/>
  <c r="I17" i="8"/>
  <c r="U17" i="8" s="1"/>
  <c r="F17" i="8"/>
  <c r="Q17" i="8" s="1"/>
  <c r="AJ16" i="8"/>
  <c r="AF16" i="8"/>
  <c r="AB16" i="8"/>
  <c r="AC16" i="8" s="1"/>
  <c r="AA16" i="8"/>
  <c r="Z16" i="8"/>
  <c r="X16" i="8"/>
  <c r="AK16" i="8" s="1"/>
  <c r="T16" i="8"/>
  <c r="P16" i="8"/>
  <c r="L16" i="8"/>
  <c r="I16" i="8"/>
  <c r="F16" i="8"/>
  <c r="AI15" i="8"/>
  <c r="AH15" i="8"/>
  <c r="AG15" i="8"/>
  <c r="AE15" i="8"/>
  <c r="AD15" i="8"/>
  <c r="AF15" i="8" s="1"/>
  <c r="W15" i="8"/>
  <c r="V15" i="8"/>
  <c r="S15" i="8"/>
  <c r="R15" i="8"/>
  <c r="O15" i="8"/>
  <c r="N15" i="8"/>
  <c r="P15" i="8" s="1"/>
  <c r="K15" i="8"/>
  <c r="J15" i="8"/>
  <c r="Z15" i="8" s="1"/>
  <c r="H15" i="8"/>
  <c r="G15" i="8"/>
  <c r="F15" i="8"/>
  <c r="E15" i="8"/>
  <c r="D15" i="8"/>
  <c r="AJ14" i="8"/>
  <c r="AF14" i="8"/>
  <c r="AA14" i="8"/>
  <c r="Z14" i="8"/>
  <c r="X14" i="8"/>
  <c r="U14" i="8"/>
  <c r="T14" i="8"/>
  <c r="P14" i="8"/>
  <c r="L14" i="8"/>
  <c r="I14" i="8"/>
  <c r="Y14" i="8" s="1"/>
  <c r="F14" i="8"/>
  <c r="M14" i="8" s="1"/>
  <c r="AJ13" i="8"/>
  <c r="AF13" i="8"/>
  <c r="AB13" i="8"/>
  <c r="AA13" i="8"/>
  <c r="Z13" i="8"/>
  <c r="X13" i="8"/>
  <c r="AK13" i="8" s="1"/>
  <c r="T13" i="8"/>
  <c r="P13" i="8"/>
  <c r="L13" i="8"/>
  <c r="I13" i="8"/>
  <c r="Y13" i="8" s="1"/>
  <c r="F13" i="8"/>
  <c r="AJ12" i="8"/>
  <c r="AF12" i="8"/>
  <c r="AA12" i="8"/>
  <c r="Z12" i="8"/>
  <c r="AB12" i="8" s="1"/>
  <c r="X12" i="8"/>
  <c r="T12" i="8"/>
  <c r="P12" i="8"/>
  <c r="Q12" i="8" s="1"/>
  <c r="L12" i="8"/>
  <c r="I12" i="8"/>
  <c r="F12" i="8"/>
  <c r="M12" i="8" s="1"/>
  <c r="AJ11" i="8"/>
  <c r="AF11" i="8"/>
  <c r="AA11" i="8"/>
  <c r="Z11" i="8"/>
  <c r="X11" i="8"/>
  <c r="T11" i="8"/>
  <c r="P11" i="8"/>
  <c r="L11" i="8"/>
  <c r="I11" i="8"/>
  <c r="F11" i="8"/>
  <c r="Q11" i="8" s="1"/>
  <c r="AJ10" i="8"/>
  <c r="AF10" i="8"/>
  <c r="AA10" i="8"/>
  <c r="AB10" i="8" s="1"/>
  <c r="Z10" i="8"/>
  <c r="X10" i="8"/>
  <c r="T10" i="8"/>
  <c r="P10" i="8"/>
  <c r="M10" i="8"/>
  <c r="L10" i="8"/>
  <c r="I10" i="8"/>
  <c r="F10" i="8"/>
  <c r="AJ9" i="8"/>
  <c r="AF9" i="8"/>
  <c r="AA9" i="8"/>
  <c r="Z9" i="8"/>
  <c r="AB9" i="8" s="1"/>
  <c r="AC9" i="8" s="1"/>
  <c r="X9" i="8"/>
  <c r="AK9" i="8" s="1"/>
  <c r="T9" i="8"/>
  <c r="P9" i="8"/>
  <c r="L9" i="8"/>
  <c r="I9" i="8"/>
  <c r="F9" i="8"/>
  <c r="Q9" i="8" s="1"/>
  <c r="AI74" i="7"/>
  <c r="AH74" i="7"/>
  <c r="AJ74" i="7" s="1"/>
  <c r="AG74" i="7"/>
  <c r="AF74" i="7"/>
  <c r="AK74" i="7" s="1"/>
  <c r="AE74" i="7"/>
  <c r="AD74" i="7"/>
  <c r="W74" i="7"/>
  <c r="V74" i="7"/>
  <c r="X74" i="7" s="1"/>
  <c r="S74" i="7"/>
  <c r="R74" i="7"/>
  <c r="T74" i="7" s="1"/>
  <c r="O74" i="7"/>
  <c r="N74" i="7"/>
  <c r="P74" i="7" s="1"/>
  <c r="K74" i="7"/>
  <c r="J74" i="7"/>
  <c r="L74" i="7" s="1"/>
  <c r="H74" i="7"/>
  <c r="G74" i="7"/>
  <c r="E74" i="7"/>
  <c r="D74" i="7"/>
  <c r="AI73" i="7"/>
  <c r="AH73" i="7"/>
  <c r="AJ73" i="7" s="1"/>
  <c r="AG73" i="7"/>
  <c r="AE73" i="7"/>
  <c r="AD73" i="7"/>
  <c r="W73" i="7"/>
  <c r="V73" i="7"/>
  <c r="S73" i="7"/>
  <c r="R73" i="7"/>
  <c r="T73" i="7" s="1"/>
  <c r="O73" i="7"/>
  <c r="N73" i="7"/>
  <c r="K73" i="7"/>
  <c r="J73" i="7"/>
  <c r="L73" i="7" s="1"/>
  <c r="H73" i="7"/>
  <c r="G73" i="7"/>
  <c r="I73" i="7" s="1"/>
  <c r="E73" i="7"/>
  <c r="D73" i="7"/>
  <c r="F73" i="7" s="1"/>
  <c r="AJ72" i="7"/>
  <c r="AF72" i="7"/>
  <c r="AK72" i="7" s="1"/>
  <c r="AA72" i="7"/>
  <c r="AB72" i="7" s="1"/>
  <c r="Z72" i="7"/>
  <c r="X72" i="7"/>
  <c r="T72" i="7"/>
  <c r="P72" i="7"/>
  <c r="L72" i="7"/>
  <c r="I72" i="7"/>
  <c r="U72" i="7" s="1"/>
  <c r="F72" i="7"/>
  <c r="M72" i="7" s="1"/>
  <c r="AJ71" i="7"/>
  <c r="AF71" i="7"/>
  <c r="AK71" i="7" s="1"/>
  <c r="AA71" i="7"/>
  <c r="Z71" i="7"/>
  <c r="AB71" i="7" s="1"/>
  <c r="X71" i="7"/>
  <c r="T71" i="7"/>
  <c r="P71" i="7"/>
  <c r="Q71" i="7" s="1"/>
  <c r="L71" i="7"/>
  <c r="I71" i="7"/>
  <c r="U71" i="7" s="1"/>
  <c r="F71" i="7"/>
  <c r="AJ70" i="7"/>
  <c r="AF70" i="7"/>
  <c r="AA70" i="7"/>
  <c r="Z70" i="7"/>
  <c r="AB70" i="7" s="1"/>
  <c r="Y70" i="7"/>
  <c r="X70" i="7"/>
  <c r="U70" i="7"/>
  <c r="T70" i="7"/>
  <c r="P70" i="7"/>
  <c r="L70" i="7"/>
  <c r="I70" i="7"/>
  <c r="F70" i="7"/>
  <c r="Q70" i="7" s="1"/>
  <c r="AJ69" i="7"/>
  <c r="AF69" i="7"/>
  <c r="AK69" i="7" s="1"/>
  <c r="AA69" i="7"/>
  <c r="Z69" i="7"/>
  <c r="AB69" i="7" s="1"/>
  <c r="X69" i="7"/>
  <c r="T69" i="7"/>
  <c r="P69" i="7"/>
  <c r="L69" i="7"/>
  <c r="M69" i="7" s="1"/>
  <c r="I69" i="7"/>
  <c r="U69" i="7" s="1"/>
  <c r="F69" i="7"/>
  <c r="AJ68" i="7"/>
  <c r="AF68" i="7"/>
  <c r="AA68" i="7"/>
  <c r="AB68" i="7" s="1"/>
  <c r="Z68" i="7"/>
  <c r="X68" i="7"/>
  <c r="T68" i="7"/>
  <c r="P68" i="7"/>
  <c r="L68" i="7"/>
  <c r="I68" i="7"/>
  <c r="F68" i="7"/>
  <c r="Q68" i="7" s="1"/>
  <c r="AI67" i="7"/>
  <c r="AH67" i="7"/>
  <c r="AG67" i="7"/>
  <c r="AE67" i="7"/>
  <c r="AD67" i="7"/>
  <c r="W67" i="7"/>
  <c r="V67" i="7"/>
  <c r="S67" i="7"/>
  <c r="R67" i="7"/>
  <c r="T67" i="7" s="1"/>
  <c r="O67" i="7"/>
  <c r="N67" i="7"/>
  <c r="P67" i="7" s="1"/>
  <c r="K67" i="7"/>
  <c r="J67" i="7"/>
  <c r="H67" i="7"/>
  <c r="G67" i="7"/>
  <c r="I67" i="7" s="1"/>
  <c r="E67" i="7"/>
  <c r="F67" i="7" s="1"/>
  <c r="D67" i="7"/>
  <c r="AJ66" i="7"/>
  <c r="AF66" i="7"/>
  <c r="AA66" i="7"/>
  <c r="Z66" i="7"/>
  <c r="X66" i="7"/>
  <c r="T66" i="7"/>
  <c r="U66" i="7" s="1"/>
  <c r="P66" i="7"/>
  <c r="L66" i="7"/>
  <c r="M66" i="7" s="1"/>
  <c r="I66" i="7"/>
  <c r="F66" i="7"/>
  <c r="AJ65" i="7"/>
  <c r="AF65" i="7"/>
  <c r="AK65" i="7" s="1"/>
  <c r="AA65" i="7"/>
  <c r="Z65" i="7"/>
  <c r="AB65" i="7" s="1"/>
  <c r="AC65" i="7" s="1"/>
  <c r="X65" i="7"/>
  <c r="T65" i="7"/>
  <c r="P65" i="7"/>
  <c r="L65" i="7"/>
  <c r="I65" i="7"/>
  <c r="U65" i="7" s="1"/>
  <c r="F65" i="7"/>
  <c r="AJ64" i="7"/>
  <c r="AF64" i="7"/>
  <c r="AA64" i="7"/>
  <c r="Z64" i="7"/>
  <c r="AB64" i="7" s="1"/>
  <c r="AC64" i="7" s="1"/>
  <c r="X64" i="7"/>
  <c r="T64" i="7"/>
  <c r="P64" i="7"/>
  <c r="L64" i="7"/>
  <c r="I64" i="7"/>
  <c r="F64" i="7"/>
  <c r="M64" i="7" s="1"/>
  <c r="AJ63" i="7"/>
  <c r="AF63" i="7"/>
  <c r="AK63" i="7" s="1"/>
  <c r="AA63" i="7"/>
  <c r="Z63" i="7"/>
  <c r="X63" i="7"/>
  <c r="T63" i="7"/>
  <c r="P63" i="7"/>
  <c r="L63" i="7"/>
  <c r="I63" i="7"/>
  <c r="Y63" i="7" s="1"/>
  <c r="F63" i="7"/>
  <c r="Q63" i="7" s="1"/>
  <c r="AK62" i="7"/>
  <c r="AJ62" i="7"/>
  <c r="AF62" i="7"/>
  <c r="AA62" i="7"/>
  <c r="Z62" i="7"/>
  <c r="X62" i="7"/>
  <c r="T62" i="7"/>
  <c r="U62" i="7" s="1"/>
  <c r="P62" i="7"/>
  <c r="M62" i="7"/>
  <c r="L62" i="7"/>
  <c r="I62" i="7"/>
  <c r="F62" i="7"/>
  <c r="AI61" i="7"/>
  <c r="AH61" i="7"/>
  <c r="AJ61" i="7" s="1"/>
  <c r="AG61" i="7"/>
  <c r="AE61" i="7"/>
  <c r="AF61" i="7" s="1"/>
  <c r="AK61" i="7" s="1"/>
  <c r="AD61" i="7"/>
  <c r="W61" i="7"/>
  <c r="V61" i="7"/>
  <c r="X61" i="7" s="1"/>
  <c r="S61" i="7"/>
  <c r="R61" i="7"/>
  <c r="T61" i="7" s="1"/>
  <c r="O61" i="7"/>
  <c r="N61" i="7"/>
  <c r="P61" i="7" s="1"/>
  <c r="K61" i="7"/>
  <c r="J61" i="7"/>
  <c r="L61" i="7" s="1"/>
  <c r="H61" i="7"/>
  <c r="G61" i="7"/>
  <c r="I61" i="7" s="1"/>
  <c r="E61" i="7"/>
  <c r="F61" i="7" s="1"/>
  <c r="D61" i="7"/>
  <c r="AJ60" i="7"/>
  <c r="AF60" i="7"/>
  <c r="AA60" i="7"/>
  <c r="Z60" i="7"/>
  <c r="AB60" i="7" s="1"/>
  <c r="X60" i="7"/>
  <c r="T60" i="7"/>
  <c r="U60" i="7" s="1"/>
  <c r="P60" i="7"/>
  <c r="Q60" i="7" s="1"/>
  <c r="L60" i="7"/>
  <c r="I60" i="7"/>
  <c r="F60" i="7"/>
  <c r="AJ59" i="7"/>
  <c r="AF59" i="7"/>
  <c r="AA59" i="7"/>
  <c r="AB59" i="7" s="1"/>
  <c r="Z59" i="7"/>
  <c r="X59" i="7"/>
  <c r="T59" i="7"/>
  <c r="P59" i="7"/>
  <c r="L59" i="7"/>
  <c r="I59" i="7"/>
  <c r="Y59" i="7" s="1"/>
  <c r="F59" i="7"/>
  <c r="AJ58" i="7"/>
  <c r="AF58" i="7"/>
  <c r="AA58" i="7"/>
  <c r="Z58" i="7"/>
  <c r="AB58" i="7" s="1"/>
  <c r="AC58" i="7" s="1"/>
  <c r="X58" i="7"/>
  <c r="AK58" i="7" s="1"/>
  <c r="U58" i="7"/>
  <c r="T58" i="7"/>
  <c r="P58" i="7"/>
  <c r="L58" i="7"/>
  <c r="I58" i="7"/>
  <c r="F58" i="7"/>
  <c r="M58" i="7" s="1"/>
  <c r="AJ57" i="7"/>
  <c r="AF57" i="7"/>
  <c r="AA57" i="7"/>
  <c r="Z57" i="7"/>
  <c r="X57" i="7"/>
  <c r="T57" i="7"/>
  <c r="P57" i="7"/>
  <c r="L57" i="7"/>
  <c r="I57" i="7"/>
  <c r="F57" i="7"/>
  <c r="AJ56" i="7"/>
  <c r="AF56" i="7"/>
  <c r="AK56" i="7" s="1"/>
  <c r="AA56" i="7"/>
  <c r="Z56" i="7"/>
  <c r="AB56" i="7" s="1"/>
  <c r="X56" i="7"/>
  <c r="T56" i="7"/>
  <c r="P56" i="7"/>
  <c r="L56" i="7"/>
  <c r="I56" i="7"/>
  <c r="F56" i="7"/>
  <c r="AJ55" i="7"/>
  <c r="AF55" i="7"/>
  <c r="AA55" i="7"/>
  <c r="Z55" i="7"/>
  <c r="AB55" i="7" s="1"/>
  <c r="X55" i="7"/>
  <c r="AK55" i="7" s="1"/>
  <c r="U55" i="7"/>
  <c r="T55" i="7"/>
  <c r="P55" i="7"/>
  <c r="L55" i="7"/>
  <c r="I55" i="7"/>
  <c r="F55" i="7"/>
  <c r="AI54" i="7"/>
  <c r="AH54" i="7"/>
  <c r="AJ54" i="7" s="1"/>
  <c r="AG54" i="7"/>
  <c r="AE54" i="7"/>
  <c r="AD54" i="7"/>
  <c r="AF54" i="7" s="1"/>
  <c r="AK54" i="7" s="1"/>
  <c r="W54" i="7"/>
  <c r="V54" i="7"/>
  <c r="X54" i="7" s="1"/>
  <c r="S54" i="7"/>
  <c r="R54" i="7"/>
  <c r="T54" i="7" s="1"/>
  <c r="O54" i="7"/>
  <c r="N54" i="7"/>
  <c r="P54" i="7" s="1"/>
  <c r="K54" i="7"/>
  <c r="J54" i="7"/>
  <c r="L54" i="7" s="1"/>
  <c r="H54" i="7"/>
  <c r="G54" i="7"/>
  <c r="E54" i="7"/>
  <c r="D54" i="7"/>
  <c r="AJ53" i="7"/>
  <c r="AF53" i="7"/>
  <c r="AK53" i="7" s="1"/>
  <c r="AA53" i="7"/>
  <c r="Z53" i="7"/>
  <c r="AB53" i="7" s="1"/>
  <c r="X53" i="7"/>
  <c r="T53" i="7"/>
  <c r="P53" i="7"/>
  <c r="Q53" i="7" s="1"/>
  <c r="L53" i="7"/>
  <c r="M53" i="7" s="1"/>
  <c r="I53" i="7"/>
  <c r="Y53" i="7" s="1"/>
  <c r="F53" i="7"/>
  <c r="AJ52" i="7"/>
  <c r="AF52" i="7"/>
  <c r="AA52" i="7"/>
  <c r="Z52" i="7"/>
  <c r="X52" i="7"/>
  <c r="T52" i="7"/>
  <c r="U52" i="7" s="1"/>
  <c r="P52" i="7"/>
  <c r="L52" i="7"/>
  <c r="I52" i="7"/>
  <c r="F52" i="7"/>
  <c r="M52" i="7" s="1"/>
  <c r="AK51" i="7"/>
  <c r="AJ51" i="7"/>
  <c r="AF51" i="7"/>
  <c r="AB51" i="7"/>
  <c r="AC51" i="7" s="1"/>
  <c r="AA51" i="7"/>
  <c r="Z51" i="7"/>
  <c r="X51" i="7"/>
  <c r="T51" i="7"/>
  <c r="U51" i="7" s="1"/>
  <c r="Q51" i="7"/>
  <c r="P51" i="7"/>
  <c r="L51" i="7"/>
  <c r="I51" i="7"/>
  <c r="F51" i="7"/>
  <c r="AJ50" i="7"/>
  <c r="AF50" i="7"/>
  <c r="AA50" i="7"/>
  <c r="Z50" i="7"/>
  <c r="X50" i="7"/>
  <c r="T50" i="7"/>
  <c r="P50" i="7"/>
  <c r="L50" i="7"/>
  <c r="I50" i="7"/>
  <c r="U50" i="7" s="1"/>
  <c r="F50" i="7"/>
  <c r="M50" i="7" s="1"/>
  <c r="AJ49" i="7"/>
  <c r="AF49" i="7"/>
  <c r="AK49" i="7" s="1"/>
  <c r="AA49" i="7"/>
  <c r="Z49" i="7"/>
  <c r="X49" i="7"/>
  <c r="T49" i="7"/>
  <c r="P49" i="7"/>
  <c r="L49" i="7"/>
  <c r="I49" i="7"/>
  <c r="Y49" i="7" s="1"/>
  <c r="F49" i="7"/>
  <c r="Q49" i="7" s="1"/>
  <c r="AI48" i="7"/>
  <c r="AH48" i="7"/>
  <c r="AJ48" i="7" s="1"/>
  <c r="AG48" i="7"/>
  <c r="AE48" i="7"/>
  <c r="AF48" i="7" s="1"/>
  <c r="AK48" i="7" s="1"/>
  <c r="AD48" i="7"/>
  <c r="W48" i="7"/>
  <c r="X48" i="7" s="1"/>
  <c r="V48" i="7"/>
  <c r="S48" i="7"/>
  <c r="R48" i="7"/>
  <c r="T48" i="7" s="1"/>
  <c r="O48" i="7"/>
  <c r="P48" i="7" s="1"/>
  <c r="N48" i="7"/>
  <c r="L48" i="7"/>
  <c r="K48" i="7"/>
  <c r="J48" i="7"/>
  <c r="H48" i="7"/>
  <c r="G48" i="7"/>
  <c r="E48" i="7"/>
  <c r="D48" i="7"/>
  <c r="F48" i="7" s="1"/>
  <c r="M48" i="7" s="1"/>
  <c r="AJ47" i="7"/>
  <c r="AF47" i="7"/>
  <c r="AA47" i="7"/>
  <c r="Z47" i="7"/>
  <c r="AB47" i="7" s="1"/>
  <c r="X47" i="7"/>
  <c r="T47" i="7"/>
  <c r="P47" i="7"/>
  <c r="Q47" i="7" s="1"/>
  <c r="L47" i="7"/>
  <c r="I47" i="7"/>
  <c r="F47" i="7"/>
  <c r="AJ46" i="7"/>
  <c r="AF46" i="7"/>
  <c r="AA46" i="7"/>
  <c r="Z46" i="7"/>
  <c r="AB46" i="7" s="1"/>
  <c r="AC46" i="7" s="1"/>
  <c r="X46" i="7"/>
  <c r="U46" i="7"/>
  <c r="T46" i="7"/>
  <c r="P46" i="7"/>
  <c r="L46" i="7"/>
  <c r="I46" i="7"/>
  <c r="Y46" i="7" s="1"/>
  <c r="F46" i="7"/>
  <c r="Q46" i="7" s="1"/>
  <c r="AJ45" i="7"/>
  <c r="AF45" i="7"/>
  <c r="AA45" i="7"/>
  <c r="Z45" i="7"/>
  <c r="X45" i="7"/>
  <c r="T45" i="7"/>
  <c r="P45" i="7"/>
  <c r="L45" i="7"/>
  <c r="I45" i="7"/>
  <c r="F45" i="7"/>
  <c r="Q45" i="7" s="1"/>
  <c r="AJ44" i="7"/>
  <c r="AF44" i="7"/>
  <c r="AA44" i="7"/>
  <c r="Z44" i="7"/>
  <c r="AB44" i="7" s="1"/>
  <c r="X44" i="7"/>
  <c r="Y44" i="7" s="1"/>
  <c r="T44" i="7"/>
  <c r="U44" i="7" s="1"/>
  <c r="P44" i="7"/>
  <c r="L44" i="7"/>
  <c r="I44" i="7"/>
  <c r="F44" i="7"/>
  <c r="M44" i="7" s="1"/>
  <c r="AK43" i="7"/>
  <c r="AJ43" i="7"/>
  <c r="AF43" i="7"/>
  <c r="AA43" i="7"/>
  <c r="Z43" i="7"/>
  <c r="X43" i="7"/>
  <c r="T43" i="7"/>
  <c r="P43" i="7"/>
  <c r="L43" i="7"/>
  <c r="I43" i="7"/>
  <c r="F43" i="7"/>
  <c r="AJ42" i="7"/>
  <c r="AF42" i="7"/>
  <c r="AA42" i="7"/>
  <c r="Z42" i="7"/>
  <c r="Y42" i="7"/>
  <c r="X42" i="7"/>
  <c r="T42" i="7"/>
  <c r="P42" i="7"/>
  <c r="L42" i="7"/>
  <c r="I42" i="7"/>
  <c r="F42" i="7"/>
  <c r="AI41" i="7"/>
  <c r="AH41" i="7"/>
  <c r="AG41" i="7"/>
  <c r="AF41" i="7"/>
  <c r="AE41" i="7"/>
  <c r="AD41" i="7"/>
  <c r="W41" i="7"/>
  <c r="V41" i="7"/>
  <c r="T41" i="7"/>
  <c r="S41" i="7"/>
  <c r="R41" i="7"/>
  <c r="O41" i="7"/>
  <c r="P41" i="7" s="1"/>
  <c r="N41" i="7"/>
  <c r="K41" i="7"/>
  <c r="J41" i="7"/>
  <c r="H41" i="7"/>
  <c r="G41" i="7"/>
  <c r="I41" i="7" s="1"/>
  <c r="E41" i="7"/>
  <c r="D41" i="7"/>
  <c r="AJ40" i="7"/>
  <c r="AF40" i="7"/>
  <c r="AA40" i="7"/>
  <c r="Z40" i="7"/>
  <c r="AB40" i="7" s="1"/>
  <c r="X40" i="7"/>
  <c r="Y40" i="7" s="1"/>
  <c r="T40" i="7"/>
  <c r="P40" i="7"/>
  <c r="Q40" i="7" s="1"/>
  <c r="L40" i="7"/>
  <c r="I40" i="7"/>
  <c r="F40" i="7"/>
  <c r="AJ39" i="7"/>
  <c r="AF39" i="7"/>
  <c r="AK39" i="7" s="1"/>
  <c r="AC39" i="7"/>
  <c r="AA39" i="7"/>
  <c r="Z39" i="7"/>
  <c r="AB39" i="7" s="1"/>
  <c r="X39" i="7"/>
  <c r="T39" i="7"/>
  <c r="P39" i="7"/>
  <c r="M39" i="7"/>
  <c r="L39" i="7"/>
  <c r="I39" i="7"/>
  <c r="Y39" i="7" s="1"/>
  <c r="F39" i="7"/>
  <c r="Q39" i="7" s="1"/>
  <c r="AJ38" i="7"/>
  <c r="AF38" i="7"/>
  <c r="AA38" i="7"/>
  <c r="Z38" i="7"/>
  <c r="X38" i="7"/>
  <c r="T38" i="7"/>
  <c r="U38" i="7" s="1"/>
  <c r="P38" i="7"/>
  <c r="M38" i="7"/>
  <c r="L38" i="7"/>
  <c r="I38" i="7"/>
  <c r="F38" i="7"/>
  <c r="AJ37" i="7"/>
  <c r="AF37" i="7"/>
  <c r="AA37" i="7"/>
  <c r="Z37" i="7"/>
  <c r="AB37" i="7" s="1"/>
  <c r="X37" i="7"/>
  <c r="T37" i="7"/>
  <c r="P37" i="7"/>
  <c r="L37" i="7"/>
  <c r="I37" i="7"/>
  <c r="Y37" i="7" s="1"/>
  <c r="F37" i="7"/>
  <c r="M37" i="7" s="1"/>
  <c r="AI36" i="7"/>
  <c r="AH36" i="7"/>
  <c r="AJ36" i="7" s="1"/>
  <c r="AG36" i="7"/>
  <c r="AE36" i="7"/>
  <c r="AD36" i="7"/>
  <c r="W36" i="7"/>
  <c r="V36" i="7"/>
  <c r="X36" i="7" s="1"/>
  <c r="S36" i="7"/>
  <c r="R36" i="7"/>
  <c r="O36" i="7"/>
  <c r="N36" i="7"/>
  <c r="K36" i="7"/>
  <c r="J36" i="7"/>
  <c r="L36" i="7" s="1"/>
  <c r="H36" i="7"/>
  <c r="G36" i="7"/>
  <c r="I36" i="7" s="1"/>
  <c r="Y36" i="7" s="1"/>
  <c r="E36" i="7"/>
  <c r="F36" i="7" s="1"/>
  <c r="D36" i="7"/>
  <c r="AJ35" i="7"/>
  <c r="AF35" i="7"/>
  <c r="AA35" i="7"/>
  <c r="Z35" i="7"/>
  <c r="X35" i="7"/>
  <c r="AK35" i="7" s="1"/>
  <c r="U35" i="7"/>
  <c r="T35" i="7"/>
  <c r="P35" i="7"/>
  <c r="L35" i="7"/>
  <c r="I35" i="7"/>
  <c r="F35" i="7"/>
  <c r="AJ34" i="7"/>
  <c r="AF34" i="7"/>
  <c r="AA34" i="7"/>
  <c r="AB34" i="7" s="1"/>
  <c r="Z34" i="7"/>
  <c r="X34" i="7"/>
  <c r="AK34" i="7" s="1"/>
  <c r="T34" i="7"/>
  <c r="P34" i="7"/>
  <c r="L34" i="7"/>
  <c r="I34" i="7"/>
  <c r="F34" i="7"/>
  <c r="Q34" i="7" s="1"/>
  <c r="AJ33" i="7"/>
  <c r="AF33" i="7"/>
  <c r="AK33" i="7" s="1"/>
  <c r="AA33" i="7"/>
  <c r="Z33" i="7"/>
  <c r="AB33" i="7" s="1"/>
  <c r="X33" i="7"/>
  <c r="T33" i="7"/>
  <c r="P33" i="7"/>
  <c r="L33" i="7"/>
  <c r="M33" i="7" s="1"/>
  <c r="I33" i="7"/>
  <c r="Y33" i="7" s="1"/>
  <c r="F33" i="7"/>
  <c r="AJ32" i="7"/>
  <c r="AF32" i="7"/>
  <c r="AA32" i="7"/>
  <c r="Z32" i="7"/>
  <c r="AB32" i="7" s="1"/>
  <c r="X32" i="7"/>
  <c r="T32" i="7"/>
  <c r="U32" i="7" s="1"/>
  <c r="P32" i="7"/>
  <c r="Q32" i="7" s="1"/>
  <c r="L32" i="7"/>
  <c r="I32" i="7"/>
  <c r="F32" i="7"/>
  <c r="M32" i="7" s="1"/>
  <c r="AJ31" i="7"/>
  <c r="AF31" i="7"/>
  <c r="AK31" i="7" s="1"/>
  <c r="AA31" i="7"/>
  <c r="Z31" i="7"/>
  <c r="X31" i="7"/>
  <c r="T31" i="7"/>
  <c r="P31" i="7"/>
  <c r="L31" i="7"/>
  <c r="I31" i="7"/>
  <c r="Y31" i="7" s="1"/>
  <c r="F31" i="7"/>
  <c r="AI30" i="7"/>
  <c r="AH30" i="7"/>
  <c r="AG30" i="7"/>
  <c r="AE30" i="7"/>
  <c r="AD30" i="7"/>
  <c r="AF30" i="7" s="1"/>
  <c r="W30" i="7"/>
  <c r="V30" i="7"/>
  <c r="S30" i="7"/>
  <c r="T30" i="7" s="1"/>
  <c r="R30" i="7"/>
  <c r="O30" i="7"/>
  <c r="N30" i="7"/>
  <c r="P30" i="7" s="1"/>
  <c r="K30" i="7"/>
  <c r="J30" i="7"/>
  <c r="L30" i="7" s="1"/>
  <c r="H30" i="7"/>
  <c r="I30" i="7" s="1"/>
  <c r="G30" i="7"/>
  <c r="E30" i="7"/>
  <c r="D30" i="7"/>
  <c r="AJ29" i="7"/>
  <c r="AF29" i="7"/>
  <c r="AK29" i="7" s="1"/>
  <c r="AA29" i="7"/>
  <c r="Z29" i="7"/>
  <c r="X29" i="7"/>
  <c r="T29" i="7"/>
  <c r="P29" i="7"/>
  <c r="L29" i="7"/>
  <c r="M29" i="7" s="1"/>
  <c r="I29" i="7"/>
  <c r="F29" i="7"/>
  <c r="Q29" i="7" s="1"/>
  <c r="AK28" i="7"/>
  <c r="AJ28" i="7"/>
  <c r="AF28" i="7"/>
  <c r="AA28" i="7"/>
  <c r="Z28" i="7"/>
  <c r="AB28" i="7" s="1"/>
  <c r="X28" i="7"/>
  <c r="T28" i="7"/>
  <c r="U28" i="7" s="1"/>
  <c r="P28" i="7"/>
  <c r="L28" i="7"/>
  <c r="I28" i="7"/>
  <c r="F28" i="7"/>
  <c r="AJ27" i="7"/>
  <c r="AF27" i="7"/>
  <c r="AA27" i="7"/>
  <c r="Z27" i="7"/>
  <c r="X27" i="7"/>
  <c r="T27" i="7"/>
  <c r="P27" i="7"/>
  <c r="L27" i="7"/>
  <c r="I27" i="7"/>
  <c r="U27" i="7" s="1"/>
  <c r="F27" i="7"/>
  <c r="AJ26" i="7"/>
  <c r="AF26" i="7"/>
  <c r="AA26" i="7"/>
  <c r="Z26" i="7"/>
  <c r="AB26" i="7" s="1"/>
  <c r="AC26" i="7" s="1"/>
  <c r="X26" i="7"/>
  <c r="T26" i="7"/>
  <c r="P26" i="7"/>
  <c r="Q26" i="7" s="1"/>
  <c r="L26" i="7"/>
  <c r="M26" i="7" s="1"/>
  <c r="I26" i="7"/>
  <c r="F26" i="7"/>
  <c r="AI25" i="7"/>
  <c r="AH25" i="7"/>
  <c r="AJ25" i="7" s="1"/>
  <c r="AG25" i="7"/>
  <c r="AE25" i="7"/>
  <c r="AF25" i="7" s="1"/>
  <c r="AD25" i="7"/>
  <c r="W25" i="7"/>
  <c r="X25" i="7" s="1"/>
  <c r="V25" i="7"/>
  <c r="S25" i="7"/>
  <c r="R25" i="7"/>
  <c r="T25" i="7" s="1"/>
  <c r="O25" i="7"/>
  <c r="P25" i="7" s="1"/>
  <c r="N25" i="7"/>
  <c r="K25" i="7"/>
  <c r="J25" i="7"/>
  <c r="H25" i="7"/>
  <c r="G25" i="7"/>
  <c r="E25" i="7"/>
  <c r="D25" i="7"/>
  <c r="F25" i="7" s="1"/>
  <c r="AJ24" i="7"/>
  <c r="AF24" i="7"/>
  <c r="AB24" i="7"/>
  <c r="AC24" i="7" s="1"/>
  <c r="AA24" i="7"/>
  <c r="Z24" i="7"/>
  <c r="X24" i="7"/>
  <c r="Y24" i="7" s="1"/>
  <c r="T24" i="7"/>
  <c r="U24" i="7" s="1"/>
  <c r="Q24" i="7"/>
  <c r="P24" i="7"/>
  <c r="L24" i="7"/>
  <c r="I24" i="7"/>
  <c r="F24" i="7"/>
  <c r="AJ23" i="7"/>
  <c r="AF23" i="7"/>
  <c r="AA23" i="7"/>
  <c r="Z23" i="7"/>
  <c r="X23" i="7"/>
  <c r="T23" i="7"/>
  <c r="P23" i="7"/>
  <c r="L23" i="7"/>
  <c r="I23" i="7"/>
  <c r="U23" i="7" s="1"/>
  <c r="F23" i="7"/>
  <c r="AJ22" i="7"/>
  <c r="AF22" i="7"/>
  <c r="AK22" i="7" s="1"/>
  <c r="AA22" i="7"/>
  <c r="Z22" i="7"/>
  <c r="X22" i="7"/>
  <c r="T22" i="7"/>
  <c r="P22" i="7"/>
  <c r="M22" i="7"/>
  <c r="L22" i="7"/>
  <c r="I22" i="7"/>
  <c r="F22" i="7"/>
  <c r="AJ21" i="7"/>
  <c r="AF21" i="7"/>
  <c r="AK21" i="7" s="1"/>
  <c r="AA21" i="7"/>
  <c r="Z21" i="7"/>
  <c r="AB21" i="7" s="1"/>
  <c r="X21" i="7"/>
  <c r="U21" i="7"/>
  <c r="T21" i="7"/>
  <c r="P21" i="7"/>
  <c r="L21" i="7"/>
  <c r="I21" i="7"/>
  <c r="F21" i="7"/>
  <c r="M21" i="7" s="1"/>
  <c r="AJ20" i="7"/>
  <c r="AF20" i="7"/>
  <c r="AA20" i="7"/>
  <c r="Z20" i="7"/>
  <c r="AB20" i="7" s="1"/>
  <c r="AC20" i="7" s="1"/>
  <c r="X20" i="7"/>
  <c r="T20" i="7"/>
  <c r="Q20" i="7"/>
  <c r="P20" i="7"/>
  <c r="M20" i="7"/>
  <c r="L20" i="7"/>
  <c r="I20" i="7"/>
  <c r="F20" i="7"/>
  <c r="AJ19" i="7"/>
  <c r="AF19" i="7"/>
  <c r="AK19" i="7" s="1"/>
  <c r="AA19" i="7"/>
  <c r="AB19" i="7" s="1"/>
  <c r="Z19" i="7"/>
  <c r="X19" i="7"/>
  <c r="T19" i="7"/>
  <c r="P19" i="7"/>
  <c r="L19" i="7"/>
  <c r="M19" i="7" s="1"/>
  <c r="I19" i="7"/>
  <c r="U19" i="7" s="1"/>
  <c r="F19" i="7"/>
  <c r="AJ18" i="7"/>
  <c r="AF18" i="7"/>
  <c r="AA18" i="7"/>
  <c r="Z18" i="7"/>
  <c r="AB18" i="7" s="1"/>
  <c r="AC18" i="7" s="1"/>
  <c r="X18" i="7"/>
  <c r="U18" i="7"/>
  <c r="T18" i="7"/>
  <c r="P18" i="7"/>
  <c r="Q18" i="7" s="1"/>
  <c r="L18" i="7"/>
  <c r="I18" i="7"/>
  <c r="F18" i="7"/>
  <c r="AJ17" i="7"/>
  <c r="AF17" i="7"/>
  <c r="AA17" i="7"/>
  <c r="AB17" i="7" s="1"/>
  <c r="AC17" i="7" s="1"/>
  <c r="Z17" i="7"/>
  <c r="X17" i="7"/>
  <c r="AK17" i="7" s="1"/>
  <c r="T17" i="7"/>
  <c r="P17" i="7"/>
  <c r="L17" i="7"/>
  <c r="I17" i="7"/>
  <c r="F17" i="7"/>
  <c r="Q17" i="7" s="1"/>
  <c r="AI16" i="7"/>
  <c r="AJ16" i="7" s="1"/>
  <c r="AH16" i="7"/>
  <c r="AG16" i="7"/>
  <c r="AE16" i="7"/>
  <c r="AD16" i="7"/>
  <c r="AF16" i="7" s="1"/>
  <c r="W16" i="7"/>
  <c r="V16" i="7"/>
  <c r="S16" i="7"/>
  <c r="R16" i="7"/>
  <c r="T16" i="7" s="1"/>
  <c r="O16" i="7"/>
  <c r="N16" i="7"/>
  <c r="K16" i="7"/>
  <c r="J16" i="7"/>
  <c r="L16" i="7" s="1"/>
  <c r="I16" i="7"/>
  <c r="H16" i="7"/>
  <c r="G16" i="7"/>
  <c r="E16" i="7"/>
  <c r="D16" i="7"/>
  <c r="AJ15" i="7"/>
  <c r="AF15" i="7"/>
  <c r="AA15" i="7"/>
  <c r="Z15" i="7"/>
  <c r="Y15" i="7"/>
  <c r="X15" i="7"/>
  <c r="T15" i="7"/>
  <c r="P15" i="7"/>
  <c r="L15" i="7"/>
  <c r="I15" i="7"/>
  <c r="F15" i="7"/>
  <c r="Q15" i="7" s="1"/>
  <c r="AJ14" i="7"/>
  <c r="AF14" i="7"/>
  <c r="AA14" i="7"/>
  <c r="Z14" i="7"/>
  <c r="AB14" i="7" s="1"/>
  <c r="X14" i="7"/>
  <c r="T14" i="7"/>
  <c r="P14" i="7"/>
  <c r="L14" i="7"/>
  <c r="I14" i="7"/>
  <c r="F14" i="7"/>
  <c r="Q14" i="7" s="1"/>
  <c r="AJ13" i="7"/>
  <c r="AF13" i="7"/>
  <c r="AA13" i="7"/>
  <c r="Z13" i="7"/>
  <c r="X13" i="7"/>
  <c r="T13" i="7"/>
  <c r="P13" i="7"/>
  <c r="L13" i="7"/>
  <c r="I13" i="7"/>
  <c r="F13" i="7"/>
  <c r="AJ12" i="7"/>
  <c r="AF12" i="7"/>
  <c r="AA12" i="7"/>
  <c r="Z12" i="7"/>
  <c r="Y12" i="7"/>
  <c r="X12" i="7"/>
  <c r="T12" i="7"/>
  <c r="P12" i="7"/>
  <c r="L12" i="7"/>
  <c r="I12" i="7"/>
  <c r="F12" i="7"/>
  <c r="Q12" i="7" s="1"/>
  <c r="AJ11" i="7"/>
  <c r="AF11" i="7"/>
  <c r="AK11" i="7" s="1"/>
  <c r="AA11" i="7"/>
  <c r="Z11" i="7"/>
  <c r="X11" i="7"/>
  <c r="T11" i="7"/>
  <c r="U11" i="7" s="1"/>
  <c r="P11" i="7"/>
  <c r="Q11" i="7" s="1"/>
  <c r="L11" i="7"/>
  <c r="M11" i="7" s="1"/>
  <c r="I11" i="7"/>
  <c r="Y11" i="7" s="1"/>
  <c r="F11" i="7"/>
  <c r="AI10" i="7"/>
  <c r="AH10" i="7"/>
  <c r="AG10" i="7"/>
  <c r="AE10" i="7"/>
  <c r="AD10" i="7"/>
  <c r="AF10" i="7" s="1"/>
  <c r="AK10" i="7" s="1"/>
  <c r="W10" i="7"/>
  <c r="V10" i="7"/>
  <c r="X10" i="7" s="1"/>
  <c r="S10" i="7"/>
  <c r="R10" i="7"/>
  <c r="P10" i="7"/>
  <c r="O10" i="7"/>
  <c r="AA10" i="7" s="1"/>
  <c r="N10" i="7"/>
  <c r="K10" i="7"/>
  <c r="J10" i="7"/>
  <c r="H10" i="7"/>
  <c r="I10" i="7" s="1"/>
  <c r="G10" i="7"/>
  <c r="E10" i="7"/>
  <c r="D10" i="7"/>
  <c r="AJ9" i="7"/>
  <c r="AF9" i="7"/>
  <c r="AA9" i="7"/>
  <c r="Z9" i="7"/>
  <c r="AB9" i="7" s="1"/>
  <c r="AC9" i="7" s="1"/>
  <c r="X9" i="7"/>
  <c r="T9" i="7"/>
  <c r="P9" i="7"/>
  <c r="L9" i="7"/>
  <c r="I9" i="7"/>
  <c r="F9" i="7"/>
  <c r="AI23" i="6"/>
  <c r="AH23" i="6"/>
  <c r="AJ23" i="6" s="1"/>
  <c r="AG23" i="6"/>
  <c r="AE23" i="6"/>
  <c r="AD23" i="6"/>
  <c r="AF23" i="6" s="1"/>
  <c r="AK23" i="6" s="1"/>
  <c r="W23" i="6"/>
  <c r="V23" i="6"/>
  <c r="X23" i="6" s="1"/>
  <c r="S23" i="6"/>
  <c r="R23" i="6"/>
  <c r="T23" i="6" s="1"/>
  <c r="O23" i="6"/>
  <c r="N23" i="6"/>
  <c r="P23" i="6" s="1"/>
  <c r="K23" i="6"/>
  <c r="J23" i="6"/>
  <c r="L23" i="6" s="1"/>
  <c r="H23" i="6"/>
  <c r="I23" i="6" s="1"/>
  <c r="G23" i="6"/>
  <c r="E23" i="6"/>
  <c r="D23" i="6"/>
  <c r="AJ22" i="6"/>
  <c r="AI22" i="6"/>
  <c r="AH22" i="6"/>
  <c r="AG22" i="6"/>
  <c r="AE22" i="6"/>
  <c r="AD22" i="6"/>
  <c r="W22" i="6"/>
  <c r="V22" i="6"/>
  <c r="X22" i="6" s="1"/>
  <c r="S22" i="6"/>
  <c r="R22" i="6"/>
  <c r="T22" i="6" s="1"/>
  <c r="P22" i="6"/>
  <c r="O22" i="6"/>
  <c r="N22" i="6"/>
  <c r="K22" i="6"/>
  <c r="AA22" i="6" s="1"/>
  <c r="J22" i="6"/>
  <c r="H22" i="6"/>
  <c r="G22" i="6"/>
  <c r="I22" i="6" s="1"/>
  <c r="E22" i="6"/>
  <c r="D22" i="6"/>
  <c r="AJ21" i="6"/>
  <c r="AF21" i="6"/>
  <c r="AA21" i="6"/>
  <c r="Z21" i="6"/>
  <c r="X21" i="6"/>
  <c r="T21" i="6"/>
  <c r="P21" i="6"/>
  <c r="L21" i="6"/>
  <c r="I21" i="6"/>
  <c r="Y21" i="6" s="1"/>
  <c r="F21" i="6"/>
  <c r="Q21" i="6" s="1"/>
  <c r="AJ20" i="6"/>
  <c r="AF20" i="6"/>
  <c r="AA20" i="6"/>
  <c r="Z20" i="6"/>
  <c r="X20" i="6"/>
  <c r="T20" i="6"/>
  <c r="P20" i="6"/>
  <c r="L20" i="6"/>
  <c r="I20" i="6"/>
  <c r="F20" i="6"/>
  <c r="M20" i="6" s="1"/>
  <c r="AJ19" i="6"/>
  <c r="AF19" i="6"/>
  <c r="AK19" i="6" s="1"/>
  <c r="AA19" i="6"/>
  <c r="Z19" i="6"/>
  <c r="AB19" i="6" s="1"/>
  <c r="AC19" i="6" s="1"/>
  <c r="X19" i="6"/>
  <c r="T19" i="6"/>
  <c r="P19" i="6"/>
  <c r="Q19" i="6" s="1"/>
  <c r="M19" i="6"/>
  <c r="L19" i="6"/>
  <c r="I19" i="6"/>
  <c r="F19" i="6"/>
  <c r="AJ18" i="6"/>
  <c r="AF18" i="6"/>
  <c r="AB18" i="6"/>
  <c r="AA18" i="6"/>
  <c r="Z18" i="6"/>
  <c r="X18" i="6"/>
  <c r="AK18" i="6" s="1"/>
  <c r="T18" i="6"/>
  <c r="P18" i="6"/>
  <c r="L18" i="6"/>
  <c r="I18" i="6"/>
  <c r="F18" i="6"/>
  <c r="AI17" i="6"/>
  <c r="AH17" i="6"/>
  <c r="AG17" i="6"/>
  <c r="AE17" i="6"/>
  <c r="AD17" i="6"/>
  <c r="AF17" i="6" s="1"/>
  <c r="W17" i="6"/>
  <c r="V17" i="6"/>
  <c r="X17" i="6" s="1"/>
  <c r="S17" i="6"/>
  <c r="R17" i="6"/>
  <c r="O17" i="6"/>
  <c r="N17" i="6"/>
  <c r="K17" i="6"/>
  <c r="J17" i="6"/>
  <c r="L17" i="6" s="1"/>
  <c r="H17" i="6"/>
  <c r="G17" i="6"/>
  <c r="F17" i="6"/>
  <c r="E17" i="6"/>
  <c r="D17" i="6"/>
  <c r="AJ16" i="6"/>
  <c r="AF16" i="6"/>
  <c r="AA16" i="6"/>
  <c r="Z16" i="6"/>
  <c r="X16" i="6"/>
  <c r="T16" i="6"/>
  <c r="P16" i="6"/>
  <c r="L16" i="6"/>
  <c r="I16" i="6"/>
  <c r="F16" i="6"/>
  <c r="Q16" i="6" s="1"/>
  <c r="AJ15" i="6"/>
  <c r="AF15" i="6"/>
  <c r="AB15" i="6"/>
  <c r="AA15" i="6"/>
  <c r="Z15" i="6"/>
  <c r="X15" i="6"/>
  <c r="T15" i="6"/>
  <c r="P15" i="6"/>
  <c r="L15" i="6"/>
  <c r="I15" i="6"/>
  <c r="U15" i="6" s="1"/>
  <c r="F15" i="6"/>
  <c r="M15" i="6" s="1"/>
  <c r="AJ14" i="6"/>
  <c r="AF14" i="6"/>
  <c r="AA14" i="6"/>
  <c r="Z14" i="6"/>
  <c r="AB14" i="6" s="1"/>
  <c r="AC14" i="6" s="1"/>
  <c r="X14" i="6"/>
  <c r="AK14" i="6" s="1"/>
  <c r="T14" i="6"/>
  <c r="Q14" i="6"/>
  <c r="P14" i="6"/>
  <c r="L14" i="6"/>
  <c r="M14" i="6" s="1"/>
  <c r="I14" i="6"/>
  <c r="F14" i="6"/>
  <c r="AJ13" i="6"/>
  <c r="AF13" i="6"/>
  <c r="AK13" i="6" s="1"/>
  <c r="AA13" i="6"/>
  <c r="Z13" i="6"/>
  <c r="AB13" i="6" s="1"/>
  <c r="AC13" i="6" s="1"/>
  <c r="X13" i="6"/>
  <c r="T13" i="6"/>
  <c r="P13" i="6"/>
  <c r="Q13" i="6" s="1"/>
  <c r="L13" i="6"/>
  <c r="I13" i="6"/>
  <c r="Y13" i="6" s="1"/>
  <c r="F13" i="6"/>
  <c r="M13" i="6" s="1"/>
  <c r="AJ12" i="6"/>
  <c r="AI12" i="6"/>
  <c r="AH12" i="6"/>
  <c r="AG12" i="6"/>
  <c r="AE12" i="6"/>
  <c r="AD12" i="6"/>
  <c r="AF12" i="6" s="1"/>
  <c r="W12" i="6"/>
  <c r="V12" i="6"/>
  <c r="X12" i="6" s="1"/>
  <c r="T12" i="6"/>
  <c r="S12" i="6"/>
  <c r="R12" i="6"/>
  <c r="O12" i="6"/>
  <c r="P12" i="6" s="1"/>
  <c r="N12" i="6"/>
  <c r="L12" i="6"/>
  <c r="K12" i="6"/>
  <c r="J12" i="6"/>
  <c r="H12" i="6"/>
  <c r="G12" i="6"/>
  <c r="I12" i="6" s="1"/>
  <c r="E12" i="6"/>
  <c r="D12" i="6"/>
  <c r="AJ11" i="6"/>
  <c r="AF11" i="6"/>
  <c r="AK11" i="6" s="1"/>
  <c r="AA11" i="6"/>
  <c r="AB11" i="6" s="1"/>
  <c r="Z11" i="6"/>
  <c r="X11" i="6"/>
  <c r="T11" i="6"/>
  <c r="Q11" i="6"/>
  <c r="P11" i="6"/>
  <c r="L11" i="6"/>
  <c r="I11" i="6"/>
  <c r="F11" i="6"/>
  <c r="AJ10" i="6"/>
  <c r="AF10" i="6"/>
  <c r="AA10" i="6"/>
  <c r="Z10" i="6"/>
  <c r="AB10" i="6" s="1"/>
  <c r="X10" i="6"/>
  <c r="U10" i="6"/>
  <c r="T10" i="6"/>
  <c r="P10" i="6"/>
  <c r="L10" i="6"/>
  <c r="I10" i="6"/>
  <c r="F10" i="6"/>
  <c r="Q10" i="6" s="1"/>
  <c r="AJ9" i="6"/>
  <c r="AF9" i="6"/>
  <c r="AA9" i="6"/>
  <c r="Z9" i="6"/>
  <c r="X9" i="6"/>
  <c r="AK9" i="6" s="1"/>
  <c r="U9" i="6"/>
  <c r="T9" i="6"/>
  <c r="P9" i="6"/>
  <c r="L9" i="6"/>
  <c r="I9" i="6"/>
  <c r="F9" i="6"/>
  <c r="Q9" i="6" s="1"/>
  <c r="AJ37" i="5"/>
  <c r="AI37" i="5"/>
  <c r="AH37" i="5"/>
  <c r="AG37" i="5"/>
  <c r="AE37" i="5"/>
  <c r="AD37" i="5"/>
  <c r="AF37" i="5" s="1"/>
  <c r="W37" i="5"/>
  <c r="V37" i="5"/>
  <c r="X37" i="5" s="1"/>
  <c r="Y37" i="5" s="1"/>
  <c r="T37" i="5"/>
  <c r="S37" i="5"/>
  <c r="R37" i="5"/>
  <c r="O37" i="5"/>
  <c r="N37" i="5"/>
  <c r="P37" i="5" s="1"/>
  <c r="L37" i="5"/>
  <c r="K37" i="5"/>
  <c r="J37" i="5"/>
  <c r="Z37" i="5" s="1"/>
  <c r="I37" i="5"/>
  <c r="H37" i="5"/>
  <c r="G37" i="5"/>
  <c r="E37" i="5"/>
  <c r="D37" i="5"/>
  <c r="F37" i="5" s="1"/>
  <c r="AI36" i="5"/>
  <c r="AJ36" i="5" s="1"/>
  <c r="AH36" i="5"/>
  <c r="AG36" i="5"/>
  <c r="AE36" i="5"/>
  <c r="AD36" i="5"/>
  <c r="W36" i="5"/>
  <c r="V36" i="5"/>
  <c r="S36" i="5"/>
  <c r="R36" i="5"/>
  <c r="O36" i="5"/>
  <c r="N36" i="5"/>
  <c r="P36" i="5" s="1"/>
  <c r="K36" i="5"/>
  <c r="L36" i="5" s="1"/>
  <c r="J36" i="5"/>
  <c r="H36" i="5"/>
  <c r="I36" i="5" s="1"/>
  <c r="G36" i="5"/>
  <c r="E36" i="5"/>
  <c r="F36" i="5" s="1"/>
  <c r="D36" i="5"/>
  <c r="AJ35" i="5"/>
  <c r="AF35" i="5"/>
  <c r="AA35" i="5"/>
  <c r="AB35" i="5" s="1"/>
  <c r="Z35" i="5"/>
  <c r="X35" i="5"/>
  <c r="T35" i="5"/>
  <c r="P35" i="5"/>
  <c r="L35" i="5"/>
  <c r="I35" i="5"/>
  <c r="F35" i="5"/>
  <c r="AJ34" i="5"/>
  <c r="AF34" i="5"/>
  <c r="AA34" i="5"/>
  <c r="AB34" i="5" s="1"/>
  <c r="Z34" i="5"/>
  <c r="X34" i="5"/>
  <c r="T34" i="5"/>
  <c r="P34" i="5"/>
  <c r="L34" i="5"/>
  <c r="I34" i="5"/>
  <c r="U34" i="5" s="1"/>
  <c r="F34" i="5"/>
  <c r="M34" i="5" s="1"/>
  <c r="AJ33" i="5"/>
  <c r="AF33" i="5"/>
  <c r="AK33" i="5" s="1"/>
  <c r="AA33" i="5"/>
  <c r="Z33" i="5"/>
  <c r="X33" i="5"/>
  <c r="T33" i="5"/>
  <c r="U33" i="5" s="1"/>
  <c r="P33" i="5"/>
  <c r="L33" i="5"/>
  <c r="I33" i="5"/>
  <c r="Y33" i="5" s="1"/>
  <c r="F33" i="5"/>
  <c r="Q33" i="5" s="1"/>
  <c r="AJ32" i="5"/>
  <c r="AF32" i="5"/>
  <c r="AA32" i="5"/>
  <c r="AB32" i="5" s="1"/>
  <c r="Z32" i="5"/>
  <c r="X32" i="5"/>
  <c r="T32" i="5"/>
  <c r="P32" i="5"/>
  <c r="L32" i="5"/>
  <c r="I32" i="5"/>
  <c r="F32" i="5"/>
  <c r="AJ31" i="5"/>
  <c r="AF31" i="5"/>
  <c r="AA31" i="5"/>
  <c r="AB31" i="5" s="1"/>
  <c r="Z31" i="5"/>
  <c r="X31" i="5"/>
  <c r="T31" i="5"/>
  <c r="U31" i="5" s="1"/>
  <c r="P31" i="5"/>
  <c r="L31" i="5"/>
  <c r="I31" i="5"/>
  <c r="Y31" i="5" s="1"/>
  <c r="F31" i="5"/>
  <c r="AI30" i="5"/>
  <c r="AH30" i="5"/>
  <c r="AG30" i="5"/>
  <c r="AE30" i="5"/>
  <c r="AD30" i="5"/>
  <c r="W30" i="5"/>
  <c r="V30" i="5"/>
  <c r="S30" i="5"/>
  <c r="R30" i="5"/>
  <c r="O30" i="5"/>
  <c r="N30" i="5"/>
  <c r="P30" i="5" s="1"/>
  <c r="K30" i="5"/>
  <c r="J30" i="5"/>
  <c r="H30" i="5"/>
  <c r="G30" i="5"/>
  <c r="E30" i="5"/>
  <c r="F30" i="5" s="1"/>
  <c r="D30" i="5"/>
  <c r="AJ29" i="5"/>
  <c r="AF29" i="5"/>
  <c r="AA29" i="5"/>
  <c r="Z29" i="5"/>
  <c r="X29" i="5"/>
  <c r="AK29" i="5" s="1"/>
  <c r="T29" i="5"/>
  <c r="Q29" i="5"/>
  <c r="P29" i="5"/>
  <c r="L29" i="5"/>
  <c r="M29" i="5" s="1"/>
  <c r="I29" i="5"/>
  <c r="F29" i="5"/>
  <c r="AJ28" i="5"/>
  <c r="AF28" i="5"/>
  <c r="AA28" i="5"/>
  <c r="AB28" i="5" s="1"/>
  <c r="AC28" i="5" s="1"/>
  <c r="Z28" i="5"/>
  <c r="X28" i="5"/>
  <c r="T28" i="5"/>
  <c r="P28" i="5"/>
  <c r="L28" i="5"/>
  <c r="I28" i="5"/>
  <c r="F28" i="5"/>
  <c r="M28" i="5" s="1"/>
  <c r="AJ27" i="5"/>
  <c r="AF27" i="5"/>
  <c r="AA27" i="5"/>
  <c r="AB27" i="5" s="1"/>
  <c r="Z27" i="5"/>
  <c r="X27" i="5"/>
  <c r="T27" i="5"/>
  <c r="P27" i="5"/>
  <c r="L27" i="5"/>
  <c r="I27" i="5"/>
  <c r="U27" i="5" s="1"/>
  <c r="F27" i="5"/>
  <c r="M27" i="5" s="1"/>
  <c r="AJ26" i="5"/>
  <c r="AF26" i="5"/>
  <c r="AK26" i="5" s="1"/>
  <c r="AA26" i="5"/>
  <c r="Z26" i="5"/>
  <c r="AB26" i="5" s="1"/>
  <c r="AC26" i="5" s="1"/>
  <c r="X26" i="5"/>
  <c r="T26" i="5"/>
  <c r="Q26" i="5"/>
  <c r="P26" i="5"/>
  <c r="L26" i="5"/>
  <c r="I26" i="5"/>
  <c r="Y26" i="5" s="1"/>
  <c r="F26" i="5"/>
  <c r="AJ25" i="5"/>
  <c r="AF25" i="5"/>
  <c r="AK25" i="5" s="1"/>
  <c r="AA25" i="5"/>
  <c r="Z25" i="5"/>
  <c r="X25" i="5"/>
  <c r="T25" i="5"/>
  <c r="P25" i="5"/>
  <c r="L25" i="5"/>
  <c r="I25" i="5"/>
  <c r="Y25" i="5" s="1"/>
  <c r="F25" i="5"/>
  <c r="Q25" i="5" s="1"/>
  <c r="AJ24" i="5"/>
  <c r="AF24" i="5"/>
  <c r="AB24" i="5"/>
  <c r="AA24" i="5"/>
  <c r="Z24" i="5"/>
  <c r="X24" i="5"/>
  <c r="AK24" i="5" s="1"/>
  <c r="T24" i="5"/>
  <c r="P24" i="5"/>
  <c r="L24" i="5"/>
  <c r="I24" i="5"/>
  <c r="F24" i="5"/>
  <c r="M24" i="5" s="1"/>
  <c r="AJ23" i="5"/>
  <c r="AF23" i="5"/>
  <c r="AA23" i="5"/>
  <c r="Z23" i="5"/>
  <c r="AB23" i="5" s="1"/>
  <c r="AC23" i="5" s="1"/>
  <c r="X23" i="5"/>
  <c r="AK23" i="5" s="1"/>
  <c r="T23" i="5"/>
  <c r="P23" i="5"/>
  <c r="L23" i="5"/>
  <c r="I23" i="5"/>
  <c r="F23" i="5"/>
  <c r="AI22" i="5"/>
  <c r="AH22" i="5"/>
  <c r="AG22" i="5"/>
  <c r="AE22" i="5"/>
  <c r="AD22" i="5"/>
  <c r="AF22" i="5" s="1"/>
  <c r="W22" i="5"/>
  <c r="V22" i="5"/>
  <c r="X22" i="5" s="1"/>
  <c r="S22" i="5"/>
  <c r="T22" i="5" s="1"/>
  <c r="R22" i="5"/>
  <c r="O22" i="5"/>
  <c r="N22" i="5"/>
  <c r="P22" i="5" s="1"/>
  <c r="K22" i="5"/>
  <c r="J22" i="5"/>
  <c r="Z22" i="5" s="1"/>
  <c r="H22" i="5"/>
  <c r="G22" i="5"/>
  <c r="I22" i="5" s="1"/>
  <c r="E22" i="5"/>
  <c r="D22" i="5"/>
  <c r="F22" i="5" s="1"/>
  <c r="Q22" i="5" s="1"/>
  <c r="AJ21" i="5"/>
  <c r="AF21" i="5"/>
  <c r="AA21" i="5"/>
  <c r="AB21" i="5" s="1"/>
  <c r="AC21" i="5" s="1"/>
  <c r="Z21" i="5"/>
  <c r="X21" i="5"/>
  <c r="AK21" i="5" s="1"/>
  <c r="T21" i="5"/>
  <c r="P21" i="5"/>
  <c r="L21" i="5"/>
  <c r="I21" i="5"/>
  <c r="F21" i="5"/>
  <c r="AJ20" i="5"/>
  <c r="AF20" i="5"/>
  <c r="AA20" i="5"/>
  <c r="Z20" i="5"/>
  <c r="AB20" i="5" s="1"/>
  <c r="X20" i="5"/>
  <c r="T20" i="5"/>
  <c r="P20" i="5"/>
  <c r="Q20" i="5" s="1"/>
  <c r="L20" i="5"/>
  <c r="M20" i="5" s="1"/>
  <c r="I20" i="5"/>
  <c r="U20" i="5" s="1"/>
  <c r="F20" i="5"/>
  <c r="AJ19" i="5"/>
  <c r="AF19" i="5"/>
  <c r="AK19" i="5" s="1"/>
  <c r="AA19" i="5"/>
  <c r="Z19" i="5"/>
  <c r="AB19" i="5" s="1"/>
  <c r="AC19" i="5" s="1"/>
  <c r="X19" i="5"/>
  <c r="T19" i="5"/>
  <c r="Q19" i="5"/>
  <c r="P19" i="5"/>
  <c r="L19" i="5"/>
  <c r="I19" i="5"/>
  <c r="Y19" i="5" s="1"/>
  <c r="F19" i="5"/>
  <c r="AJ18" i="5"/>
  <c r="AF18" i="5"/>
  <c r="AK18" i="5" s="1"/>
  <c r="AA18" i="5"/>
  <c r="AB18" i="5" s="1"/>
  <c r="Z18" i="5"/>
  <c r="X18" i="5"/>
  <c r="T18" i="5"/>
  <c r="P18" i="5"/>
  <c r="L18" i="5"/>
  <c r="I18" i="5"/>
  <c r="Y18" i="5" s="1"/>
  <c r="F18" i="5"/>
  <c r="M18" i="5" s="1"/>
  <c r="AJ17" i="5"/>
  <c r="AF17" i="5"/>
  <c r="AA17" i="5"/>
  <c r="AB17" i="5" s="1"/>
  <c r="Z17" i="5"/>
  <c r="X17" i="5"/>
  <c r="AK17" i="5" s="1"/>
  <c r="T17" i="5"/>
  <c r="P17" i="5"/>
  <c r="L17" i="5"/>
  <c r="I17" i="5"/>
  <c r="F17" i="5"/>
  <c r="M17" i="5" s="1"/>
  <c r="AJ16" i="5"/>
  <c r="AF16" i="5"/>
  <c r="AK16" i="5" s="1"/>
  <c r="AA16" i="5"/>
  <c r="Z16" i="5"/>
  <c r="X16" i="5"/>
  <c r="T16" i="5"/>
  <c r="P16" i="5"/>
  <c r="L16" i="5"/>
  <c r="I16" i="5"/>
  <c r="Y16" i="5" s="1"/>
  <c r="F16" i="5"/>
  <c r="M16" i="5" s="1"/>
  <c r="AI15" i="5"/>
  <c r="AJ15" i="5" s="1"/>
  <c r="AH15" i="5"/>
  <c r="AG15" i="5"/>
  <c r="AE15" i="5"/>
  <c r="AD15" i="5"/>
  <c r="AF15" i="5" s="1"/>
  <c r="W15" i="5"/>
  <c r="V15" i="5"/>
  <c r="X15" i="5" s="1"/>
  <c r="S15" i="5"/>
  <c r="R15" i="5"/>
  <c r="O15" i="5"/>
  <c r="N15" i="5"/>
  <c r="K15" i="5"/>
  <c r="J15" i="5"/>
  <c r="H15" i="5"/>
  <c r="G15" i="5"/>
  <c r="F15" i="5"/>
  <c r="E15" i="5"/>
  <c r="D15" i="5"/>
  <c r="AJ14" i="5"/>
  <c r="AF14" i="5"/>
  <c r="AA14" i="5"/>
  <c r="Z14" i="5"/>
  <c r="X14" i="5"/>
  <c r="T14" i="5"/>
  <c r="P14" i="5"/>
  <c r="L14" i="5"/>
  <c r="I14" i="5"/>
  <c r="U14" i="5" s="1"/>
  <c r="F14" i="5"/>
  <c r="AJ13" i="5"/>
  <c r="AF13" i="5"/>
  <c r="AB13" i="5"/>
  <c r="AA13" i="5"/>
  <c r="Z13" i="5"/>
  <c r="X13" i="5"/>
  <c r="T13" i="5"/>
  <c r="P13" i="5"/>
  <c r="M13" i="5"/>
  <c r="L13" i="5"/>
  <c r="I13" i="5"/>
  <c r="F13" i="5"/>
  <c r="AJ12" i="5"/>
  <c r="AF12" i="5"/>
  <c r="AA12" i="5"/>
  <c r="Z12" i="5"/>
  <c r="X12" i="5"/>
  <c r="AK12" i="5" s="1"/>
  <c r="T12" i="5"/>
  <c r="P12" i="5"/>
  <c r="L12" i="5"/>
  <c r="I12" i="5"/>
  <c r="F12" i="5"/>
  <c r="AJ11" i="5"/>
  <c r="AF11" i="5"/>
  <c r="AK11" i="5" s="1"/>
  <c r="AA11" i="5"/>
  <c r="Z11" i="5"/>
  <c r="X11" i="5"/>
  <c r="T11" i="5"/>
  <c r="P11" i="5"/>
  <c r="M11" i="5"/>
  <c r="L11" i="5"/>
  <c r="I11" i="5"/>
  <c r="Y11" i="5" s="1"/>
  <c r="F11" i="5"/>
  <c r="AJ10" i="5"/>
  <c r="AI10" i="5"/>
  <c r="AH10" i="5"/>
  <c r="AG10" i="5"/>
  <c r="AE10" i="5"/>
  <c r="AD10" i="5"/>
  <c r="W10" i="5"/>
  <c r="V10" i="5"/>
  <c r="T10" i="5"/>
  <c r="S10" i="5"/>
  <c r="R10" i="5"/>
  <c r="O10" i="5"/>
  <c r="N10" i="5"/>
  <c r="P10" i="5" s="1"/>
  <c r="K10" i="5"/>
  <c r="J10" i="5"/>
  <c r="L10" i="5" s="1"/>
  <c r="I10" i="5"/>
  <c r="H10" i="5"/>
  <c r="G10" i="5"/>
  <c r="E10" i="5"/>
  <c r="D10" i="5"/>
  <c r="F10" i="5" s="1"/>
  <c r="AJ9" i="5"/>
  <c r="AF9" i="5"/>
  <c r="AK9" i="5" s="1"/>
  <c r="AA9" i="5"/>
  <c r="AB9" i="5" s="1"/>
  <c r="Z9" i="5"/>
  <c r="X9" i="5"/>
  <c r="T9" i="5"/>
  <c r="P9" i="5"/>
  <c r="L9" i="5"/>
  <c r="I9" i="5"/>
  <c r="F9" i="5"/>
  <c r="AJ55" i="4"/>
  <c r="AI55" i="4"/>
  <c r="AH55" i="4"/>
  <c r="AG55" i="4"/>
  <c r="AE55" i="4"/>
  <c r="AF55" i="4" s="1"/>
  <c r="AD55" i="4"/>
  <c r="W55" i="4"/>
  <c r="X55" i="4" s="1"/>
  <c r="V55" i="4"/>
  <c r="T55" i="4"/>
  <c r="S55" i="4"/>
  <c r="R55" i="4"/>
  <c r="O55" i="4"/>
  <c r="N55" i="4"/>
  <c r="K55" i="4"/>
  <c r="AA55" i="4" s="1"/>
  <c r="J55" i="4"/>
  <c r="I55" i="4"/>
  <c r="H55" i="4"/>
  <c r="G55" i="4"/>
  <c r="E55" i="4"/>
  <c r="D55" i="4"/>
  <c r="F55" i="4" s="1"/>
  <c r="AI54" i="4"/>
  <c r="AH54" i="4"/>
  <c r="AG54" i="4"/>
  <c r="AE54" i="4"/>
  <c r="AD54" i="4"/>
  <c r="W54" i="4"/>
  <c r="V54" i="4"/>
  <c r="X54" i="4" s="1"/>
  <c r="S54" i="4"/>
  <c r="T54" i="4" s="1"/>
  <c r="R54" i="4"/>
  <c r="O54" i="4"/>
  <c r="N54" i="4"/>
  <c r="K54" i="4"/>
  <c r="L54" i="4" s="1"/>
  <c r="J54" i="4"/>
  <c r="H54" i="4"/>
  <c r="G54" i="4"/>
  <c r="I54" i="4" s="1"/>
  <c r="F54" i="4"/>
  <c r="E54" i="4"/>
  <c r="D54" i="4"/>
  <c r="AJ53" i="4"/>
  <c r="AF53" i="4"/>
  <c r="AA53" i="4"/>
  <c r="AB53" i="4" s="1"/>
  <c r="Z53" i="4"/>
  <c r="X53" i="4"/>
  <c r="AK53" i="4" s="1"/>
  <c r="T53" i="4"/>
  <c r="P53" i="4"/>
  <c r="M53" i="4"/>
  <c r="L53" i="4"/>
  <c r="I53" i="4"/>
  <c r="F53" i="4"/>
  <c r="Q53" i="4" s="1"/>
  <c r="AJ52" i="4"/>
  <c r="AF52" i="4"/>
  <c r="AB52" i="4"/>
  <c r="AA52" i="4"/>
  <c r="Z52" i="4"/>
  <c r="X52" i="4"/>
  <c r="T52" i="4"/>
  <c r="P52" i="4"/>
  <c r="Q52" i="4" s="1"/>
  <c r="L52" i="4"/>
  <c r="M52" i="4" s="1"/>
  <c r="I52" i="4"/>
  <c r="Y52" i="4" s="1"/>
  <c r="F52" i="4"/>
  <c r="AJ51" i="4"/>
  <c r="AF51" i="4"/>
  <c r="AK51" i="4" s="1"/>
  <c r="AA51" i="4"/>
  <c r="Z51" i="4"/>
  <c r="X51" i="4"/>
  <c r="T51" i="4"/>
  <c r="Q51" i="4"/>
  <c r="P51" i="4"/>
  <c r="L51" i="4"/>
  <c r="I51" i="4"/>
  <c r="Y51" i="4" s="1"/>
  <c r="F51" i="4"/>
  <c r="AJ50" i="4"/>
  <c r="AF50" i="4"/>
  <c r="AK50" i="4" s="1"/>
  <c r="AA50" i="4"/>
  <c r="Z50" i="4"/>
  <c r="X50" i="4"/>
  <c r="T50" i="4"/>
  <c r="U50" i="4" s="1"/>
  <c r="P50" i="4"/>
  <c r="L50" i="4"/>
  <c r="I50" i="4"/>
  <c r="F50" i="4"/>
  <c r="AJ49" i="4"/>
  <c r="AF49" i="4"/>
  <c r="AA49" i="4"/>
  <c r="AB49" i="4" s="1"/>
  <c r="AC49" i="4" s="1"/>
  <c r="Z49" i="4"/>
  <c r="X49" i="4"/>
  <c r="T49" i="4"/>
  <c r="U49" i="4" s="1"/>
  <c r="P49" i="4"/>
  <c r="L49" i="4"/>
  <c r="I49" i="4"/>
  <c r="Y49" i="4" s="1"/>
  <c r="F49" i="4"/>
  <c r="Q49" i="4" s="1"/>
  <c r="AI48" i="4"/>
  <c r="AH48" i="4"/>
  <c r="AG48" i="4"/>
  <c r="AE48" i="4"/>
  <c r="AD48" i="4"/>
  <c r="W48" i="4"/>
  <c r="V48" i="4"/>
  <c r="S48" i="4"/>
  <c r="R48" i="4"/>
  <c r="O48" i="4"/>
  <c r="N48" i="4"/>
  <c r="P48" i="4" s="1"/>
  <c r="K48" i="4"/>
  <c r="J48" i="4"/>
  <c r="H48" i="4"/>
  <c r="I48" i="4" s="1"/>
  <c r="G48" i="4"/>
  <c r="E48" i="4"/>
  <c r="F48" i="4" s="1"/>
  <c r="D48" i="4"/>
  <c r="AJ47" i="4"/>
  <c r="AF47" i="4"/>
  <c r="AA47" i="4"/>
  <c r="Z47" i="4"/>
  <c r="X47" i="4"/>
  <c r="AK47" i="4" s="1"/>
  <c r="T47" i="4"/>
  <c r="Q47" i="4"/>
  <c r="P47" i="4"/>
  <c r="L47" i="4"/>
  <c r="M47" i="4" s="1"/>
  <c r="I47" i="4"/>
  <c r="F47" i="4"/>
  <c r="AJ46" i="4"/>
  <c r="AF46" i="4"/>
  <c r="AA46" i="4"/>
  <c r="AB46" i="4" s="1"/>
  <c r="Z46" i="4"/>
  <c r="X46" i="4"/>
  <c r="T46" i="4"/>
  <c r="P46" i="4"/>
  <c r="L46" i="4"/>
  <c r="I46" i="4"/>
  <c r="Y46" i="4" s="1"/>
  <c r="F46" i="4"/>
  <c r="M46" i="4" s="1"/>
  <c r="AJ45" i="4"/>
  <c r="AF45" i="4"/>
  <c r="AA45" i="4"/>
  <c r="AB45" i="4" s="1"/>
  <c r="AC45" i="4" s="1"/>
  <c r="Z45" i="4"/>
  <c r="X45" i="4"/>
  <c r="AK45" i="4" s="1"/>
  <c r="T45" i="4"/>
  <c r="P45" i="4"/>
  <c r="L45" i="4"/>
  <c r="I45" i="4"/>
  <c r="F45" i="4"/>
  <c r="M45" i="4" s="1"/>
  <c r="AJ44" i="4"/>
  <c r="AF44" i="4"/>
  <c r="AK44" i="4" s="1"/>
  <c r="AA44" i="4"/>
  <c r="Z44" i="4"/>
  <c r="AB44" i="4" s="1"/>
  <c r="X44" i="4"/>
  <c r="T44" i="4"/>
  <c r="P44" i="4"/>
  <c r="Q44" i="4" s="1"/>
  <c r="L44" i="4"/>
  <c r="I44" i="4"/>
  <c r="Y44" i="4" s="1"/>
  <c r="F44" i="4"/>
  <c r="M44" i="4" s="1"/>
  <c r="AJ43" i="4"/>
  <c r="AF43" i="4"/>
  <c r="AA43" i="4"/>
  <c r="Z43" i="4"/>
  <c r="X43" i="4"/>
  <c r="T43" i="4"/>
  <c r="P43" i="4"/>
  <c r="Q43" i="4" s="1"/>
  <c r="L43" i="4"/>
  <c r="M43" i="4" s="1"/>
  <c r="I43" i="4"/>
  <c r="F43" i="4"/>
  <c r="AK42" i="4"/>
  <c r="AJ42" i="4"/>
  <c r="AF42" i="4"/>
  <c r="AB42" i="4"/>
  <c r="AC42" i="4" s="1"/>
  <c r="AA42" i="4"/>
  <c r="Z42" i="4"/>
  <c r="X42" i="4"/>
  <c r="T42" i="4"/>
  <c r="P42" i="4"/>
  <c r="L42" i="4"/>
  <c r="I42" i="4"/>
  <c r="F42" i="4"/>
  <c r="AI41" i="4"/>
  <c r="AH41" i="4"/>
  <c r="AG41" i="4"/>
  <c r="AE41" i="4"/>
  <c r="AD41" i="4"/>
  <c r="AF41" i="4" s="1"/>
  <c r="AK41" i="4" s="1"/>
  <c r="W41" i="4"/>
  <c r="V41" i="4"/>
  <c r="X41" i="4" s="1"/>
  <c r="S41" i="4"/>
  <c r="R41" i="4"/>
  <c r="T41" i="4" s="1"/>
  <c r="O41" i="4"/>
  <c r="N41" i="4"/>
  <c r="K41" i="4"/>
  <c r="AA41" i="4" s="1"/>
  <c r="J41" i="4"/>
  <c r="L41" i="4" s="1"/>
  <c r="H41" i="4"/>
  <c r="G41" i="4"/>
  <c r="E41" i="4"/>
  <c r="D41" i="4"/>
  <c r="AJ40" i="4"/>
  <c r="AF40" i="4"/>
  <c r="AA40" i="4"/>
  <c r="Z40" i="4"/>
  <c r="AB40" i="4" s="1"/>
  <c r="AC40" i="4" s="1"/>
  <c r="X40" i="4"/>
  <c r="U40" i="4"/>
  <c r="T40" i="4"/>
  <c r="P40" i="4"/>
  <c r="L40" i="4"/>
  <c r="I40" i="4"/>
  <c r="Y40" i="4" s="1"/>
  <c r="F40" i="4"/>
  <c r="Q40" i="4" s="1"/>
  <c r="AJ39" i="4"/>
  <c r="AF39" i="4"/>
  <c r="AA39" i="4"/>
  <c r="Z39" i="4"/>
  <c r="X39" i="4"/>
  <c r="T39" i="4"/>
  <c r="P39" i="4"/>
  <c r="M39" i="4"/>
  <c r="L39" i="4"/>
  <c r="I39" i="4"/>
  <c r="Y39" i="4" s="1"/>
  <c r="F39" i="4"/>
  <c r="AJ38" i="4"/>
  <c r="AF38" i="4"/>
  <c r="AA38" i="4"/>
  <c r="Z38" i="4"/>
  <c r="AB38" i="4" s="1"/>
  <c r="AC38" i="4" s="1"/>
  <c r="X38" i="4"/>
  <c r="T38" i="4"/>
  <c r="P38" i="4"/>
  <c r="L38" i="4"/>
  <c r="I38" i="4"/>
  <c r="Y38" i="4" s="1"/>
  <c r="F38" i="4"/>
  <c r="M38" i="4" s="1"/>
  <c r="AJ37" i="4"/>
  <c r="AF37" i="4"/>
  <c r="AA37" i="4"/>
  <c r="Z37" i="4"/>
  <c r="X37" i="4"/>
  <c r="T37" i="4"/>
  <c r="P37" i="4"/>
  <c r="L37" i="4"/>
  <c r="I37" i="4"/>
  <c r="F37" i="4"/>
  <c r="AI36" i="4"/>
  <c r="AJ36" i="4" s="1"/>
  <c r="AH36" i="4"/>
  <c r="AG36" i="4"/>
  <c r="AE36" i="4"/>
  <c r="AD36" i="4"/>
  <c r="AF36" i="4" s="1"/>
  <c r="W36" i="4"/>
  <c r="V36" i="4"/>
  <c r="S36" i="4"/>
  <c r="T36" i="4" s="1"/>
  <c r="R36" i="4"/>
  <c r="O36" i="4"/>
  <c r="N36" i="4"/>
  <c r="P36" i="4" s="1"/>
  <c r="K36" i="4"/>
  <c r="J36" i="4"/>
  <c r="Z36" i="4" s="1"/>
  <c r="H36" i="4"/>
  <c r="I36" i="4" s="1"/>
  <c r="G36" i="4"/>
  <c r="E36" i="4"/>
  <c r="D36" i="4"/>
  <c r="AJ35" i="4"/>
  <c r="AF35" i="4"/>
  <c r="AA35" i="4"/>
  <c r="Z35" i="4"/>
  <c r="X35" i="4"/>
  <c r="T35" i="4"/>
  <c r="P35" i="4"/>
  <c r="L35" i="4"/>
  <c r="I35" i="4"/>
  <c r="U35" i="4" s="1"/>
  <c r="F35" i="4"/>
  <c r="AJ34" i="4"/>
  <c r="AF34" i="4"/>
  <c r="AK34" i="4" s="1"/>
  <c r="AA34" i="4"/>
  <c r="Z34" i="4"/>
  <c r="X34" i="4"/>
  <c r="T34" i="4"/>
  <c r="P34" i="4"/>
  <c r="L34" i="4"/>
  <c r="I34" i="4"/>
  <c r="F34" i="4"/>
  <c r="Q34" i="4" s="1"/>
  <c r="AJ33" i="4"/>
  <c r="AF33" i="4"/>
  <c r="AA33" i="4"/>
  <c r="Z33" i="4"/>
  <c r="X33" i="4"/>
  <c r="AK33" i="4" s="1"/>
  <c r="U33" i="4"/>
  <c r="T33" i="4"/>
  <c r="Q33" i="4"/>
  <c r="P33" i="4"/>
  <c r="L33" i="4"/>
  <c r="M33" i="4" s="1"/>
  <c r="I33" i="4"/>
  <c r="F33" i="4"/>
  <c r="AJ32" i="4"/>
  <c r="AF32" i="4"/>
  <c r="AA32" i="4"/>
  <c r="Z32" i="4"/>
  <c r="X32" i="4"/>
  <c r="T32" i="4"/>
  <c r="P32" i="4"/>
  <c r="L32" i="4"/>
  <c r="I32" i="4"/>
  <c r="Y32" i="4" s="1"/>
  <c r="F32" i="4"/>
  <c r="AJ31" i="4"/>
  <c r="AF31" i="4"/>
  <c r="AB31" i="4"/>
  <c r="AA31" i="4"/>
  <c r="Z31" i="4"/>
  <c r="X31" i="4"/>
  <c r="AK31" i="4" s="1"/>
  <c r="T31" i="4"/>
  <c r="P31" i="4"/>
  <c r="M31" i="4"/>
  <c r="L31" i="4"/>
  <c r="I31" i="4"/>
  <c r="F31" i="4"/>
  <c r="AJ30" i="4"/>
  <c r="AF30" i="4"/>
  <c r="AK30" i="4" s="1"/>
  <c r="AA30" i="4"/>
  <c r="Z30" i="4"/>
  <c r="AB30" i="4" s="1"/>
  <c r="X30" i="4"/>
  <c r="T30" i="4"/>
  <c r="Q30" i="4"/>
  <c r="P30" i="4"/>
  <c r="L30" i="4"/>
  <c r="I30" i="4"/>
  <c r="Y30" i="4" s="1"/>
  <c r="F30" i="4"/>
  <c r="AJ29" i="4"/>
  <c r="AF29" i="4"/>
  <c r="AK29" i="4" s="1"/>
  <c r="AA29" i="4"/>
  <c r="AB29" i="4" s="1"/>
  <c r="Z29" i="4"/>
  <c r="X29" i="4"/>
  <c r="T29" i="4"/>
  <c r="U29" i="4" s="1"/>
  <c r="Q29" i="4"/>
  <c r="P29" i="4"/>
  <c r="M29" i="4"/>
  <c r="L29" i="4"/>
  <c r="I29" i="4"/>
  <c r="AC29" i="4" s="1"/>
  <c r="F29" i="4"/>
  <c r="AI28" i="4"/>
  <c r="AH28" i="4"/>
  <c r="AG28" i="4"/>
  <c r="AE28" i="4"/>
  <c r="AF28" i="4" s="1"/>
  <c r="AD28" i="4"/>
  <c r="W28" i="4"/>
  <c r="X28" i="4" s="1"/>
  <c r="V28" i="4"/>
  <c r="S28" i="4"/>
  <c r="R28" i="4"/>
  <c r="O28" i="4"/>
  <c r="N28" i="4"/>
  <c r="K28" i="4"/>
  <c r="J28" i="4"/>
  <c r="H28" i="4"/>
  <c r="G28" i="4"/>
  <c r="E28" i="4"/>
  <c r="D28" i="4"/>
  <c r="F28" i="4" s="1"/>
  <c r="AJ27" i="4"/>
  <c r="AF27" i="4"/>
  <c r="AA27" i="4"/>
  <c r="Z27" i="4"/>
  <c r="X27" i="4"/>
  <c r="T27" i="4"/>
  <c r="P27" i="4"/>
  <c r="L27" i="4"/>
  <c r="I27" i="4"/>
  <c r="F27" i="4"/>
  <c r="Q27" i="4" s="1"/>
  <c r="AJ26" i="4"/>
  <c r="AF26" i="4"/>
  <c r="AA26" i="4"/>
  <c r="Z26" i="4"/>
  <c r="X26" i="4"/>
  <c r="AK26" i="4" s="1"/>
  <c r="U26" i="4"/>
  <c r="T26" i="4"/>
  <c r="P26" i="4"/>
  <c r="L26" i="4"/>
  <c r="I26" i="4"/>
  <c r="Y26" i="4" s="1"/>
  <c r="F26" i="4"/>
  <c r="Q26" i="4" s="1"/>
  <c r="AJ25" i="4"/>
  <c r="AF25" i="4"/>
  <c r="AA25" i="4"/>
  <c r="Z25" i="4"/>
  <c r="X25" i="4"/>
  <c r="T25" i="4"/>
  <c r="P25" i="4"/>
  <c r="M25" i="4"/>
  <c r="L25" i="4"/>
  <c r="I25" i="4"/>
  <c r="Y25" i="4" s="1"/>
  <c r="F25" i="4"/>
  <c r="AJ24" i="4"/>
  <c r="AF24" i="4"/>
  <c r="AA24" i="4"/>
  <c r="Z24" i="4"/>
  <c r="X24" i="4"/>
  <c r="T24" i="4"/>
  <c r="P24" i="4"/>
  <c r="L24" i="4"/>
  <c r="I24" i="4"/>
  <c r="F24" i="4"/>
  <c r="M24" i="4" s="1"/>
  <c r="AJ23" i="4"/>
  <c r="AF23" i="4"/>
  <c r="AA23" i="4"/>
  <c r="Z23" i="4"/>
  <c r="X23" i="4"/>
  <c r="T23" i="4"/>
  <c r="Q23" i="4"/>
  <c r="P23" i="4"/>
  <c r="L23" i="4"/>
  <c r="I23" i="4"/>
  <c r="Y23" i="4" s="1"/>
  <c r="F23" i="4"/>
  <c r="M23" i="4" s="1"/>
  <c r="AJ22" i="4"/>
  <c r="AF22" i="4"/>
  <c r="AA22" i="4"/>
  <c r="Z22" i="4"/>
  <c r="X22" i="4"/>
  <c r="T22" i="4"/>
  <c r="U22" i="4" s="1"/>
  <c r="P22" i="4"/>
  <c r="L22" i="4"/>
  <c r="I22" i="4"/>
  <c r="F22" i="4"/>
  <c r="Q22" i="4" s="1"/>
  <c r="AJ21" i="4"/>
  <c r="AF21" i="4"/>
  <c r="AA21" i="4"/>
  <c r="AB21" i="4" s="1"/>
  <c r="AC21" i="4" s="1"/>
  <c r="Z21" i="4"/>
  <c r="X21" i="4"/>
  <c r="AK21" i="4" s="1"/>
  <c r="T21" i="4"/>
  <c r="P21" i="4"/>
  <c r="L21" i="4"/>
  <c r="I21" i="4"/>
  <c r="F21" i="4"/>
  <c r="AI20" i="4"/>
  <c r="AH20" i="4"/>
  <c r="AG20" i="4"/>
  <c r="AE20" i="4"/>
  <c r="AD20" i="4"/>
  <c r="AF20" i="4" s="1"/>
  <c r="W20" i="4"/>
  <c r="V20" i="4"/>
  <c r="X20" i="4" s="1"/>
  <c r="S20" i="4"/>
  <c r="R20" i="4"/>
  <c r="O20" i="4"/>
  <c r="N20" i="4"/>
  <c r="K20" i="4"/>
  <c r="AA20" i="4" s="1"/>
  <c r="J20" i="4"/>
  <c r="H20" i="4"/>
  <c r="I20" i="4" s="1"/>
  <c r="Y20" i="4" s="1"/>
  <c r="G20" i="4"/>
  <c r="E20" i="4"/>
  <c r="F20" i="4" s="1"/>
  <c r="D20" i="4"/>
  <c r="AJ19" i="4"/>
  <c r="AF19" i="4"/>
  <c r="AA19" i="4"/>
  <c r="Z19" i="4"/>
  <c r="X19" i="4"/>
  <c r="AK19" i="4" s="1"/>
  <c r="T19" i="4"/>
  <c r="Q19" i="4"/>
  <c r="P19" i="4"/>
  <c r="L19" i="4"/>
  <c r="M19" i="4" s="1"/>
  <c r="I19" i="4"/>
  <c r="F19" i="4"/>
  <c r="AJ18" i="4"/>
  <c r="AF18" i="4"/>
  <c r="AA18" i="4"/>
  <c r="AB18" i="4" s="1"/>
  <c r="Z18" i="4"/>
  <c r="X18" i="4"/>
  <c r="T18" i="4"/>
  <c r="P18" i="4"/>
  <c r="L18" i="4"/>
  <c r="I18" i="4"/>
  <c r="Y18" i="4" s="1"/>
  <c r="F18" i="4"/>
  <c r="AJ17" i="4"/>
  <c r="AF17" i="4"/>
  <c r="AA17" i="4"/>
  <c r="AB17" i="4" s="1"/>
  <c r="AC17" i="4" s="1"/>
  <c r="Z17" i="4"/>
  <c r="X17" i="4"/>
  <c r="AK17" i="4" s="1"/>
  <c r="T17" i="4"/>
  <c r="P17" i="4"/>
  <c r="Q17" i="4" s="1"/>
  <c r="L17" i="4"/>
  <c r="I17" i="4"/>
  <c r="F17" i="4"/>
  <c r="AJ16" i="4"/>
  <c r="AF16" i="4"/>
  <c r="AA16" i="4"/>
  <c r="Z16" i="4"/>
  <c r="AB16" i="4" s="1"/>
  <c r="AC16" i="4" s="1"/>
  <c r="X16" i="4"/>
  <c r="T16" i="4"/>
  <c r="P16" i="4"/>
  <c r="L16" i="4"/>
  <c r="I16" i="4"/>
  <c r="F16" i="4"/>
  <c r="AJ15" i="4"/>
  <c r="AF15" i="4"/>
  <c r="AK15" i="4" s="1"/>
  <c r="AA15" i="4"/>
  <c r="AB15" i="4" s="1"/>
  <c r="Z15" i="4"/>
  <c r="X15" i="4"/>
  <c r="T15" i="4"/>
  <c r="P15" i="4"/>
  <c r="M15" i="4"/>
  <c r="L15" i="4"/>
  <c r="I15" i="4"/>
  <c r="F15" i="4"/>
  <c r="AJ14" i="4"/>
  <c r="AF14" i="4"/>
  <c r="AA14" i="4"/>
  <c r="Z14" i="4"/>
  <c r="AB14" i="4" s="1"/>
  <c r="AC14" i="4" s="1"/>
  <c r="X14" i="4"/>
  <c r="U14" i="4"/>
  <c r="T14" i="4"/>
  <c r="P14" i="4"/>
  <c r="L14" i="4"/>
  <c r="I14" i="4"/>
  <c r="F14" i="4"/>
  <c r="Q14" i="4" s="1"/>
  <c r="AJ13" i="4"/>
  <c r="AF13" i="4"/>
  <c r="AA13" i="4"/>
  <c r="AB13" i="4" s="1"/>
  <c r="Z13" i="4"/>
  <c r="X13" i="4"/>
  <c r="T13" i="4"/>
  <c r="P13" i="4"/>
  <c r="L13" i="4"/>
  <c r="I13" i="4"/>
  <c r="U13" i="4" s="1"/>
  <c r="F13" i="4"/>
  <c r="AJ12" i="4"/>
  <c r="AF12" i="4"/>
  <c r="AA12" i="4"/>
  <c r="Z12" i="4"/>
  <c r="AB12" i="4" s="1"/>
  <c r="X12" i="4"/>
  <c r="T12" i="4"/>
  <c r="P12" i="4"/>
  <c r="L12" i="4"/>
  <c r="I12" i="4"/>
  <c r="F12" i="4"/>
  <c r="AI11" i="4"/>
  <c r="AH11" i="4"/>
  <c r="AG11" i="4"/>
  <c r="AE11" i="4"/>
  <c r="AD11" i="4"/>
  <c r="W11" i="4"/>
  <c r="V11" i="4"/>
  <c r="S11" i="4"/>
  <c r="R11" i="4"/>
  <c r="T11" i="4" s="1"/>
  <c r="O11" i="4"/>
  <c r="N11" i="4"/>
  <c r="K11" i="4"/>
  <c r="AA11" i="4" s="1"/>
  <c r="J11" i="4"/>
  <c r="H11" i="4"/>
  <c r="G11" i="4"/>
  <c r="I11" i="4" s="1"/>
  <c r="E11" i="4"/>
  <c r="D11" i="4"/>
  <c r="AJ10" i="4"/>
  <c r="AF10" i="4"/>
  <c r="AB10" i="4"/>
  <c r="AA10" i="4"/>
  <c r="Z10" i="4"/>
  <c r="X10" i="4"/>
  <c r="T10" i="4"/>
  <c r="P10" i="4"/>
  <c r="L10" i="4"/>
  <c r="I10" i="4"/>
  <c r="Y10" i="4" s="1"/>
  <c r="F10" i="4"/>
  <c r="M10" i="4" s="1"/>
  <c r="AJ9" i="4"/>
  <c r="AF9" i="4"/>
  <c r="AA9" i="4"/>
  <c r="Z9" i="4"/>
  <c r="AB9" i="4" s="1"/>
  <c r="X9" i="4"/>
  <c r="T9" i="4"/>
  <c r="Q9" i="4"/>
  <c r="P9" i="4"/>
  <c r="L9" i="4"/>
  <c r="I9" i="4"/>
  <c r="F9" i="4"/>
  <c r="AI28" i="3"/>
  <c r="AH28" i="3"/>
  <c r="AG28" i="3"/>
  <c r="AE28" i="3"/>
  <c r="AD28" i="3"/>
  <c r="W28" i="3"/>
  <c r="V28" i="3"/>
  <c r="X28" i="3" s="1"/>
  <c r="S28" i="3"/>
  <c r="R28" i="3"/>
  <c r="T28" i="3" s="1"/>
  <c r="O28" i="3"/>
  <c r="N28" i="3"/>
  <c r="P28" i="3" s="1"/>
  <c r="K28" i="3"/>
  <c r="J28" i="3"/>
  <c r="H28" i="3"/>
  <c r="G28" i="3"/>
  <c r="I28" i="3" s="1"/>
  <c r="E28" i="3"/>
  <c r="D28" i="3"/>
  <c r="F28" i="3" s="1"/>
  <c r="AJ27" i="3"/>
  <c r="AF27" i="3"/>
  <c r="AA27" i="3"/>
  <c r="Z27" i="3"/>
  <c r="AB27" i="3" s="1"/>
  <c r="X27" i="3"/>
  <c r="T27" i="3"/>
  <c r="P27" i="3"/>
  <c r="L27" i="3"/>
  <c r="I27" i="3"/>
  <c r="F27" i="3"/>
  <c r="AJ26" i="3"/>
  <c r="AF26" i="3"/>
  <c r="AA26" i="3"/>
  <c r="Z26" i="3"/>
  <c r="AB26" i="3" s="1"/>
  <c r="X26" i="3"/>
  <c r="T26" i="3"/>
  <c r="P26" i="3"/>
  <c r="L26" i="3"/>
  <c r="I26" i="3"/>
  <c r="U26" i="3" s="1"/>
  <c r="F26" i="3"/>
  <c r="AJ25" i="3"/>
  <c r="AF25" i="3"/>
  <c r="AA25" i="3"/>
  <c r="Z25" i="3"/>
  <c r="AB25" i="3" s="1"/>
  <c r="X25" i="3"/>
  <c r="T25" i="3"/>
  <c r="P25" i="3"/>
  <c r="L25" i="3"/>
  <c r="M25" i="3" s="1"/>
  <c r="I25" i="3"/>
  <c r="F25" i="3"/>
  <c r="AJ24" i="3"/>
  <c r="AF24" i="3"/>
  <c r="AA24" i="3"/>
  <c r="Z24" i="3"/>
  <c r="X24" i="3"/>
  <c r="AK24" i="3" s="1"/>
  <c r="T24" i="3"/>
  <c r="P24" i="3"/>
  <c r="Q24" i="3" s="1"/>
  <c r="L24" i="3"/>
  <c r="M24" i="3" s="1"/>
  <c r="I24" i="3"/>
  <c r="F24" i="3"/>
  <c r="AJ23" i="3"/>
  <c r="AF23" i="3"/>
  <c r="AA23" i="3"/>
  <c r="Z23" i="3"/>
  <c r="X23" i="3"/>
  <c r="T23" i="3"/>
  <c r="P23" i="3"/>
  <c r="L23" i="3"/>
  <c r="I23" i="3"/>
  <c r="F23" i="3"/>
  <c r="M23" i="3" s="1"/>
  <c r="AJ22" i="3"/>
  <c r="AF22" i="3"/>
  <c r="AA22" i="3"/>
  <c r="Z22" i="3"/>
  <c r="X22" i="3"/>
  <c r="T22" i="3"/>
  <c r="P22" i="3"/>
  <c r="L22" i="3"/>
  <c r="I22" i="3"/>
  <c r="F22" i="3"/>
  <c r="M22" i="3" s="1"/>
  <c r="AJ21" i="3"/>
  <c r="AF21" i="3"/>
  <c r="AK21" i="3" s="1"/>
  <c r="AA21" i="3"/>
  <c r="Z21" i="3"/>
  <c r="X21" i="3"/>
  <c r="T21" i="3"/>
  <c r="P21" i="3"/>
  <c r="Q21" i="3" s="1"/>
  <c r="L21" i="3"/>
  <c r="I21" i="3"/>
  <c r="Y21" i="3" s="1"/>
  <c r="F21" i="3"/>
  <c r="M21" i="3" s="1"/>
  <c r="AJ20" i="3"/>
  <c r="AF20" i="3"/>
  <c r="AA20" i="3"/>
  <c r="Z20" i="3"/>
  <c r="X20" i="3"/>
  <c r="T20" i="3"/>
  <c r="P20" i="3"/>
  <c r="L20" i="3"/>
  <c r="I20" i="3"/>
  <c r="F20" i="3"/>
  <c r="AJ19" i="3"/>
  <c r="AF19" i="3"/>
  <c r="AA19" i="3"/>
  <c r="Z19" i="3"/>
  <c r="X19" i="3"/>
  <c r="AK19" i="3" s="1"/>
  <c r="U19" i="3"/>
  <c r="T19" i="3"/>
  <c r="P19" i="3"/>
  <c r="L19" i="3"/>
  <c r="I19" i="3"/>
  <c r="F19" i="3"/>
  <c r="Q19" i="3" s="1"/>
  <c r="AJ18" i="3"/>
  <c r="AF18" i="3"/>
  <c r="AA18" i="3"/>
  <c r="Z18" i="3"/>
  <c r="X18" i="3"/>
  <c r="T18" i="3"/>
  <c r="P18" i="3"/>
  <c r="L18" i="3"/>
  <c r="I18" i="3"/>
  <c r="F18" i="3"/>
  <c r="Q18" i="3" s="1"/>
  <c r="AJ17" i="3"/>
  <c r="AF17" i="3"/>
  <c r="AK17" i="3" s="1"/>
  <c r="AA17" i="3"/>
  <c r="Z17" i="3"/>
  <c r="X17" i="3"/>
  <c r="T17" i="3"/>
  <c r="P17" i="3"/>
  <c r="L17" i="3"/>
  <c r="M17" i="3" s="1"/>
  <c r="I17" i="3"/>
  <c r="Y17" i="3" s="1"/>
  <c r="F17" i="3"/>
  <c r="AJ16" i="3"/>
  <c r="AF16" i="3"/>
  <c r="AK16" i="3" s="1"/>
  <c r="AA16" i="3"/>
  <c r="Z16" i="3"/>
  <c r="AB16" i="3" s="1"/>
  <c r="AC16" i="3" s="1"/>
  <c r="X16" i="3"/>
  <c r="U16" i="3"/>
  <c r="T16" i="3"/>
  <c r="P16" i="3"/>
  <c r="L16" i="3"/>
  <c r="I16" i="3"/>
  <c r="F16" i="3"/>
  <c r="M16" i="3" s="1"/>
  <c r="AJ15" i="3"/>
  <c r="AF15" i="3"/>
  <c r="AB15" i="3"/>
  <c r="AA15" i="3"/>
  <c r="Z15" i="3"/>
  <c r="X15" i="3"/>
  <c r="T15" i="3"/>
  <c r="P15" i="3"/>
  <c r="Q15" i="3" s="1"/>
  <c r="L15" i="3"/>
  <c r="M15" i="3" s="1"/>
  <c r="I15" i="3"/>
  <c r="Y15" i="3" s="1"/>
  <c r="F15" i="3"/>
  <c r="AJ14" i="3"/>
  <c r="AF14" i="3"/>
  <c r="AA14" i="3"/>
  <c r="AB14" i="3" s="1"/>
  <c r="Z14" i="3"/>
  <c r="X14" i="3"/>
  <c r="T14" i="3"/>
  <c r="P14" i="3"/>
  <c r="L14" i="3"/>
  <c r="I14" i="3"/>
  <c r="F14" i="3"/>
  <c r="M14" i="3" s="1"/>
  <c r="AJ13" i="3"/>
  <c r="AF13" i="3"/>
  <c r="AK13" i="3" s="1"/>
  <c r="AA13" i="3"/>
  <c r="Z13" i="3"/>
  <c r="AB13" i="3" s="1"/>
  <c r="X13" i="3"/>
  <c r="T13" i="3"/>
  <c r="P13" i="3"/>
  <c r="Q13" i="3" s="1"/>
  <c r="L13" i="3"/>
  <c r="I13" i="3"/>
  <c r="Y13" i="3" s="1"/>
  <c r="F13" i="3"/>
  <c r="AJ12" i="3"/>
  <c r="AF12" i="3"/>
  <c r="AA12" i="3"/>
  <c r="Z12" i="3"/>
  <c r="AB12" i="3" s="1"/>
  <c r="X12" i="3"/>
  <c r="T12" i="3"/>
  <c r="P12" i="3"/>
  <c r="L12" i="3"/>
  <c r="I12" i="3"/>
  <c r="U12" i="3" s="1"/>
  <c r="F12" i="3"/>
  <c r="AJ11" i="3"/>
  <c r="AF11" i="3"/>
  <c r="AA11" i="3"/>
  <c r="AB11" i="3" s="1"/>
  <c r="Z11" i="3"/>
  <c r="X11" i="3"/>
  <c r="U11" i="3"/>
  <c r="T11" i="3"/>
  <c r="P11" i="3"/>
  <c r="L11" i="3"/>
  <c r="I11" i="3"/>
  <c r="F11" i="3"/>
  <c r="Q11" i="3" s="1"/>
  <c r="AJ10" i="3"/>
  <c r="AF10" i="3"/>
  <c r="AA10" i="3"/>
  <c r="Z10" i="3"/>
  <c r="X10" i="3"/>
  <c r="AK10" i="3" s="1"/>
  <c r="T10" i="3"/>
  <c r="P10" i="3"/>
  <c r="L10" i="3"/>
  <c r="I10" i="3"/>
  <c r="F10" i="3"/>
  <c r="Q10" i="3" s="1"/>
  <c r="AJ9" i="3"/>
  <c r="AF9" i="3"/>
  <c r="AA9" i="3"/>
  <c r="Z9" i="3"/>
  <c r="AB9" i="3" s="1"/>
  <c r="X9" i="3"/>
  <c r="T9" i="3"/>
  <c r="P9" i="3"/>
  <c r="L9" i="3"/>
  <c r="M9" i="3" s="1"/>
  <c r="I9" i="3"/>
  <c r="Y9" i="3" s="1"/>
  <c r="F9" i="3"/>
  <c r="AI17" i="2"/>
  <c r="AH17" i="2"/>
  <c r="AJ17" i="2" s="1"/>
  <c r="AG17" i="2"/>
  <c r="AF17" i="2"/>
  <c r="AE17" i="2"/>
  <c r="AD17" i="2"/>
  <c r="W17" i="2"/>
  <c r="V17" i="2"/>
  <c r="X17" i="2" s="1"/>
  <c r="S17" i="2"/>
  <c r="R17" i="2"/>
  <c r="P17" i="2"/>
  <c r="O17" i="2"/>
  <c r="N17" i="2"/>
  <c r="K17" i="2"/>
  <c r="J17" i="2"/>
  <c r="H17" i="2"/>
  <c r="G17" i="2"/>
  <c r="I17" i="2" s="1"/>
  <c r="E17" i="2"/>
  <c r="D17" i="2"/>
  <c r="F17" i="2" s="1"/>
  <c r="AJ16" i="2"/>
  <c r="AF16" i="2"/>
  <c r="AA16" i="2"/>
  <c r="Z16" i="2"/>
  <c r="AB16" i="2" s="1"/>
  <c r="AC16" i="2" s="1"/>
  <c r="X16" i="2"/>
  <c r="AK16" i="2" s="1"/>
  <c r="T16" i="2"/>
  <c r="P16" i="2"/>
  <c r="L16" i="2"/>
  <c r="I16" i="2"/>
  <c r="U16" i="2" s="1"/>
  <c r="F16" i="2"/>
  <c r="M16" i="2" s="1"/>
  <c r="AJ15" i="2"/>
  <c r="AF15" i="2"/>
  <c r="AB15" i="2"/>
  <c r="AA15" i="2"/>
  <c r="Z15" i="2"/>
  <c r="X15" i="2"/>
  <c r="AK15" i="2" s="1"/>
  <c r="T15" i="2"/>
  <c r="P15" i="2"/>
  <c r="L15" i="2"/>
  <c r="I15" i="2"/>
  <c r="F15" i="2"/>
  <c r="Q15" i="2" s="1"/>
  <c r="AJ14" i="2"/>
  <c r="AF14" i="2"/>
  <c r="AA14" i="2"/>
  <c r="Z14" i="2"/>
  <c r="X14" i="2"/>
  <c r="T14" i="2"/>
  <c r="P14" i="2"/>
  <c r="L14" i="2"/>
  <c r="I14" i="2"/>
  <c r="F14" i="2"/>
  <c r="Q14" i="2" s="1"/>
  <c r="AJ13" i="2"/>
  <c r="AF13" i="2"/>
  <c r="AA13" i="2"/>
  <c r="Z13" i="2"/>
  <c r="X13" i="2"/>
  <c r="AK13" i="2" s="1"/>
  <c r="T13" i="2"/>
  <c r="U13" i="2" s="1"/>
  <c r="P13" i="2"/>
  <c r="L13" i="2"/>
  <c r="I13" i="2"/>
  <c r="F13" i="2"/>
  <c r="Q13" i="2" s="1"/>
  <c r="AJ12" i="2"/>
  <c r="AF12" i="2"/>
  <c r="AA12" i="2"/>
  <c r="AB12" i="2" s="1"/>
  <c r="Z12" i="2"/>
  <c r="X12" i="2"/>
  <c r="T12" i="2"/>
  <c r="P12" i="2"/>
  <c r="Q12" i="2" s="1"/>
  <c r="M12" i="2"/>
  <c r="L12" i="2"/>
  <c r="I12" i="2"/>
  <c r="U12" i="2" s="1"/>
  <c r="F12" i="2"/>
  <c r="AJ11" i="2"/>
  <c r="AF11" i="2"/>
  <c r="AA11" i="2"/>
  <c r="Z11" i="2"/>
  <c r="AB11" i="2" s="1"/>
  <c r="AC11" i="2" s="1"/>
  <c r="X11" i="2"/>
  <c r="T11" i="2"/>
  <c r="U11" i="2" s="1"/>
  <c r="P11" i="2"/>
  <c r="L11" i="2"/>
  <c r="I11" i="2"/>
  <c r="Y11" i="2" s="1"/>
  <c r="F11" i="2"/>
  <c r="AJ10" i="2"/>
  <c r="AF10" i="2"/>
  <c r="AK10" i="2" s="1"/>
  <c r="AA10" i="2"/>
  <c r="Z10" i="2"/>
  <c r="AB10" i="2" s="1"/>
  <c r="AC10" i="2" s="1"/>
  <c r="X10" i="2"/>
  <c r="T10" i="2"/>
  <c r="P10" i="2"/>
  <c r="L10" i="2"/>
  <c r="I10" i="2"/>
  <c r="F10" i="2"/>
  <c r="Q10" i="2" s="1"/>
  <c r="AJ9" i="2"/>
  <c r="AF9" i="2"/>
  <c r="AB9" i="2"/>
  <c r="AA9" i="2"/>
  <c r="Z9" i="2"/>
  <c r="X9" i="2"/>
  <c r="T9" i="2"/>
  <c r="P9" i="2"/>
  <c r="L9" i="2"/>
  <c r="I9" i="2"/>
  <c r="F9" i="2"/>
  <c r="M9" i="2" s="1"/>
  <c r="AI18" i="1"/>
  <c r="AH18" i="1"/>
  <c r="AJ18" i="1" s="1"/>
  <c r="AG18" i="1"/>
  <c r="AE18" i="1"/>
  <c r="AD18" i="1"/>
  <c r="W18" i="1"/>
  <c r="V18" i="1"/>
  <c r="S18" i="1"/>
  <c r="R18" i="1"/>
  <c r="O18" i="1"/>
  <c r="N18" i="1"/>
  <c r="K18" i="1"/>
  <c r="J18" i="1"/>
  <c r="L18" i="1" s="1"/>
  <c r="H18" i="1"/>
  <c r="G18" i="1"/>
  <c r="I18" i="1" s="1"/>
  <c r="E18" i="1"/>
  <c r="F18" i="1" s="1"/>
  <c r="D18" i="1"/>
  <c r="AJ17" i="1"/>
  <c r="AF17" i="1"/>
  <c r="AK17" i="1" s="1"/>
  <c r="AA17" i="1"/>
  <c r="Z17" i="1"/>
  <c r="AB17" i="1" s="1"/>
  <c r="AC17" i="1" s="1"/>
  <c r="X17" i="1"/>
  <c r="T17" i="1"/>
  <c r="P17" i="1"/>
  <c r="Q17" i="1" s="1"/>
  <c r="L17" i="1"/>
  <c r="I17" i="1"/>
  <c r="Y17" i="1" s="1"/>
  <c r="F17" i="1"/>
  <c r="AJ16" i="1"/>
  <c r="AF16" i="1"/>
  <c r="AK16" i="1" s="1"/>
  <c r="AA16" i="1"/>
  <c r="Z16" i="1"/>
  <c r="X16" i="1"/>
  <c r="T16" i="1"/>
  <c r="Q16" i="1"/>
  <c r="P16" i="1"/>
  <c r="M16" i="1"/>
  <c r="L16" i="1"/>
  <c r="I16" i="1"/>
  <c r="Y16" i="1" s="1"/>
  <c r="F16" i="1"/>
  <c r="AJ15" i="1"/>
  <c r="AF15" i="1"/>
  <c r="AK15" i="1" s="1"/>
  <c r="AA15" i="1"/>
  <c r="Z15" i="1"/>
  <c r="AB15" i="1" s="1"/>
  <c r="X15" i="1"/>
  <c r="T15" i="1"/>
  <c r="U15" i="1" s="1"/>
  <c r="P15" i="1"/>
  <c r="L15" i="1"/>
  <c r="I15" i="1"/>
  <c r="F15" i="1"/>
  <c r="Q15" i="1" s="1"/>
  <c r="AJ14" i="1"/>
  <c r="AF14" i="1"/>
  <c r="AA14" i="1"/>
  <c r="Z14" i="1"/>
  <c r="AB14" i="1" s="1"/>
  <c r="AC14" i="1" s="1"/>
  <c r="X14" i="1"/>
  <c r="T14" i="1"/>
  <c r="Q14" i="1"/>
  <c r="P14" i="1"/>
  <c r="L14" i="1"/>
  <c r="I14" i="1"/>
  <c r="U14" i="1" s="1"/>
  <c r="F14" i="1"/>
  <c r="AJ13" i="1"/>
  <c r="AF13" i="1"/>
  <c r="AA13" i="1"/>
  <c r="Z13" i="1"/>
  <c r="X13" i="1"/>
  <c r="Y13" i="1" s="1"/>
  <c r="T13" i="1"/>
  <c r="P13" i="1"/>
  <c r="L13" i="1"/>
  <c r="I13" i="1"/>
  <c r="F13" i="1"/>
  <c r="AJ12" i="1"/>
  <c r="AF12" i="1"/>
  <c r="AA12" i="1"/>
  <c r="Z12" i="1"/>
  <c r="X12" i="1"/>
  <c r="T12" i="1"/>
  <c r="P12" i="1"/>
  <c r="L12" i="1"/>
  <c r="I12" i="1"/>
  <c r="U12" i="1" s="1"/>
  <c r="F12" i="1"/>
  <c r="AJ11" i="1"/>
  <c r="AF11" i="1"/>
  <c r="AA11" i="1"/>
  <c r="Z11" i="1"/>
  <c r="X11" i="1"/>
  <c r="T11" i="1"/>
  <c r="P11" i="1"/>
  <c r="L11" i="1"/>
  <c r="I11" i="1"/>
  <c r="Y11" i="1" s="1"/>
  <c r="F11" i="1"/>
  <c r="AJ10" i="1"/>
  <c r="AF10" i="1"/>
  <c r="AA10" i="1"/>
  <c r="Z10" i="1"/>
  <c r="X10" i="1"/>
  <c r="T10" i="1"/>
  <c r="P10" i="1"/>
  <c r="Q10" i="1" s="1"/>
  <c r="L10" i="1"/>
  <c r="M10" i="1" s="1"/>
  <c r="I10" i="1"/>
  <c r="F10" i="1"/>
  <c r="AJ9" i="1"/>
  <c r="AF9" i="1"/>
  <c r="AK9" i="1" s="1"/>
  <c r="AA9" i="1"/>
  <c r="AB9" i="1" s="1"/>
  <c r="AC9" i="1" s="1"/>
  <c r="Z9" i="1"/>
  <c r="X9" i="1"/>
  <c r="T9" i="1"/>
  <c r="P9" i="1"/>
  <c r="L9" i="1"/>
  <c r="I9" i="1"/>
  <c r="Y9" i="1" s="1"/>
  <c r="F9" i="1"/>
  <c r="M9" i="1" s="1"/>
  <c r="Y18" i="6" l="1"/>
  <c r="U18" i="6"/>
  <c r="AC18" i="6"/>
  <c r="U29" i="7"/>
  <c r="Y29" i="7"/>
  <c r="M39" i="12"/>
  <c r="AB13" i="1"/>
  <c r="M17" i="1"/>
  <c r="AF18" i="1"/>
  <c r="Y10" i="2"/>
  <c r="AK11" i="2"/>
  <c r="AK12" i="2"/>
  <c r="AB13" i="2"/>
  <c r="AC13" i="2" s="1"/>
  <c r="AC15" i="2"/>
  <c r="T17" i="2"/>
  <c r="AC11" i="3"/>
  <c r="U18" i="3"/>
  <c r="AB19" i="3"/>
  <c r="AB22" i="3"/>
  <c r="AC22" i="3" s="1"/>
  <c r="AA28" i="3"/>
  <c r="AB28" i="3" s="1"/>
  <c r="AC28" i="3" s="1"/>
  <c r="Z11" i="4"/>
  <c r="AB11" i="4" s="1"/>
  <c r="X11" i="4"/>
  <c r="AK11" i="4" s="1"/>
  <c r="AK14" i="4"/>
  <c r="AB24" i="4"/>
  <c r="AC24" i="4" s="1"/>
  <c r="Y42" i="4"/>
  <c r="U42" i="4"/>
  <c r="Z15" i="5"/>
  <c r="Q21" i="5"/>
  <c r="M21" i="5"/>
  <c r="Q36" i="5"/>
  <c r="Y21" i="4"/>
  <c r="U21" i="4"/>
  <c r="AC10" i="4"/>
  <c r="Q50" i="4"/>
  <c r="M50" i="4"/>
  <c r="M12" i="1"/>
  <c r="AC15" i="1"/>
  <c r="U16" i="1"/>
  <c r="AA18" i="1"/>
  <c r="M10" i="2"/>
  <c r="Y14" i="3"/>
  <c r="AC14" i="3"/>
  <c r="U22" i="3"/>
  <c r="Y22" i="3"/>
  <c r="L11" i="4"/>
  <c r="M11" i="4" s="1"/>
  <c r="AF11" i="4"/>
  <c r="AC30" i="4"/>
  <c r="AA10" i="5"/>
  <c r="Y29" i="5"/>
  <c r="U29" i="5"/>
  <c r="AK13" i="7"/>
  <c r="Y13" i="7"/>
  <c r="Q48" i="7"/>
  <c r="AC27" i="3"/>
  <c r="U27" i="3"/>
  <c r="Y19" i="4"/>
  <c r="AA30" i="5"/>
  <c r="Q13" i="1"/>
  <c r="Q9" i="1"/>
  <c r="AB10" i="1"/>
  <c r="AK11" i="1"/>
  <c r="Q12" i="1"/>
  <c r="U13" i="1"/>
  <c r="T18" i="1"/>
  <c r="Q11" i="2"/>
  <c r="Y13" i="2"/>
  <c r="AB14" i="2"/>
  <c r="AC14" i="2" s="1"/>
  <c r="Y16" i="2"/>
  <c r="Z17" i="2"/>
  <c r="Q9" i="3"/>
  <c r="AK14" i="3"/>
  <c r="AK15" i="3"/>
  <c r="AB17" i="3"/>
  <c r="AK22" i="3"/>
  <c r="AK23" i="3"/>
  <c r="AK26" i="3"/>
  <c r="AJ28" i="3"/>
  <c r="Y14" i="4"/>
  <c r="U15" i="4"/>
  <c r="AJ28" i="4"/>
  <c r="AA48" i="4"/>
  <c r="L55" i="4"/>
  <c r="AC9" i="5"/>
  <c r="M12" i="5"/>
  <c r="Q12" i="5"/>
  <c r="M16" i="4"/>
  <c r="Q16" i="4"/>
  <c r="AK10" i="1"/>
  <c r="AB11" i="1"/>
  <c r="AC11" i="1" s="1"/>
  <c r="AK13" i="1"/>
  <c r="AK14" i="1"/>
  <c r="U17" i="1"/>
  <c r="AA17" i="2"/>
  <c r="AK12" i="3"/>
  <c r="AK18" i="3"/>
  <c r="AK20" i="3"/>
  <c r="AB23" i="3"/>
  <c r="AC23" i="3" s="1"/>
  <c r="Q25" i="3"/>
  <c r="AK25" i="3"/>
  <c r="AJ11" i="4"/>
  <c r="M22" i="4"/>
  <c r="AB23" i="4"/>
  <c r="T28" i="4"/>
  <c r="M37" i="4"/>
  <c r="Q37" i="4"/>
  <c r="Y47" i="4"/>
  <c r="U47" i="4"/>
  <c r="AK12" i="6"/>
  <c r="Q32" i="5"/>
  <c r="M32" i="5"/>
  <c r="Y24" i="3"/>
  <c r="AC10" i="1"/>
  <c r="AK12" i="1"/>
  <c r="M14" i="1"/>
  <c r="AB16" i="1"/>
  <c r="AC16" i="1" s="1"/>
  <c r="Y9" i="2"/>
  <c r="AK9" i="2"/>
  <c r="Y12" i="2"/>
  <c r="AK14" i="2"/>
  <c r="AK11" i="3"/>
  <c r="AC13" i="3"/>
  <c r="Q14" i="3"/>
  <c r="U20" i="3"/>
  <c r="AB21" i="3"/>
  <c r="AC21" i="3" s="1"/>
  <c r="Q22" i="3"/>
  <c r="AK27" i="3"/>
  <c r="Y9" i="4"/>
  <c r="AC9" i="4"/>
  <c r="T20" i="4"/>
  <c r="U20" i="4" s="1"/>
  <c r="Q24" i="4"/>
  <c r="X36" i="4"/>
  <c r="AK36" i="4" s="1"/>
  <c r="M35" i="5"/>
  <c r="Y22" i="7"/>
  <c r="AK17" i="2"/>
  <c r="AK20" i="4"/>
  <c r="AK17" i="6"/>
  <c r="U10" i="7"/>
  <c r="Y10" i="8"/>
  <c r="U10" i="8"/>
  <c r="U9" i="1"/>
  <c r="M11" i="1"/>
  <c r="AB12" i="1"/>
  <c r="X18" i="1"/>
  <c r="Y18" i="1" s="1"/>
  <c r="M14" i="2"/>
  <c r="Q16" i="2"/>
  <c r="AC15" i="3"/>
  <c r="U24" i="3"/>
  <c r="Q26" i="3"/>
  <c r="AK9" i="4"/>
  <c r="AK10" i="4"/>
  <c r="Q18" i="4"/>
  <c r="M18" i="4"/>
  <c r="U19" i="4"/>
  <c r="Q21" i="4"/>
  <c r="AC23" i="4"/>
  <c r="AB26" i="4"/>
  <c r="AC26" i="4" s="1"/>
  <c r="I28" i="4"/>
  <c r="AC52" i="4"/>
  <c r="I15" i="5"/>
  <c r="Y15" i="5" s="1"/>
  <c r="Y24" i="5"/>
  <c r="U24" i="5"/>
  <c r="AK9" i="3"/>
  <c r="AB10" i="3"/>
  <c r="Q12" i="3"/>
  <c r="U13" i="3"/>
  <c r="Y16" i="3"/>
  <c r="AC19" i="3"/>
  <c r="Y23" i="3"/>
  <c r="Y25" i="3"/>
  <c r="M9" i="4"/>
  <c r="Q10" i="4"/>
  <c r="F11" i="4"/>
  <c r="P11" i="4"/>
  <c r="Q15" i="4"/>
  <c r="Y16" i="4"/>
  <c r="AK16" i="4"/>
  <c r="AB19" i="4"/>
  <c r="AC19" i="4" s="1"/>
  <c r="L20" i="4"/>
  <c r="M20" i="4" s="1"/>
  <c r="AK23" i="4"/>
  <c r="AK24" i="4"/>
  <c r="P28" i="4"/>
  <c r="M30" i="4"/>
  <c r="Q31" i="4"/>
  <c r="Q32" i="4"/>
  <c r="AB32" i="4"/>
  <c r="AC32" i="4" s="1"/>
  <c r="AB35" i="4"/>
  <c r="Y37" i="4"/>
  <c r="AK37" i="4"/>
  <c r="AK38" i="4"/>
  <c r="AK40" i="4"/>
  <c r="I41" i="4"/>
  <c r="U41" i="4" s="1"/>
  <c r="U43" i="4"/>
  <c r="AB47" i="4"/>
  <c r="AC47" i="4" s="1"/>
  <c r="L48" i="4"/>
  <c r="AF48" i="4"/>
  <c r="AJ54" i="4"/>
  <c r="M9" i="5"/>
  <c r="AF10" i="5"/>
  <c r="AK10" i="5" s="1"/>
  <c r="AB12" i="5"/>
  <c r="AC12" i="5" s="1"/>
  <c r="Q13" i="5"/>
  <c r="Q14" i="5"/>
  <c r="AB14" i="5"/>
  <c r="AC14" i="5" s="1"/>
  <c r="M19" i="5"/>
  <c r="U21" i="5"/>
  <c r="AA22" i="5"/>
  <c r="AB29" i="5"/>
  <c r="AC29" i="5" s="1"/>
  <c r="L30" i="5"/>
  <c r="M30" i="5" s="1"/>
  <c r="AF30" i="5"/>
  <c r="AA37" i="5"/>
  <c r="AB37" i="5" s="1"/>
  <c r="AC37" i="5" s="1"/>
  <c r="Y9" i="6"/>
  <c r="F12" i="6"/>
  <c r="AB16" i="6"/>
  <c r="I17" i="6"/>
  <c r="AA23" i="6"/>
  <c r="AA30" i="7"/>
  <c r="M56" i="7"/>
  <c r="M57" i="7"/>
  <c r="Q57" i="7"/>
  <c r="M28" i="8"/>
  <c r="Q14" i="10"/>
  <c r="M14" i="10"/>
  <c r="M27" i="10"/>
  <c r="Q27" i="10"/>
  <c r="Y45" i="4"/>
  <c r="AC50" i="4"/>
  <c r="AB50" i="4"/>
  <c r="P55" i="4"/>
  <c r="Y12" i="5"/>
  <c r="L15" i="5"/>
  <c r="Y17" i="5"/>
  <c r="AB25" i="5"/>
  <c r="AC25" i="5" s="1"/>
  <c r="Y32" i="5"/>
  <c r="AK32" i="5"/>
  <c r="T36" i="5"/>
  <c r="Y16" i="6"/>
  <c r="AK16" i="6"/>
  <c r="T10" i="7"/>
  <c r="F54" i="7"/>
  <c r="U10" i="3"/>
  <c r="M13" i="3"/>
  <c r="Q16" i="3"/>
  <c r="Q17" i="3"/>
  <c r="AB18" i="3"/>
  <c r="Q20" i="3"/>
  <c r="AB20" i="3"/>
  <c r="AC20" i="3" s="1"/>
  <c r="U21" i="3"/>
  <c r="Q23" i="3"/>
  <c r="AB24" i="3"/>
  <c r="AC24" i="3" s="1"/>
  <c r="Q27" i="3"/>
  <c r="Z28" i="3"/>
  <c r="AF28" i="3"/>
  <c r="AK13" i="4"/>
  <c r="Y17" i="4"/>
  <c r="AK18" i="4"/>
  <c r="P20" i="4"/>
  <c r="Q20" i="4" s="1"/>
  <c r="AB22" i="4"/>
  <c r="AC22" i="4" s="1"/>
  <c r="Y24" i="4"/>
  <c r="M26" i="4"/>
  <c r="AB27" i="4"/>
  <c r="M32" i="4"/>
  <c r="AB33" i="4"/>
  <c r="AC33" i="4" s="1"/>
  <c r="F36" i="4"/>
  <c r="Q36" i="4" s="1"/>
  <c r="M40" i="4"/>
  <c r="P41" i="4"/>
  <c r="Q41" i="4" s="1"/>
  <c r="AB43" i="4"/>
  <c r="AK46" i="4"/>
  <c r="AJ48" i="4"/>
  <c r="AK49" i="4"/>
  <c r="M14" i="5"/>
  <c r="P15" i="5"/>
  <c r="Q15" i="5" s="1"/>
  <c r="AJ22" i="5"/>
  <c r="U26" i="5"/>
  <c r="AK27" i="5"/>
  <c r="AK28" i="5"/>
  <c r="AJ30" i="5"/>
  <c r="AK31" i="5"/>
  <c r="AK34" i="5"/>
  <c r="AK35" i="5"/>
  <c r="X36" i="5"/>
  <c r="Y10" i="6"/>
  <c r="AK10" i="6"/>
  <c r="AK15" i="6"/>
  <c r="Q20" i="6"/>
  <c r="L22" i="6"/>
  <c r="F23" i="6"/>
  <c r="M23" i="6" s="1"/>
  <c r="M27" i="7"/>
  <c r="M43" i="7"/>
  <c r="Q43" i="7"/>
  <c r="U61" i="7"/>
  <c r="AC9" i="9"/>
  <c r="Q12" i="4"/>
  <c r="AK12" i="4"/>
  <c r="M17" i="4"/>
  <c r="AJ20" i="4"/>
  <c r="AK22" i="4"/>
  <c r="AK25" i="4"/>
  <c r="Z28" i="4"/>
  <c r="Y33" i="4"/>
  <c r="AK39" i="4"/>
  <c r="AJ41" i="4"/>
  <c r="AC43" i="4"/>
  <c r="AK43" i="4"/>
  <c r="T48" i="4"/>
  <c r="AB51" i="4"/>
  <c r="AC51" i="4" s="1"/>
  <c r="Z54" i="4"/>
  <c r="AF54" i="4"/>
  <c r="AK54" i="4" s="1"/>
  <c r="AB16" i="5"/>
  <c r="AC16" i="5" s="1"/>
  <c r="M23" i="5"/>
  <c r="T30" i="5"/>
  <c r="M33" i="5"/>
  <c r="AB33" i="5"/>
  <c r="AC33" i="5" s="1"/>
  <c r="Y14" i="6"/>
  <c r="AJ17" i="6"/>
  <c r="Y19" i="6"/>
  <c r="U19" i="6"/>
  <c r="M21" i="6"/>
  <c r="AF22" i="6"/>
  <c r="AK22" i="6" s="1"/>
  <c r="X16" i="7"/>
  <c r="AK16" i="7" s="1"/>
  <c r="AC19" i="7"/>
  <c r="Z25" i="7"/>
  <c r="U30" i="7"/>
  <c r="M31" i="7"/>
  <c r="M49" i="7"/>
  <c r="AC59" i="7"/>
  <c r="M65" i="7"/>
  <c r="Q65" i="7"/>
  <c r="AK68" i="7"/>
  <c r="U18" i="9"/>
  <c r="Y18" i="9"/>
  <c r="M22" i="9"/>
  <c r="Q22" i="9"/>
  <c r="AK27" i="4"/>
  <c r="AA28" i="4"/>
  <c r="AB28" i="4" s="1"/>
  <c r="AC28" i="4" s="1"/>
  <c r="Y31" i="4"/>
  <c r="AC31" i="4"/>
  <c r="AB34" i="4"/>
  <c r="AC44" i="4"/>
  <c r="Q45" i="4"/>
  <c r="Q46" i="4"/>
  <c r="M51" i="4"/>
  <c r="Y53" i="4"/>
  <c r="Y55" i="4"/>
  <c r="U55" i="4"/>
  <c r="U13" i="5"/>
  <c r="Q18" i="5"/>
  <c r="U19" i="5"/>
  <c r="AK20" i="5"/>
  <c r="Y23" i="5"/>
  <c r="M25" i="5"/>
  <c r="M26" i="5"/>
  <c r="Q27" i="5"/>
  <c r="Q28" i="5"/>
  <c r="M31" i="5"/>
  <c r="Q34" i="5"/>
  <c r="Q35" i="5"/>
  <c r="AC35" i="5"/>
  <c r="Z36" i="5"/>
  <c r="AB36" i="5" s="1"/>
  <c r="AC36" i="5" s="1"/>
  <c r="AF36" i="5"/>
  <c r="AK36" i="5" s="1"/>
  <c r="M11" i="6"/>
  <c r="Z12" i="6"/>
  <c r="T17" i="6"/>
  <c r="F22" i="6"/>
  <c r="Y14" i="7"/>
  <c r="U14" i="7"/>
  <c r="X30" i="7"/>
  <c r="Y30" i="7" s="1"/>
  <c r="AK47" i="7"/>
  <c r="Y57" i="7"/>
  <c r="Q59" i="7"/>
  <c r="M59" i="7"/>
  <c r="AK59" i="7"/>
  <c r="M13" i="8"/>
  <c r="M16" i="8"/>
  <c r="AC24" i="8"/>
  <c r="AC18" i="11"/>
  <c r="Q25" i="4"/>
  <c r="AB25" i="4"/>
  <c r="L28" i="4"/>
  <c r="AK32" i="4"/>
  <c r="AK35" i="4"/>
  <c r="AB37" i="4"/>
  <c r="AC37" i="4" s="1"/>
  <c r="Q38" i="4"/>
  <c r="Q39" i="4"/>
  <c r="AB39" i="4"/>
  <c r="F41" i="4"/>
  <c r="Q42" i="4"/>
  <c r="X48" i="4"/>
  <c r="AK52" i="4"/>
  <c r="P54" i="4"/>
  <c r="Z55" i="4"/>
  <c r="AB55" i="4" s="1"/>
  <c r="AC55" i="4" s="1"/>
  <c r="Q9" i="5"/>
  <c r="Z10" i="5"/>
  <c r="AB10" i="5" s="1"/>
  <c r="AC10" i="5" s="1"/>
  <c r="X10" i="5"/>
  <c r="Q11" i="5"/>
  <c r="AB11" i="5"/>
  <c r="U12" i="5"/>
  <c r="AK13" i="5"/>
  <c r="AK14" i="5"/>
  <c r="T15" i="5"/>
  <c r="U17" i="5"/>
  <c r="U28" i="5"/>
  <c r="I30" i="5"/>
  <c r="X30" i="5"/>
  <c r="U35" i="5"/>
  <c r="AB9" i="6"/>
  <c r="AC9" i="6" s="1"/>
  <c r="U11" i="6"/>
  <c r="AA12" i="6"/>
  <c r="U16" i="6"/>
  <c r="M17" i="6"/>
  <c r="M18" i="6"/>
  <c r="Q18" i="6"/>
  <c r="AB20" i="6"/>
  <c r="AC20" i="6" s="1"/>
  <c r="F10" i="7"/>
  <c r="AB12" i="7"/>
  <c r="AJ41" i="7"/>
  <c r="Q56" i="7"/>
  <c r="AC10" i="8"/>
  <c r="Y24" i="8"/>
  <c r="U24" i="8"/>
  <c r="Y31" i="8"/>
  <c r="U31" i="8"/>
  <c r="AB41" i="8"/>
  <c r="Y32" i="11"/>
  <c r="U32" i="11"/>
  <c r="AB23" i="7"/>
  <c r="AC23" i="7" s="1"/>
  <c r="AA25" i="7"/>
  <c r="AB27" i="7"/>
  <c r="AC27" i="7" s="1"/>
  <c r="AB29" i="7"/>
  <c r="AC29" i="7" s="1"/>
  <c r="AB31" i="7"/>
  <c r="AC31" i="7" s="1"/>
  <c r="AB50" i="7"/>
  <c r="AC50" i="7" s="1"/>
  <c r="AB57" i="7"/>
  <c r="AB63" i="7"/>
  <c r="AJ67" i="7"/>
  <c r="AB11" i="8"/>
  <c r="AC11" i="8" s="1"/>
  <c r="AK14" i="8"/>
  <c r="I15" i="8"/>
  <c r="AC15" i="8" s="1"/>
  <c r="X15" i="8"/>
  <c r="AK15" i="8" s="1"/>
  <c r="U16" i="8"/>
  <c r="M19" i="8"/>
  <c r="AK20" i="8"/>
  <c r="I21" i="8"/>
  <c r="T21" i="8"/>
  <c r="AK23" i="8"/>
  <c r="AB25" i="8"/>
  <c r="Q26" i="8"/>
  <c r="Q31" i="8"/>
  <c r="M31" i="8"/>
  <c r="AB31" i="8"/>
  <c r="AC31" i="8" s="1"/>
  <c r="L40" i="8"/>
  <c r="AF40" i="8"/>
  <c r="AK40" i="8" s="1"/>
  <c r="AB19" i="9"/>
  <c r="M25" i="9"/>
  <c r="AB14" i="10"/>
  <c r="M20" i="10"/>
  <c r="Q20" i="10"/>
  <c r="AK31" i="10"/>
  <c r="T45" i="10"/>
  <c r="Q20" i="12"/>
  <c r="M20" i="12"/>
  <c r="AC34" i="12"/>
  <c r="U34" i="12"/>
  <c r="X73" i="7"/>
  <c r="F74" i="7"/>
  <c r="AK11" i="8"/>
  <c r="AB14" i="8"/>
  <c r="AB15" i="8"/>
  <c r="Q16" i="8"/>
  <c r="U18" i="8"/>
  <c r="Z21" i="8"/>
  <c r="X21" i="8"/>
  <c r="AK25" i="8"/>
  <c r="I27" i="8"/>
  <c r="L41" i="8"/>
  <c r="AA41" i="8"/>
  <c r="Z13" i="10"/>
  <c r="AB13" i="10" s="1"/>
  <c r="AC13" i="10" s="1"/>
  <c r="L13" i="10"/>
  <c r="M34" i="10"/>
  <c r="Q34" i="10"/>
  <c r="L44" i="10"/>
  <c r="AK44" i="10"/>
  <c r="AC11" i="12"/>
  <c r="Q25" i="12"/>
  <c r="M12" i="7"/>
  <c r="AK12" i="7"/>
  <c r="Q19" i="7"/>
  <c r="AK20" i="7"/>
  <c r="U22" i="7"/>
  <c r="AK23" i="7"/>
  <c r="AK30" i="7"/>
  <c r="Q33" i="7"/>
  <c r="Z41" i="7"/>
  <c r="U45" i="7"/>
  <c r="M46" i="7"/>
  <c r="AK46" i="7"/>
  <c r="U49" i="7"/>
  <c r="AK50" i="7"/>
  <c r="AB52" i="7"/>
  <c r="AC52" i="7" s="1"/>
  <c r="U53" i="7"/>
  <c r="M63" i="7"/>
  <c r="AC72" i="7"/>
  <c r="Z73" i="7"/>
  <c r="AA15" i="8"/>
  <c r="Y17" i="8"/>
  <c r="AB17" i="8"/>
  <c r="AC17" i="8" s="1"/>
  <c r="L21" i="8"/>
  <c r="AC25" i="8"/>
  <c r="Z27" i="8"/>
  <c r="M39" i="8"/>
  <c r="AK41" i="8"/>
  <c r="AC16" i="9"/>
  <c r="AA17" i="9"/>
  <c r="X31" i="9"/>
  <c r="Y31" i="9" s="1"/>
  <c r="F32" i="9"/>
  <c r="AA13" i="10"/>
  <c r="M41" i="10"/>
  <c r="Q41" i="10"/>
  <c r="AC10" i="11"/>
  <c r="AA29" i="11"/>
  <c r="L29" i="11"/>
  <c r="AC25" i="12"/>
  <c r="Z10" i="7"/>
  <c r="AB10" i="7" s="1"/>
  <c r="AK15" i="7"/>
  <c r="AA16" i="7"/>
  <c r="Q27" i="7"/>
  <c r="Y32" i="7"/>
  <c r="U34" i="7"/>
  <c r="Q37" i="7"/>
  <c r="AB38" i="7"/>
  <c r="AC38" i="7" s="1"/>
  <c r="X41" i="7"/>
  <c r="AK41" i="7" s="1"/>
  <c r="Q42" i="7"/>
  <c r="AC44" i="7"/>
  <c r="AK45" i="7"/>
  <c r="I48" i="7"/>
  <c r="Y52" i="7"/>
  <c r="AK52" i="7"/>
  <c r="I54" i="7"/>
  <c r="U54" i="7" s="1"/>
  <c r="Q55" i="7"/>
  <c r="Q62" i="7"/>
  <c r="M70" i="7"/>
  <c r="AK70" i="7"/>
  <c r="Q72" i="7"/>
  <c r="I74" i="7"/>
  <c r="U9" i="8"/>
  <c r="M11" i="8"/>
  <c r="AF21" i="8"/>
  <c r="U23" i="8"/>
  <c r="M25" i="8"/>
  <c r="AA27" i="8"/>
  <c r="AA34" i="8"/>
  <c r="AK17" i="9"/>
  <c r="AC27" i="9"/>
  <c r="U27" i="9"/>
  <c r="L31" i="9"/>
  <c r="AC9" i="10"/>
  <c r="Z15" i="11"/>
  <c r="L15" i="11"/>
  <c r="AK29" i="11"/>
  <c r="AB9" i="12"/>
  <c r="AC9" i="12" s="1"/>
  <c r="AB10" i="12"/>
  <c r="AK30" i="12"/>
  <c r="AA17" i="6"/>
  <c r="Y20" i="6"/>
  <c r="AK20" i="6"/>
  <c r="AK21" i="6"/>
  <c r="U9" i="7"/>
  <c r="AK9" i="7"/>
  <c r="L10" i="7"/>
  <c r="AJ10" i="7"/>
  <c r="Q13" i="7"/>
  <c r="AB13" i="7"/>
  <c r="M15" i="7"/>
  <c r="P16" i="7"/>
  <c r="Y18" i="7"/>
  <c r="U20" i="7"/>
  <c r="M24" i="7"/>
  <c r="I25" i="7"/>
  <c r="M28" i="7"/>
  <c r="F30" i="7"/>
  <c r="U31" i="7"/>
  <c r="AC32" i="7"/>
  <c r="Q35" i="7"/>
  <c r="AB35" i="7"/>
  <c r="AA36" i="7"/>
  <c r="Y38" i="7"/>
  <c r="AK38" i="7"/>
  <c r="U39" i="7"/>
  <c r="AK40" i="7"/>
  <c r="L41" i="7"/>
  <c r="AK42" i="7"/>
  <c r="Y43" i="7"/>
  <c r="Z48" i="7"/>
  <c r="AB48" i="7" s="1"/>
  <c r="M51" i="7"/>
  <c r="AC53" i="7"/>
  <c r="Y58" i="7"/>
  <c r="Y60" i="7"/>
  <c r="AC60" i="7"/>
  <c r="Y62" i="7"/>
  <c r="U63" i="7"/>
  <c r="U64" i="7"/>
  <c r="AK64" i="7"/>
  <c r="AB66" i="7"/>
  <c r="AC66" i="7" s="1"/>
  <c r="L67" i="7"/>
  <c r="AF67" i="7"/>
  <c r="AF73" i="7"/>
  <c r="AK73" i="7" s="1"/>
  <c r="AK10" i="8"/>
  <c r="AC12" i="8"/>
  <c r="AK12" i="8"/>
  <c r="AJ15" i="8"/>
  <c r="M17" i="8"/>
  <c r="AK24" i="8"/>
  <c r="AC26" i="8"/>
  <c r="AK26" i="8"/>
  <c r="L27" i="8"/>
  <c r="M30" i="8"/>
  <c r="M33" i="8"/>
  <c r="Q33" i="8"/>
  <c r="L34" i="8"/>
  <c r="AB12" i="9"/>
  <c r="AB24" i="9"/>
  <c r="AC24" i="9" s="1"/>
  <c r="L25" i="9"/>
  <c r="AB28" i="9"/>
  <c r="M23" i="11"/>
  <c r="Y25" i="11"/>
  <c r="U25" i="11"/>
  <c r="AA34" i="11"/>
  <c r="L34" i="11"/>
  <c r="M22" i="12"/>
  <c r="Q22" i="12"/>
  <c r="P17" i="6"/>
  <c r="AB21" i="6"/>
  <c r="AC21" i="6" s="1"/>
  <c r="Z22" i="6"/>
  <c r="AB22" i="6" s="1"/>
  <c r="U13" i="7"/>
  <c r="AK14" i="7"/>
  <c r="F16" i="7"/>
  <c r="U17" i="7"/>
  <c r="M18" i="7"/>
  <c r="AK18" i="7"/>
  <c r="Q22" i="7"/>
  <c r="AB22" i="7"/>
  <c r="AC22" i="7" s="1"/>
  <c r="U26" i="7"/>
  <c r="AK26" i="7"/>
  <c r="Y27" i="7"/>
  <c r="AJ30" i="7"/>
  <c r="AK32" i="7"/>
  <c r="Y35" i="7"/>
  <c r="AK37" i="7"/>
  <c r="M40" i="7"/>
  <c r="M42" i="7"/>
  <c r="AB43" i="7"/>
  <c r="AB45" i="7"/>
  <c r="AC45" i="7" s="1"/>
  <c r="U47" i="7"/>
  <c r="AC47" i="7"/>
  <c r="AA48" i="7"/>
  <c r="AB49" i="7"/>
  <c r="AC49" i="7" s="1"/>
  <c r="AA54" i="7"/>
  <c r="U59" i="7"/>
  <c r="M60" i="7"/>
  <c r="AK60" i="7"/>
  <c r="AA61" i="7"/>
  <c r="Y66" i="7"/>
  <c r="AK66" i="7"/>
  <c r="Q69" i="7"/>
  <c r="M71" i="7"/>
  <c r="P73" i="7"/>
  <c r="AA74" i="7"/>
  <c r="Q10" i="8"/>
  <c r="U11" i="8"/>
  <c r="T15" i="8"/>
  <c r="Q18" i="8"/>
  <c r="AK18" i="8"/>
  <c r="F21" i="8"/>
  <c r="Q23" i="8"/>
  <c r="Q24" i="8"/>
  <c r="U25" i="8"/>
  <c r="AB28" i="8"/>
  <c r="AC28" i="8" s="1"/>
  <c r="U30" i="8"/>
  <c r="P34" i="8"/>
  <c r="U11" i="9"/>
  <c r="Y11" i="9"/>
  <c r="AC14" i="9"/>
  <c r="M24" i="9"/>
  <c r="X21" i="10"/>
  <c r="AB17" i="10"/>
  <c r="AC17" i="10" s="1"/>
  <c r="AB20" i="10"/>
  <c r="AC20" i="10" s="1"/>
  <c r="I21" i="10"/>
  <c r="U21" i="10" s="1"/>
  <c r="AJ21" i="10"/>
  <c r="AB22" i="10"/>
  <c r="AC22" i="10" s="1"/>
  <c r="AB25" i="10"/>
  <c r="AC25" i="10" s="1"/>
  <c r="AB30" i="10"/>
  <c r="AC30" i="10" s="1"/>
  <c r="Z31" i="10"/>
  <c r="AB32" i="10"/>
  <c r="AC32" i="10" s="1"/>
  <c r="AB37" i="10"/>
  <c r="AC37" i="10" s="1"/>
  <c r="Z38" i="10"/>
  <c r="AB38" i="10" s="1"/>
  <c r="AC38" i="10" s="1"/>
  <c r="AB39" i="10"/>
  <c r="AC39" i="10" s="1"/>
  <c r="AF34" i="11"/>
  <c r="AK34" i="11" s="1"/>
  <c r="I35" i="11"/>
  <c r="X10" i="12"/>
  <c r="X24" i="12"/>
  <c r="AB35" i="12"/>
  <c r="T39" i="12"/>
  <c r="U39" i="12" s="1"/>
  <c r="I45" i="12"/>
  <c r="Y45" i="12" s="1"/>
  <c r="X45" i="12"/>
  <c r="AK30" i="8"/>
  <c r="Y35" i="8"/>
  <c r="AK35" i="8"/>
  <c r="Q37" i="8"/>
  <c r="Q38" i="8"/>
  <c r="F40" i="8"/>
  <c r="T40" i="8"/>
  <c r="U40" i="8" s="1"/>
  <c r="AK13" i="9"/>
  <c r="Q20" i="9"/>
  <c r="U21" i="9"/>
  <c r="AK28" i="9"/>
  <c r="AF31" i="9"/>
  <c r="M9" i="10"/>
  <c r="AB10" i="10"/>
  <c r="AC10" i="10" s="1"/>
  <c r="U11" i="10"/>
  <c r="M12" i="10"/>
  <c r="AK13" i="10"/>
  <c r="Y20" i="10"/>
  <c r="AA21" i="10"/>
  <c r="AB21" i="10" s="1"/>
  <c r="AC21" i="10" s="1"/>
  <c r="Y22" i="10"/>
  <c r="Y25" i="10"/>
  <c r="Q29" i="10"/>
  <c r="U30" i="10"/>
  <c r="Y32" i="10"/>
  <c r="Q36" i="10"/>
  <c r="U37" i="10"/>
  <c r="Y39" i="10"/>
  <c r="Q43" i="10"/>
  <c r="P44" i="10"/>
  <c r="Q12" i="11"/>
  <c r="U13" i="11"/>
  <c r="AA15" i="11"/>
  <c r="Y16" i="11"/>
  <c r="AK16" i="11"/>
  <c r="M21" i="11"/>
  <c r="AB26" i="11"/>
  <c r="AK27" i="11"/>
  <c r="Y30" i="11"/>
  <c r="AK30" i="11"/>
  <c r="Z35" i="11"/>
  <c r="AB35" i="11" s="1"/>
  <c r="AC35" i="11" s="1"/>
  <c r="AA10" i="12"/>
  <c r="AF10" i="12"/>
  <c r="AK10" i="12" s="1"/>
  <c r="AJ17" i="12"/>
  <c r="AB20" i="12"/>
  <c r="AC20" i="12" s="1"/>
  <c r="AA24" i="12"/>
  <c r="AB24" i="12" s="1"/>
  <c r="AC24" i="12" s="1"/>
  <c r="AF24" i="12"/>
  <c r="AK24" i="12" s="1"/>
  <c r="Z30" i="12"/>
  <c r="AB30" i="12" s="1"/>
  <c r="U31" i="12"/>
  <c r="M32" i="12"/>
  <c r="AK35" i="12"/>
  <c r="M42" i="12"/>
  <c r="Z44" i="12"/>
  <c r="AB44" i="12" s="1"/>
  <c r="AK45" i="12"/>
  <c r="AK29" i="8"/>
  <c r="M35" i="8"/>
  <c r="AC36" i="8"/>
  <c r="Y38" i="8"/>
  <c r="AB38" i="8"/>
  <c r="AC38" i="8" s="1"/>
  <c r="Y15" i="9"/>
  <c r="AK15" i="9"/>
  <c r="AC20" i="9"/>
  <c r="Q24" i="9"/>
  <c r="AJ25" i="9"/>
  <c r="AC29" i="9"/>
  <c r="Q30" i="9"/>
  <c r="P31" i="9"/>
  <c r="Q9" i="10"/>
  <c r="Q10" i="10"/>
  <c r="AK11" i="10"/>
  <c r="M18" i="10"/>
  <c r="M22" i="10"/>
  <c r="Y28" i="10"/>
  <c r="M30" i="10"/>
  <c r="Y35" i="10"/>
  <c r="M37" i="10"/>
  <c r="Y42" i="10"/>
  <c r="Z45" i="10"/>
  <c r="AB45" i="10" s="1"/>
  <c r="AC45" i="10" s="1"/>
  <c r="M9" i="11"/>
  <c r="Y11" i="11"/>
  <c r="Q18" i="11"/>
  <c r="AB19" i="11"/>
  <c r="AK20" i="11"/>
  <c r="U23" i="11"/>
  <c r="Y24" i="11"/>
  <c r="AB24" i="11"/>
  <c r="AC24" i="11" s="1"/>
  <c r="U26" i="11"/>
  <c r="AK26" i="11"/>
  <c r="AC27" i="11"/>
  <c r="AK31" i="11"/>
  <c r="AA35" i="11"/>
  <c r="Y9" i="12"/>
  <c r="U13" i="12"/>
  <c r="M14" i="12"/>
  <c r="M15" i="12"/>
  <c r="T17" i="12"/>
  <c r="U17" i="12" s="1"/>
  <c r="AK19" i="12"/>
  <c r="Y23" i="12"/>
  <c r="U27" i="12"/>
  <c r="M28" i="12"/>
  <c r="AA30" i="12"/>
  <c r="Q33" i="12"/>
  <c r="AC35" i="12"/>
  <c r="AB36" i="12"/>
  <c r="AC36" i="12" s="1"/>
  <c r="Q38" i="12"/>
  <c r="AK41" i="12"/>
  <c r="U43" i="12"/>
  <c r="AA44" i="12"/>
  <c r="AA45" i="12"/>
  <c r="M29" i="8"/>
  <c r="Q32" i="8"/>
  <c r="AK32" i="8"/>
  <c r="I34" i="8"/>
  <c r="AK37" i="8"/>
  <c r="X40" i="8"/>
  <c r="Q9" i="9"/>
  <c r="Y10" i="9"/>
  <c r="Q13" i="9"/>
  <c r="U14" i="9"/>
  <c r="AB18" i="9"/>
  <c r="Y23" i="9"/>
  <c r="T25" i="9"/>
  <c r="U25" i="9" s="1"/>
  <c r="Q26" i="9"/>
  <c r="AK27" i="9"/>
  <c r="M29" i="9"/>
  <c r="AA32" i="9"/>
  <c r="AB11" i="10"/>
  <c r="AC11" i="10" s="1"/>
  <c r="Y15" i="10"/>
  <c r="Y18" i="10"/>
  <c r="M23" i="10"/>
  <c r="AK24" i="10"/>
  <c r="M33" i="10"/>
  <c r="M40" i="10"/>
  <c r="AA45" i="10"/>
  <c r="Y9" i="11"/>
  <c r="AK9" i="11"/>
  <c r="Y14" i="11"/>
  <c r="AF15" i="11"/>
  <c r="U18" i="11"/>
  <c r="U19" i="11"/>
  <c r="AB20" i="11"/>
  <c r="AC20" i="11" s="1"/>
  <c r="AK24" i="11"/>
  <c r="AK25" i="11"/>
  <c r="I29" i="11"/>
  <c r="L35" i="11"/>
  <c r="AF35" i="11"/>
  <c r="AK13" i="12"/>
  <c r="Y15" i="12"/>
  <c r="AK15" i="12"/>
  <c r="I17" i="12"/>
  <c r="U18" i="12"/>
  <c r="AK18" i="12"/>
  <c r="AK27" i="12"/>
  <c r="Y29" i="12"/>
  <c r="AK29" i="12"/>
  <c r="L30" i="12"/>
  <c r="AC31" i="12"/>
  <c r="U33" i="12"/>
  <c r="M35" i="12"/>
  <c r="M36" i="12"/>
  <c r="Y38" i="12"/>
  <c r="AC38" i="12"/>
  <c r="L39" i="12"/>
  <c r="AF39" i="12"/>
  <c r="AK39" i="12" s="1"/>
  <c r="Q41" i="12"/>
  <c r="U42" i="12"/>
  <c r="AK43" i="12"/>
  <c r="L44" i="12"/>
  <c r="P45" i="12"/>
  <c r="AB33" i="8"/>
  <c r="Z34" i="8"/>
  <c r="AB34" i="8" s="1"/>
  <c r="AB39" i="8"/>
  <c r="AC39" i="8" s="1"/>
  <c r="Y40" i="8"/>
  <c r="I41" i="8"/>
  <c r="AB11" i="9"/>
  <c r="AC11" i="9" s="1"/>
  <c r="Z17" i="9"/>
  <c r="Q18" i="9"/>
  <c r="AK19" i="9"/>
  <c r="U22" i="9"/>
  <c r="AK23" i="9"/>
  <c r="AK24" i="9"/>
  <c r="I25" i="9"/>
  <c r="X25" i="9"/>
  <c r="Y25" i="9" s="1"/>
  <c r="U26" i="9"/>
  <c r="AK29" i="9"/>
  <c r="I31" i="9"/>
  <c r="P32" i="9"/>
  <c r="M11" i="10"/>
  <c r="Q21" i="10"/>
  <c r="AK21" i="10"/>
  <c r="Y23" i="10"/>
  <c r="AK23" i="10"/>
  <c r="Y26" i="10"/>
  <c r="AK26" i="10"/>
  <c r="AK27" i="10"/>
  <c r="Q28" i="10"/>
  <c r="Y33" i="10"/>
  <c r="AK33" i="10"/>
  <c r="AK34" i="10"/>
  <c r="Q35" i="10"/>
  <c r="F38" i="10"/>
  <c r="Q38" i="10" s="1"/>
  <c r="Y40" i="10"/>
  <c r="AK40" i="10"/>
  <c r="AK41" i="10"/>
  <c r="Q42" i="10"/>
  <c r="L45" i="10"/>
  <c r="Q11" i="11"/>
  <c r="F15" i="11"/>
  <c r="AC17" i="11"/>
  <c r="I22" i="11"/>
  <c r="Q27" i="11"/>
  <c r="AK28" i="11"/>
  <c r="AC31" i="11"/>
  <c r="P35" i="11"/>
  <c r="F10" i="12"/>
  <c r="Q10" i="12" s="1"/>
  <c r="AB11" i="12"/>
  <c r="Q13" i="12"/>
  <c r="U14" i="12"/>
  <c r="Q21" i="12"/>
  <c r="AK21" i="12"/>
  <c r="F24" i="12"/>
  <c r="Q24" i="12" s="1"/>
  <c r="AB25" i="12"/>
  <c r="Q27" i="12"/>
  <c r="U28" i="12"/>
  <c r="AK34" i="12"/>
  <c r="Y36" i="12"/>
  <c r="AK36" i="12"/>
  <c r="AA39" i="12"/>
  <c r="AC41" i="12"/>
  <c r="AB41" i="12"/>
  <c r="AJ32" i="9"/>
  <c r="AK17" i="10"/>
  <c r="AK13" i="11"/>
  <c r="Q20" i="11"/>
  <c r="AK21" i="11"/>
  <c r="M25" i="11"/>
  <c r="U27" i="11"/>
  <c r="AB28" i="11"/>
  <c r="Z29" i="11"/>
  <c r="AB29" i="11" s="1"/>
  <c r="AC29" i="11" s="1"/>
  <c r="Z34" i="11"/>
  <c r="X34" i="11"/>
  <c r="Y34" i="11" s="1"/>
  <c r="F35" i="11"/>
  <c r="M16" i="12"/>
  <c r="AC16" i="12"/>
  <c r="Z17" i="12"/>
  <c r="AB17" i="12" s="1"/>
  <c r="AC17" i="12" s="1"/>
  <c r="Q19" i="12"/>
  <c r="AB22" i="12"/>
  <c r="AC22" i="12" s="1"/>
  <c r="F30" i="12"/>
  <c r="M30" i="12" s="1"/>
  <c r="P39" i="12"/>
  <c r="AK40" i="12"/>
  <c r="AB42" i="12"/>
  <c r="AC42" i="12" s="1"/>
  <c r="Q43" i="12"/>
  <c r="F44" i="12"/>
  <c r="Q44" i="12" s="1"/>
  <c r="T45" i="12"/>
  <c r="AC10" i="12"/>
  <c r="U10" i="12"/>
  <c r="Y10" i="12"/>
  <c r="U24" i="12"/>
  <c r="Y24" i="12"/>
  <c r="U45" i="12"/>
  <c r="AC30" i="12"/>
  <c r="U30" i="12"/>
  <c r="Y30" i="12"/>
  <c r="AC28" i="12"/>
  <c r="U44" i="12"/>
  <c r="AC44" i="12"/>
  <c r="Y44" i="12"/>
  <c r="Y39" i="12"/>
  <c r="Y17" i="12"/>
  <c r="AC14" i="12"/>
  <c r="Q17" i="12"/>
  <c r="M24" i="12"/>
  <c r="AC21" i="12"/>
  <c r="Q30" i="12"/>
  <c r="M44" i="12"/>
  <c r="Y32" i="12"/>
  <c r="Q16" i="12"/>
  <c r="Y19" i="12"/>
  <c r="Y18" i="12"/>
  <c r="Y25" i="12"/>
  <c r="Q9" i="12"/>
  <c r="Y12" i="12"/>
  <c r="Q23" i="12"/>
  <c r="Y26" i="12"/>
  <c r="Y33" i="12"/>
  <c r="Q37" i="12"/>
  <c r="Y40" i="12"/>
  <c r="Y13" i="12"/>
  <c r="U15" i="12"/>
  <c r="Y20" i="12"/>
  <c r="U22" i="12"/>
  <c r="Y27" i="12"/>
  <c r="U29" i="12"/>
  <c r="Y34" i="12"/>
  <c r="U36" i="12"/>
  <c r="Y41" i="12"/>
  <c r="Y11" i="12"/>
  <c r="U9" i="12"/>
  <c r="M12" i="12"/>
  <c r="Y14" i="12"/>
  <c r="U16" i="12"/>
  <c r="M19" i="12"/>
  <c r="Y21" i="12"/>
  <c r="U23" i="12"/>
  <c r="M26" i="12"/>
  <c r="Y28" i="12"/>
  <c r="M33" i="12"/>
  <c r="Y35" i="12"/>
  <c r="U37" i="12"/>
  <c r="Q39" i="12"/>
  <c r="M40" i="12"/>
  <c r="Y42" i="12"/>
  <c r="Q45" i="12"/>
  <c r="AC18" i="12"/>
  <c r="AC32" i="12"/>
  <c r="Z39" i="12"/>
  <c r="AB39" i="12" s="1"/>
  <c r="AC39" i="12" s="1"/>
  <c r="Z45" i="12"/>
  <c r="L10" i="12"/>
  <c r="AC12" i="12"/>
  <c r="L17" i="12"/>
  <c r="M17" i="12" s="1"/>
  <c r="AC19" i="12"/>
  <c r="L24" i="12"/>
  <c r="AC33" i="12"/>
  <c r="U11" i="12"/>
  <c r="U25" i="12"/>
  <c r="AC26" i="12"/>
  <c r="AC40" i="12"/>
  <c r="Q35" i="11"/>
  <c r="M35" i="11"/>
  <c r="Y15" i="11"/>
  <c r="U15" i="11"/>
  <c r="AB22" i="11"/>
  <c r="AC22" i="11" s="1"/>
  <c r="Y35" i="11"/>
  <c r="U35" i="11"/>
  <c r="Q29" i="11"/>
  <c r="M29" i="11"/>
  <c r="Q34" i="11"/>
  <c r="Q22" i="11"/>
  <c r="M22" i="11"/>
  <c r="AK15" i="11"/>
  <c r="Y29" i="11"/>
  <c r="U29" i="11"/>
  <c r="AK35" i="11"/>
  <c r="Q15" i="11"/>
  <c r="M15" i="11"/>
  <c r="Y22" i="11"/>
  <c r="U22" i="11"/>
  <c r="Y12" i="11"/>
  <c r="U14" i="11"/>
  <c r="Y19" i="11"/>
  <c r="U21" i="11"/>
  <c r="Y26" i="11"/>
  <c r="U28" i="11"/>
  <c r="Y33" i="11"/>
  <c r="Q9" i="11"/>
  <c r="AC9" i="11"/>
  <c r="Y13" i="11"/>
  <c r="Q16" i="11"/>
  <c r="AC16" i="11"/>
  <c r="Y20" i="11"/>
  <c r="Q23" i="11"/>
  <c r="AC23" i="11"/>
  <c r="Y27" i="11"/>
  <c r="Q30" i="11"/>
  <c r="AC30" i="11"/>
  <c r="M32" i="11"/>
  <c r="M34" i="11"/>
  <c r="U34" i="11"/>
  <c r="M13" i="11"/>
  <c r="M20" i="11"/>
  <c r="M27" i="11"/>
  <c r="U10" i="11"/>
  <c r="AC12" i="11"/>
  <c r="U17" i="11"/>
  <c r="AC19" i="11"/>
  <c r="U24" i="11"/>
  <c r="AC26" i="11"/>
  <c r="U31" i="11"/>
  <c r="AC33" i="11"/>
  <c r="AC14" i="11"/>
  <c r="AC21" i="11"/>
  <c r="AC28" i="11"/>
  <c r="Y31" i="10"/>
  <c r="U31" i="10"/>
  <c r="Y38" i="10"/>
  <c r="U38" i="10"/>
  <c r="Q45" i="10"/>
  <c r="M45" i="10"/>
  <c r="Y45" i="10"/>
  <c r="U45" i="10"/>
  <c r="M13" i="10"/>
  <c r="Q13" i="10"/>
  <c r="Q44" i="10"/>
  <c r="Q31" i="10"/>
  <c r="M31" i="10"/>
  <c r="M38" i="10"/>
  <c r="Y44" i="10"/>
  <c r="AK45" i="10"/>
  <c r="Y9" i="10"/>
  <c r="Y13" i="10"/>
  <c r="Y12" i="10"/>
  <c r="U9" i="10"/>
  <c r="Q11" i="10"/>
  <c r="Y14" i="10"/>
  <c r="U16" i="10"/>
  <c r="Q18" i="10"/>
  <c r="U23" i="10"/>
  <c r="Q25" i="10"/>
  <c r="Y29" i="10"/>
  <c r="AA31" i="10"/>
  <c r="AB31" i="10" s="1"/>
  <c r="AC31" i="10" s="1"/>
  <c r="Q32" i="10"/>
  <c r="Y36" i="10"/>
  <c r="AA38" i="10"/>
  <c r="Q39" i="10"/>
  <c r="Y43" i="10"/>
  <c r="U10" i="10"/>
  <c r="AC12" i="10"/>
  <c r="U17" i="10"/>
  <c r="AC19" i="10"/>
  <c r="U24" i="10"/>
  <c r="AC26" i="10"/>
  <c r="Y30" i="10"/>
  <c r="AC33" i="10"/>
  <c r="Y37" i="10"/>
  <c r="AC40" i="10"/>
  <c r="M44" i="10"/>
  <c r="U44" i="10"/>
  <c r="AC44" i="10"/>
  <c r="Y10" i="10"/>
  <c r="Y17" i="10"/>
  <c r="U19" i="10"/>
  <c r="Y24" i="10"/>
  <c r="U26" i="10"/>
  <c r="U33" i="10"/>
  <c r="U40" i="10"/>
  <c r="Y16" i="10"/>
  <c r="AC14" i="10"/>
  <c r="U20" i="10"/>
  <c r="U27" i="10"/>
  <c r="AC29" i="10"/>
  <c r="U34" i="10"/>
  <c r="AC36" i="10"/>
  <c r="U41" i="10"/>
  <c r="AC43" i="10"/>
  <c r="L21" i="10"/>
  <c r="M21" i="10" s="1"/>
  <c r="AC23" i="10"/>
  <c r="M10" i="10"/>
  <c r="M17" i="10"/>
  <c r="M24" i="10"/>
  <c r="Q32" i="9"/>
  <c r="M32" i="9"/>
  <c r="M17" i="9"/>
  <c r="Q17" i="9"/>
  <c r="Y32" i="9"/>
  <c r="U32" i="9"/>
  <c r="U17" i="9"/>
  <c r="Y17" i="9"/>
  <c r="AC28" i="9"/>
  <c r="M31" i="9"/>
  <c r="Q31" i="9"/>
  <c r="AK32" i="9"/>
  <c r="AC31" i="9"/>
  <c r="U31" i="9"/>
  <c r="Y12" i="9"/>
  <c r="Y19" i="9"/>
  <c r="Y26" i="9"/>
  <c r="Y13" i="9"/>
  <c r="Y27" i="9"/>
  <c r="M12" i="9"/>
  <c r="Y14" i="9"/>
  <c r="U16" i="9"/>
  <c r="M19" i="9"/>
  <c r="Y21" i="9"/>
  <c r="U23" i="9"/>
  <c r="Q25" i="9"/>
  <c r="M26" i="9"/>
  <c r="Y28" i="9"/>
  <c r="U30" i="9"/>
  <c r="U9" i="9"/>
  <c r="M13" i="9"/>
  <c r="AC18" i="9"/>
  <c r="M20" i="9"/>
  <c r="U24" i="9"/>
  <c r="M27" i="9"/>
  <c r="Y20" i="9"/>
  <c r="AC12" i="9"/>
  <c r="M14" i="9"/>
  <c r="AC19" i="9"/>
  <c r="M21" i="9"/>
  <c r="AA25" i="9"/>
  <c r="AB25" i="9" s="1"/>
  <c r="AC25" i="9" s="1"/>
  <c r="AC26" i="9"/>
  <c r="M28" i="9"/>
  <c r="Z32" i="9"/>
  <c r="Q40" i="8"/>
  <c r="M40" i="8"/>
  <c r="AB27" i="8"/>
  <c r="AC27" i="8" s="1"/>
  <c r="M41" i="8"/>
  <c r="Q41" i="8"/>
  <c r="U27" i="8"/>
  <c r="Y27" i="8"/>
  <c r="AK21" i="8"/>
  <c r="AC34" i="8"/>
  <c r="U34" i="8"/>
  <c r="Y34" i="8"/>
  <c r="M21" i="8"/>
  <c r="Q21" i="8"/>
  <c r="AC18" i="8"/>
  <c r="M27" i="8"/>
  <c r="Q27" i="8"/>
  <c r="AC33" i="8"/>
  <c r="AC41" i="8"/>
  <c r="U41" i="8"/>
  <c r="Y41" i="8"/>
  <c r="U21" i="8"/>
  <c r="Y21" i="8"/>
  <c r="M34" i="8"/>
  <c r="Q34" i="8"/>
  <c r="AA21" i="8"/>
  <c r="AB21" i="8" s="1"/>
  <c r="AC21" i="8" s="1"/>
  <c r="Y9" i="8"/>
  <c r="Q13" i="8"/>
  <c r="AC13" i="8"/>
  <c r="Y16" i="8"/>
  <c r="Q20" i="8"/>
  <c r="AC20" i="8"/>
  <c r="Y23" i="8"/>
  <c r="Y30" i="8"/>
  <c r="Y37" i="8"/>
  <c r="Z40" i="8"/>
  <c r="AB40" i="8" s="1"/>
  <c r="AC40" i="8" s="1"/>
  <c r="U12" i="8"/>
  <c r="Q14" i="8"/>
  <c r="AC14" i="8"/>
  <c r="U19" i="8"/>
  <c r="U26" i="8"/>
  <c r="U33" i="8"/>
  <c r="M9" i="8"/>
  <c r="Y11" i="8"/>
  <c r="U13" i="8"/>
  <c r="Q15" i="8"/>
  <c r="Y18" i="8"/>
  <c r="U20" i="8"/>
  <c r="Y25" i="8"/>
  <c r="Y32" i="8"/>
  <c r="Y39" i="8"/>
  <c r="Y26" i="8"/>
  <c r="L15" i="8"/>
  <c r="M15" i="8" s="1"/>
  <c r="U22" i="8"/>
  <c r="U29" i="8"/>
  <c r="U36" i="8"/>
  <c r="Y12" i="8"/>
  <c r="Y19" i="8"/>
  <c r="Y33" i="8"/>
  <c r="Q30" i="7"/>
  <c r="M30" i="7"/>
  <c r="M16" i="7"/>
  <c r="Q16" i="7"/>
  <c r="AK25" i="7"/>
  <c r="Q36" i="7"/>
  <c r="M36" i="7"/>
  <c r="Y41" i="7"/>
  <c r="U41" i="7"/>
  <c r="Q61" i="7"/>
  <c r="M61" i="7"/>
  <c r="M54" i="7"/>
  <c r="Q54" i="7"/>
  <c r="M74" i="7"/>
  <c r="Q74" i="7"/>
  <c r="U67" i="7"/>
  <c r="AC48" i="7"/>
  <c r="U48" i="7"/>
  <c r="Y48" i="7"/>
  <c r="Y74" i="7"/>
  <c r="U74" i="7"/>
  <c r="Y10" i="7"/>
  <c r="M9" i="7"/>
  <c r="M23" i="7"/>
  <c r="Y25" i="7"/>
  <c r="U25" i="7"/>
  <c r="AB15" i="7"/>
  <c r="AC15" i="7" s="1"/>
  <c r="Z16" i="7"/>
  <c r="AB16" i="7" s="1"/>
  <c r="AC16" i="7" s="1"/>
  <c r="Y34" i="7"/>
  <c r="T36" i="7"/>
  <c r="U36" i="7" s="1"/>
  <c r="AF36" i="7"/>
  <c r="AK36" i="7" s="1"/>
  <c r="F41" i="7"/>
  <c r="AB42" i="7"/>
  <c r="AC42" i="7" s="1"/>
  <c r="AC56" i="7"/>
  <c r="AK57" i="7"/>
  <c r="AA67" i="7"/>
  <c r="U68" i="7"/>
  <c r="AC68" i="7"/>
  <c r="AC71" i="7"/>
  <c r="AK44" i="7"/>
  <c r="AA73" i="7"/>
  <c r="AB73" i="7" s="1"/>
  <c r="AC73" i="7" s="1"/>
  <c r="Q9" i="7"/>
  <c r="Y17" i="7"/>
  <c r="Q23" i="7"/>
  <c r="L25" i="7"/>
  <c r="M25" i="7" s="1"/>
  <c r="U33" i="7"/>
  <c r="M34" i="7"/>
  <c r="M35" i="7"/>
  <c r="U40" i="7"/>
  <c r="Y45" i="7"/>
  <c r="Q50" i="7"/>
  <c r="Y55" i="7"/>
  <c r="Q64" i="7"/>
  <c r="M67" i="7"/>
  <c r="Q67" i="7"/>
  <c r="AC70" i="7"/>
  <c r="Q73" i="7"/>
  <c r="M73" i="7"/>
  <c r="AC10" i="7"/>
  <c r="U12" i="7"/>
  <c r="M13" i="7"/>
  <c r="M14" i="7"/>
  <c r="U16" i="7"/>
  <c r="Y20" i="7"/>
  <c r="Q21" i="7"/>
  <c r="AK24" i="7"/>
  <c r="AK27" i="7"/>
  <c r="Z30" i="7"/>
  <c r="AC34" i="7"/>
  <c r="U37" i="7"/>
  <c r="Q52" i="7"/>
  <c r="U56" i="7"/>
  <c r="U57" i="7"/>
  <c r="AC63" i="7"/>
  <c r="Q66" i="7"/>
  <c r="AC37" i="7"/>
  <c r="AC13" i="7"/>
  <c r="U15" i="7"/>
  <c r="Y21" i="7"/>
  <c r="Q25" i="7"/>
  <c r="Q28" i="7"/>
  <c r="AC33" i="7"/>
  <c r="Z36" i="7"/>
  <c r="AC40" i="7"/>
  <c r="U42" i="7"/>
  <c r="U43" i="7"/>
  <c r="M45" i="7"/>
  <c r="Y47" i="7"/>
  <c r="M55" i="7"/>
  <c r="AC57" i="7"/>
  <c r="Q58" i="7"/>
  <c r="Y61" i="7"/>
  <c r="Y71" i="7"/>
  <c r="Y72" i="7"/>
  <c r="Y73" i="7"/>
  <c r="U73" i="7"/>
  <c r="Z67" i="7"/>
  <c r="M68" i="7"/>
  <c r="Z74" i="7"/>
  <c r="AB74" i="7" s="1"/>
  <c r="AC74" i="7" s="1"/>
  <c r="M17" i="7"/>
  <c r="Y19" i="7"/>
  <c r="Y9" i="7"/>
  <c r="AB11" i="7"/>
  <c r="AC11" i="7" s="1"/>
  <c r="AC12" i="7"/>
  <c r="Y23" i="7"/>
  <c r="Y26" i="7"/>
  <c r="Y28" i="7"/>
  <c r="Q31" i="7"/>
  <c r="P36" i="7"/>
  <c r="Q38" i="7"/>
  <c r="AA41" i="7"/>
  <c r="AB41" i="7" s="1"/>
  <c r="AC41" i="7" s="1"/>
  <c r="AC43" i="7"/>
  <c r="Q44" i="7"/>
  <c r="M47" i="7"/>
  <c r="Y50" i="7"/>
  <c r="Y51" i="7"/>
  <c r="Y56" i="7"/>
  <c r="AB62" i="7"/>
  <c r="AC62" i="7" s="1"/>
  <c r="Y64" i="7"/>
  <c r="Y65" i="7"/>
  <c r="X67" i="7"/>
  <c r="AK67" i="7" s="1"/>
  <c r="Y68" i="7"/>
  <c r="Y69" i="7"/>
  <c r="Z54" i="7"/>
  <c r="AB54" i="7" s="1"/>
  <c r="Z61" i="7"/>
  <c r="AB61" i="7" s="1"/>
  <c r="AC61" i="7" s="1"/>
  <c r="AC14" i="7"/>
  <c r="AC21" i="7"/>
  <c r="AC28" i="7"/>
  <c r="AC35" i="7"/>
  <c r="AC55" i="7"/>
  <c r="AC69" i="7"/>
  <c r="U17" i="6"/>
  <c r="Y17" i="6"/>
  <c r="AC22" i="6"/>
  <c r="Y22" i="6"/>
  <c r="U22" i="6"/>
  <c r="AC12" i="6"/>
  <c r="U23" i="6"/>
  <c r="Y23" i="6"/>
  <c r="AB12" i="6"/>
  <c r="M12" i="6"/>
  <c r="Q12" i="6"/>
  <c r="M22" i="6"/>
  <c r="Q22" i="6"/>
  <c r="Y12" i="6"/>
  <c r="Y15" i="6"/>
  <c r="M9" i="6"/>
  <c r="Y11" i="6"/>
  <c r="M16" i="6"/>
  <c r="M10" i="6"/>
  <c r="U12" i="6"/>
  <c r="U13" i="6"/>
  <c r="Q15" i="6"/>
  <c r="AC15" i="6"/>
  <c r="U20" i="6"/>
  <c r="U14" i="6"/>
  <c r="AC16" i="6"/>
  <c r="U21" i="6"/>
  <c r="AC10" i="6"/>
  <c r="Q17" i="6"/>
  <c r="Q23" i="6"/>
  <c r="AC11" i="6"/>
  <c r="Z17" i="6"/>
  <c r="Z23" i="6"/>
  <c r="AB23" i="6" s="1"/>
  <c r="AC23" i="6" s="1"/>
  <c r="M37" i="5"/>
  <c r="Q37" i="5"/>
  <c r="Y22" i="5"/>
  <c r="U22" i="5"/>
  <c r="Y36" i="5"/>
  <c r="U36" i="5"/>
  <c r="Q30" i="5"/>
  <c r="Y30" i="5"/>
  <c r="U30" i="5"/>
  <c r="AC30" i="5"/>
  <c r="AB22" i="5"/>
  <c r="AC22" i="5" s="1"/>
  <c r="AK22" i="5"/>
  <c r="AK30" i="5"/>
  <c r="M10" i="5"/>
  <c r="Q10" i="5"/>
  <c r="AK15" i="5"/>
  <c r="AK37" i="5"/>
  <c r="Y10" i="5"/>
  <c r="AA15" i="5"/>
  <c r="AB15" i="5" s="1"/>
  <c r="Q16" i="5"/>
  <c r="Y27" i="5"/>
  <c r="Y34" i="5"/>
  <c r="AA36" i="5"/>
  <c r="U9" i="5"/>
  <c r="Y14" i="5"/>
  <c r="Q17" i="5"/>
  <c r="AC17" i="5"/>
  <c r="Y21" i="5"/>
  <c r="L22" i="5"/>
  <c r="Q24" i="5"/>
  <c r="AC24" i="5"/>
  <c r="Y28" i="5"/>
  <c r="Q31" i="5"/>
  <c r="AC31" i="5"/>
  <c r="Y35" i="5"/>
  <c r="Y13" i="5"/>
  <c r="Y20" i="5"/>
  <c r="Q23" i="5"/>
  <c r="Z30" i="5"/>
  <c r="AB30" i="5" s="1"/>
  <c r="AC11" i="5"/>
  <c r="M15" i="5"/>
  <c r="U16" i="5"/>
  <c r="AC18" i="5"/>
  <c r="M22" i="5"/>
  <c r="U23" i="5"/>
  <c r="AC32" i="5"/>
  <c r="M36" i="5"/>
  <c r="U10" i="5"/>
  <c r="U11" i="5"/>
  <c r="AC13" i="5"/>
  <c r="U18" i="5"/>
  <c r="AC20" i="5"/>
  <c r="U25" i="5"/>
  <c r="AC27" i="5"/>
  <c r="U32" i="5"/>
  <c r="AC34" i="5"/>
  <c r="U37" i="5"/>
  <c r="Y9" i="5"/>
  <c r="U27" i="4"/>
  <c r="AC27" i="4"/>
  <c r="U12" i="4"/>
  <c r="AC12" i="4"/>
  <c r="M48" i="4"/>
  <c r="Q48" i="4"/>
  <c r="M28" i="4"/>
  <c r="Q28" i="4"/>
  <c r="U36" i="4"/>
  <c r="M41" i="4"/>
  <c r="Q13" i="4"/>
  <c r="M13" i="4"/>
  <c r="AC15" i="4"/>
  <c r="AK28" i="4"/>
  <c r="Y48" i="4"/>
  <c r="U48" i="4"/>
  <c r="Q11" i="4"/>
  <c r="U34" i="4"/>
  <c r="AC34" i="4"/>
  <c r="Y34" i="4"/>
  <c r="L36" i="4"/>
  <c r="AA36" i="4"/>
  <c r="AB36" i="4" s="1"/>
  <c r="AC36" i="4" s="1"/>
  <c r="AK48" i="4"/>
  <c r="Y27" i="4"/>
  <c r="Q35" i="4"/>
  <c r="M35" i="4"/>
  <c r="M54" i="4"/>
  <c r="Q55" i="4"/>
  <c r="M55" i="4"/>
  <c r="AK55" i="4"/>
  <c r="AC11" i="4"/>
  <c r="U11" i="4"/>
  <c r="Y11" i="4"/>
  <c r="Y12" i="4"/>
  <c r="Y28" i="4"/>
  <c r="U54" i="4"/>
  <c r="Y54" i="4"/>
  <c r="Y13" i="4"/>
  <c r="U9" i="4"/>
  <c r="M12" i="4"/>
  <c r="U16" i="4"/>
  <c r="AC18" i="4"/>
  <c r="U23" i="4"/>
  <c r="AC25" i="4"/>
  <c r="M27" i="4"/>
  <c r="U30" i="4"/>
  <c r="M34" i="4"/>
  <c r="U37" i="4"/>
  <c r="AC39" i="4"/>
  <c r="U44" i="4"/>
  <c r="AC46" i="4"/>
  <c r="U51" i="4"/>
  <c r="AC53" i="4"/>
  <c r="U10" i="4"/>
  <c r="U17" i="4"/>
  <c r="Y29" i="4"/>
  <c r="U31" i="4"/>
  <c r="U38" i="4"/>
  <c r="Y43" i="4"/>
  <c r="U45" i="4"/>
  <c r="Y50" i="4"/>
  <c r="U52" i="4"/>
  <c r="Q54" i="4"/>
  <c r="Y35" i="4"/>
  <c r="Y15" i="4"/>
  <c r="Y22" i="4"/>
  <c r="U24" i="4"/>
  <c r="M14" i="4"/>
  <c r="U18" i="4"/>
  <c r="M21" i="4"/>
  <c r="U25" i="4"/>
  <c r="U32" i="4"/>
  <c r="U39" i="4"/>
  <c r="M42" i="4"/>
  <c r="U46" i="4"/>
  <c r="M49" i="4"/>
  <c r="U53" i="4"/>
  <c r="AC13" i="4"/>
  <c r="Z20" i="4"/>
  <c r="AB20" i="4" s="1"/>
  <c r="AC20" i="4" s="1"/>
  <c r="AC35" i="4"/>
  <c r="Z41" i="4"/>
  <c r="AB41" i="4" s="1"/>
  <c r="AC41" i="4" s="1"/>
  <c r="Z48" i="4"/>
  <c r="AB48" i="4" s="1"/>
  <c r="AC48" i="4" s="1"/>
  <c r="AA54" i="4"/>
  <c r="AB54" i="4" s="1"/>
  <c r="AC54" i="4" s="1"/>
  <c r="Q28" i="3"/>
  <c r="AC12" i="3"/>
  <c r="AK28" i="3"/>
  <c r="Y28" i="3"/>
  <c r="U28" i="3"/>
  <c r="Y26" i="3"/>
  <c r="Y27" i="3"/>
  <c r="Y12" i="3"/>
  <c r="Y20" i="3"/>
  <c r="M26" i="3"/>
  <c r="Y19" i="3"/>
  <c r="M10" i="3"/>
  <c r="U14" i="3"/>
  <c r="M18" i="3"/>
  <c r="AC9" i="3"/>
  <c r="M11" i="3"/>
  <c r="U15" i="3"/>
  <c r="AC17" i="3"/>
  <c r="M19" i="3"/>
  <c r="U23" i="3"/>
  <c r="AC25" i="3"/>
  <c r="M27" i="3"/>
  <c r="Y11" i="3"/>
  <c r="L28" i="3"/>
  <c r="M28" i="3" s="1"/>
  <c r="M12" i="3"/>
  <c r="AC26" i="3"/>
  <c r="U9" i="3"/>
  <c r="U17" i="3"/>
  <c r="U25" i="3"/>
  <c r="Y10" i="3"/>
  <c r="Y18" i="3"/>
  <c r="AC10" i="3"/>
  <c r="AC18" i="3"/>
  <c r="M20" i="3"/>
  <c r="U17" i="2"/>
  <c r="Y17" i="2"/>
  <c r="U14" i="2"/>
  <c r="Q9" i="2"/>
  <c r="AC9" i="2"/>
  <c r="M11" i="2"/>
  <c r="U15" i="2"/>
  <c r="Q17" i="2"/>
  <c r="U9" i="2"/>
  <c r="M13" i="2"/>
  <c r="Y15" i="2"/>
  <c r="U10" i="2"/>
  <c r="AC12" i="2"/>
  <c r="L17" i="2"/>
  <c r="M17" i="2" s="1"/>
  <c r="Y14" i="2"/>
  <c r="M15" i="2"/>
  <c r="M18" i="1"/>
  <c r="U18" i="1"/>
  <c r="P18" i="1"/>
  <c r="Q18" i="1" s="1"/>
  <c r="Y14" i="1"/>
  <c r="Y12" i="1"/>
  <c r="Q11" i="1"/>
  <c r="M13" i="1"/>
  <c r="Y15" i="1"/>
  <c r="Z18" i="1"/>
  <c r="AB18" i="1" s="1"/>
  <c r="AC18" i="1" s="1"/>
  <c r="U10" i="1"/>
  <c r="AC12" i="1"/>
  <c r="U11" i="1"/>
  <c r="AC13" i="1"/>
  <c r="M15" i="1"/>
  <c r="Y10" i="1"/>
  <c r="M10" i="7" l="1"/>
  <c r="Q10" i="7"/>
  <c r="AB25" i="7"/>
  <c r="AC25" i="7" s="1"/>
  <c r="AB17" i="2"/>
  <c r="AC17" i="2" s="1"/>
  <c r="M36" i="4"/>
  <c r="AK25" i="9"/>
  <c r="Y67" i="7"/>
  <c r="Y15" i="8"/>
  <c r="AB17" i="6"/>
  <c r="AC17" i="6" s="1"/>
  <c r="U15" i="8"/>
  <c r="AB32" i="9"/>
  <c r="AC32" i="9" s="1"/>
  <c r="Y36" i="4"/>
  <c r="AC15" i="5"/>
  <c r="Y54" i="7"/>
  <c r="AK31" i="9"/>
  <c r="AK18" i="1"/>
  <c r="Y41" i="4"/>
  <c r="Y21" i="10"/>
  <c r="M10" i="12"/>
  <c r="AB15" i="11"/>
  <c r="AC15" i="11" s="1"/>
  <c r="U28" i="4"/>
  <c r="U15" i="5"/>
  <c r="AB36" i="7"/>
  <c r="AC36" i="7" s="1"/>
  <c r="Y16" i="7"/>
  <c r="AC54" i="7"/>
  <c r="AB30" i="7"/>
  <c r="AC30" i="7" s="1"/>
  <c r="AB45" i="12"/>
  <c r="AC45" i="12" s="1"/>
  <c r="AB34" i="11"/>
  <c r="AC34" i="11" s="1"/>
  <c r="AB17" i="9"/>
  <c r="AC17" i="9" s="1"/>
  <c r="AB67" i="7"/>
  <c r="AC67" i="7" s="1"/>
  <c r="Q41" i="7"/>
  <c r="M41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<sst xmlns="http://schemas.openxmlformats.org/spreadsheetml/2006/main" count="1719" uniqueCount="618">
  <si>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</si>
  <si>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4th Quarter Ended 30 June 2024 (Preliminary results)</t>
  </si>
  <si>
    <t>Figures Finalised as at 2024/07/29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</si>
  <si>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</si>
  <si>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</si>
  <si>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</si>
  <si>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</si>
  <si>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</si>
  <si>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</si>
  <si>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30 June 2024</t>
  </si>
  <si>
    <t>Fourth Quarter 2022/23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</si>
  <si>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</si>
  <si>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</si>
  <si>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</si>
  <si>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</si>
  <si>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</si>
  <si>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</si>
  <si>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</si>
  <si>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</si>
  <si>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</si>
  <si>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</si>
  <si>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Q4 of 2022/23 to Q4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</si>
  <si>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</si>
  <si>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</si>
  <si>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</si>
  <si>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</si>
  <si>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</si>
  <si>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</si>
  <si>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</si>
  <si>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</si>
  <si>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</si>
  <si>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</si>
  <si>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</si>
  <si>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</si>
  <si>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</si>
  <si>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</si>
  <si>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</si>
  <si>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</si>
  <si>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</si>
  <si>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</si>
  <si>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</si>
  <si>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</si>
  <si>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4th Quarter Ended 30 June 2024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</si>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</sst>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46453372268</v>
      </c>
      <c r="E9" s="65">
        <v>9932877907</v>
      </c>
      <c r="F9" s="66">
        <f>$D9       +$E9</f>
        <v>56386250175</v>
      </c>
      <c r="G9" s="64">
        <v>48025345226</v>
      </c>
      <c r="H9" s="65">
        <v>10386301200</v>
      </c>
      <c r="I9" s="67">
        <f>$G9       +$H9</f>
        <v>58411646426</v>
      </c>
      <c r="J9" s="64">
        <v>23161376308</v>
      </c>
      <c r="K9" s="65">
        <v>3248638297</v>
      </c>
      <c r="L9" s="65">
        <f>$J9       +$K9</f>
        <v>26410014605</v>
      </c>
      <c r="M9" s="90">
        <f>IF(($F9       =0),0,($L9       /$F9       ))</f>
        <v>0.4683768564682711</v>
      </c>
      <c r="N9" s="100">
        <v>3742533746</v>
      </c>
      <c r="O9" s="101">
        <v>878992107</v>
      </c>
      <c r="P9" s="102">
        <f>$N9       +$O9</f>
        <v>4621525853</v>
      </c>
      <c r="Q9" s="90">
        <f>IF(($F9       =0),0,($P9       /$F9       ))</f>
        <v>8.1961929347255089E-2</v>
      </c>
      <c r="R9" s="100">
        <v>10181740457</v>
      </c>
      <c r="S9" s="102">
        <v>1480594961</v>
      </c>
      <c r="T9" s="102">
        <f>$R9       +$S9</f>
        <v>11662335418</v>
      </c>
      <c r="U9" s="90">
        <f>IF(($I9       =0),0,($T9       /$I9       ))</f>
        <v>0.19965770752198655</v>
      </c>
      <c r="V9" s="100">
        <v>7404117434</v>
      </c>
      <c r="W9" s="102">
        <v>2174033490</v>
      </c>
      <c r="X9" s="102">
        <f>$V9       +$W9</f>
        <v>9578150924</v>
      </c>
      <c r="Y9" s="90">
        <f>IF(($I9       =0),0,($X9       /$I9       ))</f>
        <v>0.16397673255340059</v>
      </c>
      <c r="Z9" s="64">
        <f>$J9       +$N9       +$R9       +$V9</f>
        <v>44489767945</v>
      </c>
      <c r="AA9" s="65">
        <f>$K9       +$O9       +$S9       +$W9</f>
        <v>7782258855</v>
      </c>
      <c r="AB9" s="65">
        <f>$Z9       +$AA9</f>
        <v>52272026800</v>
      </c>
      <c r="AC9" s="90">
        <f>IF(($I9       =0),0,($AB9       /$I9       ))</f>
        <v>0.89489048842719909</v>
      </c>
      <c r="AD9" s="64">
        <v>6231878073</v>
      </c>
      <c r="AE9" s="65">
        <v>2548619004</v>
      </c>
      <c r="AF9" s="65">
        <f>$AD9       +$AE9</f>
        <v>8780497077</v>
      </c>
      <c r="AG9" s="65">
        <v>52650103644</v>
      </c>
      <c r="AH9" s="65">
        <v>54552872671</v>
      </c>
      <c r="AI9" s="65">
        <v>50964914181</v>
      </c>
      <c r="AJ9" s="90">
        <f>IF(($AH9       =0),0,($AI9       /$AH9       ))</f>
        <v>0.93422970570883723</v>
      </c>
      <c r="AK9" s="90">
        <f>IF(($AF9       =0),0,(($X9       /$AF9       )-1))</f>
        <v>9.0843814422466806E-2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25163090589</v>
      </c>
      <c r="E10" s="65">
        <v>3294701043</v>
      </c>
      <c r="F10" s="67">
        <f t="shared" ref="F10:F18" si="0">$D10      +$E10</f>
        <v>28457791632</v>
      </c>
      <c r="G10" s="64">
        <v>25034045325</v>
      </c>
      <c r="H10" s="65">
        <v>3343178974</v>
      </c>
      <c r="I10" s="67">
        <f t="shared" ref="I10:I18" si="1">$G10      +$H10</f>
        <v>28377224299</v>
      </c>
      <c r="J10" s="64">
        <v>6133191107</v>
      </c>
      <c r="K10" s="65">
        <v>195087164</v>
      </c>
      <c r="L10" s="65">
        <f t="shared" ref="L10:L18" si="2">$J10      +$K10</f>
        <v>6328278271</v>
      </c>
      <c r="M10" s="90">
        <f t="shared" ref="M10:M18" si="3">IF(($F10      =0),0,($L10      /$F10      ))</f>
        <v>0.22237418675467516</v>
      </c>
      <c r="N10" s="100">
        <v>4520416261</v>
      </c>
      <c r="O10" s="101">
        <v>473981575</v>
      </c>
      <c r="P10" s="102">
        <f t="shared" ref="P10:P18" si="4">$N10      +$O10</f>
        <v>4994397836</v>
      </c>
      <c r="Q10" s="90">
        <f t="shared" ref="Q10:Q18" si="5">IF(($F10      =0),0,($P10      /$F10      ))</f>
        <v>0.17550194690384679</v>
      </c>
      <c r="R10" s="100">
        <v>6941752253</v>
      </c>
      <c r="S10" s="102">
        <v>494128352</v>
      </c>
      <c r="T10" s="102">
        <f t="shared" ref="T10:T18" si="6">$R10      +$S10</f>
        <v>7435880605</v>
      </c>
      <c r="U10" s="90">
        <f t="shared" ref="U10:U18" si="7">IF(($I10      =0),0,($T10      /$I10      ))</f>
        <v>0.26203692534022915</v>
      </c>
      <c r="V10" s="100">
        <v>4249241183</v>
      </c>
      <c r="W10" s="102">
        <v>718044323</v>
      </c>
      <c r="X10" s="102">
        <f t="shared" ref="X10:X18" si="8">$V10      +$W10</f>
        <v>4967285506</v>
      </c>
      <c r="Y10" s="90">
        <f t="shared" ref="Y10:Y18" si="9">IF(($I10      =0),0,($X10      /$I10      ))</f>
        <v>0.17504479837991219</v>
      </c>
      <c r="Z10" s="64">
        <f t="shared" ref="Z10:Z18" si="10">$J10      +$N10      +$R10      +$V10</f>
        <v>21844600804</v>
      </c>
      <c r="AA10" s="65">
        <f t="shared" ref="AA10:AA18" si="11">$K10      +$O10      +$S10      +$W10</f>
        <v>1881241414</v>
      </c>
      <c r="AB10" s="65">
        <f t="shared" ref="AB10:AB18" si="12">$Z10      +$AA10</f>
        <v>23725842218</v>
      </c>
      <c r="AC10" s="90">
        <f t="shared" ref="AC10:AC18" si="13">IF(($I10      =0),0,($AB10      /$I10      ))</f>
        <v>0.83608748931924559</v>
      </c>
      <c r="AD10" s="64">
        <v>4025179891</v>
      </c>
      <c r="AE10" s="65">
        <v>654691166</v>
      </c>
      <c r="AF10" s="65">
        <f t="shared" ref="AF10:AF18" si="14">$AD10      +$AE10</f>
        <v>4679871057</v>
      </c>
      <c r="AG10" s="65">
        <v>26448900581</v>
      </c>
      <c r="AH10" s="65">
        <v>26321599505</v>
      </c>
      <c r="AI10" s="65">
        <v>22391731035</v>
      </c>
      <c r="AJ10" s="90">
        <f t="shared" ref="AJ10:AJ18" si="15">IF(($AH10      =0),0,($AI10      /$AH10      ))</f>
        <v>0.85069796122179087</v>
      </c>
      <c r="AK10" s="90">
        <f t="shared" ref="AK10:AK18" si="16">IF(($AF10      =0),0,(($X10      /$AF10      )-1))</f>
        <v>6.1415035905763915E-2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195921309667</v>
      </c>
      <c r="E11" s="65">
        <v>21126380961</v>
      </c>
      <c r="F11" s="67">
        <f t="shared" si="0"/>
        <v>217047690628</v>
      </c>
      <c r="G11" s="64">
        <v>192437023180</v>
      </c>
      <c r="H11" s="65">
        <v>13574663373</v>
      </c>
      <c r="I11" s="67">
        <f t="shared" si="1"/>
        <v>206011686553</v>
      </c>
      <c r="J11" s="64">
        <v>55001615189</v>
      </c>
      <c r="K11" s="65">
        <v>1408955183</v>
      </c>
      <c r="L11" s="65">
        <f t="shared" si="2"/>
        <v>56410570372</v>
      </c>
      <c r="M11" s="90">
        <f t="shared" si="3"/>
        <v>0.2598994267517114</v>
      </c>
      <c r="N11" s="100">
        <v>53343929074</v>
      </c>
      <c r="O11" s="101">
        <v>2536381437</v>
      </c>
      <c r="P11" s="102">
        <f t="shared" si="4"/>
        <v>55880310511</v>
      </c>
      <c r="Q11" s="90">
        <f t="shared" si="5"/>
        <v>0.25745636983889303</v>
      </c>
      <c r="R11" s="100">
        <v>48324624253</v>
      </c>
      <c r="S11" s="102">
        <v>2478105976</v>
      </c>
      <c r="T11" s="102">
        <f t="shared" si="6"/>
        <v>50802730229</v>
      </c>
      <c r="U11" s="90">
        <f t="shared" si="7"/>
        <v>0.24660120539292871</v>
      </c>
      <c r="V11" s="100">
        <v>36223770650</v>
      </c>
      <c r="W11" s="102">
        <v>5101437733</v>
      </c>
      <c r="X11" s="102">
        <f t="shared" si="8"/>
        <v>41325208383</v>
      </c>
      <c r="Y11" s="90">
        <f t="shared" si="9"/>
        <v>0.20059642768066166</v>
      </c>
      <c r="Z11" s="64">
        <f t="shared" si="10"/>
        <v>192893939166</v>
      </c>
      <c r="AA11" s="65">
        <f t="shared" si="11"/>
        <v>11524880329</v>
      </c>
      <c r="AB11" s="65">
        <f t="shared" si="12"/>
        <v>204418819495</v>
      </c>
      <c r="AC11" s="90">
        <f t="shared" si="13"/>
        <v>0.9922680742794161</v>
      </c>
      <c r="AD11" s="64">
        <v>38923687799</v>
      </c>
      <c r="AE11" s="65">
        <v>4567173203</v>
      </c>
      <c r="AF11" s="65">
        <f t="shared" si="14"/>
        <v>43490861002</v>
      </c>
      <c r="AG11" s="65">
        <v>193927474784</v>
      </c>
      <c r="AH11" s="65">
        <v>192591763705</v>
      </c>
      <c r="AI11" s="65">
        <v>175462335012</v>
      </c>
      <c r="AJ11" s="90">
        <f t="shared" si="15"/>
        <v>0.91105835284193259</v>
      </c>
      <c r="AK11" s="90">
        <f t="shared" si="16"/>
        <v>-4.9795579326433859E-2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93008825586</v>
      </c>
      <c r="E12" s="65">
        <v>16898699660</v>
      </c>
      <c r="F12" s="67">
        <f t="shared" si="0"/>
        <v>109907525246</v>
      </c>
      <c r="G12" s="64">
        <v>94632692449</v>
      </c>
      <c r="H12" s="65">
        <v>16781213680</v>
      </c>
      <c r="I12" s="67">
        <f t="shared" si="1"/>
        <v>111413906129</v>
      </c>
      <c r="J12" s="64">
        <v>27005068285</v>
      </c>
      <c r="K12" s="65">
        <v>1848622121</v>
      </c>
      <c r="L12" s="65">
        <f t="shared" si="2"/>
        <v>28853690406</v>
      </c>
      <c r="M12" s="90">
        <f t="shared" si="3"/>
        <v>0.26252697748783227</v>
      </c>
      <c r="N12" s="100">
        <v>23575035926</v>
      </c>
      <c r="O12" s="101">
        <v>3391910670</v>
      </c>
      <c r="P12" s="102">
        <f t="shared" si="4"/>
        <v>26966946596</v>
      </c>
      <c r="Q12" s="90">
        <f t="shared" si="5"/>
        <v>0.24536032938273661</v>
      </c>
      <c r="R12" s="100">
        <v>23590423439</v>
      </c>
      <c r="S12" s="102">
        <v>2619556819</v>
      </c>
      <c r="T12" s="102">
        <f t="shared" si="6"/>
        <v>26209980258</v>
      </c>
      <c r="U12" s="90">
        <f t="shared" si="7"/>
        <v>0.23524873302308344</v>
      </c>
      <c r="V12" s="100">
        <v>18083424030</v>
      </c>
      <c r="W12" s="102">
        <v>4685445489</v>
      </c>
      <c r="X12" s="102">
        <f t="shared" si="8"/>
        <v>22768869519</v>
      </c>
      <c r="Y12" s="90">
        <f t="shared" si="9"/>
        <v>0.20436290504559804</v>
      </c>
      <c r="Z12" s="64">
        <f t="shared" si="10"/>
        <v>92253951680</v>
      </c>
      <c r="AA12" s="65">
        <f t="shared" si="11"/>
        <v>12545535099</v>
      </c>
      <c r="AB12" s="65">
        <f t="shared" si="12"/>
        <v>104799486779</v>
      </c>
      <c r="AC12" s="90">
        <f t="shared" si="13"/>
        <v>0.94063201282664366</v>
      </c>
      <c r="AD12" s="64">
        <v>15472210811</v>
      </c>
      <c r="AE12" s="65">
        <v>4568872895</v>
      </c>
      <c r="AF12" s="65">
        <f t="shared" si="14"/>
        <v>20041083706</v>
      </c>
      <c r="AG12" s="65">
        <v>96516718435</v>
      </c>
      <c r="AH12" s="65">
        <v>99116997424</v>
      </c>
      <c r="AI12" s="65">
        <v>92876061786</v>
      </c>
      <c r="AJ12" s="90">
        <f t="shared" si="15"/>
        <v>0.93703465802840358</v>
      </c>
      <c r="AK12" s="90">
        <f t="shared" si="16"/>
        <v>0.13610969611305701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26562393248</v>
      </c>
      <c r="E13" s="65">
        <v>7157260130</v>
      </c>
      <c r="F13" s="67">
        <f t="shared" si="0"/>
        <v>33719653378</v>
      </c>
      <c r="G13" s="64">
        <v>26771517006</v>
      </c>
      <c r="H13" s="65">
        <v>7748830054</v>
      </c>
      <c r="I13" s="67">
        <f t="shared" si="1"/>
        <v>34520347060</v>
      </c>
      <c r="J13" s="64">
        <v>7756022936</v>
      </c>
      <c r="K13" s="65">
        <v>1347372379</v>
      </c>
      <c r="L13" s="65">
        <f t="shared" si="2"/>
        <v>9103395315</v>
      </c>
      <c r="M13" s="90">
        <f t="shared" si="3"/>
        <v>0.26997298023648741</v>
      </c>
      <c r="N13" s="100">
        <v>6486833413</v>
      </c>
      <c r="O13" s="101">
        <v>1880893136</v>
      </c>
      <c r="P13" s="102">
        <f t="shared" si="4"/>
        <v>8367726549</v>
      </c>
      <c r="Q13" s="90">
        <f t="shared" si="5"/>
        <v>0.24815577002518735</v>
      </c>
      <c r="R13" s="100">
        <v>6099323197</v>
      </c>
      <c r="S13" s="102">
        <v>1068934973</v>
      </c>
      <c r="T13" s="102">
        <f t="shared" si="6"/>
        <v>7168258170</v>
      </c>
      <c r="U13" s="90">
        <f t="shared" si="7"/>
        <v>0.20765313157312157</v>
      </c>
      <c r="V13" s="100">
        <v>3178263311</v>
      </c>
      <c r="W13" s="102">
        <v>1801451732</v>
      </c>
      <c r="X13" s="102">
        <f t="shared" si="8"/>
        <v>4979715043</v>
      </c>
      <c r="Y13" s="90">
        <f t="shared" si="9"/>
        <v>0.14425448951439365</v>
      </c>
      <c r="Z13" s="64">
        <f t="shared" si="10"/>
        <v>23520442857</v>
      </c>
      <c r="AA13" s="65">
        <f t="shared" si="11"/>
        <v>6098652220</v>
      </c>
      <c r="AB13" s="65">
        <f t="shared" si="12"/>
        <v>29619095077</v>
      </c>
      <c r="AC13" s="90">
        <f t="shared" si="13"/>
        <v>0.85801846156178241</v>
      </c>
      <c r="AD13" s="64">
        <v>2886939944</v>
      </c>
      <c r="AE13" s="65">
        <v>1812755745</v>
      </c>
      <c r="AF13" s="65">
        <f t="shared" si="14"/>
        <v>4699695689</v>
      </c>
      <c r="AG13" s="65">
        <v>30366939444</v>
      </c>
      <c r="AH13" s="65">
        <v>31026458758</v>
      </c>
      <c r="AI13" s="65">
        <v>38963600074</v>
      </c>
      <c r="AJ13" s="90">
        <f t="shared" si="15"/>
        <v>1.2558184734490028</v>
      </c>
      <c r="AK13" s="90">
        <f t="shared" si="16"/>
        <v>5.9582443743199542E-2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26746623537</v>
      </c>
      <c r="E14" s="65">
        <v>3627933188</v>
      </c>
      <c r="F14" s="67">
        <f t="shared" si="0"/>
        <v>30374556725</v>
      </c>
      <c r="G14" s="64">
        <v>27921759436</v>
      </c>
      <c r="H14" s="65">
        <v>4396114837</v>
      </c>
      <c r="I14" s="67">
        <f t="shared" si="1"/>
        <v>32317874273</v>
      </c>
      <c r="J14" s="64">
        <v>7146519959</v>
      </c>
      <c r="K14" s="65">
        <v>673938397</v>
      </c>
      <c r="L14" s="65">
        <f t="shared" si="2"/>
        <v>7820458356</v>
      </c>
      <c r="M14" s="90">
        <f t="shared" si="3"/>
        <v>0.25746740690912912</v>
      </c>
      <c r="N14" s="100">
        <v>6267687170</v>
      </c>
      <c r="O14" s="101">
        <v>945735961</v>
      </c>
      <c r="P14" s="102">
        <f t="shared" si="4"/>
        <v>7213423131</v>
      </c>
      <c r="Q14" s="90">
        <f t="shared" si="5"/>
        <v>0.23748241649442539</v>
      </c>
      <c r="R14" s="100">
        <v>6234447790</v>
      </c>
      <c r="S14" s="102">
        <v>820185278</v>
      </c>
      <c r="T14" s="102">
        <f t="shared" si="6"/>
        <v>7054633068</v>
      </c>
      <c r="U14" s="90">
        <f t="shared" si="7"/>
        <v>0.21828889512989411</v>
      </c>
      <c r="V14" s="100">
        <v>4092877540</v>
      </c>
      <c r="W14" s="102">
        <v>841877379</v>
      </c>
      <c r="X14" s="102">
        <f t="shared" si="8"/>
        <v>4934754919</v>
      </c>
      <c r="Y14" s="90">
        <f t="shared" si="9"/>
        <v>0.1526942916268087</v>
      </c>
      <c r="Z14" s="64">
        <f t="shared" si="10"/>
        <v>23741532459</v>
      </c>
      <c r="AA14" s="65">
        <f t="shared" si="11"/>
        <v>3281737015</v>
      </c>
      <c r="AB14" s="65">
        <f t="shared" si="12"/>
        <v>27023269474</v>
      </c>
      <c r="AC14" s="90">
        <f t="shared" si="13"/>
        <v>0.83617100697048685</v>
      </c>
      <c r="AD14" s="64">
        <v>3620083525</v>
      </c>
      <c r="AE14" s="65">
        <v>1230078497</v>
      </c>
      <c r="AF14" s="65">
        <f t="shared" si="14"/>
        <v>4850162022</v>
      </c>
      <c r="AG14" s="65">
        <v>28894802362</v>
      </c>
      <c r="AH14" s="65">
        <v>29436104619</v>
      </c>
      <c r="AI14" s="65">
        <v>24215836228</v>
      </c>
      <c r="AJ14" s="90">
        <f t="shared" si="15"/>
        <v>0.82265763562918937</v>
      </c>
      <c r="AK14" s="90">
        <f t="shared" si="16"/>
        <v>1.7441251780103917E-2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26448248870</v>
      </c>
      <c r="E15" s="65">
        <v>3075029456</v>
      </c>
      <c r="F15" s="67">
        <f t="shared" si="0"/>
        <v>29523278326</v>
      </c>
      <c r="G15" s="64">
        <v>25706460559</v>
      </c>
      <c r="H15" s="65">
        <v>3217832619</v>
      </c>
      <c r="I15" s="67">
        <f t="shared" si="1"/>
        <v>28924293178</v>
      </c>
      <c r="J15" s="64">
        <v>5630917548</v>
      </c>
      <c r="K15" s="65">
        <v>330076973</v>
      </c>
      <c r="L15" s="65">
        <f t="shared" si="2"/>
        <v>5960994521</v>
      </c>
      <c r="M15" s="90">
        <f t="shared" si="3"/>
        <v>0.20190828590165016</v>
      </c>
      <c r="N15" s="100">
        <v>6676237209</v>
      </c>
      <c r="O15" s="101">
        <v>865778804</v>
      </c>
      <c r="P15" s="102">
        <f t="shared" si="4"/>
        <v>7542016013</v>
      </c>
      <c r="Q15" s="90">
        <f t="shared" si="5"/>
        <v>0.25545997736836834</v>
      </c>
      <c r="R15" s="100">
        <v>5035118615</v>
      </c>
      <c r="S15" s="102">
        <v>411059367</v>
      </c>
      <c r="T15" s="102">
        <f t="shared" si="6"/>
        <v>5446177982</v>
      </c>
      <c r="U15" s="90">
        <f t="shared" si="7"/>
        <v>0.18829078893939566</v>
      </c>
      <c r="V15" s="100">
        <v>3831747735</v>
      </c>
      <c r="W15" s="102">
        <v>843065167</v>
      </c>
      <c r="X15" s="102">
        <f t="shared" si="8"/>
        <v>4674812902</v>
      </c>
      <c r="Y15" s="90">
        <f t="shared" si="9"/>
        <v>0.16162237304231489</v>
      </c>
      <c r="Z15" s="64">
        <f t="shared" si="10"/>
        <v>21174021107</v>
      </c>
      <c r="AA15" s="65">
        <f t="shared" si="11"/>
        <v>2449980311</v>
      </c>
      <c r="AB15" s="65">
        <f t="shared" si="12"/>
        <v>23624001418</v>
      </c>
      <c r="AC15" s="90">
        <f t="shared" si="13"/>
        <v>0.81675293749160882</v>
      </c>
      <c r="AD15" s="64">
        <v>4549954528</v>
      </c>
      <c r="AE15" s="65">
        <v>1041579480</v>
      </c>
      <c r="AF15" s="65">
        <f t="shared" si="14"/>
        <v>5591534008</v>
      </c>
      <c r="AG15" s="65">
        <v>27981051952</v>
      </c>
      <c r="AH15" s="65">
        <v>28012541619</v>
      </c>
      <c r="AI15" s="65">
        <v>22220494589</v>
      </c>
      <c r="AJ15" s="90">
        <f t="shared" si="15"/>
        <v>0.79323379117903958</v>
      </c>
      <c r="AK15" s="90">
        <f t="shared" si="16"/>
        <v>-0.16394805158806436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9799076597</v>
      </c>
      <c r="E16" s="65">
        <v>1546885541</v>
      </c>
      <c r="F16" s="67">
        <f t="shared" si="0"/>
        <v>11345962138</v>
      </c>
      <c r="G16" s="64">
        <v>9941065920</v>
      </c>
      <c r="H16" s="65">
        <v>1601018831</v>
      </c>
      <c r="I16" s="67">
        <f t="shared" si="1"/>
        <v>11542084751</v>
      </c>
      <c r="J16" s="64">
        <v>2212219635</v>
      </c>
      <c r="K16" s="65">
        <v>168462499</v>
      </c>
      <c r="L16" s="65">
        <f t="shared" si="2"/>
        <v>2380682134</v>
      </c>
      <c r="M16" s="90">
        <f t="shared" si="3"/>
        <v>0.20982637744106317</v>
      </c>
      <c r="N16" s="100">
        <v>2101794355</v>
      </c>
      <c r="O16" s="101">
        <v>331158392</v>
      </c>
      <c r="P16" s="102">
        <f t="shared" si="4"/>
        <v>2432952747</v>
      </c>
      <c r="Q16" s="90">
        <f t="shared" si="5"/>
        <v>0.21443335676676836</v>
      </c>
      <c r="R16" s="100">
        <v>2480469046</v>
      </c>
      <c r="S16" s="102">
        <v>277880507</v>
      </c>
      <c r="T16" s="102">
        <f t="shared" si="6"/>
        <v>2758349553</v>
      </c>
      <c r="U16" s="90">
        <f t="shared" si="7"/>
        <v>0.2389819181288734</v>
      </c>
      <c r="V16" s="100">
        <v>1171897712</v>
      </c>
      <c r="W16" s="102">
        <v>387839260</v>
      </c>
      <c r="X16" s="102">
        <f t="shared" si="8"/>
        <v>1559736972</v>
      </c>
      <c r="Y16" s="90">
        <f t="shared" si="9"/>
        <v>0.13513477033383117</v>
      </c>
      <c r="Z16" s="64">
        <f t="shared" si="10"/>
        <v>7966380748</v>
      </c>
      <c r="AA16" s="65">
        <f t="shared" si="11"/>
        <v>1165340658</v>
      </c>
      <c r="AB16" s="65">
        <f t="shared" si="12"/>
        <v>9131721406</v>
      </c>
      <c r="AC16" s="90">
        <f t="shared" si="13"/>
        <v>0.79116741931814638</v>
      </c>
      <c r="AD16" s="64">
        <v>1706034971</v>
      </c>
      <c r="AE16" s="65">
        <v>321029613</v>
      </c>
      <c r="AF16" s="65">
        <f t="shared" si="14"/>
        <v>2027064584</v>
      </c>
      <c r="AG16" s="65">
        <v>10456254120</v>
      </c>
      <c r="AH16" s="65">
        <v>10676783943</v>
      </c>
      <c r="AI16" s="65">
        <v>8358544110</v>
      </c>
      <c r="AJ16" s="90">
        <f t="shared" si="15"/>
        <v>0.78287096138908918</v>
      </c>
      <c r="AK16" s="90">
        <f t="shared" si="16"/>
        <v>-0.23054401704252758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85904556428</v>
      </c>
      <c r="E17" s="65">
        <v>15806609501</v>
      </c>
      <c r="F17" s="67">
        <f t="shared" si="0"/>
        <v>101711165929</v>
      </c>
      <c r="G17" s="64">
        <v>88063552424</v>
      </c>
      <c r="H17" s="65">
        <v>17329697287</v>
      </c>
      <c r="I17" s="67">
        <f t="shared" si="1"/>
        <v>105393249711</v>
      </c>
      <c r="J17" s="64">
        <v>22230966628</v>
      </c>
      <c r="K17" s="65">
        <v>1718342140</v>
      </c>
      <c r="L17" s="65">
        <f t="shared" si="2"/>
        <v>23949308768</v>
      </c>
      <c r="M17" s="90">
        <f t="shared" si="3"/>
        <v>0.2354639094857878</v>
      </c>
      <c r="N17" s="100">
        <v>22297060668</v>
      </c>
      <c r="O17" s="101">
        <v>3396836953</v>
      </c>
      <c r="P17" s="102">
        <f t="shared" si="4"/>
        <v>25693897621</v>
      </c>
      <c r="Q17" s="90">
        <f t="shared" si="5"/>
        <v>0.25261629228531068</v>
      </c>
      <c r="R17" s="100">
        <v>20891366754</v>
      </c>
      <c r="S17" s="102">
        <v>2465010669</v>
      </c>
      <c r="T17" s="102">
        <f t="shared" si="6"/>
        <v>23356377423</v>
      </c>
      <c r="U17" s="90">
        <f t="shared" si="7"/>
        <v>0.2216117017650161</v>
      </c>
      <c r="V17" s="100">
        <v>21517876814</v>
      </c>
      <c r="W17" s="102">
        <v>5623307782</v>
      </c>
      <c r="X17" s="102">
        <f t="shared" si="8"/>
        <v>27141184596</v>
      </c>
      <c r="Y17" s="90">
        <f t="shared" si="9"/>
        <v>0.25752298814605434</v>
      </c>
      <c r="Z17" s="64">
        <f t="shared" si="10"/>
        <v>86937270864</v>
      </c>
      <c r="AA17" s="65">
        <f t="shared" si="11"/>
        <v>13203497544</v>
      </c>
      <c r="AB17" s="65">
        <f t="shared" si="12"/>
        <v>100140768408</v>
      </c>
      <c r="AC17" s="90">
        <f t="shared" si="13"/>
        <v>0.95016301976262341</v>
      </c>
      <c r="AD17" s="64">
        <v>16817057360</v>
      </c>
      <c r="AE17" s="65">
        <v>4356857401</v>
      </c>
      <c r="AF17" s="65">
        <f t="shared" si="14"/>
        <v>21173914761</v>
      </c>
      <c r="AG17" s="65">
        <v>89707902377</v>
      </c>
      <c r="AH17" s="65">
        <v>91241398607</v>
      </c>
      <c r="AI17" s="65">
        <v>87271732498</v>
      </c>
      <c r="AJ17" s="90">
        <f t="shared" si="15"/>
        <v>0.95649270868700331</v>
      </c>
      <c r="AK17" s="90">
        <f t="shared" si="16"/>
        <v>0.28182175579506197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536007496790</v>
      </c>
      <c r="E18" s="69">
        <f>SUM(E9:E17)</f>
        <v>82466377387</v>
      </c>
      <c r="F18" s="70">
        <f t="shared" si="0"/>
        <v>618473874177</v>
      </c>
      <c r="G18" s="68">
        <f>SUM(G9:G17)</f>
        <v>538533461525</v>
      </c>
      <c r="H18" s="69">
        <f>SUM(H9:H17)</f>
        <v>78378850855</v>
      </c>
      <c r="I18" s="70">
        <f t="shared" si="1"/>
        <v>616912312380</v>
      </c>
      <c r="J18" s="68">
        <f>SUM(J9:J17)</f>
        <v>156277897595</v>
      </c>
      <c r="K18" s="69">
        <f>SUM(K9:K17)</f>
        <v>10939495153</v>
      </c>
      <c r="L18" s="69">
        <f t="shared" si="2"/>
        <v>167217392748</v>
      </c>
      <c r="M18" s="91">
        <f t="shared" si="3"/>
        <v>0.27037098854097164</v>
      </c>
      <c r="N18" s="103">
        <f>SUM(N9:N17)</f>
        <v>129011527822</v>
      </c>
      <c r="O18" s="104">
        <f>SUM(O9:O17)</f>
        <v>14701669035</v>
      </c>
      <c r="P18" s="105">
        <f t="shared" si="4"/>
        <v>143713196857</v>
      </c>
      <c r="Q18" s="91">
        <f t="shared" si="5"/>
        <v>0.23236744971360093</v>
      </c>
      <c r="R18" s="103">
        <f>SUM(R9:R17)</f>
        <v>129779265804</v>
      </c>
      <c r="S18" s="105">
        <f>SUM(S9:S17)</f>
        <v>12115456902</v>
      </c>
      <c r="T18" s="105">
        <f t="shared" si="6"/>
        <v>141894722706</v>
      </c>
      <c r="U18" s="91">
        <f t="shared" si="7"/>
        <v>0.230007927963994</v>
      </c>
      <c r="V18" s="103">
        <f>SUM(V9:V17)</f>
        <v>99753216409</v>
      </c>
      <c r="W18" s="105">
        <f>SUM(W9:W17)</f>
        <v>22176502355</v>
      </c>
      <c r="X18" s="105">
        <f t="shared" si="8"/>
        <v>121929718764</v>
      </c>
      <c r="Y18" s="91">
        <f t="shared" si="9"/>
        <v>0.19764513743226259</v>
      </c>
      <c r="Z18" s="68">
        <f t="shared" si="10"/>
        <v>514821907630</v>
      </c>
      <c r="AA18" s="69">
        <f t="shared" si="11"/>
        <v>59933123445</v>
      </c>
      <c r="AB18" s="69">
        <f t="shared" si="12"/>
        <v>574755031075</v>
      </c>
      <c r="AC18" s="91">
        <f t="shared" si="13"/>
        <v>0.93166406236510269</v>
      </c>
      <c r="AD18" s="68">
        <f>SUM(AD9:AD17)</f>
        <v>94233026902</v>
      </c>
      <c r="AE18" s="69">
        <f>SUM(AE9:AE17)</f>
        <v>21101657004</v>
      </c>
      <c r="AF18" s="69">
        <f t="shared" si="14"/>
        <v>115334683906</v>
      </c>
      <c r="AG18" s="69">
        <f>SUM(AG9:AG17)</f>
        <v>556950147699</v>
      </c>
      <c r="AH18" s="69">
        <f>SUM(AH9:AH17)</f>
        <v>562976520851</v>
      </c>
      <c r="AI18" s="69">
        <f>SUM(AI9:AI17)</f>
        <v>522725249513</v>
      </c>
      <c r="AJ18" s="91">
        <f t="shared" si="15"/>
        <v>0.92850275305059637</v>
      </c>
      <c r="AK18" s="91">
        <f t="shared" si="16"/>
        <v>5.7181713554398605E-2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287336361</v>
      </c>
      <c r="E9" s="78">
        <v>137120650</v>
      </c>
      <c r="F9" s="79">
        <f>$D9       +$E9</f>
        <v>424457011</v>
      </c>
      <c r="G9" s="77">
        <v>307582363</v>
      </c>
      <c r="H9" s="78">
        <v>133795649</v>
      </c>
      <c r="I9" s="79">
        <f>$G9       +$H9</f>
        <v>441378012</v>
      </c>
      <c r="J9" s="77">
        <v>96636240</v>
      </c>
      <c r="K9" s="78">
        <v>8335686</v>
      </c>
      <c r="L9" s="78">
        <f>$J9       +$K9</f>
        <v>104971926</v>
      </c>
      <c r="M9" s="95">
        <f>IF(($F9       =0),0,($L9       /$F9       ))</f>
        <v>0.24730873393442429</v>
      </c>
      <c r="N9" s="77">
        <v>86500609</v>
      </c>
      <c r="O9" s="78">
        <v>13789123</v>
      </c>
      <c r="P9" s="78">
        <f>$N9       +$O9</f>
        <v>100289732</v>
      </c>
      <c r="Q9" s="95">
        <f>IF(($F9       =0),0,($P9       /$F9       ))</f>
        <v>0.23627771341018089</v>
      </c>
      <c r="R9" s="77">
        <v>84337758</v>
      </c>
      <c r="S9" s="78">
        <v>39519126</v>
      </c>
      <c r="T9" s="78">
        <f>$R9       +$S9</f>
        <v>123856884</v>
      </c>
      <c r="U9" s="95">
        <f>IF(($I9       =0),0,($T9       /$I9       ))</f>
        <v>0.2806140782563496</v>
      </c>
      <c r="V9" s="77">
        <v>44076472</v>
      </c>
      <c r="W9" s="78">
        <v>51656940</v>
      </c>
      <c r="X9" s="78">
        <f>$V9       +$W9</f>
        <v>95733412</v>
      </c>
      <c r="Y9" s="95">
        <f>IF(($I9       =0),0,($X9       /$I9       ))</f>
        <v>0.21689664957755078</v>
      </c>
      <c r="Z9" s="77">
        <f>$J9       +$N9       +$R9       +$V9</f>
        <v>311551079</v>
      </c>
      <c r="AA9" s="78">
        <f>$K9       +$O9       +$S9       +$W9</f>
        <v>113300875</v>
      </c>
      <c r="AB9" s="78">
        <f>$Z9       +$AA9</f>
        <v>424851954</v>
      </c>
      <c r="AC9" s="95">
        <f>IF(($I9       =0),0,($AB9       /$I9       ))</f>
        <v>0.96255803970588372</v>
      </c>
      <c r="AD9" s="77">
        <v>35576817</v>
      </c>
      <c r="AE9" s="78">
        <v>47428213</v>
      </c>
      <c r="AF9" s="78">
        <f>$AD9       +$AE9</f>
        <v>83005030</v>
      </c>
      <c r="AG9" s="78">
        <v>392713050</v>
      </c>
      <c r="AH9" s="78">
        <v>397097133</v>
      </c>
      <c r="AI9" s="79">
        <v>245373586</v>
      </c>
      <c r="AJ9" s="114">
        <f>IF(($AH9       =0),0,($AI9       /$AH9       ))</f>
        <v>0.61791830161614392</v>
      </c>
      <c r="AK9" s="115">
        <f>IF(($AF9       =0),0,(($X9       /$AF9       )-1))</f>
        <v>0.15334470694125413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623249031</v>
      </c>
      <c r="E10" s="78">
        <v>190734000</v>
      </c>
      <c r="F10" s="79">
        <f t="shared" ref="F10:F45" si="0">$D10      +$E10</f>
        <v>813983031</v>
      </c>
      <c r="G10" s="77">
        <v>708101750</v>
      </c>
      <c r="H10" s="78">
        <v>192329627</v>
      </c>
      <c r="I10" s="79">
        <f t="shared" ref="I10:I45" si="1">$G10      +$H10</f>
        <v>900431377</v>
      </c>
      <c r="J10" s="77">
        <v>177004348</v>
      </c>
      <c r="K10" s="78">
        <v>34035567</v>
      </c>
      <c r="L10" s="78">
        <f t="shared" ref="L10:L45" si="2">$J10      +$K10</f>
        <v>211039915</v>
      </c>
      <c r="M10" s="95">
        <f t="shared" ref="M10:M45" si="3">IF(($F10      =0),0,($L10      /$F10      ))</f>
        <v>0.25926819965857495</v>
      </c>
      <c r="N10" s="77">
        <v>151386317</v>
      </c>
      <c r="O10" s="78">
        <v>52944719</v>
      </c>
      <c r="P10" s="78">
        <f t="shared" ref="P10:P45" si="4">$N10      +$O10</f>
        <v>204331036</v>
      </c>
      <c r="Q10" s="95">
        <f t="shared" ref="Q10:Q45" si="5">IF(($F10      =0),0,($P10      /$F10      ))</f>
        <v>0.25102616174808196</v>
      </c>
      <c r="R10" s="77">
        <v>225435072</v>
      </c>
      <c r="S10" s="78">
        <v>31693832</v>
      </c>
      <c r="T10" s="78">
        <f t="shared" ref="T10:T45" si="6">$R10      +$S10</f>
        <v>257128904</v>
      </c>
      <c r="U10" s="95">
        <f t="shared" ref="U10:U45" si="7">IF(($I10      =0),0,($T10      /$I10      ))</f>
        <v>0.28556191017763699</v>
      </c>
      <c r="V10" s="77">
        <v>27883610</v>
      </c>
      <c r="W10" s="78">
        <v>33860875</v>
      </c>
      <c r="X10" s="78">
        <f t="shared" ref="X10:X45" si="8">$V10      +$W10</f>
        <v>61744485</v>
      </c>
      <c r="Y10" s="95">
        <f t="shared" ref="Y10:Y45" si="9">IF(($I10      =0),0,($X10      /$I10      ))</f>
        <v>6.8572116184707321E-2</v>
      </c>
      <c r="Z10" s="77">
        <f t="shared" ref="Z10:Z45" si="10">$J10      +$N10      +$R10      +$V10</f>
        <v>581709347</v>
      </c>
      <c r="AA10" s="78">
        <f t="shared" ref="AA10:AA45" si="11">$K10      +$O10      +$S10      +$W10</f>
        <v>152534993</v>
      </c>
      <c r="AB10" s="78">
        <f t="shared" ref="AB10:AB45" si="12">$Z10      +$AA10</f>
        <v>734244340</v>
      </c>
      <c r="AC10" s="95">
        <f t="shared" ref="AC10:AC45" si="13">IF(($I10      =0),0,($AB10      /$I10      ))</f>
        <v>0.8154361995317273</v>
      </c>
      <c r="AD10" s="77">
        <v>87839085</v>
      </c>
      <c r="AE10" s="78">
        <v>43830798</v>
      </c>
      <c r="AF10" s="78">
        <f t="shared" ref="AF10:AF45" si="14">$AD10      +$AE10</f>
        <v>131669883</v>
      </c>
      <c r="AG10" s="78">
        <v>700960683</v>
      </c>
      <c r="AH10" s="78">
        <v>730849513</v>
      </c>
      <c r="AI10" s="79">
        <v>681406709</v>
      </c>
      <c r="AJ10" s="114">
        <f t="shared" ref="AJ10:AJ45" si="15">IF(($AH10      =0),0,($AI10      /$AH10      ))</f>
        <v>0.93234885825257441</v>
      </c>
      <c r="AK10" s="115">
        <f t="shared" ref="AK10:AK45" si="16">IF(($AF10      =0),0,(($X10      /$AF10      )-1))</f>
        <v>-0.53106599935233478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703065421</v>
      </c>
      <c r="E11" s="78">
        <v>31510000</v>
      </c>
      <c r="F11" s="79">
        <f t="shared" si="0"/>
        <v>734575421</v>
      </c>
      <c r="G11" s="77">
        <v>703065421</v>
      </c>
      <c r="H11" s="78">
        <v>32046000</v>
      </c>
      <c r="I11" s="79">
        <f t="shared" si="1"/>
        <v>735111421</v>
      </c>
      <c r="J11" s="77">
        <v>147475259</v>
      </c>
      <c r="K11" s="78">
        <v>636327</v>
      </c>
      <c r="L11" s="78">
        <f t="shared" si="2"/>
        <v>148111586</v>
      </c>
      <c r="M11" s="95">
        <f t="shared" si="3"/>
        <v>0.20162883451555072</v>
      </c>
      <c r="N11" s="77">
        <v>145443995</v>
      </c>
      <c r="O11" s="78">
        <v>4621859</v>
      </c>
      <c r="P11" s="78">
        <f t="shared" si="4"/>
        <v>150065854</v>
      </c>
      <c r="Q11" s="95">
        <f t="shared" si="5"/>
        <v>0.2042892393482357</v>
      </c>
      <c r="R11" s="77">
        <v>175922789</v>
      </c>
      <c r="S11" s="78">
        <v>1754268</v>
      </c>
      <c r="T11" s="78">
        <f t="shared" si="6"/>
        <v>177677057</v>
      </c>
      <c r="U11" s="95">
        <f t="shared" si="7"/>
        <v>0.24170085231201979</v>
      </c>
      <c r="V11" s="77">
        <v>94733745</v>
      </c>
      <c r="W11" s="78">
        <v>2181653</v>
      </c>
      <c r="X11" s="78">
        <f t="shared" si="8"/>
        <v>96915398</v>
      </c>
      <c r="Y11" s="95">
        <f t="shared" si="9"/>
        <v>0.13183769865548042</v>
      </c>
      <c r="Z11" s="77">
        <f t="shared" si="10"/>
        <v>563575788</v>
      </c>
      <c r="AA11" s="78">
        <f t="shared" si="11"/>
        <v>9194107</v>
      </c>
      <c r="AB11" s="78">
        <f t="shared" si="12"/>
        <v>572769895</v>
      </c>
      <c r="AC11" s="95">
        <f t="shared" si="13"/>
        <v>0.77916065325286243</v>
      </c>
      <c r="AD11" s="77">
        <v>78662320</v>
      </c>
      <c r="AE11" s="78">
        <v>5452712</v>
      </c>
      <c r="AF11" s="78">
        <f t="shared" si="14"/>
        <v>84115032</v>
      </c>
      <c r="AG11" s="78">
        <v>693234695</v>
      </c>
      <c r="AH11" s="78">
        <v>690767891</v>
      </c>
      <c r="AI11" s="79">
        <v>516500644</v>
      </c>
      <c r="AJ11" s="114">
        <f t="shared" si="15"/>
        <v>0.74771953174065531</v>
      </c>
      <c r="AK11" s="115">
        <f t="shared" si="16"/>
        <v>0.15217691410971579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120181586</v>
      </c>
      <c r="E12" s="78">
        <v>250000</v>
      </c>
      <c r="F12" s="79">
        <f t="shared" si="0"/>
        <v>120431586</v>
      </c>
      <c r="G12" s="77">
        <v>130198415</v>
      </c>
      <c r="H12" s="78">
        <v>1004815</v>
      </c>
      <c r="I12" s="79">
        <f t="shared" si="1"/>
        <v>131203230</v>
      </c>
      <c r="J12" s="77">
        <v>47809536</v>
      </c>
      <c r="K12" s="78">
        <v>0</v>
      </c>
      <c r="L12" s="78">
        <f t="shared" si="2"/>
        <v>47809536</v>
      </c>
      <c r="M12" s="95">
        <f t="shared" si="3"/>
        <v>0.39698502351368187</v>
      </c>
      <c r="N12" s="77">
        <v>40487322</v>
      </c>
      <c r="O12" s="78">
        <v>213000</v>
      </c>
      <c r="P12" s="78">
        <f t="shared" si="4"/>
        <v>40700322</v>
      </c>
      <c r="Q12" s="95">
        <f t="shared" si="5"/>
        <v>0.33795388196581583</v>
      </c>
      <c r="R12" s="77">
        <v>28696990</v>
      </c>
      <c r="S12" s="78">
        <v>67200</v>
      </c>
      <c r="T12" s="78">
        <f t="shared" si="6"/>
        <v>28764190</v>
      </c>
      <c r="U12" s="95">
        <f t="shared" si="7"/>
        <v>0.2192338557518744</v>
      </c>
      <c r="V12" s="77">
        <v>2622080</v>
      </c>
      <c r="W12" s="78">
        <v>236510</v>
      </c>
      <c r="X12" s="78">
        <f t="shared" si="8"/>
        <v>2858590</v>
      </c>
      <c r="Y12" s="95">
        <f t="shared" si="9"/>
        <v>2.1787497152318581E-2</v>
      </c>
      <c r="Z12" s="77">
        <f t="shared" si="10"/>
        <v>119615928</v>
      </c>
      <c r="AA12" s="78">
        <f t="shared" si="11"/>
        <v>516710</v>
      </c>
      <c r="AB12" s="78">
        <f t="shared" si="12"/>
        <v>120132638</v>
      </c>
      <c r="AC12" s="95">
        <f t="shared" si="13"/>
        <v>0.91562256508471629</v>
      </c>
      <c r="AD12" s="77">
        <v>4409873</v>
      </c>
      <c r="AE12" s="78">
        <v>145200</v>
      </c>
      <c r="AF12" s="78">
        <f t="shared" si="14"/>
        <v>4555073</v>
      </c>
      <c r="AG12" s="78">
        <v>117723720</v>
      </c>
      <c r="AH12" s="78">
        <v>164186725</v>
      </c>
      <c r="AI12" s="79">
        <v>118737308</v>
      </c>
      <c r="AJ12" s="114">
        <f t="shared" si="15"/>
        <v>0.72318458145748388</v>
      </c>
      <c r="AK12" s="115">
        <f t="shared" si="16"/>
        <v>-0.37243815851030271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1733832399</v>
      </c>
      <c r="E13" s="81">
        <f>SUM(E9:E12)</f>
        <v>359614650</v>
      </c>
      <c r="F13" s="82">
        <f t="shared" si="0"/>
        <v>2093447049</v>
      </c>
      <c r="G13" s="80">
        <f>SUM(G9:G12)</f>
        <v>1848947949</v>
      </c>
      <c r="H13" s="81">
        <f>SUM(H9:H12)</f>
        <v>359176091</v>
      </c>
      <c r="I13" s="82">
        <f t="shared" si="1"/>
        <v>2208124040</v>
      </c>
      <c r="J13" s="80">
        <f>SUM(J9:J12)</f>
        <v>468925383</v>
      </c>
      <c r="K13" s="81">
        <f>SUM(K9:K12)</f>
        <v>43007580</v>
      </c>
      <c r="L13" s="81">
        <f t="shared" si="2"/>
        <v>511932963</v>
      </c>
      <c r="M13" s="96">
        <f t="shared" si="3"/>
        <v>0.24454067908932337</v>
      </c>
      <c r="N13" s="80">
        <f>SUM(N9:N12)</f>
        <v>423818243</v>
      </c>
      <c r="O13" s="81">
        <f>SUM(O9:O12)</f>
        <v>71568701</v>
      </c>
      <c r="P13" s="81">
        <f t="shared" si="4"/>
        <v>495386944</v>
      </c>
      <c r="Q13" s="96">
        <f t="shared" si="5"/>
        <v>0.23663695923746289</v>
      </c>
      <c r="R13" s="80">
        <f>SUM(R9:R12)</f>
        <v>514392609</v>
      </c>
      <c r="S13" s="81">
        <f>SUM(S9:S12)</f>
        <v>73034426</v>
      </c>
      <c r="T13" s="81">
        <f t="shared" si="6"/>
        <v>587427035</v>
      </c>
      <c r="U13" s="96">
        <f t="shared" si="7"/>
        <v>0.26602990790318104</v>
      </c>
      <c r="V13" s="80">
        <f>SUM(V9:V12)</f>
        <v>169315907</v>
      </c>
      <c r="W13" s="81">
        <f>SUM(W9:W12)</f>
        <v>87935978</v>
      </c>
      <c r="X13" s="81">
        <f t="shared" si="8"/>
        <v>257251885</v>
      </c>
      <c r="Y13" s="96">
        <f t="shared" si="9"/>
        <v>0.1165024610664535</v>
      </c>
      <c r="Z13" s="80">
        <f t="shared" si="10"/>
        <v>1576452142</v>
      </c>
      <c r="AA13" s="81">
        <f t="shared" si="11"/>
        <v>275546685</v>
      </c>
      <c r="AB13" s="81">
        <f t="shared" si="12"/>
        <v>1851998827</v>
      </c>
      <c r="AC13" s="96">
        <f t="shared" si="13"/>
        <v>0.83872046744258077</v>
      </c>
      <c r="AD13" s="80">
        <f>SUM(AD9:AD12)</f>
        <v>206488095</v>
      </c>
      <c r="AE13" s="81">
        <f>SUM(AE9:AE12)</f>
        <v>96856923</v>
      </c>
      <c r="AF13" s="81">
        <f t="shared" si="14"/>
        <v>303345018</v>
      </c>
      <c r="AG13" s="81">
        <f>SUM(AG9:AG12)</f>
        <v>1904632148</v>
      </c>
      <c r="AH13" s="81">
        <f>SUM(AH9:AH12)</f>
        <v>1982901262</v>
      </c>
      <c r="AI13" s="82">
        <f>SUM(AI9:AI12)</f>
        <v>1562018247</v>
      </c>
      <c r="AJ13" s="116">
        <f t="shared" si="15"/>
        <v>0.78774383623343525</v>
      </c>
      <c r="AK13" s="117">
        <f t="shared" si="16"/>
        <v>-0.15194953028699487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117651816</v>
      </c>
      <c r="E14" s="78">
        <v>17986000</v>
      </c>
      <c r="F14" s="79">
        <f t="shared" si="0"/>
        <v>135637816</v>
      </c>
      <c r="G14" s="77">
        <v>106094578</v>
      </c>
      <c r="H14" s="78">
        <v>18387500</v>
      </c>
      <c r="I14" s="79">
        <f t="shared" si="1"/>
        <v>124482078</v>
      </c>
      <c r="J14" s="77">
        <v>-68351</v>
      </c>
      <c r="K14" s="78">
        <v>16384661</v>
      </c>
      <c r="L14" s="78">
        <f t="shared" si="2"/>
        <v>16316310</v>
      </c>
      <c r="M14" s="95">
        <f t="shared" si="3"/>
        <v>0.12029322265112261</v>
      </c>
      <c r="N14" s="77">
        <v>19238931</v>
      </c>
      <c r="O14" s="78">
        <v>2420810</v>
      </c>
      <c r="P14" s="78">
        <f t="shared" si="4"/>
        <v>21659741</v>
      </c>
      <c r="Q14" s="95">
        <f t="shared" si="5"/>
        <v>0.1596880695867294</v>
      </c>
      <c r="R14" s="77">
        <v>17805225</v>
      </c>
      <c r="S14" s="78">
        <v>6424407</v>
      </c>
      <c r="T14" s="78">
        <f t="shared" si="6"/>
        <v>24229632</v>
      </c>
      <c r="U14" s="95">
        <f t="shared" si="7"/>
        <v>0.19464353736125775</v>
      </c>
      <c r="V14" s="77">
        <v>10481458</v>
      </c>
      <c r="W14" s="78">
        <v>1945815</v>
      </c>
      <c r="X14" s="78">
        <f t="shared" si="8"/>
        <v>12427273</v>
      </c>
      <c r="Y14" s="95">
        <f t="shared" si="9"/>
        <v>9.9831824786858078E-2</v>
      </c>
      <c r="Z14" s="77">
        <f t="shared" si="10"/>
        <v>47457263</v>
      </c>
      <c r="AA14" s="78">
        <f t="shared" si="11"/>
        <v>27175693</v>
      </c>
      <c r="AB14" s="78">
        <f t="shared" si="12"/>
        <v>74632956</v>
      </c>
      <c r="AC14" s="95">
        <f t="shared" si="13"/>
        <v>0.59954779996522878</v>
      </c>
      <c r="AD14" s="77">
        <v>3669934</v>
      </c>
      <c r="AE14" s="78">
        <v>4279270</v>
      </c>
      <c r="AF14" s="78">
        <f t="shared" si="14"/>
        <v>7949204</v>
      </c>
      <c r="AG14" s="78">
        <v>130359173</v>
      </c>
      <c r="AH14" s="78">
        <v>118902657</v>
      </c>
      <c r="AI14" s="79">
        <v>49321552</v>
      </c>
      <c r="AJ14" s="114">
        <f t="shared" si="15"/>
        <v>0.41480613843641861</v>
      </c>
      <c r="AK14" s="115">
        <f t="shared" si="16"/>
        <v>0.5633355239090605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411638254</v>
      </c>
      <c r="E15" s="78">
        <v>55899000</v>
      </c>
      <c r="F15" s="79">
        <f t="shared" si="0"/>
        <v>467537254</v>
      </c>
      <c r="G15" s="77">
        <v>372077066</v>
      </c>
      <c r="H15" s="78">
        <v>48493934</v>
      </c>
      <c r="I15" s="79">
        <f t="shared" si="1"/>
        <v>420571000</v>
      </c>
      <c r="J15" s="77">
        <v>135527700</v>
      </c>
      <c r="K15" s="78">
        <v>28556</v>
      </c>
      <c r="L15" s="78">
        <f t="shared" si="2"/>
        <v>135556256</v>
      </c>
      <c r="M15" s="95">
        <f t="shared" si="3"/>
        <v>0.28993680148534218</v>
      </c>
      <c r="N15" s="77">
        <v>73421884</v>
      </c>
      <c r="O15" s="78">
        <v>2675333</v>
      </c>
      <c r="P15" s="78">
        <f t="shared" si="4"/>
        <v>76097217</v>
      </c>
      <c r="Q15" s="95">
        <f t="shared" si="5"/>
        <v>0.16276182560630773</v>
      </c>
      <c r="R15" s="77">
        <v>88484428</v>
      </c>
      <c r="S15" s="78">
        <v>6763425</v>
      </c>
      <c r="T15" s="78">
        <f t="shared" si="6"/>
        <v>95247853</v>
      </c>
      <c r="U15" s="95">
        <f t="shared" si="7"/>
        <v>0.22647270734311209</v>
      </c>
      <c r="V15" s="77">
        <v>79541722</v>
      </c>
      <c r="W15" s="78">
        <v>6384356</v>
      </c>
      <c r="X15" s="78">
        <f t="shared" si="8"/>
        <v>85926078</v>
      </c>
      <c r="Y15" s="95">
        <f t="shared" si="9"/>
        <v>0.20430813822160823</v>
      </c>
      <c r="Z15" s="77">
        <f t="shared" si="10"/>
        <v>376975734</v>
      </c>
      <c r="AA15" s="78">
        <f t="shared" si="11"/>
        <v>15851670</v>
      </c>
      <c r="AB15" s="78">
        <f t="shared" si="12"/>
        <v>392827404</v>
      </c>
      <c r="AC15" s="95">
        <f t="shared" si="13"/>
        <v>0.93403350207218283</v>
      </c>
      <c r="AD15" s="77">
        <v>50390265</v>
      </c>
      <c r="AE15" s="78">
        <v>7420609</v>
      </c>
      <c r="AF15" s="78">
        <f t="shared" si="14"/>
        <v>57810874</v>
      </c>
      <c r="AG15" s="78">
        <v>450001167</v>
      </c>
      <c r="AH15" s="78">
        <v>445011268</v>
      </c>
      <c r="AI15" s="79">
        <v>342242533</v>
      </c>
      <c r="AJ15" s="114">
        <f t="shared" si="15"/>
        <v>0.7690648700607734</v>
      </c>
      <c r="AK15" s="115">
        <f t="shared" si="16"/>
        <v>0.48633072041083492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78755521</v>
      </c>
      <c r="E16" s="78">
        <v>13588935</v>
      </c>
      <c r="F16" s="79">
        <f t="shared" si="0"/>
        <v>92344456</v>
      </c>
      <c r="G16" s="77">
        <v>78755521</v>
      </c>
      <c r="H16" s="78">
        <v>13047935</v>
      </c>
      <c r="I16" s="79">
        <f t="shared" si="1"/>
        <v>91803456</v>
      </c>
      <c r="J16" s="77">
        <v>30596097</v>
      </c>
      <c r="K16" s="78">
        <v>0</v>
      </c>
      <c r="L16" s="78">
        <f t="shared" si="2"/>
        <v>30596097</v>
      </c>
      <c r="M16" s="95">
        <f t="shared" si="3"/>
        <v>0.33132575928543018</v>
      </c>
      <c r="N16" s="77">
        <v>7979897</v>
      </c>
      <c r="O16" s="78">
        <v>286811</v>
      </c>
      <c r="P16" s="78">
        <f t="shared" si="4"/>
        <v>8266708</v>
      </c>
      <c r="Q16" s="95">
        <f t="shared" si="5"/>
        <v>8.9520349765231169E-2</v>
      </c>
      <c r="R16" s="77">
        <v>18002086</v>
      </c>
      <c r="S16" s="78">
        <v>748470</v>
      </c>
      <c r="T16" s="78">
        <f t="shared" si="6"/>
        <v>18750556</v>
      </c>
      <c r="U16" s="95">
        <f t="shared" si="7"/>
        <v>0.20424673336916641</v>
      </c>
      <c r="V16" s="77">
        <v>7733898</v>
      </c>
      <c r="W16" s="78">
        <v>3353402</v>
      </c>
      <c r="X16" s="78">
        <f t="shared" si="8"/>
        <v>11087300</v>
      </c>
      <c r="Y16" s="95">
        <f t="shared" si="9"/>
        <v>0.12077214173723481</v>
      </c>
      <c r="Z16" s="77">
        <f t="shared" si="10"/>
        <v>64311978</v>
      </c>
      <c r="AA16" s="78">
        <f t="shared" si="11"/>
        <v>4388683</v>
      </c>
      <c r="AB16" s="78">
        <f t="shared" si="12"/>
        <v>68700661</v>
      </c>
      <c r="AC16" s="95">
        <f t="shared" si="13"/>
        <v>0.74834504051786455</v>
      </c>
      <c r="AD16" s="77">
        <v>3812405</v>
      </c>
      <c r="AE16" s="78">
        <v>0</v>
      </c>
      <c r="AF16" s="78">
        <f t="shared" si="14"/>
        <v>3812405</v>
      </c>
      <c r="AG16" s="78">
        <v>99708412</v>
      </c>
      <c r="AH16" s="78">
        <v>99708412</v>
      </c>
      <c r="AI16" s="79">
        <v>70759412</v>
      </c>
      <c r="AJ16" s="114">
        <f t="shared" si="15"/>
        <v>0.70966341335372984</v>
      </c>
      <c r="AK16" s="115">
        <f t="shared" si="16"/>
        <v>1.9082167293348951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129099898</v>
      </c>
      <c r="E17" s="78">
        <v>155400667</v>
      </c>
      <c r="F17" s="79">
        <f t="shared" si="0"/>
        <v>284500565</v>
      </c>
      <c r="G17" s="77">
        <v>130099594</v>
      </c>
      <c r="H17" s="78">
        <v>160782615</v>
      </c>
      <c r="I17" s="79">
        <f t="shared" si="1"/>
        <v>290882209</v>
      </c>
      <c r="J17" s="77">
        <v>34223793</v>
      </c>
      <c r="K17" s="78">
        <v>26264878</v>
      </c>
      <c r="L17" s="78">
        <f t="shared" si="2"/>
        <v>60488671</v>
      </c>
      <c r="M17" s="95">
        <f t="shared" si="3"/>
        <v>0.21261353558296098</v>
      </c>
      <c r="N17" s="77">
        <v>13183043</v>
      </c>
      <c r="O17" s="78">
        <v>61840649</v>
      </c>
      <c r="P17" s="78">
        <f t="shared" si="4"/>
        <v>75023692</v>
      </c>
      <c r="Q17" s="95">
        <f t="shared" si="5"/>
        <v>0.26370313886722863</v>
      </c>
      <c r="R17" s="77">
        <v>15610115</v>
      </c>
      <c r="S17" s="78">
        <v>31789272</v>
      </c>
      <c r="T17" s="78">
        <f t="shared" si="6"/>
        <v>47399387</v>
      </c>
      <c r="U17" s="95">
        <f t="shared" si="7"/>
        <v>0.16295045050348886</v>
      </c>
      <c r="V17" s="77">
        <v>53022698</v>
      </c>
      <c r="W17" s="78">
        <v>3867862</v>
      </c>
      <c r="X17" s="78">
        <f t="shared" si="8"/>
        <v>56890560</v>
      </c>
      <c r="Y17" s="95">
        <f t="shared" si="9"/>
        <v>0.19557937281753798</v>
      </c>
      <c r="Z17" s="77">
        <f t="shared" si="10"/>
        <v>116039649</v>
      </c>
      <c r="AA17" s="78">
        <f t="shared" si="11"/>
        <v>123762661</v>
      </c>
      <c r="AB17" s="78">
        <f t="shared" si="12"/>
        <v>239802310</v>
      </c>
      <c r="AC17" s="95">
        <f t="shared" si="13"/>
        <v>0.82439662028281691</v>
      </c>
      <c r="AD17" s="77">
        <v>51620456</v>
      </c>
      <c r="AE17" s="78">
        <v>34463692</v>
      </c>
      <c r="AF17" s="78">
        <f t="shared" si="14"/>
        <v>86084148</v>
      </c>
      <c r="AG17" s="78">
        <v>193236752</v>
      </c>
      <c r="AH17" s="78">
        <v>204068279</v>
      </c>
      <c r="AI17" s="79">
        <v>173911854</v>
      </c>
      <c r="AJ17" s="114">
        <f t="shared" si="15"/>
        <v>0.85222384807782892</v>
      </c>
      <c r="AK17" s="115">
        <f t="shared" si="16"/>
        <v>-0.33912850017403906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79565305</v>
      </c>
      <c r="E18" s="78">
        <v>22333003</v>
      </c>
      <c r="F18" s="79">
        <f t="shared" si="0"/>
        <v>101898308</v>
      </c>
      <c r="G18" s="77">
        <v>78138000</v>
      </c>
      <c r="H18" s="78">
        <v>30004000</v>
      </c>
      <c r="I18" s="79">
        <f t="shared" si="1"/>
        <v>108142000</v>
      </c>
      <c r="J18" s="77">
        <v>6951685</v>
      </c>
      <c r="K18" s="78">
        <v>3914528</v>
      </c>
      <c r="L18" s="78">
        <f t="shared" si="2"/>
        <v>10866213</v>
      </c>
      <c r="M18" s="95">
        <f t="shared" si="3"/>
        <v>0.10663781581142642</v>
      </c>
      <c r="N18" s="77">
        <v>21962656</v>
      </c>
      <c r="O18" s="78">
        <v>4880551</v>
      </c>
      <c r="P18" s="78">
        <f t="shared" si="4"/>
        <v>26843207</v>
      </c>
      <c r="Q18" s="95">
        <f t="shared" si="5"/>
        <v>0.26343133195106633</v>
      </c>
      <c r="R18" s="77">
        <v>18101448</v>
      </c>
      <c r="S18" s="78">
        <v>4078312</v>
      </c>
      <c r="T18" s="78">
        <f t="shared" si="6"/>
        <v>22179760</v>
      </c>
      <c r="U18" s="95">
        <f t="shared" si="7"/>
        <v>0.20509848162601024</v>
      </c>
      <c r="V18" s="77">
        <v>11236964</v>
      </c>
      <c r="W18" s="78">
        <v>4165071</v>
      </c>
      <c r="X18" s="78">
        <f t="shared" si="8"/>
        <v>15402035</v>
      </c>
      <c r="Y18" s="95">
        <f t="shared" si="9"/>
        <v>0.14242417377152264</v>
      </c>
      <c r="Z18" s="77">
        <f t="shared" si="10"/>
        <v>58252753</v>
      </c>
      <c r="AA18" s="78">
        <f t="shared" si="11"/>
        <v>17038462</v>
      </c>
      <c r="AB18" s="78">
        <f t="shared" si="12"/>
        <v>75291215</v>
      </c>
      <c r="AC18" s="95">
        <f t="shared" si="13"/>
        <v>0.6962254720645078</v>
      </c>
      <c r="AD18" s="77">
        <v>12019023</v>
      </c>
      <c r="AE18" s="78">
        <v>4501935</v>
      </c>
      <c r="AF18" s="78">
        <f t="shared" si="14"/>
        <v>16520958</v>
      </c>
      <c r="AG18" s="78">
        <v>103760706</v>
      </c>
      <c r="AH18" s="78">
        <v>108021149</v>
      </c>
      <c r="AI18" s="79">
        <v>93931836</v>
      </c>
      <c r="AJ18" s="114">
        <f t="shared" si="15"/>
        <v>0.8695689396897639</v>
      </c>
      <c r="AK18" s="115">
        <f t="shared" si="16"/>
        <v>-6.772748892648961E-2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75929404</v>
      </c>
      <c r="E19" s="78">
        <v>14107000</v>
      </c>
      <c r="F19" s="79">
        <f t="shared" si="0"/>
        <v>90036404</v>
      </c>
      <c r="G19" s="77">
        <v>75929404</v>
      </c>
      <c r="H19" s="78">
        <v>14107000</v>
      </c>
      <c r="I19" s="79">
        <f t="shared" si="1"/>
        <v>90036404</v>
      </c>
      <c r="J19" s="77">
        <v>14812005</v>
      </c>
      <c r="K19" s="78">
        <v>2299185</v>
      </c>
      <c r="L19" s="78">
        <f t="shared" si="2"/>
        <v>17111190</v>
      </c>
      <c r="M19" s="95">
        <f t="shared" si="3"/>
        <v>0.19004746124689742</v>
      </c>
      <c r="N19" s="77">
        <v>20239056</v>
      </c>
      <c r="O19" s="78">
        <v>4320787</v>
      </c>
      <c r="P19" s="78">
        <f t="shared" si="4"/>
        <v>24559843</v>
      </c>
      <c r="Q19" s="95">
        <f t="shared" si="5"/>
        <v>0.27277680925595382</v>
      </c>
      <c r="R19" s="77">
        <v>14156876</v>
      </c>
      <c r="S19" s="78">
        <v>4024309</v>
      </c>
      <c r="T19" s="78">
        <f t="shared" si="6"/>
        <v>18181185</v>
      </c>
      <c r="U19" s="95">
        <f t="shared" si="7"/>
        <v>0.2019314876236061</v>
      </c>
      <c r="V19" s="77">
        <v>15210586</v>
      </c>
      <c r="W19" s="78">
        <v>5294436</v>
      </c>
      <c r="X19" s="78">
        <f t="shared" si="8"/>
        <v>20505022</v>
      </c>
      <c r="Y19" s="95">
        <f t="shared" si="9"/>
        <v>0.2277414588881182</v>
      </c>
      <c r="Z19" s="77">
        <f t="shared" si="10"/>
        <v>64418523</v>
      </c>
      <c r="AA19" s="78">
        <f t="shared" si="11"/>
        <v>15938717</v>
      </c>
      <c r="AB19" s="78">
        <f t="shared" si="12"/>
        <v>80357240</v>
      </c>
      <c r="AC19" s="95">
        <f t="shared" si="13"/>
        <v>0.89249721701457552</v>
      </c>
      <c r="AD19" s="77">
        <v>8368057</v>
      </c>
      <c r="AE19" s="78">
        <v>1565</v>
      </c>
      <c r="AF19" s="78">
        <f t="shared" si="14"/>
        <v>8369622</v>
      </c>
      <c r="AG19" s="78">
        <v>79087991</v>
      </c>
      <c r="AH19" s="78">
        <v>76770603</v>
      </c>
      <c r="AI19" s="79">
        <v>60626901</v>
      </c>
      <c r="AJ19" s="114">
        <f t="shared" si="15"/>
        <v>0.78971505538389475</v>
      </c>
      <c r="AK19" s="115">
        <f t="shared" si="16"/>
        <v>1.4499340591486689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82341950</v>
      </c>
      <c r="E20" s="78">
        <v>1115000</v>
      </c>
      <c r="F20" s="79">
        <f t="shared" si="0"/>
        <v>83456950</v>
      </c>
      <c r="G20" s="77">
        <v>81987974</v>
      </c>
      <c r="H20" s="78">
        <v>1402000</v>
      </c>
      <c r="I20" s="79">
        <f t="shared" si="1"/>
        <v>83389974</v>
      </c>
      <c r="J20" s="77">
        <v>26458203</v>
      </c>
      <c r="K20" s="78">
        <v>0</v>
      </c>
      <c r="L20" s="78">
        <f t="shared" si="2"/>
        <v>26458203</v>
      </c>
      <c r="M20" s="95">
        <f t="shared" si="3"/>
        <v>0.31702815643274768</v>
      </c>
      <c r="N20" s="77">
        <v>24141540</v>
      </c>
      <c r="O20" s="78">
        <v>47300</v>
      </c>
      <c r="P20" s="78">
        <f t="shared" si="4"/>
        <v>24188840</v>
      </c>
      <c r="Q20" s="95">
        <f t="shared" si="5"/>
        <v>0.28983613707426403</v>
      </c>
      <c r="R20" s="77">
        <v>15919711</v>
      </c>
      <c r="S20" s="78">
        <v>9600</v>
      </c>
      <c r="T20" s="78">
        <f t="shared" si="6"/>
        <v>15929311</v>
      </c>
      <c r="U20" s="95">
        <f t="shared" si="7"/>
        <v>0.19102189670906961</v>
      </c>
      <c r="V20" s="77">
        <v>5182430</v>
      </c>
      <c r="W20" s="78">
        <v>779360</v>
      </c>
      <c r="X20" s="78">
        <f t="shared" si="8"/>
        <v>5961790</v>
      </c>
      <c r="Y20" s="95">
        <f t="shared" si="9"/>
        <v>7.1492887142523873E-2</v>
      </c>
      <c r="Z20" s="77">
        <f t="shared" si="10"/>
        <v>71701884</v>
      </c>
      <c r="AA20" s="78">
        <f t="shared" si="11"/>
        <v>836260</v>
      </c>
      <c r="AB20" s="78">
        <f t="shared" si="12"/>
        <v>72538144</v>
      </c>
      <c r="AC20" s="95">
        <f t="shared" si="13"/>
        <v>0.86986649018501916</v>
      </c>
      <c r="AD20" s="77">
        <v>6168994</v>
      </c>
      <c r="AE20" s="78">
        <v>40440</v>
      </c>
      <c r="AF20" s="78">
        <f t="shared" si="14"/>
        <v>6209434</v>
      </c>
      <c r="AG20" s="78">
        <v>80551108</v>
      </c>
      <c r="AH20" s="78">
        <v>83404800</v>
      </c>
      <c r="AI20" s="79">
        <v>72321147</v>
      </c>
      <c r="AJ20" s="114">
        <f t="shared" si="15"/>
        <v>0.86711013035220996</v>
      </c>
      <c r="AK20" s="115">
        <f t="shared" si="16"/>
        <v>-3.988189583784929E-2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974982148</v>
      </c>
      <c r="E21" s="81">
        <f>SUM(E14:E20)</f>
        <v>280429605</v>
      </c>
      <c r="F21" s="82">
        <f t="shared" si="0"/>
        <v>1255411753</v>
      </c>
      <c r="G21" s="80">
        <f>SUM(G14:G20)</f>
        <v>923082137</v>
      </c>
      <c r="H21" s="81">
        <f>SUM(H14:H20)</f>
        <v>286224984</v>
      </c>
      <c r="I21" s="82">
        <f t="shared" si="1"/>
        <v>1209307121</v>
      </c>
      <c r="J21" s="80">
        <f>SUM(J14:J20)</f>
        <v>248501132</v>
      </c>
      <c r="K21" s="81">
        <f>SUM(K14:K20)</f>
        <v>48891808</v>
      </c>
      <c r="L21" s="81">
        <f t="shared" si="2"/>
        <v>297392940</v>
      </c>
      <c r="M21" s="96">
        <f t="shared" si="3"/>
        <v>0.2368887652113609</v>
      </c>
      <c r="N21" s="80">
        <f>SUM(N14:N20)</f>
        <v>180167007</v>
      </c>
      <c r="O21" s="81">
        <f>SUM(O14:O20)</f>
        <v>76472241</v>
      </c>
      <c r="P21" s="81">
        <f t="shared" si="4"/>
        <v>256639248</v>
      </c>
      <c r="Q21" s="96">
        <f t="shared" si="5"/>
        <v>0.2044263544504191</v>
      </c>
      <c r="R21" s="80">
        <f>SUM(R14:R20)</f>
        <v>188079889</v>
      </c>
      <c r="S21" s="81">
        <f>SUM(S14:S20)</f>
        <v>53837795</v>
      </c>
      <c r="T21" s="81">
        <f t="shared" si="6"/>
        <v>241917684</v>
      </c>
      <c r="U21" s="96">
        <f t="shared" si="7"/>
        <v>0.20004652234244141</v>
      </c>
      <c r="V21" s="80">
        <f>SUM(V14:V20)</f>
        <v>182409756</v>
      </c>
      <c r="W21" s="81">
        <f>SUM(W14:W20)</f>
        <v>25790302</v>
      </c>
      <c r="X21" s="81">
        <f t="shared" si="8"/>
        <v>208200058</v>
      </c>
      <c r="Y21" s="96">
        <f t="shared" si="9"/>
        <v>0.17216474986754005</v>
      </c>
      <c r="Z21" s="80">
        <f t="shared" si="10"/>
        <v>799157784</v>
      </c>
      <c r="AA21" s="81">
        <f t="shared" si="11"/>
        <v>204992146</v>
      </c>
      <c r="AB21" s="81">
        <f t="shared" si="12"/>
        <v>1004149930</v>
      </c>
      <c r="AC21" s="96">
        <f t="shared" si="13"/>
        <v>0.83035145709689406</v>
      </c>
      <c r="AD21" s="80">
        <f>SUM(AD14:AD20)</f>
        <v>136049134</v>
      </c>
      <c r="AE21" s="81">
        <f>SUM(AE14:AE20)</f>
        <v>50707511</v>
      </c>
      <c r="AF21" s="81">
        <f t="shared" si="14"/>
        <v>186756645</v>
      </c>
      <c r="AG21" s="81">
        <f>SUM(AG14:AG20)</f>
        <v>1136705309</v>
      </c>
      <c r="AH21" s="81">
        <f>SUM(AH14:AH20)</f>
        <v>1135887168</v>
      </c>
      <c r="AI21" s="82">
        <f>SUM(AI14:AI20)</f>
        <v>863115235</v>
      </c>
      <c r="AJ21" s="116">
        <f t="shared" si="15"/>
        <v>0.7598600101449513</v>
      </c>
      <c r="AK21" s="117">
        <f t="shared" si="16"/>
        <v>0.11482008043140857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164257682</v>
      </c>
      <c r="E22" s="78">
        <v>37819000</v>
      </c>
      <c r="F22" s="79">
        <f t="shared" si="0"/>
        <v>202076682</v>
      </c>
      <c r="G22" s="77">
        <v>167926977</v>
      </c>
      <c r="H22" s="78">
        <v>36280000</v>
      </c>
      <c r="I22" s="79">
        <f t="shared" si="1"/>
        <v>204206977</v>
      </c>
      <c r="J22" s="77">
        <v>10385542</v>
      </c>
      <c r="K22" s="78">
        <v>1630855</v>
      </c>
      <c r="L22" s="78">
        <f t="shared" si="2"/>
        <v>12016397</v>
      </c>
      <c r="M22" s="95">
        <f t="shared" si="3"/>
        <v>5.9464540297628203E-2</v>
      </c>
      <c r="N22" s="77">
        <v>14780343</v>
      </c>
      <c r="O22" s="78">
        <v>5586522</v>
      </c>
      <c r="P22" s="78">
        <f t="shared" si="4"/>
        <v>20366865</v>
      </c>
      <c r="Q22" s="95">
        <f t="shared" si="5"/>
        <v>0.10078780390901311</v>
      </c>
      <c r="R22" s="77">
        <v>15474685</v>
      </c>
      <c r="S22" s="78">
        <v>4417569</v>
      </c>
      <c r="T22" s="78">
        <f t="shared" si="6"/>
        <v>19892254</v>
      </c>
      <c r="U22" s="95">
        <f t="shared" si="7"/>
        <v>9.74122152545258E-2</v>
      </c>
      <c r="V22" s="77">
        <v>9406257</v>
      </c>
      <c r="W22" s="78">
        <v>12882822</v>
      </c>
      <c r="X22" s="78">
        <f t="shared" si="8"/>
        <v>22289079</v>
      </c>
      <c r="Y22" s="95">
        <f t="shared" si="9"/>
        <v>0.10914944889468689</v>
      </c>
      <c r="Z22" s="77">
        <f t="shared" si="10"/>
        <v>50046827</v>
      </c>
      <c r="AA22" s="78">
        <f t="shared" si="11"/>
        <v>24517768</v>
      </c>
      <c r="AB22" s="78">
        <f t="shared" si="12"/>
        <v>74564595</v>
      </c>
      <c r="AC22" s="95">
        <f t="shared" si="13"/>
        <v>0.36514224976749937</v>
      </c>
      <c r="AD22" s="77">
        <v>23051192</v>
      </c>
      <c r="AE22" s="78">
        <v>1706637</v>
      </c>
      <c r="AF22" s="78">
        <f t="shared" si="14"/>
        <v>24757829</v>
      </c>
      <c r="AG22" s="78">
        <v>198752585</v>
      </c>
      <c r="AH22" s="78">
        <v>196370696</v>
      </c>
      <c r="AI22" s="79">
        <v>75425548</v>
      </c>
      <c r="AJ22" s="114">
        <f t="shared" si="15"/>
        <v>0.38409777801062539</v>
      </c>
      <c r="AK22" s="115">
        <f t="shared" si="16"/>
        <v>-9.9715932281461361E-2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223184250</v>
      </c>
      <c r="E23" s="78">
        <v>30578700</v>
      </c>
      <c r="F23" s="79">
        <f t="shared" si="0"/>
        <v>253762950</v>
      </c>
      <c r="G23" s="77">
        <v>235312750</v>
      </c>
      <c r="H23" s="78">
        <v>22282650</v>
      </c>
      <c r="I23" s="79">
        <f t="shared" si="1"/>
        <v>257595400</v>
      </c>
      <c r="J23" s="77">
        <v>69290490</v>
      </c>
      <c r="K23" s="78">
        <v>1104939</v>
      </c>
      <c r="L23" s="78">
        <f t="shared" si="2"/>
        <v>70395429</v>
      </c>
      <c r="M23" s="95">
        <f t="shared" si="3"/>
        <v>0.27740625256760293</v>
      </c>
      <c r="N23" s="77">
        <v>57652667</v>
      </c>
      <c r="O23" s="78">
        <v>7321291</v>
      </c>
      <c r="P23" s="78">
        <f t="shared" si="4"/>
        <v>64973958</v>
      </c>
      <c r="Q23" s="95">
        <f t="shared" si="5"/>
        <v>0.25604193992858293</v>
      </c>
      <c r="R23" s="77">
        <v>31520101</v>
      </c>
      <c r="S23" s="78">
        <v>3421888</v>
      </c>
      <c r="T23" s="78">
        <f t="shared" si="6"/>
        <v>34941989</v>
      </c>
      <c r="U23" s="95">
        <f t="shared" si="7"/>
        <v>0.13564678950012307</v>
      </c>
      <c r="V23" s="77">
        <v>54817815</v>
      </c>
      <c r="W23" s="78">
        <v>5215694</v>
      </c>
      <c r="X23" s="78">
        <f t="shared" si="8"/>
        <v>60033509</v>
      </c>
      <c r="Y23" s="95">
        <f t="shared" si="9"/>
        <v>0.23305349784972867</v>
      </c>
      <c r="Z23" s="77">
        <f t="shared" si="10"/>
        <v>213281073</v>
      </c>
      <c r="AA23" s="78">
        <f t="shared" si="11"/>
        <v>17063812</v>
      </c>
      <c r="AB23" s="78">
        <f t="shared" si="12"/>
        <v>230344885</v>
      </c>
      <c r="AC23" s="95">
        <f t="shared" si="13"/>
        <v>0.89421195021339672</v>
      </c>
      <c r="AD23" s="77">
        <v>28833230</v>
      </c>
      <c r="AE23" s="78">
        <v>6592914</v>
      </c>
      <c r="AF23" s="78">
        <f t="shared" si="14"/>
        <v>35426144</v>
      </c>
      <c r="AG23" s="78">
        <v>237871987</v>
      </c>
      <c r="AH23" s="78">
        <v>241199038</v>
      </c>
      <c r="AI23" s="79">
        <v>204973523</v>
      </c>
      <c r="AJ23" s="114">
        <f t="shared" si="15"/>
        <v>0.84981069866456105</v>
      </c>
      <c r="AK23" s="115">
        <f t="shared" si="16"/>
        <v>0.69461031378408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308440926</v>
      </c>
      <c r="E24" s="78">
        <v>47633997</v>
      </c>
      <c r="F24" s="79">
        <f t="shared" si="0"/>
        <v>356074923</v>
      </c>
      <c r="G24" s="77">
        <v>305178926</v>
      </c>
      <c r="H24" s="78">
        <v>53414997</v>
      </c>
      <c r="I24" s="79">
        <f t="shared" si="1"/>
        <v>358593923</v>
      </c>
      <c r="J24" s="77">
        <v>-185802731</v>
      </c>
      <c r="K24" s="78">
        <v>3156687</v>
      </c>
      <c r="L24" s="78">
        <f t="shared" si="2"/>
        <v>-182646044</v>
      </c>
      <c r="M24" s="95">
        <f t="shared" si="3"/>
        <v>-0.51294273256080991</v>
      </c>
      <c r="N24" s="77">
        <v>70564812</v>
      </c>
      <c r="O24" s="78">
        <v>7627507</v>
      </c>
      <c r="P24" s="78">
        <f t="shared" si="4"/>
        <v>78192319</v>
      </c>
      <c r="Q24" s="95">
        <f t="shared" si="5"/>
        <v>0.21959512998336028</v>
      </c>
      <c r="R24" s="77">
        <v>20641710</v>
      </c>
      <c r="S24" s="78">
        <v>1092488</v>
      </c>
      <c r="T24" s="78">
        <f t="shared" si="6"/>
        <v>21734198</v>
      </c>
      <c r="U24" s="95">
        <f t="shared" si="7"/>
        <v>6.0609498951269179E-2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-94596209</v>
      </c>
      <c r="AA24" s="78">
        <f t="shared" si="11"/>
        <v>11876682</v>
      </c>
      <c r="AB24" s="78">
        <f t="shared" si="12"/>
        <v>-82719527</v>
      </c>
      <c r="AC24" s="95">
        <f t="shared" si="13"/>
        <v>-0.23067743677295949</v>
      </c>
      <c r="AD24" s="77">
        <v>47204164</v>
      </c>
      <c r="AE24" s="78">
        <v>6053275</v>
      </c>
      <c r="AF24" s="78">
        <f t="shared" si="14"/>
        <v>53257439</v>
      </c>
      <c r="AG24" s="78">
        <v>357557318</v>
      </c>
      <c r="AH24" s="78">
        <v>400493369</v>
      </c>
      <c r="AI24" s="79">
        <v>276943681</v>
      </c>
      <c r="AJ24" s="114">
        <f t="shared" si="15"/>
        <v>0.69150628309154349</v>
      </c>
      <c r="AK24" s="115">
        <f t="shared" si="16"/>
        <v>-1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98404313</v>
      </c>
      <c r="E25" s="78">
        <v>9172000</v>
      </c>
      <c r="F25" s="79">
        <f t="shared" si="0"/>
        <v>107576313</v>
      </c>
      <c r="G25" s="77">
        <v>98404313</v>
      </c>
      <c r="H25" s="78">
        <v>9172000</v>
      </c>
      <c r="I25" s="79">
        <f t="shared" si="1"/>
        <v>107576313</v>
      </c>
      <c r="J25" s="77">
        <v>3541863</v>
      </c>
      <c r="K25" s="78">
        <v>728</v>
      </c>
      <c r="L25" s="78">
        <f t="shared" si="2"/>
        <v>3542591</v>
      </c>
      <c r="M25" s="95">
        <f t="shared" si="3"/>
        <v>3.2930957579853107E-2</v>
      </c>
      <c r="N25" s="77">
        <v>2461170</v>
      </c>
      <c r="O25" s="78">
        <v>719122</v>
      </c>
      <c r="P25" s="78">
        <f t="shared" si="4"/>
        <v>3180292</v>
      </c>
      <c r="Q25" s="95">
        <f t="shared" si="5"/>
        <v>2.9563125109149262E-2</v>
      </c>
      <c r="R25" s="77">
        <v>3572717</v>
      </c>
      <c r="S25" s="78">
        <v>2238460</v>
      </c>
      <c r="T25" s="78">
        <f t="shared" si="6"/>
        <v>5811177</v>
      </c>
      <c r="U25" s="95">
        <f t="shared" si="7"/>
        <v>5.4019112924980059E-2</v>
      </c>
      <c r="V25" s="77">
        <v>2289841</v>
      </c>
      <c r="W25" s="78">
        <v>0</v>
      </c>
      <c r="X25" s="78">
        <f t="shared" si="8"/>
        <v>2289841</v>
      </c>
      <c r="Y25" s="95">
        <f t="shared" si="9"/>
        <v>2.1285736015139316E-2</v>
      </c>
      <c r="Z25" s="77">
        <f t="shared" si="10"/>
        <v>11865591</v>
      </c>
      <c r="AA25" s="78">
        <f t="shared" si="11"/>
        <v>2958310</v>
      </c>
      <c r="AB25" s="78">
        <f t="shared" si="12"/>
        <v>14823901</v>
      </c>
      <c r="AC25" s="95">
        <f t="shared" si="13"/>
        <v>0.13779893162912174</v>
      </c>
      <c r="AD25" s="77">
        <v>6241593</v>
      </c>
      <c r="AE25" s="78">
        <v>4114760</v>
      </c>
      <c r="AF25" s="78">
        <f t="shared" si="14"/>
        <v>10356353</v>
      </c>
      <c r="AG25" s="78">
        <v>122975067</v>
      </c>
      <c r="AH25" s="78">
        <v>122975067</v>
      </c>
      <c r="AI25" s="79">
        <v>50472104</v>
      </c>
      <c r="AJ25" s="114">
        <f t="shared" si="15"/>
        <v>0.41042550519610616</v>
      </c>
      <c r="AK25" s="115">
        <f t="shared" si="16"/>
        <v>-0.77889504152668421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62578864</v>
      </c>
      <c r="E26" s="78">
        <v>7998000</v>
      </c>
      <c r="F26" s="79">
        <f t="shared" si="0"/>
        <v>70576864</v>
      </c>
      <c r="G26" s="77">
        <v>69654883</v>
      </c>
      <c r="H26" s="78">
        <v>16964000</v>
      </c>
      <c r="I26" s="79">
        <f t="shared" si="1"/>
        <v>86618883</v>
      </c>
      <c r="J26" s="77">
        <v>20107958</v>
      </c>
      <c r="K26" s="78">
        <v>2083208</v>
      </c>
      <c r="L26" s="78">
        <f t="shared" si="2"/>
        <v>22191166</v>
      </c>
      <c r="M26" s="95">
        <f t="shared" si="3"/>
        <v>0.31442550351911358</v>
      </c>
      <c r="N26" s="77">
        <v>22377019</v>
      </c>
      <c r="O26" s="78">
        <v>4428494</v>
      </c>
      <c r="P26" s="78">
        <f t="shared" si="4"/>
        <v>26805513</v>
      </c>
      <c r="Q26" s="95">
        <f t="shared" si="5"/>
        <v>0.37980595170678028</v>
      </c>
      <c r="R26" s="77">
        <v>4082224</v>
      </c>
      <c r="S26" s="78">
        <v>5647620</v>
      </c>
      <c r="T26" s="78">
        <f t="shared" si="6"/>
        <v>9729844</v>
      </c>
      <c r="U26" s="95">
        <f t="shared" si="7"/>
        <v>0.11232936356383169</v>
      </c>
      <c r="V26" s="77">
        <v>14686836</v>
      </c>
      <c r="W26" s="78">
        <v>13419861</v>
      </c>
      <c r="X26" s="78">
        <f t="shared" si="8"/>
        <v>28106697</v>
      </c>
      <c r="Y26" s="95">
        <f t="shared" si="9"/>
        <v>0.32448694818657497</v>
      </c>
      <c r="Z26" s="77">
        <f t="shared" si="10"/>
        <v>61254037</v>
      </c>
      <c r="AA26" s="78">
        <f t="shared" si="11"/>
        <v>25579183</v>
      </c>
      <c r="AB26" s="78">
        <f t="shared" si="12"/>
        <v>86833220</v>
      </c>
      <c r="AC26" s="95">
        <f t="shared" si="13"/>
        <v>1.0024744835372674</v>
      </c>
      <c r="AD26" s="77">
        <v>4702493</v>
      </c>
      <c r="AE26" s="78">
        <v>15217105</v>
      </c>
      <c r="AF26" s="78">
        <f t="shared" si="14"/>
        <v>19919598</v>
      </c>
      <c r="AG26" s="78">
        <v>83236566</v>
      </c>
      <c r="AH26" s="78">
        <v>86613517</v>
      </c>
      <c r="AI26" s="79">
        <v>72971389</v>
      </c>
      <c r="AJ26" s="114">
        <f t="shared" si="15"/>
        <v>0.84249423793748035</v>
      </c>
      <c r="AK26" s="115">
        <f t="shared" si="16"/>
        <v>0.4110072402063536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105695555</v>
      </c>
      <c r="E27" s="78">
        <v>21401000</v>
      </c>
      <c r="F27" s="79">
        <f t="shared" si="0"/>
        <v>127096555</v>
      </c>
      <c r="G27" s="77">
        <v>101872689</v>
      </c>
      <c r="H27" s="78">
        <v>14700000</v>
      </c>
      <c r="I27" s="79">
        <f t="shared" si="1"/>
        <v>116572689</v>
      </c>
      <c r="J27" s="77">
        <v>7746944</v>
      </c>
      <c r="K27" s="78">
        <v>493393</v>
      </c>
      <c r="L27" s="78">
        <f t="shared" si="2"/>
        <v>8240337</v>
      </c>
      <c r="M27" s="95">
        <f t="shared" si="3"/>
        <v>6.4835250648611203E-2</v>
      </c>
      <c r="N27" s="77">
        <v>18404168</v>
      </c>
      <c r="O27" s="78">
        <v>575531</v>
      </c>
      <c r="P27" s="78">
        <f t="shared" si="4"/>
        <v>18979699</v>
      </c>
      <c r="Q27" s="95">
        <f t="shared" si="5"/>
        <v>0.14933291464902412</v>
      </c>
      <c r="R27" s="77">
        <v>23200913</v>
      </c>
      <c r="S27" s="78">
        <v>1443825</v>
      </c>
      <c r="T27" s="78">
        <f t="shared" si="6"/>
        <v>24644738</v>
      </c>
      <c r="U27" s="95">
        <f t="shared" si="7"/>
        <v>0.21141090774701096</v>
      </c>
      <c r="V27" s="77">
        <v>5900933</v>
      </c>
      <c r="W27" s="78">
        <v>2425787</v>
      </c>
      <c r="X27" s="78">
        <f t="shared" si="8"/>
        <v>8326720</v>
      </c>
      <c r="Y27" s="95">
        <f t="shared" si="9"/>
        <v>7.1429423747787102E-2</v>
      </c>
      <c r="Z27" s="77">
        <f t="shared" si="10"/>
        <v>55252958</v>
      </c>
      <c r="AA27" s="78">
        <f t="shared" si="11"/>
        <v>4938536</v>
      </c>
      <c r="AB27" s="78">
        <f t="shared" si="12"/>
        <v>60191494</v>
      </c>
      <c r="AC27" s="95">
        <f t="shared" si="13"/>
        <v>0.51634301753131906</v>
      </c>
      <c r="AD27" s="77">
        <v>14555796</v>
      </c>
      <c r="AE27" s="78">
        <v>3984997</v>
      </c>
      <c r="AF27" s="78">
        <f t="shared" si="14"/>
        <v>18540793</v>
      </c>
      <c r="AG27" s="78">
        <v>121212911</v>
      </c>
      <c r="AH27" s="78">
        <v>124012965</v>
      </c>
      <c r="AI27" s="79">
        <v>103998152</v>
      </c>
      <c r="AJ27" s="114">
        <f t="shared" si="15"/>
        <v>0.83860709241166842</v>
      </c>
      <c r="AK27" s="115">
        <f t="shared" si="16"/>
        <v>-0.55089731059507541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153330909</v>
      </c>
      <c r="E28" s="78">
        <v>30439000</v>
      </c>
      <c r="F28" s="79">
        <f t="shared" si="0"/>
        <v>183769909</v>
      </c>
      <c r="G28" s="77">
        <v>153330910</v>
      </c>
      <c r="H28" s="78">
        <v>24179000</v>
      </c>
      <c r="I28" s="79">
        <f t="shared" si="1"/>
        <v>177509910</v>
      </c>
      <c r="J28" s="77">
        <v>19173033</v>
      </c>
      <c r="K28" s="78">
        <v>2224022</v>
      </c>
      <c r="L28" s="78">
        <f t="shared" si="2"/>
        <v>21397055</v>
      </c>
      <c r="M28" s="95">
        <f t="shared" si="3"/>
        <v>0.11643394240348674</v>
      </c>
      <c r="N28" s="77">
        <v>36757616</v>
      </c>
      <c r="O28" s="78">
        <v>2719772</v>
      </c>
      <c r="P28" s="78">
        <f t="shared" si="4"/>
        <v>39477388</v>
      </c>
      <c r="Q28" s="95">
        <f t="shared" si="5"/>
        <v>0.21481965254714253</v>
      </c>
      <c r="R28" s="77">
        <v>26060253</v>
      </c>
      <c r="S28" s="78">
        <v>5745981</v>
      </c>
      <c r="T28" s="78">
        <f t="shared" si="6"/>
        <v>31806234</v>
      </c>
      <c r="U28" s="95">
        <f t="shared" si="7"/>
        <v>0.17918004690555023</v>
      </c>
      <c r="V28" s="77">
        <v>24252483</v>
      </c>
      <c r="W28" s="78">
        <v>4411612</v>
      </c>
      <c r="X28" s="78">
        <f t="shared" si="8"/>
        <v>28664095</v>
      </c>
      <c r="Y28" s="95">
        <f t="shared" si="9"/>
        <v>0.16147884363188511</v>
      </c>
      <c r="Z28" s="77">
        <f t="shared" si="10"/>
        <v>106243385</v>
      </c>
      <c r="AA28" s="78">
        <f t="shared" si="11"/>
        <v>15101387</v>
      </c>
      <c r="AB28" s="78">
        <f t="shared" si="12"/>
        <v>121344772</v>
      </c>
      <c r="AC28" s="95">
        <f t="shared" si="13"/>
        <v>0.68359435256318923</v>
      </c>
      <c r="AD28" s="77">
        <v>20309363</v>
      </c>
      <c r="AE28" s="78">
        <v>243478</v>
      </c>
      <c r="AF28" s="78">
        <f t="shared" si="14"/>
        <v>20552841</v>
      </c>
      <c r="AG28" s="78">
        <v>150462980</v>
      </c>
      <c r="AH28" s="78">
        <v>153561738</v>
      </c>
      <c r="AI28" s="79">
        <v>123282301</v>
      </c>
      <c r="AJ28" s="114">
        <f t="shared" si="15"/>
        <v>0.80281913063526278</v>
      </c>
      <c r="AK28" s="115">
        <f t="shared" si="16"/>
        <v>0.39465366369544719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209035365</v>
      </c>
      <c r="E29" s="78">
        <v>28371000</v>
      </c>
      <c r="F29" s="79">
        <f t="shared" si="0"/>
        <v>237406365</v>
      </c>
      <c r="G29" s="77">
        <v>209187674</v>
      </c>
      <c r="H29" s="78">
        <v>47098000</v>
      </c>
      <c r="I29" s="79">
        <f t="shared" si="1"/>
        <v>256285674</v>
      </c>
      <c r="J29" s="77">
        <v>54978481</v>
      </c>
      <c r="K29" s="78">
        <v>354000</v>
      </c>
      <c r="L29" s="78">
        <f t="shared" si="2"/>
        <v>55332481</v>
      </c>
      <c r="M29" s="95">
        <f t="shared" si="3"/>
        <v>0.23307075612736836</v>
      </c>
      <c r="N29" s="77">
        <v>49784710</v>
      </c>
      <c r="O29" s="78">
        <v>2961620</v>
      </c>
      <c r="P29" s="78">
        <f t="shared" si="4"/>
        <v>52746330</v>
      </c>
      <c r="Q29" s="95">
        <f t="shared" si="5"/>
        <v>0.2221774045527381</v>
      </c>
      <c r="R29" s="77">
        <v>46962107</v>
      </c>
      <c r="S29" s="78">
        <v>19030312</v>
      </c>
      <c r="T29" s="78">
        <f t="shared" si="6"/>
        <v>65992419</v>
      </c>
      <c r="U29" s="95">
        <f t="shared" si="7"/>
        <v>0.25749554382036977</v>
      </c>
      <c r="V29" s="77">
        <v>22708731</v>
      </c>
      <c r="W29" s="78">
        <v>10928022</v>
      </c>
      <c r="X29" s="78">
        <f t="shared" si="8"/>
        <v>33636753</v>
      </c>
      <c r="Y29" s="95">
        <f t="shared" si="9"/>
        <v>0.13124710591509692</v>
      </c>
      <c r="Z29" s="77">
        <f t="shared" si="10"/>
        <v>174434029</v>
      </c>
      <c r="AA29" s="78">
        <f t="shared" si="11"/>
        <v>33273954</v>
      </c>
      <c r="AB29" s="78">
        <f t="shared" si="12"/>
        <v>207707983</v>
      </c>
      <c r="AC29" s="95">
        <f t="shared" si="13"/>
        <v>0.81045491056203167</v>
      </c>
      <c r="AD29" s="77">
        <v>23367415</v>
      </c>
      <c r="AE29" s="78">
        <v>6765375</v>
      </c>
      <c r="AF29" s="78">
        <f t="shared" si="14"/>
        <v>30132790</v>
      </c>
      <c r="AG29" s="78">
        <v>220192382</v>
      </c>
      <c r="AH29" s="78">
        <v>221105513</v>
      </c>
      <c r="AI29" s="79">
        <v>148946333</v>
      </c>
      <c r="AJ29" s="114">
        <f t="shared" si="15"/>
        <v>0.67364368703009225</v>
      </c>
      <c r="AK29" s="115">
        <f t="shared" si="16"/>
        <v>0.11628405467930447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72672100</v>
      </c>
      <c r="E30" s="78">
        <v>1150000</v>
      </c>
      <c r="F30" s="79">
        <f t="shared" si="0"/>
        <v>73822100</v>
      </c>
      <c r="G30" s="77">
        <v>74696614</v>
      </c>
      <c r="H30" s="78">
        <v>700000</v>
      </c>
      <c r="I30" s="79">
        <f t="shared" si="1"/>
        <v>75396614</v>
      </c>
      <c r="J30" s="77">
        <v>34249376</v>
      </c>
      <c r="K30" s="78">
        <v>320619</v>
      </c>
      <c r="L30" s="78">
        <f t="shared" si="2"/>
        <v>34569995</v>
      </c>
      <c r="M30" s="95">
        <f t="shared" si="3"/>
        <v>0.46828788398054239</v>
      </c>
      <c r="N30" s="77">
        <v>22513542</v>
      </c>
      <c r="O30" s="78">
        <v>133904</v>
      </c>
      <c r="P30" s="78">
        <f t="shared" si="4"/>
        <v>22647446</v>
      </c>
      <c r="Q30" s="95">
        <f t="shared" si="5"/>
        <v>0.30678409311032873</v>
      </c>
      <c r="R30" s="77">
        <v>17699019</v>
      </c>
      <c r="S30" s="78">
        <v>45330</v>
      </c>
      <c r="T30" s="78">
        <f t="shared" si="6"/>
        <v>17744349</v>
      </c>
      <c r="U30" s="95">
        <f t="shared" si="7"/>
        <v>0.23534676238909083</v>
      </c>
      <c r="V30" s="77">
        <v>899866</v>
      </c>
      <c r="W30" s="78">
        <v>1480680</v>
      </c>
      <c r="X30" s="78">
        <f t="shared" si="8"/>
        <v>2380546</v>
      </c>
      <c r="Y30" s="95">
        <f t="shared" si="9"/>
        <v>3.157364599954051E-2</v>
      </c>
      <c r="Z30" s="77">
        <f t="shared" si="10"/>
        <v>75361803</v>
      </c>
      <c r="AA30" s="78">
        <f t="shared" si="11"/>
        <v>1980533</v>
      </c>
      <c r="AB30" s="78">
        <f t="shared" si="12"/>
        <v>77342336</v>
      </c>
      <c r="AC30" s="95">
        <f t="shared" si="13"/>
        <v>1.0258064904612294</v>
      </c>
      <c r="AD30" s="77">
        <v>-225081</v>
      </c>
      <c r="AE30" s="78">
        <v>683391</v>
      </c>
      <c r="AF30" s="78">
        <f t="shared" si="14"/>
        <v>458310</v>
      </c>
      <c r="AG30" s="78">
        <v>71781150</v>
      </c>
      <c r="AH30" s="78">
        <v>72676515</v>
      </c>
      <c r="AI30" s="79">
        <v>72152252</v>
      </c>
      <c r="AJ30" s="114">
        <f t="shared" si="15"/>
        <v>0.99278634920785624</v>
      </c>
      <c r="AK30" s="115">
        <f t="shared" si="16"/>
        <v>4.1941829765878991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1397599964</v>
      </c>
      <c r="E31" s="81">
        <f>SUM(E22:E30)</f>
        <v>214562697</v>
      </c>
      <c r="F31" s="82">
        <f t="shared" si="0"/>
        <v>1612162661</v>
      </c>
      <c r="G31" s="80">
        <f>SUM(G22:G30)</f>
        <v>1415565736</v>
      </c>
      <c r="H31" s="81">
        <f>SUM(H22:H30)</f>
        <v>224790647</v>
      </c>
      <c r="I31" s="82">
        <f t="shared" si="1"/>
        <v>1640356383</v>
      </c>
      <c r="J31" s="80">
        <f>SUM(J22:J30)</f>
        <v>33670956</v>
      </c>
      <c r="K31" s="81">
        <f>SUM(K22:K30)</f>
        <v>11368451</v>
      </c>
      <c r="L31" s="81">
        <f t="shared" si="2"/>
        <v>45039407</v>
      </c>
      <c r="M31" s="96">
        <f t="shared" si="3"/>
        <v>2.7937259737837335E-2</v>
      </c>
      <c r="N31" s="80">
        <f>SUM(N22:N30)</f>
        <v>295296047</v>
      </c>
      <c r="O31" s="81">
        <f>SUM(O22:O30)</f>
        <v>32073763</v>
      </c>
      <c r="P31" s="81">
        <f t="shared" si="4"/>
        <v>327369810</v>
      </c>
      <c r="Q31" s="96">
        <f t="shared" si="5"/>
        <v>0.20306251839187089</v>
      </c>
      <c r="R31" s="80">
        <f>SUM(R22:R30)</f>
        <v>189213729</v>
      </c>
      <c r="S31" s="81">
        <f>SUM(S22:S30)</f>
        <v>43083473</v>
      </c>
      <c r="T31" s="81">
        <f t="shared" si="6"/>
        <v>232297202</v>
      </c>
      <c r="U31" s="96">
        <f t="shared" si="7"/>
        <v>0.14161386172385199</v>
      </c>
      <c r="V31" s="80">
        <f>SUM(V22:V30)</f>
        <v>134962762</v>
      </c>
      <c r="W31" s="81">
        <f>SUM(W22:W30)</f>
        <v>50764478</v>
      </c>
      <c r="X31" s="81">
        <f t="shared" si="8"/>
        <v>185727240</v>
      </c>
      <c r="Y31" s="96">
        <f t="shared" si="9"/>
        <v>0.11322371280095174</v>
      </c>
      <c r="Z31" s="80">
        <f t="shared" si="10"/>
        <v>653143494</v>
      </c>
      <c r="AA31" s="81">
        <f t="shared" si="11"/>
        <v>137290165</v>
      </c>
      <c r="AB31" s="81">
        <f t="shared" si="12"/>
        <v>790433659</v>
      </c>
      <c r="AC31" s="96">
        <f t="shared" si="13"/>
        <v>0.48186703035495182</v>
      </c>
      <c r="AD31" s="80">
        <f>SUM(AD22:AD30)</f>
        <v>168040165</v>
      </c>
      <c r="AE31" s="81">
        <f>SUM(AE22:AE30)</f>
        <v>45361932</v>
      </c>
      <c r="AF31" s="81">
        <f t="shared" si="14"/>
        <v>213402097</v>
      </c>
      <c r="AG31" s="81">
        <f>SUM(AG22:AG30)</f>
        <v>1564042946</v>
      </c>
      <c r="AH31" s="81">
        <f>SUM(AH22:AH30)</f>
        <v>1619008418</v>
      </c>
      <c r="AI31" s="82">
        <f>SUM(AI22:AI30)</f>
        <v>1129165283</v>
      </c>
      <c r="AJ31" s="116">
        <f t="shared" si="15"/>
        <v>0.69744250273564667</v>
      </c>
      <c r="AK31" s="117">
        <f t="shared" si="16"/>
        <v>-0.1296840911549243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368800450</v>
      </c>
      <c r="E32" s="78">
        <v>37909686</v>
      </c>
      <c r="F32" s="79">
        <f t="shared" si="0"/>
        <v>406710136</v>
      </c>
      <c r="G32" s="77">
        <v>368800450</v>
      </c>
      <c r="H32" s="78">
        <v>37909686</v>
      </c>
      <c r="I32" s="79">
        <f t="shared" si="1"/>
        <v>406710136</v>
      </c>
      <c r="J32" s="77">
        <v>21431359</v>
      </c>
      <c r="K32" s="78">
        <v>5236577</v>
      </c>
      <c r="L32" s="78">
        <f t="shared" si="2"/>
        <v>26667936</v>
      </c>
      <c r="M32" s="95">
        <f t="shared" si="3"/>
        <v>6.5569882920252565E-2</v>
      </c>
      <c r="N32" s="77">
        <v>79318704</v>
      </c>
      <c r="O32" s="78">
        <v>4280394</v>
      </c>
      <c r="P32" s="78">
        <f t="shared" si="4"/>
        <v>83599098</v>
      </c>
      <c r="Q32" s="95">
        <f t="shared" si="5"/>
        <v>0.2055495808936515</v>
      </c>
      <c r="R32" s="77">
        <v>78381647</v>
      </c>
      <c r="S32" s="78">
        <v>132304</v>
      </c>
      <c r="T32" s="78">
        <f t="shared" si="6"/>
        <v>78513951</v>
      </c>
      <c r="U32" s="95">
        <f t="shared" si="7"/>
        <v>0.19304645753898791</v>
      </c>
      <c r="V32" s="77">
        <v>43340677</v>
      </c>
      <c r="W32" s="78">
        <v>6430277</v>
      </c>
      <c r="X32" s="78">
        <f t="shared" si="8"/>
        <v>49770954</v>
      </c>
      <c r="Y32" s="95">
        <f t="shared" si="9"/>
        <v>0.12237451097112564</v>
      </c>
      <c r="Z32" s="77">
        <f t="shared" si="10"/>
        <v>222472387</v>
      </c>
      <c r="AA32" s="78">
        <f t="shared" si="11"/>
        <v>16079552</v>
      </c>
      <c r="AB32" s="78">
        <f t="shared" si="12"/>
        <v>238551939</v>
      </c>
      <c r="AC32" s="95">
        <f t="shared" si="13"/>
        <v>0.58654043232401765</v>
      </c>
      <c r="AD32" s="77">
        <v>187354396</v>
      </c>
      <c r="AE32" s="78">
        <v>1868100</v>
      </c>
      <c r="AF32" s="78">
        <f t="shared" si="14"/>
        <v>189222496</v>
      </c>
      <c r="AG32" s="78">
        <v>313215973</v>
      </c>
      <c r="AH32" s="78">
        <v>347382300</v>
      </c>
      <c r="AI32" s="79">
        <v>77694546</v>
      </c>
      <c r="AJ32" s="114">
        <f t="shared" si="15"/>
        <v>0.22365718115171671</v>
      </c>
      <c r="AK32" s="115">
        <f t="shared" si="16"/>
        <v>-0.73697126371274591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78133581</v>
      </c>
      <c r="E33" s="78">
        <v>21331000</v>
      </c>
      <c r="F33" s="79">
        <f t="shared" si="0"/>
        <v>99464581</v>
      </c>
      <c r="G33" s="77">
        <v>79035705</v>
      </c>
      <c r="H33" s="78">
        <v>11086000</v>
      </c>
      <c r="I33" s="79">
        <f t="shared" si="1"/>
        <v>90121705</v>
      </c>
      <c r="J33" s="77">
        <v>22876322</v>
      </c>
      <c r="K33" s="78">
        <v>5651212</v>
      </c>
      <c r="L33" s="78">
        <f t="shared" si="2"/>
        <v>28527534</v>
      </c>
      <c r="M33" s="95">
        <f t="shared" si="3"/>
        <v>0.28681098048359543</v>
      </c>
      <c r="N33" s="77">
        <v>19102780</v>
      </c>
      <c r="O33" s="78">
        <v>2819337</v>
      </c>
      <c r="P33" s="78">
        <f t="shared" si="4"/>
        <v>21922117</v>
      </c>
      <c r="Q33" s="95">
        <f t="shared" si="5"/>
        <v>0.22040124011581569</v>
      </c>
      <c r="R33" s="77">
        <v>13822888</v>
      </c>
      <c r="S33" s="78">
        <v>2462646</v>
      </c>
      <c r="T33" s="78">
        <f t="shared" si="6"/>
        <v>16285534</v>
      </c>
      <c r="U33" s="95">
        <f t="shared" si="7"/>
        <v>0.18070601305201672</v>
      </c>
      <c r="V33" s="77">
        <v>3362513</v>
      </c>
      <c r="W33" s="78">
        <v>1866788</v>
      </c>
      <c r="X33" s="78">
        <f t="shared" si="8"/>
        <v>5229301</v>
      </c>
      <c r="Y33" s="95">
        <f t="shared" si="9"/>
        <v>5.8024878690433122E-2</v>
      </c>
      <c r="Z33" s="77">
        <f t="shared" si="10"/>
        <v>59164503</v>
      </c>
      <c r="AA33" s="78">
        <f t="shared" si="11"/>
        <v>12799983</v>
      </c>
      <c r="AB33" s="78">
        <f t="shared" si="12"/>
        <v>71964486</v>
      </c>
      <c r="AC33" s="95">
        <f t="shared" si="13"/>
        <v>0.79852557161451843</v>
      </c>
      <c r="AD33" s="77">
        <v>1073484</v>
      </c>
      <c r="AE33" s="78">
        <v>2671866</v>
      </c>
      <c r="AF33" s="78">
        <f t="shared" si="14"/>
        <v>3745350</v>
      </c>
      <c r="AG33" s="78">
        <v>90400119</v>
      </c>
      <c r="AH33" s="78">
        <v>93010883</v>
      </c>
      <c r="AI33" s="79">
        <v>32346401</v>
      </c>
      <c r="AJ33" s="114">
        <f t="shared" si="15"/>
        <v>0.34777006686411094</v>
      </c>
      <c r="AK33" s="115">
        <f t="shared" si="16"/>
        <v>0.39621156901224186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247576134</v>
      </c>
      <c r="E34" s="78">
        <v>40406014</v>
      </c>
      <c r="F34" s="79">
        <f t="shared" si="0"/>
        <v>287982148</v>
      </c>
      <c r="G34" s="77">
        <v>248669590</v>
      </c>
      <c r="H34" s="78">
        <v>43299833</v>
      </c>
      <c r="I34" s="79">
        <f t="shared" si="1"/>
        <v>291969423</v>
      </c>
      <c r="J34" s="77">
        <v>10804777</v>
      </c>
      <c r="K34" s="78">
        <v>0</v>
      </c>
      <c r="L34" s="78">
        <f t="shared" si="2"/>
        <v>10804777</v>
      </c>
      <c r="M34" s="95">
        <f t="shared" si="3"/>
        <v>3.7518912457031886E-2</v>
      </c>
      <c r="N34" s="77">
        <v>35874880</v>
      </c>
      <c r="O34" s="78">
        <v>4866980</v>
      </c>
      <c r="P34" s="78">
        <f t="shared" si="4"/>
        <v>40741860</v>
      </c>
      <c r="Q34" s="95">
        <f t="shared" si="5"/>
        <v>0.14147356106254197</v>
      </c>
      <c r="R34" s="77">
        <v>44107308</v>
      </c>
      <c r="S34" s="78">
        <v>5945649</v>
      </c>
      <c r="T34" s="78">
        <f t="shared" si="6"/>
        <v>50052957</v>
      </c>
      <c r="U34" s="95">
        <f t="shared" si="7"/>
        <v>0.1714321879520925</v>
      </c>
      <c r="V34" s="77">
        <v>19155943</v>
      </c>
      <c r="W34" s="78">
        <v>9901267</v>
      </c>
      <c r="X34" s="78">
        <f t="shared" si="8"/>
        <v>29057210</v>
      </c>
      <c r="Y34" s="95">
        <f t="shared" si="9"/>
        <v>9.9521414610597769E-2</v>
      </c>
      <c r="Z34" s="77">
        <f t="shared" si="10"/>
        <v>109942908</v>
      </c>
      <c r="AA34" s="78">
        <f t="shared" si="11"/>
        <v>20713896</v>
      </c>
      <c r="AB34" s="78">
        <f t="shared" si="12"/>
        <v>130656804</v>
      </c>
      <c r="AC34" s="95">
        <f t="shared" si="13"/>
        <v>0.44750166869357411</v>
      </c>
      <c r="AD34" s="77">
        <v>1958982</v>
      </c>
      <c r="AE34" s="78">
        <v>5093121</v>
      </c>
      <c r="AF34" s="78">
        <f t="shared" si="14"/>
        <v>7052103</v>
      </c>
      <c r="AG34" s="78">
        <v>335372182</v>
      </c>
      <c r="AH34" s="78">
        <v>293530453</v>
      </c>
      <c r="AI34" s="79">
        <v>100149218</v>
      </c>
      <c r="AJ34" s="114">
        <f t="shared" si="15"/>
        <v>0.34118851034512593</v>
      </c>
      <c r="AK34" s="115">
        <f t="shared" si="16"/>
        <v>3.1203609760095681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133353964</v>
      </c>
      <c r="E35" s="78">
        <v>24332000</v>
      </c>
      <c r="F35" s="79">
        <f t="shared" si="0"/>
        <v>157685964</v>
      </c>
      <c r="G35" s="77">
        <v>129626658</v>
      </c>
      <c r="H35" s="78">
        <v>102662089</v>
      </c>
      <c r="I35" s="79">
        <f t="shared" si="1"/>
        <v>232288747</v>
      </c>
      <c r="J35" s="77">
        <v>31165218</v>
      </c>
      <c r="K35" s="78">
        <v>15350563</v>
      </c>
      <c r="L35" s="78">
        <f t="shared" si="2"/>
        <v>46515781</v>
      </c>
      <c r="M35" s="95">
        <f t="shared" si="3"/>
        <v>0.29498999035830481</v>
      </c>
      <c r="N35" s="77">
        <v>17449311</v>
      </c>
      <c r="O35" s="78">
        <v>40253562</v>
      </c>
      <c r="P35" s="78">
        <f t="shared" si="4"/>
        <v>57702873</v>
      </c>
      <c r="Q35" s="95">
        <f t="shared" si="5"/>
        <v>0.36593537900431011</v>
      </c>
      <c r="R35" s="77">
        <v>21475296</v>
      </c>
      <c r="S35" s="78">
        <v>8427108</v>
      </c>
      <c r="T35" s="78">
        <f t="shared" si="6"/>
        <v>29902404</v>
      </c>
      <c r="U35" s="95">
        <f t="shared" si="7"/>
        <v>0.12872945584402329</v>
      </c>
      <c r="V35" s="77">
        <v>17169804</v>
      </c>
      <c r="W35" s="78">
        <v>30533894</v>
      </c>
      <c r="X35" s="78">
        <f t="shared" si="8"/>
        <v>47703698</v>
      </c>
      <c r="Y35" s="95">
        <f t="shared" si="9"/>
        <v>0.20536379233213567</v>
      </c>
      <c r="Z35" s="77">
        <f t="shared" si="10"/>
        <v>87259629</v>
      </c>
      <c r="AA35" s="78">
        <f t="shared" si="11"/>
        <v>94565127</v>
      </c>
      <c r="AB35" s="78">
        <f t="shared" si="12"/>
        <v>181824756</v>
      </c>
      <c r="AC35" s="95">
        <f t="shared" si="13"/>
        <v>0.78275318261542826</v>
      </c>
      <c r="AD35" s="77">
        <v>11690411</v>
      </c>
      <c r="AE35" s="78">
        <v>6205372</v>
      </c>
      <c r="AF35" s="78">
        <f t="shared" si="14"/>
        <v>17895783</v>
      </c>
      <c r="AG35" s="78">
        <v>158440282</v>
      </c>
      <c r="AH35" s="78">
        <v>241017620</v>
      </c>
      <c r="AI35" s="79">
        <v>114296264</v>
      </c>
      <c r="AJ35" s="114">
        <f t="shared" si="15"/>
        <v>0.47422368538864501</v>
      </c>
      <c r="AK35" s="115">
        <f t="shared" si="16"/>
        <v>1.6656390502723464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978809996</v>
      </c>
      <c r="E36" s="78">
        <v>125753559</v>
      </c>
      <c r="F36" s="79">
        <f t="shared" si="0"/>
        <v>1104563555</v>
      </c>
      <c r="G36" s="77">
        <v>972039456</v>
      </c>
      <c r="H36" s="78">
        <v>111676653</v>
      </c>
      <c r="I36" s="79">
        <f t="shared" si="1"/>
        <v>1083716109</v>
      </c>
      <c r="J36" s="77">
        <v>244633529</v>
      </c>
      <c r="K36" s="78">
        <v>11869211</v>
      </c>
      <c r="L36" s="78">
        <f t="shared" si="2"/>
        <v>256502740</v>
      </c>
      <c r="M36" s="95">
        <f t="shared" si="3"/>
        <v>0.23222089742042956</v>
      </c>
      <c r="N36" s="77">
        <v>224827938</v>
      </c>
      <c r="O36" s="78">
        <v>30582593</v>
      </c>
      <c r="P36" s="78">
        <f t="shared" si="4"/>
        <v>255410531</v>
      </c>
      <c r="Q36" s="95">
        <f t="shared" si="5"/>
        <v>0.23123208243096524</v>
      </c>
      <c r="R36" s="77">
        <v>217486338</v>
      </c>
      <c r="S36" s="78">
        <v>11573444</v>
      </c>
      <c r="T36" s="78">
        <f t="shared" si="6"/>
        <v>229059782</v>
      </c>
      <c r="U36" s="95">
        <f t="shared" si="7"/>
        <v>0.21136511683983836</v>
      </c>
      <c r="V36" s="77">
        <v>226737391</v>
      </c>
      <c r="W36" s="78">
        <v>39301738</v>
      </c>
      <c r="X36" s="78">
        <f t="shared" si="8"/>
        <v>266039129</v>
      </c>
      <c r="Y36" s="95">
        <f t="shared" si="9"/>
        <v>0.24548784205624463</v>
      </c>
      <c r="Z36" s="77">
        <f t="shared" si="10"/>
        <v>913685196</v>
      </c>
      <c r="AA36" s="78">
        <f t="shared" si="11"/>
        <v>93326986</v>
      </c>
      <c r="AB36" s="78">
        <f t="shared" si="12"/>
        <v>1007012182</v>
      </c>
      <c r="AC36" s="95">
        <f t="shared" si="13"/>
        <v>0.92922138338353333</v>
      </c>
      <c r="AD36" s="77">
        <v>177267468</v>
      </c>
      <c r="AE36" s="78">
        <v>37683780</v>
      </c>
      <c r="AF36" s="78">
        <f t="shared" si="14"/>
        <v>214951248</v>
      </c>
      <c r="AG36" s="78">
        <v>1126901766</v>
      </c>
      <c r="AH36" s="78">
        <v>1065560027</v>
      </c>
      <c r="AI36" s="79">
        <v>895451113</v>
      </c>
      <c r="AJ36" s="114">
        <f t="shared" si="15"/>
        <v>0.84035726783133169</v>
      </c>
      <c r="AK36" s="115">
        <f t="shared" si="16"/>
        <v>0.23767194410520465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91824000</v>
      </c>
      <c r="E37" s="78">
        <v>2740000</v>
      </c>
      <c r="F37" s="79">
        <f t="shared" si="0"/>
        <v>94564000</v>
      </c>
      <c r="G37" s="77">
        <v>95007654</v>
      </c>
      <c r="H37" s="78">
        <v>1983231</v>
      </c>
      <c r="I37" s="79">
        <f t="shared" si="1"/>
        <v>96990885</v>
      </c>
      <c r="J37" s="77">
        <v>419479</v>
      </c>
      <c r="K37" s="78">
        <v>727167</v>
      </c>
      <c r="L37" s="78">
        <f t="shared" si="2"/>
        <v>1146646</v>
      </c>
      <c r="M37" s="95">
        <f t="shared" si="3"/>
        <v>1.212560805380483E-2</v>
      </c>
      <c r="N37" s="77">
        <v>2735622</v>
      </c>
      <c r="O37" s="78">
        <v>342356</v>
      </c>
      <c r="P37" s="78">
        <f t="shared" si="4"/>
        <v>3077978</v>
      </c>
      <c r="Q37" s="95">
        <f t="shared" si="5"/>
        <v>3.254915189712787E-2</v>
      </c>
      <c r="R37" s="77">
        <v>28441865</v>
      </c>
      <c r="S37" s="78">
        <v>-40505</v>
      </c>
      <c r="T37" s="78">
        <f t="shared" si="6"/>
        <v>28401360</v>
      </c>
      <c r="U37" s="95">
        <f t="shared" si="7"/>
        <v>0.2928250422707247</v>
      </c>
      <c r="V37" s="77">
        <v>22881563</v>
      </c>
      <c r="W37" s="78">
        <v>153746</v>
      </c>
      <c r="X37" s="78">
        <f t="shared" si="8"/>
        <v>23035309</v>
      </c>
      <c r="Y37" s="95">
        <f t="shared" si="9"/>
        <v>0.23749973000040159</v>
      </c>
      <c r="Z37" s="77">
        <f t="shared" si="10"/>
        <v>54478529</v>
      </c>
      <c r="AA37" s="78">
        <f t="shared" si="11"/>
        <v>1182764</v>
      </c>
      <c r="AB37" s="78">
        <f t="shared" si="12"/>
        <v>55661293</v>
      </c>
      <c r="AC37" s="95">
        <f t="shared" si="13"/>
        <v>0.57388169001654121</v>
      </c>
      <c r="AD37" s="77">
        <v>1660097</v>
      </c>
      <c r="AE37" s="78">
        <v>222534</v>
      </c>
      <c r="AF37" s="78">
        <f t="shared" si="14"/>
        <v>1882631</v>
      </c>
      <c r="AG37" s="78">
        <v>88583000</v>
      </c>
      <c r="AH37" s="78">
        <v>88931000</v>
      </c>
      <c r="AI37" s="79">
        <v>83888004</v>
      </c>
      <c r="AJ37" s="114">
        <f t="shared" si="15"/>
        <v>0.94329315986551376</v>
      </c>
      <c r="AK37" s="115">
        <f t="shared" si="16"/>
        <v>11.235700463872103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1898498125</v>
      </c>
      <c r="E38" s="81">
        <f>SUM(E32:E37)</f>
        <v>252472259</v>
      </c>
      <c r="F38" s="82">
        <f t="shared" si="0"/>
        <v>2150970384</v>
      </c>
      <c r="G38" s="80">
        <f>SUM(G32:G37)</f>
        <v>1893179513</v>
      </c>
      <c r="H38" s="81">
        <f>SUM(H32:H37)</f>
        <v>308617492</v>
      </c>
      <c r="I38" s="82">
        <f t="shared" si="1"/>
        <v>2201797005</v>
      </c>
      <c r="J38" s="80">
        <f>SUM(J32:J37)</f>
        <v>331330684</v>
      </c>
      <c r="K38" s="81">
        <f>SUM(K32:K37)</f>
        <v>38834730</v>
      </c>
      <c r="L38" s="81">
        <f t="shared" si="2"/>
        <v>370165414</v>
      </c>
      <c r="M38" s="96">
        <f t="shared" si="3"/>
        <v>0.17209228762677375</v>
      </c>
      <c r="N38" s="80">
        <f>SUM(N32:N37)</f>
        <v>379309235</v>
      </c>
      <c r="O38" s="81">
        <f>SUM(O32:O37)</f>
        <v>83145222</v>
      </c>
      <c r="P38" s="81">
        <f t="shared" si="4"/>
        <v>462454457</v>
      </c>
      <c r="Q38" s="96">
        <f t="shared" si="5"/>
        <v>0.2149980587552339</v>
      </c>
      <c r="R38" s="80">
        <f>SUM(R32:R37)</f>
        <v>403715342</v>
      </c>
      <c r="S38" s="81">
        <f>SUM(S32:S37)</f>
        <v>28500646</v>
      </c>
      <c r="T38" s="81">
        <f t="shared" si="6"/>
        <v>432215988</v>
      </c>
      <c r="U38" s="96">
        <f t="shared" si="7"/>
        <v>0.19630146967158765</v>
      </c>
      <c r="V38" s="80">
        <f>SUM(V32:V37)</f>
        <v>332647891</v>
      </c>
      <c r="W38" s="81">
        <f>SUM(W32:W37)</f>
        <v>88187710</v>
      </c>
      <c r="X38" s="81">
        <f t="shared" si="8"/>
        <v>420835601</v>
      </c>
      <c r="Y38" s="96">
        <f t="shared" si="9"/>
        <v>0.19113278837437606</v>
      </c>
      <c r="Z38" s="80">
        <f t="shared" si="10"/>
        <v>1447003152</v>
      </c>
      <c r="AA38" s="81">
        <f t="shared" si="11"/>
        <v>238668308</v>
      </c>
      <c r="AB38" s="81">
        <f t="shared" si="12"/>
        <v>1685671460</v>
      </c>
      <c r="AC38" s="96">
        <f t="shared" si="13"/>
        <v>0.76558895128481652</v>
      </c>
      <c r="AD38" s="80">
        <f>SUM(AD32:AD37)</f>
        <v>381004838</v>
      </c>
      <c r="AE38" s="81">
        <f>SUM(AE32:AE37)</f>
        <v>53744773</v>
      </c>
      <c r="AF38" s="81">
        <f t="shared" si="14"/>
        <v>434749611</v>
      </c>
      <c r="AG38" s="81">
        <f>SUM(AG32:AG37)</f>
        <v>2112913322</v>
      </c>
      <c r="AH38" s="81">
        <f>SUM(AH32:AH37)</f>
        <v>2129432283</v>
      </c>
      <c r="AI38" s="82">
        <f>SUM(AI32:AI37)</f>
        <v>1303825546</v>
      </c>
      <c r="AJ38" s="116">
        <f t="shared" si="15"/>
        <v>0.61228786489661757</v>
      </c>
      <c r="AK38" s="117">
        <f t="shared" si="16"/>
        <v>-3.2004651983460919E-2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2719603794</v>
      </c>
      <c r="E39" s="78">
        <v>249473000</v>
      </c>
      <c r="F39" s="79">
        <f t="shared" si="0"/>
        <v>2969076794</v>
      </c>
      <c r="G39" s="77">
        <v>2798665794</v>
      </c>
      <c r="H39" s="78">
        <v>216739000</v>
      </c>
      <c r="I39" s="79">
        <f t="shared" si="1"/>
        <v>3015404794</v>
      </c>
      <c r="J39" s="77">
        <v>852870674</v>
      </c>
      <c r="K39" s="78">
        <v>10202884</v>
      </c>
      <c r="L39" s="78">
        <f t="shared" si="2"/>
        <v>863073558</v>
      </c>
      <c r="M39" s="95">
        <f t="shared" si="3"/>
        <v>0.29068751597941994</v>
      </c>
      <c r="N39" s="77">
        <v>641282151</v>
      </c>
      <c r="O39" s="78">
        <v>28739995</v>
      </c>
      <c r="P39" s="78">
        <f t="shared" si="4"/>
        <v>670022146</v>
      </c>
      <c r="Q39" s="95">
        <f t="shared" si="5"/>
        <v>0.225666829283096</v>
      </c>
      <c r="R39" s="77">
        <v>679138708</v>
      </c>
      <c r="S39" s="78">
        <v>51499694</v>
      </c>
      <c r="T39" s="78">
        <f t="shared" si="6"/>
        <v>730638402</v>
      </c>
      <c r="U39" s="95">
        <f t="shared" si="7"/>
        <v>0.24230193022635355</v>
      </c>
      <c r="V39" s="77">
        <v>584094081</v>
      </c>
      <c r="W39" s="78">
        <v>78986958</v>
      </c>
      <c r="X39" s="78">
        <f t="shared" si="8"/>
        <v>663081039</v>
      </c>
      <c r="Y39" s="95">
        <f t="shared" si="9"/>
        <v>0.2198978526264159</v>
      </c>
      <c r="Z39" s="77">
        <f t="shared" si="10"/>
        <v>2757385614</v>
      </c>
      <c r="AA39" s="78">
        <f t="shared" si="11"/>
        <v>169429531</v>
      </c>
      <c r="AB39" s="78">
        <f t="shared" si="12"/>
        <v>2926815145</v>
      </c>
      <c r="AC39" s="95">
        <f t="shared" si="13"/>
        <v>0.9706209762694965</v>
      </c>
      <c r="AD39" s="77">
        <v>542053645</v>
      </c>
      <c r="AE39" s="78">
        <v>44911034</v>
      </c>
      <c r="AF39" s="78">
        <f t="shared" si="14"/>
        <v>586964679</v>
      </c>
      <c r="AG39" s="78">
        <v>2677251972</v>
      </c>
      <c r="AH39" s="78">
        <v>2684870291</v>
      </c>
      <c r="AI39" s="79">
        <v>2502275421</v>
      </c>
      <c r="AJ39" s="114">
        <f t="shared" si="15"/>
        <v>0.93199117640353824</v>
      </c>
      <c r="AK39" s="115">
        <f t="shared" si="16"/>
        <v>0.12967792223831576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304249012</v>
      </c>
      <c r="E40" s="78">
        <v>50257796</v>
      </c>
      <c r="F40" s="79">
        <f t="shared" si="0"/>
        <v>354506808</v>
      </c>
      <c r="G40" s="77">
        <v>284633795</v>
      </c>
      <c r="H40" s="78">
        <v>52666796</v>
      </c>
      <c r="I40" s="79">
        <f t="shared" si="1"/>
        <v>337300591</v>
      </c>
      <c r="J40" s="77">
        <v>99306129</v>
      </c>
      <c r="K40" s="78">
        <v>5059442</v>
      </c>
      <c r="L40" s="78">
        <f t="shared" si="2"/>
        <v>104365571</v>
      </c>
      <c r="M40" s="95">
        <f t="shared" si="3"/>
        <v>0.2943965211522821</v>
      </c>
      <c r="N40" s="77">
        <v>22326632</v>
      </c>
      <c r="O40" s="78">
        <v>626439</v>
      </c>
      <c r="P40" s="78">
        <f t="shared" si="4"/>
        <v>22953071</v>
      </c>
      <c r="Q40" s="95">
        <f t="shared" si="5"/>
        <v>6.4746488592117526E-2</v>
      </c>
      <c r="R40" s="77">
        <v>337694623</v>
      </c>
      <c r="S40" s="78">
        <v>4111282</v>
      </c>
      <c r="T40" s="78">
        <f t="shared" si="6"/>
        <v>341805905</v>
      </c>
      <c r="U40" s="95">
        <f t="shared" si="7"/>
        <v>1.0133569703706804</v>
      </c>
      <c r="V40" s="77">
        <v>-402512109</v>
      </c>
      <c r="W40" s="78">
        <v>8109310</v>
      </c>
      <c r="X40" s="78">
        <f t="shared" si="8"/>
        <v>-394402799</v>
      </c>
      <c r="Y40" s="95">
        <f t="shared" si="9"/>
        <v>-1.1692917519969599</v>
      </c>
      <c r="Z40" s="77">
        <f t="shared" si="10"/>
        <v>56815275</v>
      </c>
      <c r="AA40" s="78">
        <f t="shared" si="11"/>
        <v>17906473</v>
      </c>
      <c r="AB40" s="78">
        <f t="shared" si="12"/>
        <v>74721748</v>
      </c>
      <c r="AC40" s="95">
        <f t="shared" si="13"/>
        <v>0.22152866017361944</v>
      </c>
      <c r="AD40" s="77">
        <v>40296231</v>
      </c>
      <c r="AE40" s="78">
        <v>14755851</v>
      </c>
      <c r="AF40" s="78">
        <f t="shared" si="14"/>
        <v>55052082</v>
      </c>
      <c r="AG40" s="78">
        <v>349546515</v>
      </c>
      <c r="AH40" s="78">
        <v>334279738</v>
      </c>
      <c r="AI40" s="79">
        <v>240030249</v>
      </c>
      <c r="AJ40" s="114">
        <f t="shared" si="15"/>
        <v>0.71805204358512453</v>
      </c>
      <c r="AK40" s="115">
        <f t="shared" si="16"/>
        <v>-8.1641758980159906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162061667</v>
      </c>
      <c r="E41" s="78">
        <v>52257000</v>
      </c>
      <c r="F41" s="79">
        <f t="shared" si="0"/>
        <v>214318667</v>
      </c>
      <c r="G41" s="77">
        <v>153012657</v>
      </c>
      <c r="H41" s="78">
        <v>62279000</v>
      </c>
      <c r="I41" s="79">
        <f t="shared" si="1"/>
        <v>215291657</v>
      </c>
      <c r="J41" s="77">
        <v>38387054</v>
      </c>
      <c r="K41" s="78">
        <v>5002266</v>
      </c>
      <c r="L41" s="78">
        <f t="shared" si="2"/>
        <v>43389320</v>
      </c>
      <c r="M41" s="95">
        <f t="shared" si="3"/>
        <v>0.20245236034432781</v>
      </c>
      <c r="N41" s="77">
        <v>41993065</v>
      </c>
      <c r="O41" s="78">
        <v>18336262</v>
      </c>
      <c r="P41" s="78">
        <f t="shared" si="4"/>
        <v>60329327</v>
      </c>
      <c r="Q41" s="95">
        <f t="shared" si="5"/>
        <v>0.28149357143957976</v>
      </c>
      <c r="R41" s="77">
        <v>34202553</v>
      </c>
      <c r="S41" s="78">
        <v>4173019</v>
      </c>
      <c r="T41" s="78">
        <f t="shared" si="6"/>
        <v>38375572</v>
      </c>
      <c r="U41" s="95">
        <f t="shared" si="7"/>
        <v>0.17824922960205561</v>
      </c>
      <c r="V41" s="77">
        <v>20584145</v>
      </c>
      <c r="W41" s="78">
        <v>20390460</v>
      </c>
      <c r="X41" s="78">
        <f t="shared" si="8"/>
        <v>40974605</v>
      </c>
      <c r="Y41" s="95">
        <f t="shared" si="9"/>
        <v>0.19032137877967095</v>
      </c>
      <c r="Z41" s="77">
        <f t="shared" si="10"/>
        <v>135166817</v>
      </c>
      <c r="AA41" s="78">
        <f t="shared" si="11"/>
        <v>47902007</v>
      </c>
      <c r="AB41" s="78">
        <f t="shared" si="12"/>
        <v>183068824</v>
      </c>
      <c r="AC41" s="95">
        <f t="shared" si="13"/>
        <v>0.85032939293137588</v>
      </c>
      <c r="AD41" s="77">
        <v>19895701</v>
      </c>
      <c r="AE41" s="78">
        <v>2039437</v>
      </c>
      <c r="AF41" s="78">
        <f t="shared" si="14"/>
        <v>21935138</v>
      </c>
      <c r="AG41" s="78">
        <v>154527663</v>
      </c>
      <c r="AH41" s="78">
        <v>176959745</v>
      </c>
      <c r="AI41" s="79">
        <v>150027359</v>
      </c>
      <c r="AJ41" s="114">
        <f t="shared" si="15"/>
        <v>0.84780501350745052</v>
      </c>
      <c r="AK41" s="115">
        <f t="shared" si="16"/>
        <v>0.86798938762090305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457032488</v>
      </c>
      <c r="E42" s="78">
        <v>80253134</v>
      </c>
      <c r="F42" s="79">
        <f t="shared" si="0"/>
        <v>537285622</v>
      </c>
      <c r="G42" s="77">
        <v>471756665</v>
      </c>
      <c r="H42" s="78">
        <v>83007481</v>
      </c>
      <c r="I42" s="79">
        <f t="shared" si="1"/>
        <v>554764146</v>
      </c>
      <c r="J42" s="77">
        <v>77565200</v>
      </c>
      <c r="K42" s="78">
        <v>5043511</v>
      </c>
      <c r="L42" s="78">
        <f t="shared" si="2"/>
        <v>82608711</v>
      </c>
      <c r="M42" s="95">
        <f t="shared" si="3"/>
        <v>0.15375194797228353</v>
      </c>
      <c r="N42" s="77">
        <v>71763555</v>
      </c>
      <c r="O42" s="78">
        <v>20132211</v>
      </c>
      <c r="P42" s="78">
        <f t="shared" si="4"/>
        <v>91895766</v>
      </c>
      <c r="Q42" s="95">
        <f t="shared" si="5"/>
        <v>0.17103708388459352</v>
      </c>
      <c r="R42" s="77">
        <v>96710693</v>
      </c>
      <c r="S42" s="78">
        <v>19343668</v>
      </c>
      <c r="T42" s="78">
        <f t="shared" si="6"/>
        <v>116054361</v>
      </c>
      <c r="U42" s="95">
        <f t="shared" si="7"/>
        <v>0.20919585708049704</v>
      </c>
      <c r="V42" s="77">
        <v>144269045</v>
      </c>
      <c r="W42" s="78">
        <v>24272639</v>
      </c>
      <c r="X42" s="78">
        <f t="shared" si="8"/>
        <v>168541684</v>
      </c>
      <c r="Y42" s="95">
        <f t="shared" si="9"/>
        <v>0.30380781673659207</v>
      </c>
      <c r="Z42" s="77">
        <f t="shared" si="10"/>
        <v>390308493</v>
      </c>
      <c r="AA42" s="78">
        <f t="shared" si="11"/>
        <v>68792029</v>
      </c>
      <c r="AB42" s="78">
        <f t="shared" si="12"/>
        <v>459100522</v>
      </c>
      <c r="AC42" s="95">
        <f t="shared" si="13"/>
        <v>0.827559829362152</v>
      </c>
      <c r="AD42" s="77">
        <v>171532392</v>
      </c>
      <c r="AE42" s="78">
        <v>9657831</v>
      </c>
      <c r="AF42" s="78">
        <f t="shared" si="14"/>
        <v>181190223</v>
      </c>
      <c r="AG42" s="78">
        <v>401339245</v>
      </c>
      <c r="AH42" s="78">
        <v>456498715</v>
      </c>
      <c r="AI42" s="79">
        <v>459636418</v>
      </c>
      <c r="AJ42" s="114">
        <f t="shared" si="15"/>
        <v>1.0068734103665549</v>
      </c>
      <c r="AK42" s="115">
        <f t="shared" si="16"/>
        <v>-6.9808065747565151E-2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151217000</v>
      </c>
      <c r="E43" s="78">
        <v>7565400</v>
      </c>
      <c r="F43" s="79">
        <f t="shared" si="0"/>
        <v>158782400</v>
      </c>
      <c r="G43" s="77">
        <v>152221674</v>
      </c>
      <c r="H43" s="78">
        <v>7517340</v>
      </c>
      <c r="I43" s="79">
        <f t="shared" si="1"/>
        <v>159739014</v>
      </c>
      <c r="J43" s="77">
        <v>61662423</v>
      </c>
      <c r="K43" s="78">
        <v>1051827</v>
      </c>
      <c r="L43" s="78">
        <f t="shared" si="2"/>
        <v>62714250</v>
      </c>
      <c r="M43" s="95">
        <f t="shared" si="3"/>
        <v>0.39496978254516873</v>
      </c>
      <c r="N43" s="77">
        <v>45838420</v>
      </c>
      <c r="O43" s="78">
        <v>63558</v>
      </c>
      <c r="P43" s="78">
        <f t="shared" si="4"/>
        <v>45901978</v>
      </c>
      <c r="Q43" s="95">
        <f t="shared" si="5"/>
        <v>0.28908731698223483</v>
      </c>
      <c r="R43" s="77">
        <v>37320900</v>
      </c>
      <c r="S43" s="78">
        <v>296504</v>
      </c>
      <c r="T43" s="78">
        <f t="shared" si="6"/>
        <v>37617404</v>
      </c>
      <c r="U43" s="95">
        <f t="shared" si="7"/>
        <v>0.23549290219107025</v>
      </c>
      <c r="V43" s="77">
        <v>6126234</v>
      </c>
      <c r="W43" s="78">
        <v>3401425</v>
      </c>
      <c r="X43" s="78">
        <f t="shared" si="8"/>
        <v>9527659</v>
      </c>
      <c r="Y43" s="95">
        <f t="shared" si="9"/>
        <v>5.9645159697805573E-2</v>
      </c>
      <c r="Z43" s="77">
        <f t="shared" si="10"/>
        <v>150947977</v>
      </c>
      <c r="AA43" s="78">
        <f t="shared" si="11"/>
        <v>4813314</v>
      </c>
      <c r="AB43" s="78">
        <f t="shared" si="12"/>
        <v>155761291</v>
      </c>
      <c r="AC43" s="95">
        <f t="shared" si="13"/>
        <v>0.97509861304139511</v>
      </c>
      <c r="AD43" s="77">
        <v>40674770</v>
      </c>
      <c r="AE43" s="78">
        <v>2994321</v>
      </c>
      <c r="AF43" s="78">
        <f t="shared" si="14"/>
        <v>43669091</v>
      </c>
      <c r="AG43" s="78">
        <v>155295000</v>
      </c>
      <c r="AH43" s="78">
        <v>156946323</v>
      </c>
      <c r="AI43" s="79">
        <v>148450352</v>
      </c>
      <c r="AJ43" s="114">
        <f t="shared" si="15"/>
        <v>0.94586702741675577</v>
      </c>
      <c r="AK43" s="115">
        <f t="shared" si="16"/>
        <v>-0.78182144895115857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3794163961</v>
      </c>
      <c r="E44" s="81">
        <f>SUM(E39:E43)</f>
        <v>439806330</v>
      </c>
      <c r="F44" s="82">
        <f t="shared" si="0"/>
        <v>4233970291</v>
      </c>
      <c r="G44" s="80">
        <f>SUM(G39:G43)</f>
        <v>3860290585</v>
      </c>
      <c r="H44" s="81">
        <f>SUM(H39:H43)</f>
        <v>422209617</v>
      </c>
      <c r="I44" s="82">
        <f t="shared" si="1"/>
        <v>4282500202</v>
      </c>
      <c r="J44" s="80">
        <f>SUM(J39:J43)</f>
        <v>1129791480</v>
      </c>
      <c r="K44" s="81">
        <f>SUM(K39:K43)</f>
        <v>26359930</v>
      </c>
      <c r="L44" s="81">
        <f t="shared" si="2"/>
        <v>1156151410</v>
      </c>
      <c r="M44" s="96">
        <f t="shared" si="3"/>
        <v>0.27306554617484913</v>
      </c>
      <c r="N44" s="80">
        <f>SUM(N39:N43)</f>
        <v>823203823</v>
      </c>
      <c r="O44" s="81">
        <f>SUM(O39:O43)</f>
        <v>67898465</v>
      </c>
      <c r="P44" s="81">
        <f t="shared" si="4"/>
        <v>891102288</v>
      </c>
      <c r="Q44" s="96">
        <f t="shared" si="5"/>
        <v>0.2104649363965034</v>
      </c>
      <c r="R44" s="80">
        <f>SUM(R39:R43)</f>
        <v>1185067477</v>
      </c>
      <c r="S44" s="81">
        <f>SUM(S39:S43)</f>
        <v>79424167</v>
      </c>
      <c r="T44" s="81">
        <f t="shared" si="6"/>
        <v>1264491644</v>
      </c>
      <c r="U44" s="96">
        <f t="shared" si="7"/>
        <v>0.29526948846598094</v>
      </c>
      <c r="V44" s="80">
        <f>SUM(V39:V43)</f>
        <v>352561396</v>
      </c>
      <c r="W44" s="81">
        <f>SUM(W39:W43)</f>
        <v>135160792</v>
      </c>
      <c r="X44" s="81">
        <f t="shared" si="8"/>
        <v>487722188</v>
      </c>
      <c r="Y44" s="96">
        <f t="shared" si="9"/>
        <v>0.1138872539392352</v>
      </c>
      <c r="Z44" s="80">
        <f t="shared" si="10"/>
        <v>3490624176</v>
      </c>
      <c r="AA44" s="81">
        <f t="shared" si="11"/>
        <v>308843354</v>
      </c>
      <c r="AB44" s="81">
        <f t="shared" si="12"/>
        <v>3799467530</v>
      </c>
      <c r="AC44" s="96">
        <f t="shared" si="13"/>
        <v>0.88720778769037401</v>
      </c>
      <c r="AD44" s="80">
        <f>SUM(AD39:AD43)</f>
        <v>814452739</v>
      </c>
      <c r="AE44" s="81">
        <f>SUM(AE39:AE43)</f>
        <v>74358474</v>
      </c>
      <c r="AF44" s="81">
        <f t="shared" si="14"/>
        <v>888811213</v>
      </c>
      <c r="AG44" s="81">
        <f>SUM(AG39:AG43)</f>
        <v>3737960395</v>
      </c>
      <c r="AH44" s="81">
        <f>SUM(AH39:AH43)</f>
        <v>3809554812</v>
      </c>
      <c r="AI44" s="82">
        <f>SUM(AI39:AI43)</f>
        <v>3500419799</v>
      </c>
      <c r="AJ44" s="116">
        <f t="shared" si="15"/>
        <v>0.91885271947624103</v>
      </c>
      <c r="AK44" s="117">
        <f t="shared" si="16"/>
        <v>-0.45126458705016359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9799076597</v>
      </c>
      <c r="E45" s="84">
        <f>SUM(E9:E12,E14:E20,E22:E30,E32:E37,E39:E43)</f>
        <v>1546885541</v>
      </c>
      <c r="F45" s="85">
        <f t="shared" si="0"/>
        <v>11345962138</v>
      </c>
      <c r="G45" s="83">
        <f>SUM(G9:G12,G14:G20,G22:G30,G32:G37,G39:G43)</f>
        <v>9941065920</v>
      </c>
      <c r="H45" s="84">
        <f>SUM(H9:H12,H14:H20,H22:H30,H32:H37,H39:H43)</f>
        <v>1601018831</v>
      </c>
      <c r="I45" s="85">
        <f t="shared" si="1"/>
        <v>11542084751</v>
      </c>
      <c r="J45" s="83">
        <f>SUM(J9:J12,J14:J20,J22:J30,J32:J37,J39:J43)</f>
        <v>2212219635</v>
      </c>
      <c r="K45" s="84">
        <f>SUM(K9:K12,K14:K20,K22:K30,K32:K37,K39:K43)</f>
        <v>168462499</v>
      </c>
      <c r="L45" s="84">
        <f t="shared" si="2"/>
        <v>2380682134</v>
      </c>
      <c r="M45" s="97">
        <f t="shared" si="3"/>
        <v>0.20982637744106317</v>
      </c>
      <c r="N45" s="83">
        <f>SUM(N9:N12,N14:N20,N22:N30,N32:N37,N39:N43)</f>
        <v>2101794355</v>
      </c>
      <c r="O45" s="84">
        <f>SUM(O9:O12,O14:O20,O22:O30,O32:O37,O39:O43)</f>
        <v>331158392</v>
      </c>
      <c r="P45" s="84">
        <f t="shared" si="4"/>
        <v>2432952747</v>
      </c>
      <c r="Q45" s="97">
        <f t="shared" si="5"/>
        <v>0.21443335676676836</v>
      </c>
      <c r="R45" s="83">
        <f>SUM(R9:R12,R14:R20,R22:R30,R32:R37,R39:R43)</f>
        <v>2480469046</v>
      </c>
      <c r="S45" s="84">
        <f>SUM(S9:S12,S14:S20,S22:S30,S32:S37,S39:S43)</f>
        <v>277880507</v>
      </c>
      <c r="T45" s="84">
        <f t="shared" si="6"/>
        <v>2758349553</v>
      </c>
      <c r="U45" s="97">
        <f t="shared" si="7"/>
        <v>0.2389819181288734</v>
      </c>
      <c r="V45" s="83">
        <f>SUM(V9:V12,V14:V20,V22:V30,V32:V37,V39:V43)</f>
        <v>1171897712</v>
      </c>
      <c r="W45" s="84">
        <f>SUM(W9:W12,W14:W20,W22:W30,W32:W37,W39:W43)</f>
        <v>387839260</v>
      </c>
      <c r="X45" s="84">
        <f t="shared" si="8"/>
        <v>1559736972</v>
      </c>
      <c r="Y45" s="97">
        <f t="shared" si="9"/>
        <v>0.13513477033383117</v>
      </c>
      <c r="Z45" s="83">
        <f t="shared" si="10"/>
        <v>7966380748</v>
      </c>
      <c r="AA45" s="84">
        <f t="shared" si="11"/>
        <v>1165340658</v>
      </c>
      <c r="AB45" s="84">
        <f t="shared" si="12"/>
        <v>9131721406</v>
      </c>
      <c r="AC45" s="97">
        <f t="shared" si="13"/>
        <v>0.79116741931814638</v>
      </c>
      <c r="AD45" s="83">
        <f>SUM(AD9:AD12,AD14:AD20,AD22:AD30,AD32:AD37,AD39:AD43)</f>
        <v>1706034971</v>
      </c>
      <c r="AE45" s="84">
        <f>SUM(AE9:AE12,AE14:AE20,AE22:AE30,AE32:AE37,AE39:AE43)</f>
        <v>321029613</v>
      </c>
      <c r="AF45" s="84">
        <f t="shared" si="14"/>
        <v>2027064584</v>
      </c>
      <c r="AG45" s="84">
        <f>SUM(AG9:AG12,AG14:AG20,AG22:AG30,AG32:AG37,AG39:AG43)</f>
        <v>10456254120</v>
      </c>
      <c r="AH45" s="84">
        <f>SUM(AH9:AH12,AH14:AH20,AH22:AH30,AH32:AH37,AH39:AH43)</f>
        <v>10676783943</v>
      </c>
      <c r="AI45" s="85">
        <f>SUM(AI9:AI12,AI14:AI20,AI22:AI30,AI32:AI37,AI39:AI43)</f>
        <v>8358544110</v>
      </c>
      <c r="AJ45" s="118">
        <f t="shared" si="15"/>
        <v>0.78287096138908918</v>
      </c>
      <c r="AK45" s="119">
        <f t="shared" si="16"/>
        <v>-0.23054401704252758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565419227</v>
      </c>
      <c r="E9" s="78">
        <v>190134137</v>
      </c>
      <c r="F9" s="79">
        <f>$D9       +$E9</f>
        <v>755553364</v>
      </c>
      <c r="G9" s="77">
        <v>592450838</v>
      </c>
      <c r="H9" s="78">
        <v>199543437</v>
      </c>
      <c r="I9" s="79">
        <f>$G9       +$H9</f>
        <v>791994275</v>
      </c>
      <c r="J9" s="77">
        <v>218896454</v>
      </c>
      <c r="K9" s="78">
        <v>63691748</v>
      </c>
      <c r="L9" s="78">
        <f>$J9       +$K9</f>
        <v>282588202</v>
      </c>
      <c r="M9" s="95">
        <f>IF(($F9       =0),0,($L9       /$F9       ))</f>
        <v>0.37401488162787133</v>
      </c>
      <c r="N9" s="77">
        <v>182960948</v>
      </c>
      <c r="O9" s="78">
        <v>39542737</v>
      </c>
      <c r="P9" s="78">
        <f>$N9       +$O9</f>
        <v>222503685</v>
      </c>
      <c r="Q9" s="95">
        <f>IF(($F9       =0),0,($P9       /$F9       ))</f>
        <v>0.29449102552073342</v>
      </c>
      <c r="R9" s="77">
        <v>142157415</v>
      </c>
      <c r="S9" s="78">
        <v>15609305</v>
      </c>
      <c r="T9" s="78">
        <f>$R9       +$S9</f>
        <v>157766720</v>
      </c>
      <c r="U9" s="95">
        <f>IF(($I9       =0),0,($T9       /$I9       ))</f>
        <v>0.19920184397797572</v>
      </c>
      <c r="V9" s="77">
        <v>51372982</v>
      </c>
      <c r="W9" s="78">
        <v>42503656</v>
      </c>
      <c r="X9" s="78">
        <f>$V9       +$W9</f>
        <v>93876638</v>
      </c>
      <c r="Y9" s="95">
        <f>IF(($I9       =0),0,($X9       /$I9       ))</f>
        <v>0.11853196539836099</v>
      </c>
      <c r="Z9" s="77">
        <f>$J9       +$N9       +$R9       +$V9</f>
        <v>595387799</v>
      </c>
      <c r="AA9" s="78">
        <f>$K9       +$O9       +$S9       +$W9</f>
        <v>161347446</v>
      </c>
      <c r="AB9" s="78">
        <f>$Z9       +$AA9</f>
        <v>756735245</v>
      </c>
      <c r="AC9" s="95">
        <f>IF(($I9       =0),0,($AB9       /$I9       ))</f>
        <v>0.95548070091794535</v>
      </c>
      <c r="AD9" s="77">
        <v>35620321</v>
      </c>
      <c r="AE9" s="78">
        <v>181637959</v>
      </c>
      <c r="AF9" s="78">
        <f>$AD9       +$AE9</f>
        <v>217258280</v>
      </c>
      <c r="AG9" s="78">
        <v>805710142</v>
      </c>
      <c r="AH9" s="78">
        <v>755821919</v>
      </c>
      <c r="AI9" s="79">
        <v>800657287</v>
      </c>
      <c r="AJ9" s="114">
        <f>IF(($AH9       =0),0,($AI9       /$AH9       ))</f>
        <v>1.0593200155657301</v>
      </c>
      <c r="AK9" s="115">
        <f>IF(($AF9       =0),0,(($X9       /$AF9       )-1))</f>
        <v>-0.56790305989718781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2556366680</v>
      </c>
      <c r="E10" s="78">
        <v>361808000</v>
      </c>
      <c r="F10" s="79">
        <f t="shared" ref="F10:F35" si="0">$D10      +$E10</f>
        <v>2918174680</v>
      </c>
      <c r="G10" s="77">
        <v>2556366680</v>
      </c>
      <c r="H10" s="78">
        <v>353871165</v>
      </c>
      <c r="I10" s="79">
        <f t="shared" ref="I10:I35" si="1">$G10      +$H10</f>
        <v>2910237845</v>
      </c>
      <c r="J10" s="77">
        <v>734999251</v>
      </c>
      <c r="K10" s="78">
        <v>67556883</v>
      </c>
      <c r="L10" s="78">
        <f t="shared" ref="L10:L35" si="2">$J10      +$K10</f>
        <v>802556134</v>
      </c>
      <c r="M10" s="95">
        <f t="shared" ref="M10:M35" si="3">IF(($F10      =0),0,($L10      /$F10      ))</f>
        <v>0.27501990867798221</v>
      </c>
      <c r="N10" s="77">
        <v>710803915</v>
      </c>
      <c r="O10" s="78">
        <v>94593617</v>
      </c>
      <c r="P10" s="78">
        <f t="shared" ref="P10:P35" si="4">$N10      +$O10</f>
        <v>805397532</v>
      </c>
      <c r="Q10" s="95">
        <f t="shared" ref="Q10:Q35" si="5">IF(($F10      =0),0,($P10      /$F10      ))</f>
        <v>0.27599359884789348</v>
      </c>
      <c r="R10" s="77">
        <v>530355553</v>
      </c>
      <c r="S10" s="78">
        <v>34703499</v>
      </c>
      <c r="T10" s="78">
        <f t="shared" ref="T10:T35" si="6">$R10      +$S10</f>
        <v>565059052</v>
      </c>
      <c r="U10" s="95">
        <f t="shared" ref="U10:U35" si="7">IF(($I10      =0),0,($T10      /$I10      ))</f>
        <v>0.19416249876992442</v>
      </c>
      <c r="V10" s="77">
        <v>497999166</v>
      </c>
      <c r="W10" s="78">
        <v>116070719</v>
      </c>
      <c r="X10" s="78">
        <f t="shared" ref="X10:X35" si="8">$V10      +$W10</f>
        <v>614069885</v>
      </c>
      <c r="Y10" s="95">
        <f t="shared" ref="Y10:Y35" si="9">IF(($I10      =0),0,($X10      /$I10      ))</f>
        <v>0.21100333295954374</v>
      </c>
      <c r="Z10" s="77">
        <f t="shared" ref="Z10:Z35" si="10">$J10      +$N10      +$R10      +$V10</f>
        <v>2474157885</v>
      </c>
      <c r="AA10" s="78">
        <f t="shared" ref="AA10:AA35" si="11">$K10      +$O10      +$S10      +$W10</f>
        <v>312924718</v>
      </c>
      <c r="AB10" s="78">
        <f t="shared" ref="AB10:AB35" si="12">$Z10      +$AA10</f>
        <v>2787082603</v>
      </c>
      <c r="AC10" s="95">
        <f t="shared" ref="AC10:AC35" si="13">IF(($I10      =0),0,($AB10      /$I10      ))</f>
        <v>0.95768206979660109</v>
      </c>
      <c r="AD10" s="77">
        <v>370529119</v>
      </c>
      <c r="AE10" s="78">
        <v>175281171</v>
      </c>
      <c r="AF10" s="78">
        <f t="shared" ref="AF10:AF35" si="14">$AD10      +$AE10</f>
        <v>545810290</v>
      </c>
      <c r="AG10" s="78">
        <v>2871887522</v>
      </c>
      <c r="AH10" s="78">
        <v>2968127156</v>
      </c>
      <c r="AI10" s="79">
        <v>2617316360</v>
      </c>
      <c r="AJ10" s="114">
        <f t="shared" ref="AJ10:AJ35" si="15">IF(($AH10      =0),0,($AI10      /$AH10      ))</f>
        <v>0.88180735609967242</v>
      </c>
      <c r="AK10" s="115">
        <f t="shared" ref="AK10:AK35" si="16">IF(($AF10      =0),0,(($X10      /$AF10      )-1))</f>
        <v>0.12506102624045434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7967455452</v>
      </c>
      <c r="E11" s="78">
        <v>614997558</v>
      </c>
      <c r="F11" s="79">
        <f t="shared" si="0"/>
        <v>8582453010</v>
      </c>
      <c r="G11" s="77">
        <v>7851563895</v>
      </c>
      <c r="H11" s="78">
        <v>558660844</v>
      </c>
      <c r="I11" s="79">
        <f t="shared" si="1"/>
        <v>8410224739</v>
      </c>
      <c r="J11" s="77">
        <v>744551715</v>
      </c>
      <c r="K11" s="78">
        <v>16926241</v>
      </c>
      <c r="L11" s="78">
        <f t="shared" si="2"/>
        <v>761477956</v>
      </c>
      <c r="M11" s="95">
        <f t="shared" si="3"/>
        <v>8.8724978174975169E-2</v>
      </c>
      <c r="N11" s="77">
        <v>2260448079</v>
      </c>
      <c r="O11" s="78">
        <v>104248051</v>
      </c>
      <c r="P11" s="78">
        <f t="shared" si="4"/>
        <v>2364696130</v>
      </c>
      <c r="Q11" s="95">
        <f t="shared" si="5"/>
        <v>0.27552683681981499</v>
      </c>
      <c r="R11" s="77">
        <v>1122170956</v>
      </c>
      <c r="S11" s="78">
        <v>40720102</v>
      </c>
      <c r="T11" s="78">
        <f t="shared" si="6"/>
        <v>1162891058</v>
      </c>
      <c r="U11" s="95">
        <f t="shared" si="7"/>
        <v>0.13827110381574312</v>
      </c>
      <c r="V11" s="77">
        <v>1581069729</v>
      </c>
      <c r="W11" s="78">
        <v>141344795</v>
      </c>
      <c r="X11" s="78">
        <f t="shared" si="8"/>
        <v>1722414524</v>
      </c>
      <c r="Y11" s="95">
        <f t="shared" si="9"/>
        <v>0.20480005914857397</v>
      </c>
      <c r="Z11" s="77">
        <f t="shared" si="10"/>
        <v>5708240479</v>
      </c>
      <c r="AA11" s="78">
        <f t="shared" si="11"/>
        <v>303239189</v>
      </c>
      <c r="AB11" s="78">
        <f t="shared" si="12"/>
        <v>6011479668</v>
      </c>
      <c r="AC11" s="95">
        <f t="shared" si="13"/>
        <v>0.71478228639045649</v>
      </c>
      <c r="AD11" s="77">
        <v>2038298005</v>
      </c>
      <c r="AE11" s="78">
        <v>138212536</v>
      </c>
      <c r="AF11" s="78">
        <f t="shared" si="14"/>
        <v>2176510541</v>
      </c>
      <c r="AG11" s="78">
        <v>7699087821</v>
      </c>
      <c r="AH11" s="78">
        <v>7708277433</v>
      </c>
      <c r="AI11" s="79">
        <v>5214206654</v>
      </c>
      <c r="AJ11" s="114">
        <f t="shared" si="15"/>
        <v>0.67644252549569595</v>
      </c>
      <c r="AK11" s="115">
        <f t="shared" si="16"/>
        <v>-0.20863488067067437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258850062</v>
      </c>
      <c r="E12" s="78">
        <v>56886349</v>
      </c>
      <c r="F12" s="79">
        <f t="shared" si="0"/>
        <v>315736411</v>
      </c>
      <c r="G12" s="77">
        <v>258850062</v>
      </c>
      <c r="H12" s="78">
        <v>54373044</v>
      </c>
      <c r="I12" s="79">
        <f t="shared" si="1"/>
        <v>313223106</v>
      </c>
      <c r="J12" s="77">
        <v>68477280</v>
      </c>
      <c r="K12" s="78">
        <v>11454442</v>
      </c>
      <c r="L12" s="78">
        <f t="shared" si="2"/>
        <v>79931722</v>
      </c>
      <c r="M12" s="95">
        <f t="shared" si="3"/>
        <v>0.25315965854821859</v>
      </c>
      <c r="N12" s="77">
        <v>68719491</v>
      </c>
      <c r="O12" s="78">
        <v>14384104</v>
      </c>
      <c r="P12" s="78">
        <f t="shared" si="4"/>
        <v>83103595</v>
      </c>
      <c r="Q12" s="95">
        <f t="shared" si="5"/>
        <v>0.26320561108804141</v>
      </c>
      <c r="R12" s="77">
        <v>67037761</v>
      </c>
      <c r="S12" s="78">
        <v>5528985</v>
      </c>
      <c r="T12" s="78">
        <f t="shared" si="6"/>
        <v>72566746</v>
      </c>
      <c r="U12" s="95">
        <f t="shared" si="7"/>
        <v>0.23167749955202857</v>
      </c>
      <c r="V12" s="77">
        <v>29191953</v>
      </c>
      <c r="W12" s="78">
        <v>4994182</v>
      </c>
      <c r="X12" s="78">
        <f t="shared" si="8"/>
        <v>34186135</v>
      </c>
      <c r="Y12" s="95">
        <f t="shared" si="9"/>
        <v>0.10914308154520376</v>
      </c>
      <c r="Z12" s="77">
        <f t="shared" si="10"/>
        <v>233426485</v>
      </c>
      <c r="AA12" s="78">
        <f t="shared" si="11"/>
        <v>36361713</v>
      </c>
      <c r="AB12" s="78">
        <f t="shared" si="12"/>
        <v>269788198</v>
      </c>
      <c r="AC12" s="95">
        <f t="shared" si="13"/>
        <v>0.86132917026881151</v>
      </c>
      <c r="AD12" s="77">
        <v>23586525</v>
      </c>
      <c r="AE12" s="78">
        <v>13939545</v>
      </c>
      <c r="AF12" s="78">
        <f t="shared" si="14"/>
        <v>37526070</v>
      </c>
      <c r="AG12" s="78">
        <v>315576889</v>
      </c>
      <c r="AH12" s="78">
        <v>330966710</v>
      </c>
      <c r="AI12" s="79">
        <v>206925331</v>
      </c>
      <c r="AJ12" s="114">
        <f t="shared" si="15"/>
        <v>0.62521493778029824</v>
      </c>
      <c r="AK12" s="115">
        <f t="shared" si="16"/>
        <v>-8.9003058407128743E-2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1077484189</v>
      </c>
      <c r="E13" s="78">
        <v>244590790</v>
      </c>
      <c r="F13" s="79">
        <f t="shared" si="0"/>
        <v>1322074979</v>
      </c>
      <c r="G13" s="77">
        <v>1077007521</v>
      </c>
      <c r="H13" s="78">
        <v>242621120</v>
      </c>
      <c r="I13" s="79">
        <f t="shared" si="1"/>
        <v>1319628641</v>
      </c>
      <c r="J13" s="77">
        <v>349373482</v>
      </c>
      <c r="K13" s="78">
        <v>36273454</v>
      </c>
      <c r="L13" s="78">
        <f t="shared" si="2"/>
        <v>385646936</v>
      </c>
      <c r="M13" s="95">
        <f t="shared" si="3"/>
        <v>0.29169823355381724</v>
      </c>
      <c r="N13" s="77">
        <v>298882797</v>
      </c>
      <c r="O13" s="78">
        <v>72154026</v>
      </c>
      <c r="P13" s="78">
        <f t="shared" si="4"/>
        <v>371036823</v>
      </c>
      <c r="Q13" s="95">
        <f t="shared" si="5"/>
        <v>0.28064733762728594</v>
      </c>
      <c r="R13" s="77">
        <v>267225290</v>
      </c>
      <c r="S13" s="78">
        <v>43450503</v>
      </c>
      <c r="T13" s="78">
        <f t="shared" si="6"/>
        <v>310675793</v>
      </c>
      <c r="U13" s="95">
        <f t="shared" si="7"/>
        <v>0.23542668243739642</v>
      </c>
      <c r="V13" s="77">
        <v>118832733</v>
      </c>
      <c r="W13" s="78">
        <v>44664312</v>
      </c>
      <c r="X13" s="78">
        <f t="shared" si="8"/>
        <v>163497045</v>
      </c>
      <c r="Y13" s="95">
        <f t="shared" si="9"/>
        <v>0.12389625377947522</v>
      </c>
      <c r="Z13" s="77">
        <f t="shared" si="10"/>
        <v>1034314302</v>
      </c>
      <c r="AA13" s="78">
        <f t="shared" si="11"/>
        <v>196542295</v>
      </c>
      <c r="AB13" s="78">
        <f t="shared" si="12"/>
        <v>1230856597</v>
      </c>
      <c r="AC13" s="95">
        <f t="shared" si="13"/>
        <v>0.93272952613946791</v>
      </c>
      <c r="AD13" s="77">
        <v>99701344</v>
      </c>
      <c r="AE13" s="78">
        <v>54960453</v>
      </c>
      <c r="AF13" s="78">
        <f t="shared" si="14"/>
        <v>154661797</v>
      </c>
      <c r="AG13" s="78">
        <v>1237304711</v>
      </c>
      <c r="AH13" s="78">
        <v>1232690550</v>
      </c>
      <c r="AI13" s="79">
        <v>1143178607</v>
      </c>
      <c r="AJ13" s="114">
        <f t="shared" si="15"/>
        <v>0.92738490369703896</v>
      </c>
      <c r="AK13" s="115">
        <f t="shared" si="16"/>
        <v>5.7126246890820687E-2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410734000</v>
      </c>
      <c r="E14" s="78">
        <v>41440000</v>
      </c>
      <c r="F14" s="79">
        <f t="shared" si="0"/>
        <v>452174000</v>
      </c>
      <c r="G14" s="77">
        <v>410734000</v>
      </c>
      <c r="H14" s="78">
        <v>41440000</v>
      </c>
      <c r="I14" s="79">
        <f t="shared" si="1"/>
        <v>452174000</v>
      </c>
      <c r="J14" s="77">
        <v>3598698</v>
      </c>
      <c r="K14" s="78">
        <v>925413</v>
      </c>
      <c r="L14" s="78">
        <f t="shared" si="2"/>
        <v>4524111</v>
      </c>
      <c r="M14" s="95">
        <f t="shared" si="3"/>
        <v>1.0005243556683932E-2</v>
      </c>
      <c r="N14" s="77">
        <v>138035480</v>
      </c>
      <c r="O14" s="78">
        <v>106516</v>
      </c>
      <c r="P14" s="78">
        <f t="shared" si="4"/>
        <v>138141996</v>
      </c>
      <c r="Q14" s="95">
        <f t="shared" si="5"/>
        <v>0.30550627855648488</v>
      </c>
      <c r="R14" s="77">
        <v>104364874</v>
      </c>
      <c r="S14" s="78">
        <v>18151</v>
      </c>
      <c r="T14" s="78">
        <f t="shared" si="6"/>
        <v>104383025</v>
      </c>
      <c r="U14" s="95">
        <f t="shared" si="7"/>
        <v>0.23084703012557112</v>
      </c>
      <c r="V14" s="77">
        <v>6229779</v>
      </c>
      <c r="W14" s="78">
        <v>14485293</v>
      </c>
      <c r="X14" s="78">
        <f t="shared" si="8"/>
        <v>20715072</v>
      </c>
      <c r="Y14" s="95">
        <f t="shared" si="9"/>
        <v>4.5812169651505835E-2</v>
      </c>
      <c r="Z14" s="77">
        <f t="shared" si="10"/>
        <v>252228831</v>
      </c>
      <c r="AA14" s="78">
        <f t="shared" si="11"/>
        <v>15535373</v>
      </c>
      <c r="AB14" s="78">
        <f t="shared" si="12"/>
        <v>267764204</v>
      </c>
      <c r="AC14" s="95">
        <f t="shared" si="13"/>
        <v>0.59217072189024578</v>
      </c>
      <c r="AD14" s="77">
        <v>9877190</v>
      </c>
      <c r="AE14" s="78">
        <v>17653976</v>
      </c>
      <c r="AF14" s="78">
        <f t="shared" si="14"/>
        <v>27531166</v>
      </c>
      <c r="AG14" s="78">
        <v>423525523</v>
      </c>
      <c r="AH14" s="78">
        <v>427456000</v>
      </c>
      <c r="AI14" s="79">
        <v>422811969</v>
      </c>
      <c r="AJ14" s="114">
        <f t="shared" si="15"/>
        <v>0.98913565138868098</v>
      </c>
      <c r="AK14" s="115">
        <f t="shared" si="16"/>
        <v>-0.24757738193870904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12836309610</v>
      </c>
      <c r="E15" s="81">
        <f>SUM(E9:E14)</f>
        <v>1509856834</v>
      </c>
      <c r="F15" s="82">
        <f t="shared" si="0"/>
        <v>14346166444</v>
      </c>
      <c r="G15" s="80">
        <f>SUM(G9:G14)</f>
        <v>12746972996</v>
      </c>
      <c r="H15" s="81">
        <f>SUM(H9:H14)</f>
        <v>1450509610</v>
      </c>
      <c r="I15" s="82">
        <f t="shared" si="1"/>
        <v>14197482606</v>
      </c>
      <c r="J15" s="80">
        <f>SUM(J9:J14)</f>
        <v>2119896880</v>
      </c>
      <c r="K15" s="81">
        <f>SUM(K9:K14)</f>
        <v>196828181</v>
      </c>
      <c r="L15" s="81">
        <f t="shared" si="2"/>
        <v>2316725061</v>
      </c>
      <c r="M15" s="96">
        <f t="shared" si="3"/>
        <v>0.16148739595649431</v>
      </c>
      <c r="N15" s="80">
        <f>SUM(N9:N14)</f>
        <v>3659850710</v>
      </c>
      <c r="O15" s="81">
        <f>SUM(O9:O14)</f>
        <v>325029051</v>
      </c>
      <c r="P15" s="81">
        <f t="shared" si="4"/>
        <v>3984879761</v>
      </c>
      <c r="Q15" s="96">
        <f t="shared" si="5"/>
        <v>0.27776617374090184</v>
      </c>
      <c r="R15" s="80">
        <f>SUM(R9:R14)</f>
        <v>2233311849</v>
      </c>
      <c r="S15" s="81">
        <f>SUM(S9:S14)</f>
        <v>140030545</v>
      </c>
      <c r="T15" s="81">
        <f t="shared" si="6"/>
        <v>2373342394</v>
      </c>
      <c r="U15" s="96">
        <f t="shared" si="7"/>
        <v>0.16716642378536892</v>
      </c>
      <c r="V15" s="80">
        <f>SUM(V9:V14)</f>
        <v>2284696342</v>
      </c>
      <c r="W15" s="81">
        <f>SUM(W9:W14)</f>
        <v>364062957</v>
      </c>
      <c r="X15" s="81">
        <f t="shared" si="8"/>
        <v>2648759299</v>
      </c>
      <c r="Y15" s="96">
        <f t="shared" si="9"/>
        <v>0.18656541955406991</v>
      </c>
      <c r="Z15" s="80">
        <f t="shared" si="10"/>
        <v>10297755781</v>
      </c>
      <c r="AA15" s="81">
        <f t="shared" si="11"/>
        <v>1025950734</v>
      </c>
      <c r="AB15" s="81">
        <f t="shared" si="12"/>
        <v>11323706515</v>
      </c>
      <c r="AC15" s="96">
        <f t="shared" si="13"/>
        <v>0.79758551774625785</v>
      </c>
      <c r="AD15" s="80">
        <f>SUM(AD9:AD14)</f>
        <v>2577612504</v>
      </c>
      <c r="AE15" s="81">
        <f>SUM(AE9:AE14)</f>
        <v>581685640</v>
      </c>
      <c r="AF15" s="81">
        <f t="shared" si="14"/>
        <v>3159298144</v>
      </c>
      <c r="AG15" s="81">
        <f>SUM(AG9:AG14)</f>
        <v>13353092608</v>
      </c>
      <c r="AH15" s="81">
        <f>SUM(AH9:AH14)</f>
        <v>13423339768</v>
      </c>
      <c r="AI15" s="82">
        <f>SUM(AI9:AI14)</f>
        <v>10405096208</v>
      </c>
      <c r="AJ15" s="116">
        <f t="shared" si="15"/>
        <v>0.77514958183542271</v>
      </c>
      <c r="AK15" s="117">
        <f t="shared" si="16"/>
        <v>-0.16159881775311169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186275064</v>
      </c>
      <c r="E16" s="78">
        <v>21860004</v>
      </c>
      <c r="F16" s="79">
        <f t="shared" si="0"/>
        <v>208135068</v>
      </c>
      <c r="G16" s="77">
        <v>195993876</v>
      </c>
      <c r="H16" s="78">
        <v>52081980</v>
      </c>
      <c r="I16" s="79">
        <f t="shared" si="1"/>
        <v>248075856</v>
      </c>
      <c r="J16" s="77">
        <v>57869703</v>
      </c>
      <c r="K16" s="78">
        <v>1758154</v>
      </c>
      <c r="L16" s="78">
        <f t="shared" si="2"/>
        <v>59627857</v>
      </c>
      <c r="M16" s="95">
        <f t="shared" si="3"/>
        <v>0.28648635510090975</v>
      </c>
      <c r="N16" s="77">
        <v>5949598</v>
      </c>
      <c r="O16" s="78">
        <v>6153488</v>
      </c>
      <c r="P16" s="78">
        <f t="shared" si="4"/>
        <v>12103086</v>
      </c>
      <c r="Q16" s="95">
        <f t="shared" si="5"/>
        <v>5.8150152765222632E-2</v>
      </c>
      <c r="R16" s="77">
        <v>56354240</v>
      </c>
      <c r="S16" s="78">
        <v>4032189</v>
      </c>
      <c r="T16" s="78">
        <f t="shared" si="6"/>
        <v>60386429</v>
      </c>
      <c r="U16" s="95">
        <f t="shared" si="7"/>
        <v>0.24341921045311238</v>
      </c>
      <c r="V16" s="77">
        <v>2762531</v>
      </c>
      <c r="W16" s="78">
        <v>20995876</v>
      </c>
      <c r="X16" s="78">
        <f t="shared" si="8"/>
        <v>23758407</v>
      </c>
      <c r="Y16" s="95">
        <f t="shared" si="9"/>
        <v>9.577073473849064E-2</v>
      </c>
      <c r="Z16" s="77">
        <f t="shared" si="10"/>
        <v>122936072</v>
      </c>
      <c r="AA16" s="78">
        <f t="shared" si="11"/>
        <v>32939707</v>
      </c>
      <c r="AB16" s="78">
        <f t="shared" si="12"/>
        <v>155875779</v>
      </c>
      <c r="AC16" s="95">
        <f t="shared" si="13"/>
        <v>0.62833917622358215</v>
      </c>
      <c r="AD16" s="77">
        <v>3510835</v>
      </c>
      <c r="AE16" s="78">
        <v>5368151</v>
      </c>
      <c r="AF16" s="78">
        <f t="shared" si="14"/>
        <v>8878986</v>
      </c>
      <c r="AG16" s="78">
        <v>229199042</v>
      </c>
      <c r="AH16" s="78">
        <v>220995404</v>
      </c>
      <c r="AI16" s="79">
        <v>168800776</v>
      </c>
      <c r="AJ16" s="114">
        <f t="shared" si="15"/>
        <v>0.76382030098689291</v>
      </c>
      <c r="AK16" s="115">
        <f t="shared" si="16"/>
        <v>1.6758018314253453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683506641</v>
      </c>
      <c r="E17" s="78">
        <v>100910176</v>
      </c>
      <c r="F17" s="79">
        <f t="shared" si="0"/>
        <v>784416817</v>
      </c>
      <c r="G17" s="77">
        <v>258985373</v>
      </c>
      <c r="H17" s="78">
        <v>32751000</v>
      </c>
      <c r="I17" s="79">
        <f t="shared" si="1"/>
        <v>291736373</v>
      </c>
      <c r="J17" s="77">
        <v>90858894</v>
      </c>
      <c r="K17" s="78">
        <v>3060135</v>
      </c>
      <c r="L17" s="78">
        <f t="shared" si="2"/>
        <v>93919029</v>
      </c>
      <c r="M17" s="95">
        <f t="shared" si="3"/>
        <v>0.11973102432861278</v>
      </c>
      <c r="N17" s="77">
        <v>72741720</v>
      </c>
      <c r="O17" s="78">
        <v>15214821</v>
      </c>
      <c r="P17" s="78">
        <f t="shared" si="4"/>
        <v>87956541</v>
      </c>
      <c r="Q17" s="95">
        <f t="shared" si="5"/>
        <v>0.11212985123953557</v>
      </c>
      <c r="R17" s="77">
        <v>33474069</v>
      </c>
      <c r="S17" s="78">
        <v>2721818</v>
      </c>
      <c r="T17" s="78">
        <f t="shared" si="6"/>
        <v>36195887</v>
      </c>
      <c r="U17" s="95">
        <f t="shared" si="7"/>
        <v>0.12407053199362289</v>
      </c>
      <c r="V17" s="77">
        <v>52994204</v>
      </c>
      <c r="W17" s="78">
        <v>15919163</v>
      </c>
      <c r="X17" s="78">
        <f t="shared" si="8"/>
        <v>68913367</v>
      </c>
      <c r="Y17" s="95">
        <f t="shared" si="9"/>
        <v>0.23621794667338242</v>
      </c>
      <c r="Z17" s="77">
        <f t="shared" si="10"/>
        <v>250068887</v>
      </c>
      <c r="AA17" s="78">
        <f t="shared" si="11"/>
        <v>36915937</v>
      </c>
      <c r="AB17" s="78">
        <f t="shared" si="12"/>
        <v>286984824</v>
      </c>
      <c r="AC17" s="95">
        <f t="shared" si="13"/>
        <v>0.98371286737015817</v>
      </c>
      <c r="AD17" s="77">
        <v>78042420</v>
      </c>
      <c r="AE17" s="78">
        <v>-3342012</v>
      </c>
      <c r="AF17" s="78">
        <f t="shared" si="14"/>
        <v>74700408</v>
      </c>
      <c r="AG17" s="78">
        <v>345107059</v>
      </c>
      <c r="AH17" s="78">
        <v>306220936</v>
      </c>
      <c r="AI17" s="79">
        <v>307054728</v>
      </c>
      <c r="AJ17" s="114">
        <f t="shared" si="15"/>
        <v>1.0027228445281742</v>
      </c>
      <c r="AK17" s="115">
        <f t="shared" si="16"/>
        <v>-7.7470005250841467E-2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1269382384</v>
      </c>
      <c r="E18" s="78">
        <v>109599464</v>
      </c>
      <c r="F18" s="79">
        <f t="shared" si="0"/>
        <v>1378981848</v>
      </c>
      <c r="G18" s="77">
        <v>1269382384</v>
      </c>
      <c r="H18" s="78">
        <v>114136960</v>
      </c>
      <c r="I18" s="79">
        <f t="shared" si="1"/>
        <v>1383519344</v>
      </c>
      <c r="J18" s="77">
        <v>375647508</v>
      </c>
      <c r="K18" s="78">
        <v>22224274</v>
      </c>
      <c r="L18" s="78">
        <f t="shared" si="2"/>
        <v>397871782</v>
      </c>
      <c r="M18" s="95">
        <f t="shared" si="3"/>
        <v>0.2885257573020642</v>
      </c>
      <c r="N18" s="77">
        <v>329508337</v>
      </c>
      <c r="O18" s="78">
        <v>44835535</v>
      </c>
      <c r="P18" s="78">
        <f t="shared" si="4"/>
        <v>374343872</v>
      </c>
      <c r="Q18" s="95">
        <f t="shared" si="5"/>
        <v>0.27146395911079463</v>
      </c>
      <c r="R18" s="77">
        <v>262186637</v>
      </c>
      <c r="S18" s="78">
        <v>16739622</v>
      </c>
      <c r="T18" s="78">
        <f t="shared" si="6"/>
        <v>278926259</v>
      </c>
      <c r="U18" s="95">
        <f t="shared" si="7"/>
        <v>0.20160633113634296</v>
      </c>
      <c r="V18" s="77">
        <v>151147390</v>
      </c>
      <c r="W18" s="78">
        <v>24255020</v>
      </c>
      <c r="X18" s="78">
        <f t="shared" si="8"/>
        <v>175402410</v>
      </c>
      <c r="Y18" s="95">
        <f t="shared" si="9"/>
        <v>0.12677987536688898</v>
      </c>
      <c r="Z18" s="77">
        <f t="shared" si="10"/>
        <v>1118489872</v>
      </c>
      <c r="AA18" s="78">
        <f t="shared" si="11"/>
        <v>108054451</v>
      </c>
      <c r="AB18" s="78">
        <f t="shared" si="12"/>
        <v>1226544323</v>
      </c>
      <c r="AC18" s="95">
        <f t="shared" si="13"/>
        <v>0.88653933775428295</v>
      </c>
      <c r="AD18" s="77">
        <v>284130867</v>
      </c>
      <c r="AE18" s="78">
        <v>44682491</v>
      </c>
      <c r="AF18" s="78">
        <f t="shared" si="14"/>
        <v>328813358</v>
      </c>
      <c r="AG18" s="78">
        <v>1325192904</v>
      </c>
      <c r="AH18" s="78">
        <v>1362592904</v>
      </c>
      <c r="AI18" s="79">
        <v>1391297226</v>
      </c>
      <c r="AJ18" s="114">
        <f t="shared" si="15"/>
        <v>1.0210659558814201</v>
      </c>
      <c r="AK18" s="115">
        <f t="shared" si="16"/>
        <v>-0.46655935431917583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646138000</v>
      </c>
      <c r="E19" s="78">
        <v>129399000</v>
      </c>
      <c r="F19" s="79">
        <f t="shared" si="0"/>
        <v>775537000</v>
      </c>
      <c r="G19" s="77">
        <v>646138000</v>
      </c>
      <c r="H19" s="78">
        <v>129399000</v>
      </c>
      <c r="I19" s="79">
        <f t="shared" si="1"/>
        <v>775537000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36078022</v>
      </c>
      <c r="O19" s="78">
        <v>12099664</v>
      </c>
      <c r="P19" s="78">
        <f t="shared" si="4"/>
        <v>48177686</v>
      </c>
      <c r="Q19" s="95">
        <f t="shared" si="5"/>
        <v>6.2121711794537203E-2</v>
      </c>
      <c r="R19" s="77">
        <v>26288198</v>
      </c>
      <c r="S19" s="78">
        <v>-1270</v>
      </c>
      <c r="T19" s="78">
        <f t="shared" si="6"/>
        <v>26286928</v>
      </c>
      <c r="U19" s="95">
        <f t="shared" si="7"/>
        <v>3.3895130728772448E-2</v>
      </c>
      <c r="V19" s="77">
        <v>37120089</v>
      </c>
      <c r="W19" s="78">
        <v>3373658</v>
      </c>
      <c r="X19" s="78">
        <f t="shared" si="8"/>
        <v>40493747</v>
      </c>
      <c r="Y19" s="95">
        <f t="shared" si="9"/>
        <v>5.221381700679658E-2</v>
      </c>
      <c r="Z19" s="77">
        <f t="shared" si="10"/>
        <v>99486309</v>
      </c>
      <c r="AA19" s="78">
        <f t="shared" si="11"/>
        <v>15472052</v>
      </c>
      <c r="AB19" s="78">
        <f t="shared" si="12"/>
        <v>114958361</v>
      </c>
      <c r="AC19" s="95">
        <f t="shared" si="13"/>
        <v>0.14823065953010622</v>
      </c>
      <c r="AD19" s="77">
        <v>0</v>
      </c>
      <c r="AE19" s="78">
        <v>0</v>
      </c>
      <c r="AF19" s="78">
        <f t="shared" si="14"/>
        <v>0</v>
      </c>
      <c r="AG19" s="78">
        <v>624787560</v>
      </c>
      <c r="AH19" s="78">
        <v>624787560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512019060</v>
      </c>
      <c r="E20" s="78">
        <v>39700032</v>
      </c>
      <c r="F20" s="79">
        <f t="shared" si="0"/>
        <v>551719092</v>
      </c>
      <c r="G20" s="77">
        <v>533969461</v>
      </c>
      <c r="H20" s="78">
        <v>45776880</v>
      </c>
      <c r="I20" s="79">
        <f t="shared" si="1"/>
        <v>579746341</v>
      </c>
      <c r="J20" s="77">
        <v>116663282</v>
      </c>
      <c r="K20" s="78">
        <v>-2363414</v>
      </c>
      <c r="L20" s="78">
        <f t="shared" si="2"/>
        <v>114299868</v>
      </c>
      <c r="M20" s="95">
        <f t="shared" si="3"/>
        <v>0.20717040547873591</v>
      </c>
      <c r="N20" s="77">
        <v>137804682</v>
      </c>
      <c r="O20" s="78">
        <v>3834384</v>
      </c>
      <c r="P20" s="78">
        <f t="shared" si="4"/>
        <v>141639066</v>
      </c>
      <c r="Q20" s="95">
        <f t="shared" si="5"/>
        <v>0.25672315505079529</v>
      </c>
      <c r="R20" s="77">
        <v>100722883</v>
      </c>
      <c r="S20" s="78">
        <v>862304</v>
      </c>
      <c r="T20" s="78">
        <f t="shared" si="6"/>
        <v>101585187</v>
      </c>
      <c r="U20" s="95">
        <f t="shared" si="7"/>
        <v>0.17522350693024899</v>
      </c>
      <c r="V20" s="77">
        <v>51064465</v>
      </c>
      <c r="W20" s="78">
        <v>21204436</v>
      </c>
      <c r="X20" s="78">
        <f t="shared" si="8"/>
        <v>72268901</v>
      </c>
      <c r="Y20" s="95">
        <f t="shared" si="9"/>
        <v>0.12465607092119621</v>
      </c>
      <c r="Z20" s="77">
        <f t="shared" si="10"/>
        <v>406255312</v>
      </c>
      <c r="AA20" s="78">
        <f t="shared" si="11"/>
        <v>23537710</v>
      </c>
      <c r="AB20" s="78">
        <f t="shared" si="12"/>
        <v>429793022</v>
      </c>
      <c r="AC20" s="95">
        <f t="shared" si="13"/>
        <v>0.74134667457952963</v>
      </c>
      <c r="AD20" s="77">
        <v>30780336</v>
      </c>
      <c r="AE20" s="78">
        <v>6414992</v>
      </c>
      <c r="AF20" s="78">
        <f t="shared" si="14"/>
        <v>37195328</v>
      </c>
      <c r="AG20" s="78">
        <v>591710688</v>
      </c>
      <c r="AH20" s="78">
        <v>497369448</v>
      </c>
      <c r="AI20" s="79">
        <v>361494679</v>
      </c>
      <c r="AJ20" s="114">
        <f t="shared" si="15"/>
        <v>0.72681319782231579</v>
      </c>
      <c r="AK20" s="115">
        <f t="shared" si="16"/>
        <v>0.94295641108474704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1067840824</v>
      </c>
      <c r="E21" s="78">
        <v>391343900</v>
      </c>
      <c r="F21" s="79">
        <f t="shared" si="0"/>
        <v>1459184724</v>
      </c>
      <c r="G21" s="77">
        <v>1085983514</v>
      </c>
      <c r="H21" s="78">
        <v>508268149</v>
      </c>
      <c r="I21" s="79">
        <f t="shared" si="1"/>
        <v>1594251663</v>
      </c>
      <c r="J21" s="77">
        <v>449205972</v>
      </c>
      <c r="K21" s="78">
        <v>6539717</v>
      </c>
      <c r="L21" s="78">
        <f t="shared" si="2"/>
        <v>455745689</v>
      </c>
      <c r="M21" s="95">
        <f t="shared" si="3"/>
        <v>0.31232898858116059</v>
      </c>
      <c r="N21" s="77">
        <v>275849888</v>
      </c>
      <c r="O21" s="78">
        <v>138168890</v>
      </c>
      <c r="P21" s="78">
        <f t="shared" si="4"/>
        <v>414018778</v>
      </c>
      <c r="Q21" s="95">
        <f t="shared" si="5"/>
        <v>0.28373294428759382</v>
      </c>
      <c r="R21" s="77">
        <v>269402981</v>
      </c>
      <c r="S21" s="78">
        <v>83034289</v>
      </c>
      <c r="T21" s="78">
        <f t="shared" si="6"/>
        <v>352437270</v>
      </c>
      <c r="U21" s="95">
        <f t="shared" si="7"/>
        <v>0.22106752539733748</v>
      </c>
      <c r="V21" s="77">
        <v>6891859</v>
      </c>
      <c r="W21" s="78">
        <v>143545817</v>
      </c>
      <c r="X21" s="78">
        <f t="shared" si="8"/>
        <v>150437676</v>
      </c>
      <c r="Y21" s="95">
        <f t="shared" si="9"/>
        <v>9.4362564889480693E-2</v>
      </c>
      <c r="Z21" s="77">
        <f t="shared" si="10"/>
        <v>1001350700</v>
      </c>
      <c r="AA21" s="78">
        <f t="shared" si="11"/>
        <v>371288713</v>
      </c>
      <c r="AB21" s="78">
        <f t="shared" si="12"/>
        <v>1372639413</v>
      </c>
      <c r="AC21" s="95">
        <f t="shared" si="13"/>
        <v>0.86099293157833134</v>
      </c>
      <c r="AD21" s="77">
        <v>9879379</v>
      </c>
      <c r="AE21" s="78">
        <v>101076092</v>
      </c>
      <c r="AF21" s="78">
        <f t="shared" si="14"/>
        <v>110955471</v>
      </c>
      <c r="AG21" s="78">
        <v>1357512384</v>
      </c>
      <c r="AH21" s="78">
        <v>1357512384</v>
      </c>
      <c r="AI21" s="79">
        <v>1280642507</v>
      </c>
      <c r="AJ21" s="114">
        <f t="shared" si="15"/>
        <v>0.9433744561699704</v>
      </c>
      <c r="AK21" s="115">
        <f t="shared" si="16"/>
        <v>0.35583828939809559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4365161973</v>
      </c>
      <c r="E22" s="81">
        <f>SUM(E16:E21)</f>
        <v>792812576</v>
      </c>
      <c r="F22" s="82">
        <f t="shared" si="0"/>
        <v>5157974549</v>
      </c>
      <c r="G22" s="80">
        <f>SUM(G16:G21)</f>
        <v>3990452608</v>
      </c>
      <c r="H22" s="81">
        <f>SUM(H16:H21)</f>
        <v>882413969</v>
      </c>
      <c r="I22" s="82">
        <f t="shared" si="1"/>
        <v>4872866577</v>
      </c>
      <c r="J22" s="80">
        <f>SUM(J16:J21)</f>
        <v>1090245359</v>
      </c>
      <c r="K22" s="81">
        <f>SUM(K16:K21)</f>
        <v>31218866</v>
      </c>
      <c r="L22" s="81">
        <f t="shared" si="2"/>
        <v>1121464225</v>
      </c>
      <c r="M22" s="96">
        <f t="shared" si="3"/>
        <v>0.2174233731373148</v>
      </c>
      <c r="N22" s="80">
        <f>SUM(N16:N21)</f>
        <v>857932247</v>
      </c>
      <c r="O22" s="81">
        <f>SUM(O16:O21)</f>
        <v>220306782</v>
      </c>
      <c r="P22" s="81">
        <f t="shared" si="4"/>
        <v>1078239029</v>
      </c>
      <c r="Q22" s="96">
        <f t="shared" si="5"/>
        <v>0.20904310766888973</v>
      </c>
      <c r="R22" s="80">
        <f>SUM(R16:R21)</f>
        <v>748429008</v>
      </c>
      <c r="S22" s="81">
        <f>SUM(S16:S21)</f>
        <v>107388952</v>
      </c>
      <c r="T22" s="81">
        <f t="shared" si="6"/>
        <v>855817960</v>
      </c>
      <c r="U22" s="96">
        <f t="shared" si="7"/>
        <v>0.17562926184752792</v>
      </c>
      <c r="V22" s="80">
        <f>SUM(V16:V21)</f>
        <v>301980538</v>
      </c>
      <c r="W22" s="81">
        <f>SUM(W16:W21)</f>
        <v>229293970</v>
      </c>
      <c r="X22" s="81">
        <f t="shared" si="8"/>
        <v>531274508</v>
      </c>
      <c r="Y22" s="96">
        <f t="shared" si="9"/>
        <v>0.10902709926588659</v>
      </c>
      <c r="Z22" s="80">
        <f t="shared" si="10"/>
        <v>2998587152</v>
      </c>
      <c r="AA22" s="81">
        <f t="shared" si="11"/>
        <v>588208570</v>
      </c>
      <c r="AB22" s="81">
        <f t="shared" si="12"/>
        <v>3586795722</v>
      </c>
      <c r="AC22" s="96">
        <f t="shared" si="13"/>
        <v>0.73607509364810586</v>
      </c>
      <c r="AD22" s="80">
        <f>SUM(AD16:AD21)</f>
        <v>406343837</v>
      </c>
      <c r="AE22" s="81">
        <f>SUM(AE16:AE21)</f>
        <v>154199714</v>
      </c>
      <c r="AF22" s="81">
        <f t="shared" si="14"/>
        <v>560543551</v>
      </c>
      <c r="AG22" s="81">
        <f>SUM(AG16:AG21)</f>
        <v>4473509637</v>
      </c>
      <c r="AH22" s="81">
        <f>SUM(AH16:AH21)</f>
        <v>4369478636</v>
      </c>
      <c r="AI22" s="82">
        <f>SUM(AI16:AI21)</f>
        <v>3509289916</v>
      </c>
      <c r="AJ22" s="116">
        <f t="shared" si="15"/>
        <v>0.80313698917922804</v>
      </c>
      <c r="AK22" s="117">
        <f t="shared" si="16"/>
        <v>-5.2215466483887862E-2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412625163</v>
      </c>
      <c r="E23" s="78">
        <v>27506403</v>
      </c>
      <c r="F23" s="79">
        <f t="shared" si="0"/>
        <v>440131566</v>
      </c>
      <c r="G23" s="77">
        <v>429684360</v>
      </c>
      <c r="H23" s="78">
        <v>75415963</v>
      </c>
      <c r="I23" s="79">
        <f t="shared" si="1"/>
        <v>505100323</v>
      </c>
      <c r="J23" s="77">
        <v>40625124</v>
      </c>
      <c r="K23" s="78">
        <v>4157817</v>
      </c>
      <c r="L23" s="78">
        <f t="shared" si="2"/>
        <v>44782941</v>
      </c>
      <c r="M23" s="95">
        <f t="shared" si="3"/>
        <v>0.1017489870290285</v>
      </c>
      <c r="N23" s="77">
        <v>167609321</v>
      </c>
      <c r="O23" s="78">
        <v>12938545</v>
      </c>
      <c r="P23" s="78">
        <f t="shared" si="4"/>
        <v>180547866</v>
      </c>
      <c r="Q23" s="95">
        <f t="shared" si="5"/>
        <v>0.41021339969058251</v>
      </c>
      <c r="R23" s="77">
        <v>123277040</v>
      </c>
      <c r="S23" s="78">
        <v>22729151</v>
      </c>
      <c r="T23" s="78">
        <f t="shared" si="6"/>
        <v>146006191</v>
      </c>
      <c r="U23" s="95">
        <f t="shared" si="7"/>
        <v>0.28906374506515609</v>
      </c>
      <c r="V23" s="77">
        <v>90857972</v>
      </c>
      <c r="W23" s="78">
        <v>4943646</v>
      </c>
      <c r="X23" s="78">
        <f t="shared" si="8"/>
        <v>95801618</v>
      </c>
      <c r="Y23" s="95">
        <f t="shared" si="9"/>
        <v>0.18966849482691778</v>
      </c>
      <c r="Z23" s="77">
        <f t="shared" si="10"/>
        <v>422369457</v>
      </c>
      <c r="AA23" s="78">
        <f t="shared" si="11"/>
        <v>44769159</v>
      </c>
      <c r="AB23" s="78">
        <f t="shared" si="12"/>
        <v>467138616</v>
      </c>
      <c r="AC23" s="95">
        <f t="shared" si="13"/>
        <v>0.92484323356886866</v>
      </c>
      <c r="AD23" s="77">
        <v>104740265</v>
      </c>
      <c r="AE23" s="78">
        <v>21742836</v>
      </c>
      <c r="AF23" s="78">
        <f t="shared" si="14"/>
        <v>126483101</v>
      </c>
      <c r="AG23" s="78">
        <v>508162620</v>
      </c>
      <c r="AH23" s="78">
        <v>581648215</v>
      </c>
      <c r="AI23" s="79">
        <v>472669442</v>
      </c>
      <c r="AJ23" s="114">
        <f t="shared" si="15"/>
        <v>0.81263799975729312</v>
      </c>
      <c r="AK23" s="115">
        <f t="shared" si="16"/>
        <v>-0.24257377276036263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222867084</v>
      </c>
      <c r="E24" s="78">
        <v>23531020</v>
      </c>
      <c r="F24" s="79">
        <f t="shared" si="0"/>
        <v>246398104</v>
      </c>
      <c r="G24" s="77">
        <v>231405851</v>
      </c>
      <c r="H24" s="78">
        <v>41820658</v>
      </c>
      <c r="I24" s="79">
        <f t="shared" si="1"/>
        <v>273226509</v>
      </c>
      <c r="J24" s="77">
        <v>35977368</v>
      </c>
      <c r="K24" s="78">
        <v>3949065</v>
      </c>
      <c r="L24" s="78">
        <f t="shared" si="2"/>
        <v>39926433</v>
      </c>
      <c r="M24" s="95">
        <f t="shared" si="3"/>
        <v>0.1620403418363966</v>
      </c>
      <c r="N24" s="77">
        <v>9388654</v>
      </c>
      <c r="O24" s="78">
        <v>501104</v>
      </c>
      <c r="P24" s="78">
        <f t="shared" si="4"/>
        <v>9889758</v>
      </c>
      <c r="Q24" s="95">
        <f t="shared" si="5"/>
        <v>4.0137313718939978E-2</v>
      </c>
      <c r="R24" s="77">
        <v>37232025</v>
      </c>
      <c r="S24" s="78">
        <v>5530274</v>
      </c>
      <c r="T24" s="78">
        <f t="shared" si="6"/>
        <v>42762299</v>
      </c>
      <c r="U24" s="95">
        <f t="shared" si="7"/>
        <v>0.15650860217227311</v>
      </c>
      <c r="V24" s="77">
        <v>19532804</v>
      </c>
      <c r="W24" s="78">
        <v>2488980</v>
      </c>
      <c r="X24" s="78">
        <f t="shared" si="8"/>
        <v>22021784</v>
      </c>
      <c r="Y24" s="95">
        <f t="shared" si="9"/>
        <v>8.0599002200039085E-2</v>
      </c>
      <c r="Z24" s="77">
        <f t="shared" si="10"/>
        <v>102130851</v>
      </c>
      <c r="AA24" s="78">
        <f t="shared" si="11"/>
        <v>12469423</v>
      </c>
      <c r="AB24" s="78">
        <f t="shared" si="12"/>
        <v>114600274</v>
      </c>
      <c r="AC24" s="95">
        <f t="shared" si="13"/>
        <v>0.41943321831923708</v>
      </c>
      <c r="AD24" s="77">
        <v>15314817</v>
      </c>
      <c r="AE24" s="78">
        <v>15678601</v>
      </c>
      <c r="AF24" s="78">
        <f t="shared" si="14"/>
        <v>30993418</v>
      </c>
      <c r="AG24" s="78">
        <v>221022963</v>
      </c>
      <c r="AH24" s="78">
        <v>228918611</v>
      </c>
      <c r="AI24" s="79">
        <v>136920335</v>
      </c>
      <c r="AJ24" s="114">
        <f t="shared" si="15"/>
        <v>0.59811797040826886</v>
      </c>
      <c r="AK24" s="115">
        <f t="shared" si="16"/>
        <v>-0.28946900919414564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330883455</v>
      </c>
      <c r="E25" s="78">
        <v>63856150</v>
      </c>
      <c r="F25" s="79">
        <f t="shared" si="0"/>
        <v>394739605</v>
      </c>
      <c r="G25" s="77">
        <v>330403455</v>
      </c>
      <c r="H25" s="78">
        <v>60376149</v>
      </c>
      <c r="I25" s="79">
        <f t="shared" si="1"/>
        <v>390779604</v>
      </c>
      <c r="J25" s="77">
        <v>7663800</v>
      </c>
      <c r="K25" s="78">
        <v>14567983</v>
      </c>
      <c r="L25" s="78">
        <f t="shared" si="2"/>
        <v>22231783</v>
      </c>
      <c r="M25" s="95">
        <f t="shared" si="3"/>
        <v>5.6320122730020974E-2</v>
      </c>
      <c r="N25" s="77">
        <v>89965350</v>
      </c>
      <c r="O25" s="78">
        <v>20268770</v>
      </c>
      <c r="P25" s="78">
        <f t="shared" si="4"/>
        <v>110234120</v>
      </c>
      <c r="Q25" s="95">
        <f t="shared" si="5"/>
        <v>0.27925781604812622</v>
      </c>
      <c r="R25" s="77">
        <v>71752887</v>
      </c>
      <c r="S25" s="78">
        <v>6275911</v>
      </c>
      <c r="T25" s="78">
        <f t="shared" si="6"/>
        <v>78028798</v>
      </c>
      <c r="U25" s="95">
        <f t="shared" si="7"/>
        <v>0.19967469438348681</v>
      </c>
      <c r="V25" s="77">
        <v>6966951</v>
      </c>
      <c r="W25" s="78">
        <v>6158964</v>
      </c>
      <c r="X25" s="78">
        <f t="shared" si="8"/>
        <v>13125915</v>
      </c>
      <c r="Y25" s="95">
        <f t="shared" si="9"/>
        <v>3.3589048316861492E-2</v>
      </c>
      <c r="Z25" s="77">
        <f t="shared" si="10"/>
        <v>176348988</v>
      </c>
      <c r="AA25" s="78">
        <f t="shared" si="11"/>
        <v>47271628</v>
      </c>
      <c r="AB25" s="78">
        <f t="shared" si="12"/>
        <v>223620616</v>
      </c>
      <c r="AC25" s="95">
        <f t="shared" si="13"/>
        <v>0.57224229133514348</v>
      </c>
      <c r="AD25" s="77">
        <v>12771128</v>
      </c>
      <c r="AE25" s="78">
        <v>49088418</v>
      </c>
      <c r="AF25" s="78">
        <f t="shared" si="14"/>
        <v>61859546</v>
      </c>
      <c r="AG25" s="78">
        <v>387435957</v>
      </c>
      <c r="AH25" s="78">
        <v>385587762</v>
      </c>
      <c r="AI25" s="79">
        <v>380543850</v>
      </c>
      <c r="AJ25" s="114">
        <f t="shared" si="15"/>
        <v>0.98691890019061346</v>
      </c>
      <c r="AK25" s="115">
        <f t="shared" si="16"/>
        <v>-0.78781100333326082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353761527</v>
      </c>
      <c r="E26" s="78">
        <v>16298000</v>
      </c>
      <c r="F26" s="79">
        <f t="shared" si="0"/>
        <v>370059527</v>
      </c>
      <c r="G26" s="77">
        <v>369929871</v>
      </c>
      <c r="H26" s="78">
        <v>52893632</v>
      </c>
      <c r="I26" s="79">
        <f t="shared" si="1"/>
        <v>422823503</v>
      </c>
      <c r="J26" s="77">
        <v>79411411</v>
      </c>
      <c r="K26" s="78">
        <v>17844210</v>
      </c>
      <c r="L26" s="78">
        <f t="shared" si="2"/>
        <v>97255621</v>
      </c>
      <c r="M26" s="95">
        <f t="shared" si="3"/>
        <v>0.26281074774221391</v>
      </c>
      <c r="N26" s="77">
        <v>71436010</v>
      </c>
      <c r="O26" s="78">
        <v>25007024</v>
      </c>
      <c r="P26" s="78">
        <f t="shared" si="4"/>
        <v>96443034</v>
      </c>
      <c r="Q26" s="95">
        <f t="shared" si="5"/>
        <v>0.26061491993421915</v>
      </c>
      <c r="R26" s="77">
        <v>69081173</v>
      </c>
      <c r="S26" s="78">
        <v>2053206</v>
      </c>
      <c r="T26" s="78">
        <f t="shared" si="6"/>
        <v>71134379</v>
      </c>
      <c r="U26" s="95">
        <f t="shared" si="7"/>
        <v>0.16823657742601883</v>
      </c>
      <c r="V26" s="77">
        <v>34133006</v>
      </c>
      <c r="W26" s="78">
        <v>3340431</v>
      </c>
      <c r="X26" s="78">
        <f t="shared" si="8"/>
        <v>37473437</v>
      </c>
      <c r="Y26" s="95">
        <f t="shared" si="9"/>
        <v>8.8626665107592192E-2</v>
      </c>
      <c r="Z26" s="77">
        <f t="shared" si="10"/>
        <v>254061600</v>
      </c>
      <c r="AA26" s="78">
        <f t="shared" si="11"/>
        <v>48244871</v>
      </c>
      <c r="AB26" s="78">
        <f t="shared" si="12"/>
        <v>302306471</v>
      </c>
      <c r="AC26" s="95">
        <f t="shared" si="13"/>
        <v>0.71497083027572383</v>
      </c>
      <c r="AD26" s="77">
        <v>207645264</v>
      </c>
      <c r="AE26" s="78">
        <v>56537885</v>
      </c>
      <c r="AF26" s="78">
        <f t="shared" si="14"/>
        <v>264183149</v>
      </c>
      <c r="AG26" s="78">
        <v>370441667</v>
      </c>
      <c r="AH26" s="78">
        <v>346768611</v>
      </c>
      <c r="AI26" s="79">
        <v>507883250</v>
      </c>
      <c r="AJ26" s="114">
        <f t="shared" si="15"/>
        <v>1.464617136295534</v>
      </c>
      <c r="AK26" s="115">
        <f t="shared" si="16"/>
        <v>-0.85815356830348022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190704889</v>
      </c>
      <c r="E27" s="78">
        <v>41692584</v>
      </c>
      <c r="F27" s="79">
        <f t="shared" si="0"/>
        <v>232397473</v>
      </c>
      <c r="G27" s="77">
        <v>183775897</v>
      </c>
      <c r="H27" s="78">
        <v>43842827</v>
      </c>
      <c r="I27" s="79">
        <f t="shared" si="1"/>
        <v>227618724</v>
      </c>
      <c r="J27" s="77">
        <v>76296113</v>
      </c>
      <c r="K27" s="78">
        <v>55500</v>
      </c>
      <c r="L27" s="78">
        <f t="shared" si="2"/>
        <v>76351613</v>
      </c>
      <c r="M27" s="95">
        <f t="shared" si="3"/>
        <v>0.32853891229703691</v>
      </c>
      <c r="N27" s="77">
        <v>46927675</v>
      </c>
      <c r="O27" s="78">
        <v>9342378</v>
      </c>
      <c r="P27" s="78">
        <f t="shared" si="4"/>
        <v>56270053</v>
      </c>
      <c r="Q27" s="95">
        <f t="shared" si="5"/>
        <v>0.2421285062768303</v>
      </c>
      <c r="R27" s="77">
        <v>630766</v>
      </c>
      <c r="S27" s="78">
        <v>0</v>
      </c>
      <c r="T27" s="78">
        <f t="shared" si="6"/>
        <v>630766</v>
      </c>
      <c r="U27" s="95">
        <f t="shared" si="7"/>
        <v>2.7711516386499028E-3</v>
      </c>
      <c r="V27" s="77">
        <v>1232871</v>
      </c>
      <c r="W27" s="78">
        <v>10582290</v>
      </c>
      <c r="X27" s="78">
        <f t="shared" si="8"/>
        <v>11815161</v>
      </c>
      <c r="Y27" s="95">
        <f t="shared" si="9"/>
        <v>5.1907684887997178E-2</v>
      </c>
      <c r="Z27" s="77">
        <f t="shared" si="10"/>
        <v>125087425</v>
      </c>
      <c r="AA27" s="78">
        <f t="shared" si="11"/>
        <v>19980168</v>
      </c>
      <c r="AB27" s="78">
        <f t="shared" si="12"/>
        <v>145067593</v>
      </c>
      <c r="AC27" s="95">
        <f t="shared" si="13"/>
        <v>0.63732715152203379</v>
      </c>
      <c r="AD27" s="77">
        <v>360700</v>
      </c>
      <c r="AE27" s="78">
        <v>629834</v>
      </c>
      <c r="AF27" s="78">
        <f t="shared" si="14"/>
        <v>990534</v>
      </c>
      <c r="AG27" s="78">
        <v>209117524</v>
      </c>
      <c r="AH27" s="78">
        <v>218408851</v>
      </c>
      <c r="AI27" s="79">
        <v>125220267</v>
      </c>
      <c r="AJ27" s="114">
        <f t="shared" si="15"/>
        <v>0.57332963580308383</v>
      </c>
      <c r="AK27" s="115">
        <f t="shared" si="16"/>
        <v>10.928072130790058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525038729</v>
      </c>
      <c r="E28" s="78">
        <v>45255000</v>
      </c>
      <c r="F28" s="79">
        <f t="shared" si="0"/>
        <v>570293729</v>
      </c>
      <c r="G28" s="77">
        <v>522844131</v>
      </c>
      <c r="H28" s="78">
        <v>49279230</v>
      </c>
      <c r="I28" s="79">
        <f t="shared" si="1"/>
        <v>572123361</v>
      </c>
      <c r="J28" s="77">
        <v>206792863</v>
      </c>
      <c r="K28" s="78">
        <v>14872112</v>
      </c>
      <c r="L28" s="78">
        <f t="shared" si="2"/>
        <v>221664975</v>
      </c>
      <c r="M28" s="95">
        <f t="shared" si="3"/>
        <v>0.38868562589437133</v>
      </c>
      <c r="N28" s="77">
        <v>40441967</v>
      </c>
      <c r="O28" s="78">
        <v>121313040</v>
      </c>
      <c r="P28" s="78">
        <f t="shared" si="4"/>
        <v>161755007</v>
      </c>
      <c r="Q28" s="95">
        <f t="shared" si="5"/>
        <v>0.28363455316900388</v>
      </c>
      <c r="R28" s="77">
        <v>186779771</v>
      </c>
      <c r="S28" s="78">
        <v>28333609</v>
      </c>
      <c r="T28" s="78">
        <f t="shared" si="6"/>
        <v>215113380</v>
      </c>
      <c r="U28" s="95">
        <f t="shared" si="7"/>
        <v>0.37599125409598511</v>
      </c>
      <c r="V28" s="77">
        <v>8014072</v>
      </c>
      <c r="W28" s="78">
        <v>118874880</v>
      </c>
      <c r="X28" s="78">
        <f t="shared" si="8"/>
        <v>126888952</v>
      </c>
      <c r="Y28" s="95">
        <f t="shared" si="9"/>
        <v>0.22178600044964777</v>
      </c>
      <c r="Z28" s="77">
        <f t="shared" si="10"/>
        <v>442028673</v>
      </c>
      <c r="AA28" s="78">
        <f t="shared" si="11"/>
        <v>283393641</v>
      </c>
      <c r="AB28" s="78">
        <f t="shared" si="12"/>
        <v>725422314</v>
      </c>
      <c r="AC28" s="95">
        <f t="shared" si="13"/>
        <v>1.2679473754262589</v>
      </c>
      <c r="AD28" s="77">
        <v>11696874</v>
      </c>
      <c r="AE28" s="78">
        <v>37073778</v>
      </c>
      <c r="AF28" s="78">
        <f t="shared" si="14"/>
        <v>48770652</v>
      </c>
      <c r="AG28" s="78">
        <v>902794693</v>
      </c>
      <c r="AH28" s="78">
        <v>928138870</v>
      </c>
      <c r="AI28" s="79">
        <v>310699720</v>
      </c>
      <c r="AJ28" s="114">
        <f t="shared" si="15"/>
        <v>0.33475563845311207</v>
      </c>
      <c r="AK28" s="115">
        <f t="shared" si="16"/>
        <v>1.6017481168797989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2035880847</v>
      </c>
      <c r="E29" s="81">
        <f>SUM(E23:E28)</f>
        <v>218139157</v>
      </c>
      <c r="F29" s="82">
        <f t="shared" si="0"/>
        <v>2254020004</v>
      </c>
      <c r="G29" s="80">
        <f>SUM(G23:G28)</f>
        <v>2068043565</v>
      </c>
      <c r="H29" s="81">
        <f>SUM(H23:H28)</f>
        <v>323628459</v>
      </c>
      <c r="I29" s="82">
        <f t="shared" si="1"/>
        <v>2391672024</v>
      </c>
      <c r="J29" s="80">
        <f>SUM(J23:J28)</f>
        <v>446766679</v>
      </c>
      <c r="K29" s="81">
        <f>SUM(K23:K28)</f>
        <v>55446687</v>
      </c>
      <c r="L29" s="81">
        <f t="shared" si="2"/>
        <v>502213366</v>
      </c>
      <c r="M29" s="96">
        <f t="shared" si="3"/>
        <v>0.22280785667774403</v>
      </c>
      <c r="N29" s="80">
        <f>SUM(N23:N28)</f>
        <v>425768977</v>
      </c>
      <c r="O29" s="81">
        <f>SUM(O23:O28)</f>
        <v>189370861</v>
      </c>
      <c r="P29" s="81">
        <f t="shared" si="4"/>
        <v>615139838</v>
      </c>
      <c r="Q29" s="96">
        <f t="shared" si="5"/>
        <v>0.27290788764446122</v>
      </c>
      <c r="R29" s="80">
        <f>SUM(R23:R28)</f>
        <v>488753662</v>
      </c>
      <c r="S29" s="81">
        <f>SUM(S23:S28)</f>
        <v>64922151</v>
      </c>
      <c r="T29" s="81">
        <f t="shared" si="6"/>
        <v>553675813</v>
      </c>
      <c r="U29" s="96">
        <f t="shared" si="7"/>
        <v>0.23150156352709003</v>
      </c>
      <c r="V29" s="80">
        <f>SUM(V23:V28)</f>
        <v>160737676</v>
      </c>
      <c r="W29" s="81">
        <f>SUM(W23:W28)</f>
        <v>146389191</v>
      </c>
      <c r="X29" s="81">
        <f t="shared" si="8"/>
        <v>307126867</v>
      </c>
      <c r="Y29" s="96">
        <f t="shared" si="9"/>
        <v>0.1284151271236344</v>
      </c>
      <c r="Z29" s="80">
        <f t="shared" si="10"/>
        <v>1522026994</v>
      </c>
      <c r="AA29" s="81">
        <f t="shared" si="11"/>
        <v>456128890</v>
      </c>
      <c r="AB29" s="81">
        <f t="shared" si="12"/>
        <v>1978155884</v>
      </c>
      <c r="AC29" s="96">
        <f t="shared" si="13"/>
        <v>0.82710165279752423</v>
      </c>
      <c r="AD29" s="80">
        <f>SUM(AD23:AD28)</f>
        <v>352529048</v>
      </c>
      <c r="AE29" s="81">
        <f>SUM(AE23:AE28)</f>
        <v>180751352</v>
      </c>
      <c r="AF29" s="81">
        <f t="shared" si="14"/>
        <v>533280400</v>
      </c>
      <c r="AG29" s="81">
        <f>SUM(AG23:AG28)</f>
        <v>2598975424</v>
      </c>
      <c r="AH29" s="81">
        <f>SUM(AH23:AH28)</f>
        <v>2689470920</v>
      </c>
      <c r="AI29" s="82">
        <f>SUM(AI23:AI28)</f>
        <v>1933936864</v>
      </c>
      <c r="AJ29" s="116">
        <f t="shared" si="15"/>
        <v>0.71907706813948369</v>
      </c>
      <c r="AK29" s="117">
        <f t="shared" si="16"/>
        <v>-0.42407996431145789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4214555654</v>
      </c>
      <c r="E30" s="78">
        <v>231469401</v>
      </c>
      <c r="F30" s="79">
        <f t="shared" si="0"/>
        <v>4446025055</v>
      </c>
      <c r="G30" s="77">
        <v>3926020991</v>
      </c>
      <c r="H30" s="78">
        <v>216856548</v>
      </c>
      <c r="I30" s="79">
        <f t="shared" si="1"/>
        <v>4142877539</v>
      </c>
      <c r="J30" s="77">
        <v>1112909474</v>
      </c>
      <c r="K30" s="78">
        <v>4097595</v>
      </c>
      <c r="L30" s="78">
        <f t="shared" si="2"/>
        <v>1117007069</v>
      </c>
      <c r="M30" s="95">
        <f t="shared" si="3"/>
        <v>0.25123724117204732</v>
      </c>
      <c r="N30" s="77">
        <v>1006116570</v>
      </c>
      <c r="O30" s="78">
        <v>46365996</v>
      </c>
      <c r="P30" s="78">
        <f t="shared" si="4"/>
        <v>1052482566</v>
      </c>
      <c r="Q30" s="95">
        <f t="shared" si="5"/>
        <v>0.23672438930958747</v>
      </c>
      <c r="R30" s="77">
        <v>948224330</v>
      </c>
      <c r="S30" s="78">
        <v>39636758</v>
      </c>
      <c r="T30" s="78">
        <f t="shared" si="6"/>
        <v>987861088</v>
      </c>
      <c r="U30" s="95">
        <f t="shared" si="7"/>
        <v>0.23844805420882609</v>
      </c>
      <c r="V30" s="77">
        <v>820732881</v>
      </c>
      <c r="W30" s="78">
        <v>42432305</v>
      </c>
      <c r="X30" s="78">
        <f t="shared" si="8"/>
        <v>863165186</v>
      </c>
      <c r="Y30" s="95">
        <f t="shared" si="9"/>
        <v>0.20834919156416803</v>
      </c>
      <c r="Z30" s="77">
        <f t="shared" si="10"/>
        <v>3887983255</v>
      </c>
      <c r="AA30" s="78">
        <f t="shared" si="11"/>
        <v>132532654</v>
      </c>
      <c r="AB30" s="78">
        <f t="shared" si="12"/>
        <v>4020515909</v>
      </c>
      <c r="AC30" s="95">
        <f t="shared" si="13"/>
        <v>0.97046457954691667</v>
      </c>
      <c r="AD30" s="77">
        <v>740269445</v>
      </c>
      <c r="AE30" s="78">
        <v>41300148</v>
      </c>
      <c r="AF30" s="78">
        <f t="shared" si="14"/>
        <v>781569593</v>
      </c>
      <c r="AG30" s="78">
        <v>4236891869</v>
      </c>
      <c r="AH30" s="78">
        <v>4225043807</v>
      </c>
      <c r="AI30" s="79">
        <v>3719210650</v>
      </c>
      <c r="AJ30" s="114">
        <f t="shared" si="15"/>
        <v>0.88027741720406738</v>
      </c>
      <c r="AK30" s="115">
        <f t="shared" si="16"/>
        <v>0.10439965133085716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620068924</v>
      </c>
      <c r="E31" s="78">
        <v>94259738</v>
      </c>
      <c r="F31" s="79">
        <f t="shared" si="0"/>
        <v>714328662</v>
      </c>
      <c r="G31" s="77">
        <v>593138682</v>
      </c>
      <c r="H31" s="78">
        <v>89903032</v>
      </c>
      <c r="I31" s="79">
        <f t="shared" si="1"/>
        <v>683041714</v>
      </c>
      <c r="J31" s="77">
        <v>194115323</v>
      </c>
      <c r="K31" s="78">
        <v>17654563</v>
      </c>
      <c r="L31" s="78">
        <f t="shared" si="2"/>
        <v>211769886</v>
      </c>
      <c r="M31" s="95">
        <f t="shared" si="3"/>
        <v>0.29646001520795762</v>
      </c>
      <c r="N31" s="77">
        <v>170498520</v>
      </c>
      <c r="O31" s="78">
        <v>18861269</v>
      </c>
      <c r="P31" s="78">
        <f t="shared" si="4"/>
        <v>189359789</v>
      </c>
      <c r="Q31" s="95">
        <f t="shared" si="5"/>
        <v>0.26508776572092807</v>
      </c>
      <c r="R31" s="77">
        <v>151470546</v>
      </c>
      <c r="S31" s="78">
        <v>9966852</v>
      </c>
      <c r="T31" s="78">
        <f t="shared" si="6"/>
        <v>161437398</v>
      </c>
      <c r="U31" s="95">
        <f t="shared" si="7"/>
        <v>0.23635071576316641</v>
      </c>
      <c r="V31" s="77">
        <v>-112782426</v>
      </c>
      <c r="W31" s="78">
        <v>20995372</v>
      </c>
      <c r="X31" s="78">
        <f t="shared" si="8"/>
        <v>-91787054</v>
      </c>
      <c r="Y31" s="95">
        <f t="shared" si="9"/>
        <v>-0.13437986600039481</v>
      </c>
      <c r="Z31" s="77">
        <f t="shared" si="10"/>
        <v>403301963</v>
      </c>
      <c r="AA31" s="78">
        <f t="shared" si="11"/>
        <v>67478056</v>
      </c>
      <c r="AB31" s="78">
        <f t="shared" si="12"/>
        <v>470780019</v>
      </c>
      <c r="AC31" s="95">
        <f t="shared" si="13"/>
        <v>0.68924050954814742</v>
      </c>
      <c r="AD31" s="77">
        <v>103821369</v>
      </c>
      <c r="AE31" s="78">
        <v>18090772</v>
      </c>
      <c r="AF31" s="78">
        <f t="shared" si="14"/>
        <v>121912141</v>
      </c>
      <c r="AG31" s="78">
        <v>602668560</v>
      </c>
      <c r="AH31" s="78">
        <v>664421086</v>
      </c>
      <c r="AI31" s="79">
        <v>633492150</v>
      </c>
      <c r="AJ31" s="114">
        <f t="shared" si="15"/>
        <v>0.95344979764835458</v>
      </c>
      <c r="AK31" s="115">
        <f t="shared" si="16"/>
        <v>-1.7528951033679245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2145574432</v>
      </c>
      <c r="E32" s="78">
        <v>189041750</v>
      </c>
      <c r="F32" s="79">
        <f t="shared" si="0"/>
        <v>2334616182</v>
      </c>
      <c r="G32" s="77">
        <v>2149066286</v>
      </c>
      <c r="H32" s="78">
        <v>225462001</v>
      </c>
      <c r="I32" s="79">
        <f t="shared" si="1"/>
        <v>2374528287</v>
      </c>
      <c r="J32" s="77">
        <v>576174913</v>
      </c>
      <c r="K32" s="78">
        <v>23087629</v>
      </c>
      <c r="L32" s="78">
        <f t="shared" si="2"/>
        <v>599262542</v>
      </c>
      <c r="M32" s="95">
        <f t="shared" si="3"/>
        <v>0.2566856799076192</v>
      </c>
      <c r="N32" s="77">
        <v>483286312</v>
      </c>
      <c r="O32" s="78">
        <v>62810639</v>
      </c>
      <c r="P32" s="78">
        <f t="shared" si="4"/>
        <v>546096951</v>
      </c>
      <c r="Q32" s="95">
        <f t="shared" si="5"/>
        <v>0.23391294689483996</v>
      </c>
      <c r="R32" s="77">
        <v>401233787</v>
      </c>
      <c r="S32" s="78">
        <v>28608718</v>
      </c>
      <c r="T32" s="78">
        <f t="shared" si="6"/>
        <v>429842505</v>
      </c>
      <c r="U32" s="95">
        <f t="shared" si="7"/>
        <v>0.18102227181427549</v>
      </c>
      <c r="V32" s="77">
        <v>372513664</v>
      </c>
      <c r="W32" s="78">
        <v>36736102</v>
      </c>
      <c r="X32" s="78">
        <f t="shared" si="8"/>
        <v>409249766</v>
      </c>
      <c r="Y32" s="95">
        <f t="shared" si="9"/>
        <v>0.17234992239955574</v>
      </c>
      <c r="Z32" s="77">
        <f t="shared" si="10"/>
        <v>1833208676</v>
      </c>
      <c r="AA32" s="78">
        <f t="shared" si="11"/>
        <v>151243088</v>
      </c>
      <c r="AB32" s="78">
        <f t="shared" si="12"/>
        <v>1984451764</v>
      </c>
      <c r="AC32" s="95">
        <f t="shared" si="13"/>
        <v>0.83572462575595341</v>
      </c>
      <c r="AD32" s="77">
        <v>365875458</v>
      </c>
      <c r="AE32" s="78">
        <v>60938047</v>
      </c>
      <c r="AF32" s="78">
        <f t="shared" si="14"/>
        <v>426813505</v>
      </c>
      <c r="AG32" s="78">
        <v>2407692854</v>
      </c>
      <c r="AH32" s="78">
        <v>2346719355</v>
      </c>
      <c r="AI32" s="79">
        <v>1785190946</v>
      </c>
      <c r="AJ32" s="114">
        <f t="shared" si="15"/>
        <v>0.76071769817571555</v>
      </c>
      <c r="AK32" s="115">
        <f t="shared" si="16"/>
        <v>-4.1150851119389986E-2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230697430</v>
      </c>
      <c r="E33" s="78">
        <v>39450000</v>
      </c>
      <c r="F33" s="79">
        <f t="shared" si="0"/>
        <v>270147430</v>
      </c>
      <c r="G33" s="77">
        <v>232765431</v>
      </c>
      <c r="H33" s="78">
        <v>29059000</v>
      </c>
      <c r="I33" s="79">
        <f t="shared" si="1"/>
        <v>261824431</v>
      </c>
      <c r="J33" s="77">
        <v>90808920</v>
      </c>
      <c r="K33" s="78">
        <v>1743452</v>
      </c>
      <c r="L33" s="78">
        <f t="shared" si="2"/>
        <v>92552372</v>
      </c>
      <c r="M33" s="95">
        <f t="shared" si="3"/>
        <v>0.34259949095203313</v>
      </c>
      <c r="N33" s="77">
        <v>72783873</v>
      </c>
      <c r="O33" s="78">
        <v>3034206</v>
      </c>
      <c r="P33" s="78">
        <f t="shared" si="4"/>
        <v>75818079</v>
      </c>
      <c r="Q33" s="95">
        <f t="shared" si="5"/>
        <v>0.2806544522744488</v>
      </c>
      <c r="R33" s="77">
        <v>63695433</v>
      </c>
      <c r="S33" s="78">
        <v>20505391</v>
      </c>
      <c r="T33" s="78">
        <f t="shared" si="6"/>
        <v>84200824</v>
      </c>
      <c r="U33" s="95">
        <f t="shared" si="7"/>
        <v>0.32159269354050463</v>
      </c>
      <c r="V33" s="77">
        <v>3869060</v>
      </c>
      <c r="W33" s="78">
        <v>3155270</v>
      </c>
      <c r="X33" s="78">
        <f t="shared" si="8"/>
        <v>7024330</v>
      </c>
      <c r="Y33" s="95">
        <f t="shared" si="9"/>
        <v>2.6828397843438836E-2</v>
      </c>
      <c r="Z33" s="77">
        <f t="shared" si="10"/>
        <v>231157286</v>
      </c>
      <c r="AA33" s="78">
        <f t="shared" si="11"/>
        <v>28438319</v>
      </c>
      <c r="AB33" s="78">
        <f t="shared" si="12"/>
        <v>259595605</v>
      </c>
      <c r="AC33" s="95">
        <f t="shared" si="13"/>
        <v>0.99148732610059598</v>
      </c>
      <c r="AD33" s="77">
        <v>3502867</v>
      </c>
      <c r="AE33" s="78">
        <v>4613807</v>
      </c>
      <c r="AF33" s="78">
        <f t="shared" si="14"/>
        <v>8116674</v>
      </c>
      <c r="AG33" s="78">
        <v>308221000</v>
      </c>
      <c r="AH33" s="78">
        <v>294068047</v>
      </c>
      <c r="AI33" s="79">
        <v>234277855</v>
      </c>
      <c r="AJ33" s="114">
        <f t="shared" si="15"/>
        <v>0.79667905911586512</v>
      </c>
      <c r="AK33" s="115">
        <f t="shared" si="16"/>
        <v>-0.13458024801784574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7210896440</v>
      </c>
      <c r="E34" s="81">
        <f>SUM(E30:E33)</f>
        <v>554220889</v>
      </c>
      <c r="F34" s="82">
        <f t="shared" si="0"/>
        <v>7765117329</v>
      </c>
      <c r="G34" s="80">
        <f>SUM(G30:G33)</f>
        <v>6900991390</v>
      </c>
      <c r="H34" s="81">
        <f>SUM(H30:H33)</f>
        <v>561280581</v>
      </c>
      <c r="I34" s="82">
        <f t="shared" si="1"/>
        <v>7462271971</v>
      </c>
      <c r="J34" s="80">
        <f>SUM(J30:J33)</f>
        <v>1974008630</v>
      </c>
      <c r="K34" s="81">
        <f>SUM(K30:K33)</f>
        <v>46583239</v>
      </c>
      <c r="L34" s="81">
        <f t="shared" si="2"/>
        <v>2020591869</v>
      </c>
      <c r="M34" s="96">
        <f t="shared" si="3"/>
        <v>0.26021395213872628</v>
      </c>
      <c r="N34" s="80">
        <f>SUM(N30:N33)</f>
        <v>1732685275</v>
      </c>
      <c r="O34" s="81">
        <f>SUM(O30:O33)</f>
        <v>131072110</v>
      </c>
      <c r="P34" s="81">
        <f t="shared" si="4"/>
        <v>1863757385</v>
      </c>
      <c r="Q34" s="96">
        <f t="shared" si="5"/>
        <v>0.24001664186573426</v>
      </c>
      <c r="R34" s="80">
        <f>SUM(R30:R33)</f>
        <v>1564624096</v>
      </c>
      <c r="S34" s="81">
        <f>SUM(S30:S33)</f>
        <v>98717719</v>
      </c>
      <c r="T34" s="81">
        <f t="shared" si="6"/>
        <v>1663341815</v>
      </c>
      <c r="U34" s="96">
        <f t="shared" si="7"/>
        <v>0.22290018662735764</v>
      </c>
      <c r="V34" s="80">
        <f>SUM(V30:V33)</f>
        <v>1084333179</v>
      </c>
      <c r="W34" s="81">
        <f>SUM(W30:W33)</f>
        <v>103319049</v>
      </c>
      <c r="X34" s="81">
        <f t="shared" si="8"/>
        <v>1187652228</v>
      </c>
      <c r="Y34" s="96">
        <f t="shared" si="9"/>
        <v>0.15915424050684202</v>
      </c>
      <c r="Z34" s="80">
        <f t="shared" si="10"/>
        <v>6355651180</v>
      </c>
      <c r="AA34" s="81">
        <f t="shared" si="11"/>
        <v>379692117</v>
      </c>
      <c r="AB34" s="81">
        <f t="shared" si="12"/>
        <v>6735343297</v>
      </c>
      <c r="AC34" s="96">
        <f t="shared" si="13"/>
        <v>0.90258614577101959</v>
      </c>
      <c r="AD34" s="80">
        <f>SUM(AD30:AD33)</f>
        <v>1213469139</v>
      </c>
      <c r="AE34" s="81">
        <f>SUM(AE30:AE33)</f>
        <v>124942774</v>
      </c>
      <c r="AF34" s="81">
        <f t="shared" si="14"/>
        <v>1338411913</v>
      </c>
      <c r="AG34" s="81">
        <f>SUM(AG30:AG33)</f>
        <v>7555474283</v>
      </c>
      <c r="AH34" s="81">
        <f>SUM(AH30:AH33)</f>
        <v>7530252295</v>
      </c>
      <c r="AI34" s="82">
        <f>SUM(AI30:AI33)</f>
        <v>6372171601</v>
      </c>
      <c r="AJ34" s="116">
        <f t="shared" si="15"/>
        <v>0.8462095759037247</v>
      </c>
      <c r="AK34" s="117">
        <f t="shared" si="16"/>
        <v>-0.11264072258747149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26448248870</v>
      </c>
      <c r="E35" s="84">
        <f>SUM(E9:E14,E16:E21,E23:E28,E30:E33)</f>
        <v>3075029456</v>
      </c>
      <c r="F35" s="85">
        <f t="shared" si="0"/>
        <v>29523278326</v>
      </c>
      <c r="G35" s="83">
        <f>SUM(G9:G14,G16:G21,G23:G28,G30:G33)</f>
        <v>25706460559</v>
      </c>
      <c r="H35" s="84">
        <f>SUM(H9:H14,H16:H21,H23:H28,H30:H33)</f>
        <v>3217832619</v>
      </c>
      <c r="I35" s="85">
        <f t="shared" si="1"/>
        <v>28924293178</v>
      </c>
      <c r="J35" s="83">
        <f>SUM(J9:J14,J16:J21,J23:J28,J30:J33)</f>
        <v>5630917548</v>
      </c>
      <c r="K35" s="84">
        <f>SUM(K9:K14,K16:K21,K23:K28,K30:K33)</f>
        <v>330076973</v>
      </c>
      <c r="L35" s="84">
        <f t="shared" si="2"/>
        <v>5960994521</v>
      </c>
      <c r="M35" s="97">
        <f t="shared" si="3"/>
        <v>0.20190828590165016</v>
      </c>
      <c r="N35" s="83">
        <f>SUM(N9:N14,N16:N21,N23:N28,N30:N33)</f>
        <v>6676237209</v>
      </c>
      <c r="O35" s="84">
        <f>SUM(O9:O14,O16:O21,O23:O28,O30:O33)</f>
        <v>865778804</v>
      </c>
      <c r="P35" s="84">
        <f t="shared" si="4"/>
        <v>7542016013</v>
      </c>
      <c r="Q35" s="97">
        <f t="shared" si="5"/>
        <v>0.25545997736836834</v>
      </c>
      <c r="R35" s="83">
        <f>SUM(R9:R14,R16:R21,R23:R28,R30:R33)</f>
        <v>5035118615</v>
      </c>
      <c r="S35" s="84">
        <f>SUM(S9:S14,S16:S21,S23:S28,S30:S33)</f>
        <v>411059367</v>
      </c>
      <c r="T35" s="84">
        <f t="shared" si="6"/>
        <v>5446177982</v>
      </c>
      <c r="U35" s="97">
        <f t="shared" si="7"/>
        <v>0.18829078893939566</v>
      </c>
      <c r="V35" s="83">
        <f>SUM(V9:V14,V16:V21,V23:V28,V30:V33)</f>
        <v>3831747735</v>
      </c>
      <c r="W35" s="84">
        <f>SUM(W9:W14,W16:W21,W23:W28,W30:W33)</f>
        <v>843065167</v>
      </c>
      <c r="X35" s="84">
        <f t="shared" si="8"/>
        <v>4674812902</v>
      </c>
      <c r="Y35" s="97">
        <f t="shared" si="9"/>
        <v>0.16162237304231489</v>
      </c>
      <c r="Z35" s="83">
        <f t="shared" si="10"/>
        <v>21174021107</v>
      </c>
      <c r="AA35" s="84">
        <f t="shared" si="11"/>
        <v>2449980311</v>
      </c>
      <c r="AB35" s="84">
        <f t="shared" si="12"/>
        <v>23624001418</v>
      </c>
      <c r="AC35" s="97">
        <f t="shared" si="13"/>
        <v>0.81675293749160882</v>
      </c>
      <c r="AD35" s="83">
        <f>SUM(AD9:AD14,AD16:AD21,AD23:AD28,AD30:AD33)</f>
        <v>4549954528</v>
      </c>
      <c r="AE35" s="84">
        <f>SUM(AE9:AE14,AE16:AE21,AE23:AE28,AE30:AE33)</f>
        <v>1041579480</v>
      </c>
      <c r="AF35" s="84">
        <f t="shared" si="14"/>
        <v>5591534008</v>
      </c>
      <c r="AG35" s="84">
        <f>SUM(AG9:AG14,AG16:AG21,AG23:AG28,AG30:AG33)</f>
        <v>27981051952</v>
      </c>
      <c r="AH35" s="84">
        <f>SUM(AH9:AH14,AH16:AH21,AH23:AH28,AH30:AH33)</f>
        <v>28012541619</v>
      </c>
      <c r="AI35" s="85">
        <f>SUM(AI9:AI14,AI16:AI21,AI23:AI28,AI30:AI33)</f>
        <v>22220494589</v>
      </c>
      <c r="AJ35" s="118">
        <f t="shared" si="15"/>
        <v>0.79323379117903958</v>
      </c>
      <c r="AK35" s="119">
        <f t="shared" si="16"/>
        <v>-0.16394805158806436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58890332089</v>
      </c>
      <c r="E9" s="78">
        <v>11034869388</v>
      </c>
      <c r="F9" s="79">
        <f>$D9       +$E9</f>
        <v>69925201477</v>
      </c>
      <c r="G9" s="77">
        <v>60520762220</v>
      </c>
      <c r="H9" s="78">
        <v>11379892947</v>
      </c>
      <c r="I9" s="79">
        <f>$G9       +$H9</f>
        <v>71900655167</v>
      </c>
      <c r="J9" s="77">
        <v>14956844397</v>
      </c>
      <c r="K9" s="78">
        <v>1175806543</v>
      </c>
      <c r="L9" s="78">
        <f>$J9       +$K9</f>
        <v>16132650940</v>
      </c>
      <c r="M9" s="95">
        <f>IF(($F9       =0),0,($L9       /$F9       ))</f>
        <v>0.23071297042034836</v>
      </c>
      <c r="N9" s="77">
        <v>16131957080</v>
      </c>
      <c r="O9" s="78">
        <v>2344511997</v>
      </c>
      <c r="P9" s="78">
        <f>$N9       +$O9</f>
        <v>18476469077</v>
      </c>
      <c r="Q9" s="95">
        <f>IF(($F9       =0),0,($P9       /$F9       ))</f>
        <v>0.26423190332997942</v>
      </c>
      <c r="R9" s="77">
        <v>14113751430</v>
      </c>
      <c r="S9" s="78">
        <v>1687418386</v>
      </c>
      <c r="T9" s="78">
        <f>$R9       +$S9</f>
        <v>15801169816</v>
      </c>
      <c r="U9" s="95">
        <f>IF(($I9       =0),0,($T9       /$I9       ))</f>
        <v>0.21976391980433871</v>
      </c>
      <c r="V9" s="77">
        <v>15636004338</v>
      </c>
      <c r="W9" s="78">
        <v>3821178511</v>
      </c>
      <c r="X9" s="78">
        <f>$V9       +$W9</f>
        <v>19457182849</v>
      </c>
      <c r="Y9" s="95">
        <f>IF(($I9       =0),0,($X9       /$I9       ))</f>
        <v>0.27061203828821573</v>
      </c>
      <c r="Z9" s="77">
        <f>$J9       +$N9       +$R9       +$V9</f>
        <v>60838557245</v>
      </c>
      <c r="AA9" s="78">
        <f>$K9       +$O9       +$S9       +$W9</f>
        <v>9028915437</v>
      </c>
      <c r="AB9" s="78">
        <f>$Z9       +$AA9</f>
        <v>69867472682</v>
      </c>
      <c r="AC9" s="95">
        <f>IF(($I9       =0),0,($AB9       /$I9       ))</f>
        <v>0.97172233715704492</v>
      </c>
      <c r="AD9" s="77">
        <v>11736361298</v>
      </c>
      <c r="AE9" s="78">
        <v>2893038418</v>
      </c>
      <c r="AF9" s="78">
        <f>$AD9       +$AE9</f>
        <v>14629399716</v>
      </c>
      <c r="AG9" s="78">
        <v>60961833532</v>
      </c>
      <c r="AH9" s="78">
        <v>61927906268</v>
      </c>
      <c r="AI9" s="79">
        <v>60721817462</v>
      </c>
      <c r="AJ9" s="114">
        <f>IF(($AH9       =0),0,($AI9       /$AH9       ))</f>
        <v>0.98052430836623938</v>
      </c>
      <c r="AK9" s="115">
        <f>IF(($AF9       =0),0,(($X9       /$AF9       )-1))</f>
        <v>0.33000555229343487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58890332089</v>
      </c>
      <c r="E10" s="81">
        <f>E9</f>
        <v>11034869388</v>
      </c>
      <c r="F10" s="82">
        <f t="shared" ref="F10:F45" si="0">$D10      +$E10</f>
        <v>69925201477</v>
      </c>
      <c r="G10" s="80">
        <f>G9</f>
        <v>60520762220</v>
      </c>
      <c r="H10" s="81">
        <f>H9</f>
        <v>11379892947</v>
      </c>
      <c r="I10" s="82">
        <f t="shared" ref="I10:I45" si="1">$G10      +$H10</f>
        <v>71900655167</v>
      </c>
      <c r="J10" s="80">
        <f>J9</f>
        <v>14956844397</v>
      </c>
      <c r="K10" s="81">
        <f>K9</f>
        <v>1175806543</v>
      </c>
      <c r="L10" s="81">
        <f t="shared" ref="L10:L45" si="2">$J10      +$K10</f>
        <v>16132650940</v>
      </c>
      <c r="M10" s="96">
        <f t="shared" ref="M10:M45" si="3">IF(($F10      =0),0,($L10      /$F10      ))</f>
        <v>0.23071297042034836</v>
      </c>
      <c r="N10" s="80">
        <f>N9</f>
        <v>16131957080</v>
      </c>
      <c r="O10" s="81">
        <f>O9</f>
        <v>2344511997</v>
      </c>
      <c r="P10" s="81">
        <f t="shared" ref="P10:P45" si="4">$N10      +$O10</f>
        <v>18476469077</v>
      </c>
      <c r="Q10" s="96">
        <f t="shared" ref="Q10:Q45" si="5">IF(($F10      =0),0,($P10      /$F10      ))</f>
        <v>0.26423190332997942</v>
      </c>
      <c r="R10" s="80">
        <f>R9</f>
        <v>14113751430</v>
      </c>
      <c r="S10" s="81">
        <f>S9</f>
        <v>1687418386</v>
      </c>
      <c r="T10" s="81">
        <f t="shared" ref="T10:T45" si="6">$R10      +$S10</f>
        <v>15801169816</v>
      </c>
      <c r="U10" s="96">
        <f t="shared" ref="U10:U45" si="7">IF(($I10      =0),0,($T10      /$I10      ))</f>
        <v>0.21976391980433871</v>
      </c>
      <c r="V10" s="80">
        <f>V9</f>
        <v>15636004338</v>
      </c>
      <c r="W10" s="81">
        <f>W9</f>
        <v>3821178511</v>
      </c>
      <c r="X10" s="81">
        <f t="shared" ref="X10:X45" si="8">$V10      +$W10</f>
        <v>19457182849</v>
      </c>
      <c r="Y10" s="96">
        <f t="shared" ref="Y10:Y45" si="9">IF(($I10      =0),0,($X10      /$I10      ))</f>
        <v>0.27061203828821573</v>
      </c>
      <c r="Z10" s="80">
        <f t="shared" ref="Z10:Z45" si="10">$J10      +$N10      +$R10      +$V10</f>
        <v>60838557245</v>
      </c>
      <c r="AA10" s="81">
        <f t="shared" ref="AA10:AA45" si="11">$K10      +$O10      +$S10      +$W10</f>
        <v>9028915437</v>
      </c>
      <c r="AB10" s="81">
        <f t="shared" ref="AB10:AB45" si="12">$Z10      +$AA10</f>
        <v>69867472682</v>
      </c>
      <c r="AC10" s="96">
        <f t="shared" ref="AC10:AC45" si="13">IF(($I10      =0),0,($AB10      /$I10      ))</f>
        <v>0.97172233715704492</v>
      </c>
      <c r="AD10" s="80">
        <f>AD9</f>
        <v>11736361298</v>
      </c>
      <c r="AE10" s="81">
        <f>AE9</f>
        <v>2893038418</v>
      </c>
      <c r="AF10" s="81">
        <f t="shared" ref="AF10:AF45" si="14">$AD10      +$AE10</f>
        <v>14629399716</v>
      </c>
      <c r="AG10" s="81">
        <f>AG9</f>
        <v>60961833532</v>
      </c>
      <c r="AH10" s="81">
        <f>AH9</f>
        <v>61927906268</v>
      </c>
      <c r="AI10" s="82">
        <f>AI9</f>
        <v>60721817462</v>
      </c>
      <c r="AJ10" s="116">
        <f t="shared" ref="AJ10:AJ45" si="15">IF(($AH10      =0),0,($AI10      /$AH10      ))</f>
        <v>0.98052430836623938</v>
      </c>
      <c r="AK10" s="117">
        <f t="shared" ref="AK10:AK45" si="16">IF(($AF10      =0),0,(($X10      /$AF10      )-1))</f>
        <v>0.33000555229343487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478158994</v>
      </c>
      <c r="E11" s="78">
        <v>51648038</v>
      </c>
      <c r="F11" s="79">
        <f t="shared" si="0"/>
        <v>529807032</v>
      </c>
      <c r="G11" s="77">
        <v>499486486</v>
      </c>
      <c r="H11" s="78">
        <v>58916365</v>
      </c>
      <c r="I11" s="79">
        <f t="shared" si="1"/>
        <v>558402851</v>
      </c>
      <c r="J11" s="77">
        <v>121469324</v>
      </c>
      <c r="K11" s="78">
        <v>9405061</v>
      </c>
      <c r="L11" s="78">
        <f t="shared" si="2"/>
        <v>130874385</v>
      </c>
      <c r="M11" s="95">
        <f t="shared" si="3"/>
        <v>0.24702274053621848</v>
      </c>
      <c r="N11" s="77">
        <v>112463227</v>
      </c>
      <c r="O11" s="78">
        <v>9580636</v>
      </c>
      <c r="P11" s="78">
        <f t="shared" si="4"/>
        <v>122043863</v>
      </c>
      <c r="Q11" s="95">
        <f t="shared" si="5"/>
        <v>0.23035530981778288</v>
      </c>
      <c r="R11" s="77">
        <v>113380685</v>
      </c>
      <c r="S11" s="78">
        <v>4951810</v>
      </c>
      <c r="T11" s="78">
        <f t="shared" si="6"/>
        <v>118332495</v>
      </c>
      <c r="U11" s="95">
        <f t="shared" si="7"/>
        <v>0.21191241195865598</v>
      </c>
      <c r="V11" s="77">
        <v>94365120</v>
      </c>
      <c r="W11" s="78">
        <v>24782964</v>
      </c>
      <c r="X11" s="78">
        <f t="shared" si="8"/>
        <v>119148084</v>
      </c>
      <c r="Y11" s="95">
        <f t="shared" si="9"/>
        <v>0.21337298652151759</v>
      </c>
      <c r="Z11" s="77">
        <f t="shared" si="10"/>
        <v>441678356</v>
      </c>
      <c r="AA11" s="78">
        <f t="shared" si="11"/>
        <v>48720471</v>
      </c>
      <c r="AB11" s="78">
        <f t="shared" si="12"/>
        <v>490398827</v>
      </c>
      <c r="AC11" s="95">
        <f t="shared" si="13"/>
        <v>0.87821691118120737</v>
      </c>
      <c r="AD11" s="77">
        <v>72187705</v>
      </c>
      <c r="AE11" s="78">
        <v>14777590</v>
      </c>
      <c r="AF11" s="78">
        <f t="shared" si="14"/>
        <v>86965295</v>
      </c>
      <c r="AG11" s="78">
        <v>479658295</v>
      </c>
      <c r="AH11" s="78">
        <v>483296749</v>
      </c>
      <c r="AI11" s="79">
        <v>428615624</v>
      </c>
      <c r="AJ11" s="114">
        <f t="shared" si="15"/>
        <v>0.88685807402358507</v>
      </c>
      <c r="AK11" s="115">
        <f t="shared" si="16"/>
        <v>0.37006473674354812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371049912</v>
      </c>
      <c r="E12" s="78">
        <v>86994625</v>
      </c>
      <c r="F12" s="79">
        <f t="shared" si="0"/>
        <v>458044537</v>
      </c>
      <c r="G12" s="77">
        <v>461325603</v>
      </c>
      <c r="H12" s="78">
        <v>53664303</v>
      </c>
      <c r="I12" s="79">
        <f t="shared" si="1"/>
        <v>514989906</v>
      </c>
      <c r="J12" s="77">
        <v>114178127</v>
      </c>
      <c r="K12" s="78">
        <v>2920159</v>
      </c>
      <c r="L12" s="78">
        <f t="shared" si="2"/>
        <v>117098286</v>
      </c>
      <c r="M12" s="95">
        <f t="shared" si="3"/>
        <v>0.25564825369808963</v>
      </c>
      <c r="N12" s="77">
        <v>92398944</v>
      </c>
      <c r="O12" s="78">
        <v>11876858</v>
      </c>
      <c r="P12" s="78">
        <f t="shared" si="4"/>
        <v>104275802</v>
      </c>
      <c r="Q12" s="95">
        <f t="shared" si="5"/>
        <v>0.22765428594119441</v>
      </c>
      <c r="R12" s="77">
        <v>91333551</v>
      </c>
      <c r="S12" s="78">
        <v>13949838</v>
      </c>
      <c r="T12" s="78">
        <f t="shared" si="6"/>
        <v>105283389</v>
      </c>
      <c r="U12" s="95">
        <f t="shared" si="7"/>
        <v>0.20443777202887545</v>
      </c>
      <c r="V12" s="77">
        <v>108864347</v>
      </c>
      <c r="W12" s="78">
        <v>11245626</v>
      </c>
      <c r="X12" s="78">
        <f t="shared" si="8"/>
        <v>120109973</v>
      </c>
      <c r="Y12" s="95">
        <f t="shared" si="9"/>
        <v>0.23322781980895757</v>
      </c>
      <c r="Z12" s="77">
        <f t="shared" si="10"/>
        <v>406774969</v>
      </c>
      <c r="AA12" s="78">
        <f t="shared" si="11"/>
        <v>39992481</v>
      </c>
      <c r="AB12" s="78">
        <f t="shared" si="12"/>
        <v>446767450</v>
      </c>
      <c r="AC12" s="95">
        <f t="shared" si="13"/>
        <v>0.8675266151721428</v>
      </c>
      <c r="AD12" s="77">
        <v>69947669</v>
      </c>
      <c r="AE12" s="78">
        <v>19704030</v>
      </c>
      <c r="AF12" s="78">
        <f t="shared" si="14"/>
        <v>89651699</v>
      </c>
      <c r="AG12" s="78">
        <v>455527045</v>
      </c>
      <c r="AH12" s="78">
        <v>435827892</v>
      </c>
      <c r="AI12" s="79">
        <v>377968901</v>
      </c>
      <c r="AJ12" s="114">
        <f t="shared" si="15"/>
        <v>0.86724348748198066</v>
      </c>
      <c r="AK12" s="115">
        <f t="shared" si="16"/>
        <v>0.33974006449113703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527673934</v>
      </c>
      <c r="E13" s="78">
        <v>102440609</v>
      </c>
      <c r="F13" s="79">
        <f t="shared" si="0"/>
        <v>630114543</v>
      </c>
      <c r="G13" s="77">
        <v>518996954</v>
      </c>
      <c r="H13" s="78">
        <v>114528550</v>
      </c>
      <c r="I13" s="79">
        <f t="shared" si="1"/>
        <v>633525504</v>
      </c>
      <c r="J13" s="77">
        <v>140541845</v>
      </c>
      <c r="K13" s="78">
        <v>11009382</v>
      </c>
      <c r="L13" s="78">
        <f t="shared" si="2"/>
        <v>151551227</v>
      </c>
      <c r="M13" s="95">
        <f t="shared" si="3"/>
        <v>0.24051377433451809</v>
      </c>
      <c r="N13" s="77">
        <v>133358326</v>
      </c>
      <c r="O13" s="78">
        <v>31960505</v>
      </c>
      <c r="P13" s="78">
        <f t="shared" si="4"/>
        <v>165318831</v>
      </c>
      <c r="Q13" s="95">
        <f t="shared" si="5"/>
        <v>0.26236314148997508</v>
      </c>
      <c r="R13" s="77">
        <v>125095942</v>
      </c>
      <c r="S13" s="78">
        <v>19418640</v>
      </c>
      <c r="T13" s="78">
        <f t="shared" si="6"/>
        <v>144514582</v>
      </c>
      <c r="U13" s="95">
        <f t="shared" si="7"/>
        <v>0.22811170361343494</v>
      </c>
      <c r="V13" s="77">
        <v>106802931</v>
      </c>
      <c r="W13" s="78">
        <v>43488637</v>
      </c>
      <c r="X13" s="78">
        <f t="shared" si="8"/>
        <v>150291568</v>
      </c>
      <c r="Y13" s="95">
        <f t="shared" si="9"/>
        <v>0.23723049356510201</v>
      </c>
      <c r="Z13" s="77">
        <f t="shared" si="10"/>
        <v>505799044</v>
      </c>
      <c r="AA13" s="78">
        <f t="shared" si="11"/>
        <v>105877164</v>
      </c>
      <c r="AB13" s="78">
        <f t="shared" si="12"/>
        <v>611676208</v>
      </c>
      <c r="AC13" s="95">
        <f t="shared" si="13"/>
        <v>0.96551157631058848</v>
      </c>
      <c r="AD13" s="77">
        <v>90492558</v>
      </c>
      <c r="AE13" s="78">
        <v>33912076</v>
      </c>
      <c r="AF13" s="78">
        <f t="shared" si="14"/>
        <v>124404634</v>
      </c>
      <c r="AG13" s="78">
        <v>555301402</v>
      </c>
      <c r="AH13" s="78">
        <v>555810453</v>
      </c>
      <c r="AI13" s="79">
        <v>507050900</v>
      </c>
      <c r="AJ13" s="114">
        <f t="shared" si="15"/>
        <v>0.91227305507332734</v>
      </c>
      <c r="AK13" s="115">
        <f t="shared" si="16"/>
        <v>0.20808657336671232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1548310296</v>
      </c>
      <c r="E14" s="78">
        <v>312265443</v>
      </c>
      <c r="F14" s="79">
        <f t="shared" si="0"/>
        <v>1860575739</v>
      </c>
      <c r="G14" s="77">
        <v>1559708513</v>
      </c>
      <c r="H14" s="78">
        <v>333252764</v>
      </c>
      <c r="I14" s="79">
        <f t="shared" si="1"/>
        <v>1892961277</v>
      </c>
      <c r="J14" s="77">
        <v>374689727</v>
      </c>
      <c r="K14" s="78">
        <v>23906789</v>
      </c>
      <c r="L14" s="78">
        <f t="shared" si="2"/>
        <v>398596516</v>
      </c>
      <c r="M14" s="95">
        <f t="shared" si="3"/>
        <v>0.21423288912400465</v>
      </c>
      <c r="N14" s="77">
        <v>387936022</v>
      </c>
      <c r="O14" s="78">
        <v>46734510</v>
      </c>
      <c r="P14" s="78">
        <f t="shared" si="4"/>
        <v>434670532</v>
      </c>
      <c r="Q14" s="95">
        <f t="shared" si="5"/>
        <v>0.23362151988159402</v>
      </c>
      <c r="R14" s="77">
        <v>390472033</v>
      </c>
      <c r="S14" s="78">
        <v>41675216</v>
      </c>
      <c r="T14" s="78">
        <f t="shared" si="6"/>
        <v>432147249</v>
      </c>
      <c r="U14" s="95">
        <f t="shared" si="7"/>
        <v>0.2282916477218567</v>
      </c>
      <c r="V14" s="77">
        <v>363164855</v>
      </c>
      <c r="W14" s="78">
        <v>86717487</v>
      </c>
      <c r="X14" s="78">
        <f t="shared" si="8"/>
        <v>449882342</v>
      </c>
      <c r="Y14" s="95">
        <f t="shared" si="9"/>
        <v>0.23766061538933425</v>
      </c>
      <c r="Z14" s="77">
        <f t="shared" si="10"/>
        <v>1516262637</v>
      </c>
      <c r="AA14" s="78">
        <f t="shared" si="11"/>
        <v>199034002</v>
      </c>
      <c r="AB14" s="78">
        <f t="shared" si="12"/>
        <v>1715296639</v>
      </c>
      <c r="AC14" s="95">
        <f t="shared" si="13"/>
        <v>0.90614459991407426</v>
      </c>
      <c r="AD14" s="77">
        <v>290468265</v>
      </c>
      <c r="AE14" s="78">
        <v>65027961</v>
      </c>
      <c r="AF14" s="78">
        <f t="shared" si="14"/>
        <v>355496226</v>
      </c>
      <c r="AG14" s="78">
        <v>1710812599</v>
      </c>
      <c r="AH14" s="78">
        <v>1679754996</v>
      </c>
      <c r="AI14" s="79">
        <v>1503938493</v>
      </c>
      <c r="AJ14" s="114">
        <f t="shared" si="15"/>
        <v>0.89533205531838167</v>
      </c>
      <c r="AK14" s="115">
        <f t="shared" si="16"/>
        <v>0.26550525461837116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1085098238</v>
      </c>
      <c r="E15" s="78">
        <v>209052395</v>
      </c>
      <c r="F15" s="79">
        <f t="shared" si="0"/>
        <v>1294150633</v>
      </c>
      <c r="G15" s="77">
        <v>1132513714</v>
      </c>
      <c r="H15" s="78">
        <v>248689919</v>
      </c>
      <c r="I15" s="79">
        <f t="shared" si="1"/>
        <v>1381203633</v>
      </c>
      <c r="J15" s="77">
        <v>278118883</v>
      </c>
      <c r="K15" s="78">
        <v>8175527</v>
      </c>
      <c r="L15" s="78">
        <f t="shared" si="2"/>
        <v>286294410</v>
      </c>
      <c r="M15" s="95">
        <f t="shared" si="3"/>
        <v>0.22122185988221049</v>
      </c>
      <c r="N15" s="77">
        <v>269025756</v>
      </c>
      <c r="O15" s="78">
        <v>47473878</v>
      </c>
      <c r="P15" s="78">
        <f t="shared" si="4"/>
        <v>316499634</v>
      </c>
      <c r="Q15" s="95">
        <f t="shared" si="5"/>
        <v>0.24456166533436297</v>
      </c>
      <c r="R15" s="77">
        <v>258544080</v>
      </c>
      <c r="S15" s="78">
        <v>37477012</v>
      </c>
      <c r="T15" s="78">
        <f t="shared" si="6"/>
        <v>296021092</v>
      </c>
      <c r="U15" s="95">
        <f t="shared" si="7"/>
        <v>0.2143211072773076</v>
      </c>
      <c r="V15" s="77">
        <v>303369252</v>
      </c>
      <c r="W15" s="78">
        <v>159016231</v>
      </c>
      <c r="X15" s="78">
        <f t="shared" si="8"/>
        <v>462385483</v>
      </c>
      <c r="Y15" s="95">
        <f t="shared" si="9"/>
        <v>0.33476995857279213</v>
      </c>
      <c r="Z15" s="77">
        <f t="shared" si="10"/>
        <v>1109057971</v>
      </c>
      <c r="AA15" s="78">
        <f t="shared" si="11"/>
        <v>252142648</v>
      </c>
      <c r="AB15" s="78">
        <f t="shared" si="12"/>
        <v>1361200619</v>
      </c>
      <c r="AC15" s="95">
        <f t="shared" si="13"/>
        <v>0.98551769375486431</v>
      </c>
      <c r="AD15" s="77">
        <v>228853923</v>
      </c>
      <c r="AE15" s="78">
        <v>79318146</v>
      </c>
      <c r="AF15" s="78">
        <f t="shared" si="14"/>
        <v>308172069</v>
      </c>
      <c r="AG15" s="78">
        <v>1207970766</v>
      </c>
      <c r="AH15" s="78">
        <v>1197966873</v>
      </c>
      <c r="AI15" s="79">
        <v>1116182886</v>
      </c>
      <c r="AJ15" s="114">
        <f t="shared" si="15"/>
        <v>0.93173101122972368</v>
      </c>
      <c r="AK15" s="115">
        <f t="shared" si="16"/>
        <v>0.50041333888698403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503013118</v>
      </c>
      <c r="E16" s="78">
        <v>38500000</v>
      </c>
      <c r="F16" s="79">
        <f t="shared" si="0"/>
        <v>541513118</v>
      </c>
      <c r="G16" s="77">
        <v>580197685</v>
      </c>
      <c r="H16" s="78">
        <v>151738000</v>
      </c>
      <c r="I16" s="79">
        <f t="shared" si="1"/>
        <v>731935685</v>
      </c>
      <c r="J16" s="77">
        <v>84569978</v>
      </c>
      <c r="K16" s="78">
        <v>66183</v>
      </c>
      <c r="L16" s="78">
        <f t="shared" si="2"/>
        <v>84636161</v>
      </c>
      <c r="M16" s="95">
        <f t="shared" si="3"/>
        <v>0.15629567998757141</v>
      </c>
      <c r="N16" s="77">
        <v>87066699</v>
      </c>
      <c r="O16" s="78">
        <v>3512317</v>
      </c>
      <c r="P16" s="78">
        <f t="shared" si="4"/>
        <v>90579016</v>
      </c>
      <c r="Q16" s="95">
        <f t="shared" si="5"/>
        <v>0.16727021560353039</v>
      </c>
      <c r="R16" s="77">
        <v>276503069</v>
      </c>
      <c r="S16" s="78">
        <v>18420928</v>
      </c>
      <c r="T16" s="78">
        <f t="shared" si="6"/>
        <v>294923997</v>
      </c>
      <c r="U16" s="95">
        <f t="shared" si="7"/>
        <v>0.40293703810875131</v>
      </c>
      <c r="V16" s="77">
        <v>85763313</v>
      </c>
      <c r="W16" s="78">
        <v>27797116</v>
      </c>
      <c r="X16" s="78">
        <f t="shared" si="8"/>
        <v>113560429</v>
      </c>
      <c r="Y16" s="95">
        <f t="shared" si="9"/>
        <v>0.1551508299530443</v>
      </c>
      <c r="Z16" s="77">
        <f t="shared" si="10"/>
        <v>533903059</v>
      </c>
      <c r="AA16" s="78">
        <f t="shared" si="11"/>
        <v>49796544</v>
      </c>
      <c r="AB16" s="78">
        <f t="shared" si="12"/>
        <v>583699603</v>
      </c>
      <c r="AC16" s="95">
        <f t="shared" si="13"/>
        <v>0.79747389690393355</v>
      </c>
      <c r="AD16" s="77">
        <v>93510178</v>
      </c>
      <c r="AE16" s="78">
        <v>10003421</v>
      </c>
      <c r="AF16" s="78">
        <f t="shared" si="14"/>
        <v>103513599</v>
      </c>
      <c r="AG16" s="78">
        <v>479221400</v>
      </c>
      <c r="AH16" s="78">
        <v>589924626</v>
      </c>
      <c r="AI16" s="79">
        <v>567095521</v>
      </c>
      <c r="AJ16" s="114">
        <f t="shared" si="15"/>
        <v>0.96130165788332422</v>
      </c>
      <c r="AK16" s="115">
        <f t="shared" si="16"/>
        <v>9.7058068669798603E-2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4513304492</v>
      </c>
      <c r="E17" s="81">
        <f>SUM(E11:E16)</f>
        <v>800901110</v>
      </c>
      <c r="F17" s="82">
        <f t="shared" si="0"/>
        <v>5314205602</v>
      </c>
      <c r="G17" s="80">
        <f>SUM(G11:G16)</f>
        <v>4752228955</v>
      </c>
      <c r="H17" s="81">
        <f>SUM(H11:H16)</f>
        <v>960789901</v>
      </c>
      <c r="I17" s="82">
        <f t="shared" si="1"/>
        <v>5713018856</v>
      </c>
      <c r="J17" s="80">
        <f>SUM(J11:J16)</f>
        <v>1113567884</v>
      </c>
      <c r="K17" s="81">
        <f>SUM(K11:K16)</f>
        <v>55483101</v>
      </c>
      <c r="L17" s="81">
        <f t="shared" si="2"/>
        <v>1169050985</v>
      </c>
      <c r="M17" s="96">
        <f t="shared" si="3"/>
        <v>0.21998602849690799</v>
      </c>
      <c r="N17" s="80">
        <f>SUM(N11:N16)</f>
        <v>1082248974</v>
      </c>
      <c r="O17" s="81">
        <f>SUM(O11:O16)</f>
        <v>151138704</v>
      </c>
      <c r="P17" s="81">
        <f t="shared" si="4"/>
        <v>1233387678</v>
      </c>
      <c r="Q17" s="96">
        <f t="shared" si="5"/>
        <v>0.23209257796420502</v>
      </c>
      <c r="R17" s="80">
        <f>SUM(R11:R16)</f>
        <v>1255329360</v>
      </c>
      <c r="S17" s="81">
        <f>SUM(S11:S16)</f>
        <v>135893444</v>
      </c>
      <c r="T17" s="81">
        <f t="shared" si="6"/>
        <v>1391222804</v>
      </c>
      <c r="U17" s="96">
        <f t="shared" si="7"/>
        <v>0.24351797868457797</v>
      </c>
      <c r="V17" s="80">
        <f>SUM(V11:V16)</f>
        <v>1062329818</v>
      </c>
      <c r="W17" s="81">
        <f>SUM(W11:W16)</f>
        <v>353048061</v>
      </c>
      <c r="X17" s="81">
        <f t="shared" si="8"/>
        <v>1415377879</v>
      </c>
      <c r="Y17" s="96">
        <f t="shared" si="9"/>
        <v>0.24774605417475976</v>
      </c>
      <c r="Z17" s="80">
        <f t="shared" si="10"/>
        <v>4513476036</v>
      </c>
      <c r="AA17" s="81">
        <f t="shared" si="11"/>
        <v>695563310</v>
      </c>
      <c r="AB17" s="81">
        <f t="shared" si="12"/>
        <v>5209039346</v>
      </c>
      <c r="AC17" s="96">
        <f t="shared" si="13"/>
        <v>0.91178402825142013</v>
      </c>
      <c r="AD17" s="80">
        <f>SUM(AD11:AD16)</f>
        <v>845460298</v>
      </c>
      <c r="AE17" s="81">
        <f>SUM(AE11:AE16)</f>
        <v>222743224</v>
      </c>
      <c r="AF17" s="81">
        <f t="shared" si="14"/>
        <v>1068203522</v>
      </c>
      <c r="AG17" s="81">
        <f>SUM(AG11:AG16)</f>
        <v>4888491507</v>
      </c>
      <c r="AH17" s="81">
        <f>SUM(AH11:AH16)</f>
        <v>4942581589</v>
      </c>
      <c r="AI17" s="82">
        <f>SUM(AI11:AI16)</f>
        <v>4500852325</v>
      </c>
      <c r="AJ17" s="116">
        <f t="shared" si="15"/>
        <v>0.91062782555110589</v>
      </c>
      <c r="AK17" s="117">
        <f t="shared" si="16"/>
        <v>0.32500768800123847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857781367</v>
      </c>
      <c r="E18" s="78">
        <v>73264405</v>
      </c>
      <c r="F18" s="79">
        <f t="shared" si="0"/>
        <v>931045772</v>
      </c>
      <c r="G18" s="77">
        <v>909621325</v>
      </c>
      <c r="H18" s="78">
        <v>84845775</v>
      </c>
      <c r="I18" s="79">
        <f t="shared" si="1"/>
        <v>994467100</v>
      </c>
      <c r="J18" s="77">
        <v>273489692</v>
      </c>
      <c r="K18" s="78">
        <v>10014357</v>
      </c>
      <c r="L18" s="78">
        <f t="shared" si="2"/>
        <v>283504049</v>
      </c>
      <c r="M18" s="95">
        <f t="shared" si="3"/>
        <v>0.3045006567088519</v>
      </c>
      <c r="N18" s="77">
        <v>177365414</v>
      </c>
      <c r="O18" s="78">
        <v>18673231</v>
      </c>
      <c r="P18" s="78">
        <f t="shared" si="4"/>
        <v>196038645</v>
      </c>
      <c r="Q18" s="95">
        <f t="shared" si="5"/>
        <v>0.21055747300037145</v>
      </c>
      <c r="R18" s="77">
        <v>208966380</v>
      </c>
      <c r="S18" s="78">
        <v>12800929</v>
      </c>
      <c r="T18" s="78">
        <f t="shared" si="6"/>
        <v>221767309</v>
      </c>
      <c r="U18" s="95">
        <f t="shared" si="7"/>
        <v>0.22300115207431195</v>
      </c>
      <c r="V18" s="77">
        <v>163249800</v>
      </c>
      <c r="W18" s="78">
        <v>35825618</v>
      </c>
      <c r="X18" s="78">
        <f t="shared" si="8"/>
        <v>199075418</v>
      </c>
      <c r="Y18" s="95">
        <f t="shared" si="9"/>
        <v>0.20018301057923385</v>
      </c>
      <c r="Z18" s="77">
        <f t="shared" si="10"/>
        <v>823071286</v>
      </c>
      <c r="AA18" s="78">
        <f t="shared" si="11"/>
        <v>77314135</v>
      </c>
      <c r="AB18" s="78">
        <f t="shared" si="12"/>
        <v>900385421</v>
      </c>
      <c r="AC18" s="95">
        <f t="shared" si="13"/>
        <v>0.90539488033339666</v>
      </c>
      <c r="AD18" s="77">
        <v>152901786</v>
      </c>
      <c r="AE18" s="78">
        <v>29201865</v>
      </c>
      <c r="AF18" s="78">
        <f t="shared" si="14"/>
        <v>182103651</v>
      </c>
      <c r="AG18" s="78">
        <v>840347919</v>
      </c>
      <c r="AH18" s="78">
        <v>867907255</v>
      </c>
      <c r="AI18" s="79">
        <v>825633928</v>
      </c>
      <c r="AJ18" s="114">
        <f t="shared" si="15"/>
        <v>0.95129280604988142</v>
      </c>
      <c r="AK18" s="115">
        <f t="shared" si="16"/>
        <v>9.3198389525973813E-2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2992381740</v>
      </c>
      <c r="E19" s="78">
        <v>457423210</v>
      </c>
      <c r="F19" s="79">
        <f t="shared" si="0"/>
        <v>3449804950</v>
      </c>
      <c r="G19" s="77">
        <v>3093955708</v>
      </c>
      <c r="H19" s="78">
        <v>495742138</v>
      </c>
      <c r="I19" s="79">
        <f t="shared" si="1"/>
        <v>3589697846</v>
      </c>
      <c r="J19" s="77">
        <v>785698820</v>
      </c>
      <c r="K19" s="78">
        <v>14549722</v>
      </c>
      <c r="L19" s="78">
        <f t="shared" si="2"/>
        <v>800248542</v>
      </c>
      <c r="M19" s="95">
        <f t="shared" si="3"/>
        <v>0.23196921379569591</v>
      </c>
      <c r="N19" s="77">
        <v>684853826</v>
      </c>
      <c r="O19" s="78">
        <v>139452607</v>
      </c>
      <c r="P19" s="78">
        <f t="shared" si="4"/>
        <v>824306433</v>
      </c>
      <c r="Q19" s="95">
        <f t="shared" si="5"/>
        <v>0.2389429098013208</v>
      </c>
      <c r="R19" s="77">
        <v>827434342</v>
      </c>
      <c r="S19" s="78">
        <v>76449689</v>
      </c>
      <c r="T19" s="78">
        <f t="shared" si="6"/>
        <v>903884031</v>
      </c>
      <c r="U19" s="95">
        <f t="shared" si="7"/>
        <v>0.25179947443409417</v>
      </c>
      <c r="V19" s="77">
        <v>701288691</v>
      </c>
      <c r="W19" s="78">
        <v>212219041</v>
      </c>
      <c r="X19" s="78">
        <f t="shared" si="8"/>
        <v>913507732</v>
      </c>
      <c r="Y19" s="95">
        <f t="shared" si="9"/>
        <v>0.25448039673253325</v>
      </c>
      <c r="Z19" s="77">
        <f t="shared" si="10"/>
        <v>2999275679</v>
      </c>
      <c r="AA19" s="78">
        <f t="shared" si="11"/>
        <v>442671059</v>
      </c>
      <c r="AB19" s="78">
        <f t="shared" si="12"/>
        <v>3441946738</v>
      </c>
      <c r="AC19" s="95">
        <f t="shared" si="13"/>
        <v>0.95884023827670095</v>
      </c>
      <c r="AD19" s="77">
        <v>591504860</v>
      </c>
      <c r="AE19" s="78">
        <v>70975252</v>
      </c>
      <c r="AF19" s="78">
        <f t="shared" si="14"/>
        <v>662480112</v>
      </c>
      <c r="AG19" s="78">
        <v>2967174954</v>
      </c>
      <c r="AH19" s="78">
        <v>2916264591</v>
      </c>
      <c r="AI19" s="79">
        <v>2826702803</v>
      </c>
      <c r="AJ19" s="114">
        <f t="shared" si="15"/>
        <v>0.9692888675889012</v>
      </c>
      <c r="AK19" s="115">
        <f t="shared" si="16"/>
        <v>0.37892099015947522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2284927328</v>
      </c>
      <c r="E20" s="78">
        <v>504799865</v>
      </c>
      <c r="F20" s="79">
        <f t="shared" si="0"/>
        <v>2789727193</v>
      </c>
      <c r="G20" s="77">
        <v>2320260757</v>
      </c>
      <c r="H20" s="78">
        <v>491726021</v>
      </c>
      <c r="I20" s="79">
        <f t="shared" si="1"/>
        <v>2811986778</v>
      </c>
      <c r="J20" s="77">
        <v>669256738</v>
      </c>
      <c r="K20" s="78">
        <v>26847318</v>
      </c>
      <c r="L20" s="78">
        <f t="shared" si="2"/>
        <v>696104056</v>
      </c>
      <c r="M20" s="95">
        <f t="shared" si="3"/>
        <v>0.24952406018289833</v>
      </c>
      <c r="N20" s="77">
        <v>511637674</v>
      </c>
      <c r="O20" s="78">
        <v>99397585</v>
      </c>
      <c r="P20" s="78">
        <f t="shared" si="4"/>
        <v>611035259</v>
      </c>
      <c r="Q20" s="95">
        <f t="shared" si="5"/>
        <v>0.2190304702672051</v>
      </c>
      <c r="R20" s="77">
        <v>564356309</v>
      </c>
      <c r="S20" s="78">
        <v>85821378</v>
      </c>
      <c r="T20" s="78">
        <f t="shared" si="6"/>
        <v>650177687</v>
      </c>
      <c r="U20" s="95">
        <f t="shared" si="7"/>
        <v>0.23121648084790533</v>
      </c>
      <c r="V20" s="77">
        <v>558775961</v>
      </c>
      <c r="W20" s="78">
        <v>147051961</v>
      </c>
      <c r="X20" s="78">
        <f t="shared" si="8"/>
        <v>705827922</v>
      </c>
      <c r="Y20" s="95">
        <f t="shared" si="9"/>
        <v>0.2510068423941928</v>
      </c>
      <c r="Z20" s="77">
        <f t="shared" si="10"/>
        <v>2304026682</v>
      </c>
      <c r="AA20" s="78">
        <f t="shared" si="11"/>
        <v>359118242</v>
      </c>
      <c r="AB20" s="78">
        <f t="shared" si="12"/>
        <v>2663144924</v>
      </c>
      <c r="AC20" s="95">
        <f t="shared" si="13"/>
        <v>0.9470687930809325</v>
      </c>
      <c r="AD20" s="77">
        <v>487508517</v>
      </c>
      <c r="AE20" s="78">
        <v>120744328</v>
      </c>
      <c r="AF20" s="78">
        <f t="shared" si="14"/>
        <v>608252845</v>
      </c>
      <c r="AG20" s="78">
        <v>2513055801</v>
      </c>
      <c r="AH20" s="78">
        <v>2468662876</v>
      </c>
      <c r="AI20" s="79">
        <v>2395004497</v>
      </c>
      <c r="AJ20" s="114">
        <f t="shared" si="15"/>
        <v>0.97016264159999466</v>
      </c>
      <c r="AK20" s="115">
        <f t="shared" si="16"/>
        <v>0.1604186117699129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1473841115</v>
      </c>
      <c r="E21" s="78">
        <v>190530652</v>
      </c>
      <c r="F21" s="79">
        <f t="shared" si="0"/>
        <v>1664371767</v>
      </c>
      <c r="G21" s="77">
        <v>1365399802</v>
      </c>
      <c r="H21" s="78">
        <v>293274201</v>
      </c>
      <c r="I21" s="79">
        <f t="shared" si="1"/>
        <v>1658674003</v>
      </c>
      <c r="J21" s="77">
        <v>337456328</v>
      </c>
      <c r="K21" s="78">
        <v>46088072</v>
      </c>
      <c r="L21" s="78">
        <f t="shared" si="2"/>
        <v>383544400</v>
      </c>
      <c r="M21" s="95">
        <f t="shared" si="3"/>
        <v>0.23044394744290325</v>
      </c>
      <c r="N21" s="77">
        <v>301058602</v>
      </c>
      <c r="O21" s="78">
        <v>51686791</v>
      </c>
      <c r="P21" s="78">
        <f t="shared" si="4"/>
        <v>352745393</v>
      </c>
      <c r="Q21" s="95">
        <f t="shared" si="5"/>
        <v>0.21193906313120006</v>
      </c>
      <c r="R21" s="77">
        <v>347441165</v>
      </c>
      <c r="S21" s="78">
        <v>53292719</v>
      </c>
      <c r="T21" s="78">
        <f t="shared" si="6"/>
        <v>400733884</v>
      </c>
      <c r="U21" s="95">
        <f t="shared" si="7"/>
        <v>0.24159894185066094</v>
      </c>
      <c r="V21" s="77">
        <v>271403177</v>
      </c>
      <c r="W21" s="78">
        <v>80043555</v>
      </c>
      <c r="X21" s="78">
        <f t="shared" si="8"/>
        <v>351446732</v>
      </c>
      <c r="Y21" s="95">
        <f t="shared" si="9"/>
        <v>0.21188415045050898</v>
      </c>
      <c r="Z21" s="77">
        <f t="shared" si="10"/>
        <v>1257359272</v>
      </c>
      <c r="AA21" s="78">
        <f t="shared" si="11"/>
        <v>231111137</v>
      </c>
      <c r="AB21" s="78">
        <f t="shared" si="12"/>
        <v>1488470409</v>
      </c>
      <c r="AC21" s="95">
        <f t="shared" si="13"/>
        <v>0.89738574687240702</v>
      </c>
      <c r="AD21" s="77">
        <v>234480111</v>
      </c>
      <c r="AE21" s="78">
        <v>103872145</v>
      </c>
      <c r="AF21" s="78">
        <f t="shared" si="14"/>
        <v>338352256</v>
      </c>
      <c r="AG21" s="78">
        <v>1709022852</v>
      </c>
      <c r="AH21" s="78">
        <v>1799815644</v>
      </c>
      <c r="AI21" s="79">
        <v>1365278868</v>
      </c>
      <c r="AJ21" s="114">
        <f t="shared" si="15"/>
        <v>0.75856595232483714</v>
      </c>
      <c r="AK21" s="115">
        <f t="shared" si="16"/>
        <v>3.8700720234003727E-2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1064867256</v>
      </c>
      <c r="E22" s="78">
        <v>119474427</v>
      </c>
      <c r="F22" s="79">
        <f t="shared" si="0"/>
        <v>1184341683</v>
      </c>
      <c r="G22" s="77">
        <v>1042590631</v>
      </c>
      <c r="H22" s="78">
        <v>181385394</v>
      </c>
      <c r="I22" s="79">
        <f t="shared" si="1"/>
        <v>1223976025</v>
      </c>
      <c r="J22" s="77">
        <v>318033738</v>
      </c>
      <c r="K22" s="78">
        <v>17867392</v>
      </c>
      <c r="L22" s="78">
        <f t="shared" si="2"/>
        <v>335901130</v>
      </c>
      <c r="M22" s="95">
        <f t="shared" si="3"/>
        <v>0.28361843108413165</v>
      </c>
      <c r="N22" s="77">
        <v>201393149</v>
      </c>
      <c r="O22" s="78">
        <v>50180471</v>
      </c>
      <c r="P22" s="78">
        <f t="shared" si="4"/>
        <v>251573620</v>
      </c>
      <c r="Q22" s="95">
        <f t="shared" si="5"/>
        <v>0.21241641969634198</v>
      </c>
      <c r="R22" s="77">
        <v>257419696</v>
      </c>
      <c r="S22" s="78">
        <v>19746803</v>
      </c>
      <c r="T22" s="78">
        <f t="shared" si="6"/>
        <v>277166499</v>
      </c>
      <c r="U22" s="95">
        <f t="shared" si="7"/>
        <v>0.22644765366217037</v>
      </c>
      <c r="V22" s="77">
        <v>208853814</v>
      </c>
      <c r="W22" s="78">
        <v>40579815</v>
      </c>
      <c r="X22" s="78">
        <f t="shared" si="8"/>
        <v>249433629</v>
      </c>
      <c r="Y22" s="95">
        <f t="shared" si="9"/>
        <v>0.20378963632069508</v>
      </c>
      <c r="Z22" s="77">
        <f t="shared" si="10"/>
        <v>985700397</v>
      </c>
      <c r="AA22" s="78">
        <f t="shared" si="11"/>
        <v>128374481</v>
      </c>
      <c r="AB22" s="78">
        <f t="shared" si="12"/>
        <v>1114074878</v>
      </c>
      <c r="AC22" s="95">
        <f t="shared" si="13"/>
        <v>0.91020972244942466</v>
      </c>
      <c r="AD22" s="77">
        <v>157582867</v>
      </c>
      <c r="AE22" s="78">
        <v>42550028</v>
      </c>
      <c r="AF22" s="78">
        <f t="shared" si="14"/>
        <v>200132895</v>
      </c>
      <c r="AG22" s="78">
        <v>1091699881</v>
      </c>
      <c r="AH22" s="78">
        <v>1141098468</v>
      </c>
      <c r="AI22" s="79">
        <v>985786048</v>
      </c>
      <c r="AJ22" s="114">
        <f t="shared" si="15"/>
        <v>0.86389218428080472</v>
      </c>
      <c r="AK22" s="115">
        <f t="shared" si="16"/>
        <v>0.24633998323963691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510870456</v>
      </c>
      <c r="H23" s="78">
        <v>70219802</v>
      </c>
      <c r="I23" s="79">
        <f t="shared" si="1"/>
        <v>581090258</v>
      </c>
      <c r="J23" s="77">
        <v>115451865</v>
      </c>
      <c r="K23" s="78">
        <v>6243853</v>
      </c>
      <c r="L23" s="78">
        <f t="shared" si="2"/>
        <v>121695718</v>
      </c>
      <c r="M23" s="95">
        <f t="shared" si="3"/>
        <v>0.20879302886335949</v>
      </c>
      <c r="N23" s="77">
        <v>123101543</v>
      </c>
      <c r="O23" s="78">
        <v>12574198</v>
      </c>
      <c r="P23" s="78">
        <f t="shared" si="4"/>
        <v>135675741</v>
      </c>
      <c r="Q23" s="95">
        <f t="shared" si="5"/>
        <v>0.23277851819462281</v>
      </c>
      <c r="R23" s="77">
        <v>132900148</v>
      </c>
      <c r="S23" s="78">
        <v>4434078</v>
      </c>
      <c r="T23" s="78">
        <f t="shared" si="6"/>
        <v>137334226</v>
      </c>
      <c r="U23" s="95">
        <f t="shared" si="7"/>
        <v>0.23633888902677147</v>
      </c>
      <c r="V23" s="77">
        <v>99397933</v>
      </c>
      <c r="W23" s="78">
        <v>15778434</v>
      </c>
      <c r="X23" s="78">
        <f t="shared" si="8"/>
        <v>115176367</v>
      </c>
      <c r="Y23" s="95">
        <f t="shared" si="9"/>
        <v>0.19820736178991319</v>
      </c>
      <c r="Z23" s="77">
        <f t="shared" si="10"/>
        <v>470851489</v>
      </c>
      <c r="AA23" s="78">
        <f t="shared" si="11"/>
        <v>39030563</v>
      </c>
      <c r="AB23" s="78">
        <f t="shared" si="12"/>
        <v>509882052</v>
      </c>
      <c r="AC23" s="95">
        <f t="shared" si="13"/>
        <v>0.87745758078085001</v>
      </c>
      <c r="AD23" s="77">
        <v>106525038</v>
      </c>
      <c r="AE23" s="78">
        <v>6428970</v>
      </c>
      <c r="AF23" s="78">
        <f t="shared" si="14"/>
        <v>112954008</v>
      </c>
      <c r="AG23" s="78">
        <v>549135080</v>
      </c>
      <c r="AH23" s="78">
        <v>493272834</v>
      </c>
      <c r="AI23" s="79">
        <v>452647018</v>
      </c>
      <c r="AJ23" s="114">
        <f t="shared" si="15"/>
        <v>0.91764027288800587</v>
      </c>
      <c r="AK23" s="115">
        <f t="shared" si="16"/>
        <v>1.9674901664401334E-2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9148983247</v>
      </c>
      <c r="E24" s="81">
        <f>SUM(E18:E23)</f>
        <v>1453161476</v>
      </c>
      <c r="F24" s="82">
        <f t="shared" si="0"/>
        <v>10602144723</v>
      </c>
      <c r="G24" s="80">
        <f>SUM(G18:G23)</f>
        <v>9242698679</v>
      </c>
      <c r="H24" s="81">
        <f>SUM(H18:H23)</f>
        <v>1617193331</v>
      </c>
      <c r="I24" s="82">
        <f t="shared" si="1"/>
        <v>10859892010</v>
      </c>
      <c r="J24" s="80">
        <f>SUM(J18:J23)</f>
        <v>2499387181</v>
      </c>
      <c r="K24" s="81">
        <f>SUM(K18:K23)</f>
        <v>121610714</v>
      </c>
      <c r="L24" s="81">
        <f t="shared" si="2"/>
        <v>2620997895</v>
      </c>
      <c r="M24" s="96">
        <f t="shared" si="3"/>
        <v>0.24721393298037891</v>
      </c>
      <c r="N24" s="80">
        <f>SUM(N18:N23)</f>
        <v>1999410208</v>
      </c>
      <c r="O24" s="81">
        <f>SUM(O18:O23)</f>
        <v>371964883</v>
      </c>
      <c r="P24" s="81">
        <f t="shared" si="4"/>
        <v>2371375091</v>
      </c>
      <c r="Q24" s="96">
        <f t="shared" si="5"/>
        <v>0.22366937567411285</v>
      </c>
      <c r="R24" s="80">
        <f>SUM(R18:R23)</f>
        <v>2338518040</v>
      </c>
      <c r="S24" s="81">
        <f>SUM(S18:S23)</f>
        <v>252545596</v>
      </c>
      <c r="T24" s="81">
        <f t="shared" si="6"/>
        <v>2591063636</v>
      </c>
      <c r="U24" s="96">
        <f t="shared" si="7"/>
        <v>0.23859018428674045</v>
      </c>
      <c r="V24" s="80">
        <f>SUM(V18:V23)</f>
        <v>2002969376</v>
      </c>
      <c r="W24" s="81">
        <f>SUM(W18:W23)</f>
        <v>531498424</v>
      </c>
      <c r="X24" s="81">
        <f t="shared" si="8"/>
        <v>2534467800</v>
      </c>
      <c r="Y24" s="96">
        <f t="shared" si="9"/>
        <v>0.2333787295183242</v>
      </c>
      <c r="Z24" s="80">
        <f t="shared" si="10"/>
        <v>8840284805</v>
      </c>
      <c r="AA24" s="81">
        <f t="shared" si="11"/>
        <v>1277619617</v>
      </c>
      <c r="AB24" s="81">
        <f t="shared" si="12"/>
        <v>10117904422</v>
      </c>
      <c r="AC24" s="96">
        <f t="shared" si="13"/>
        <v>0.93167633828064189</v>
      </c>
      <c r="AD24" s="80">
        <f>SUM(AD18:AD23)</f>
        <v>1730503179</v>
      </c>
      <c r="AE24" s="81">
        <f>SUM(AE18:AE23)</f>
        <v>373772588</v>
      </c>
      <c r="AF24" s="81">
        <f t="shared" si="14"/>
        <v>2104275767</v>
      </c>
      <c r="AG24" s="81">
        <f>SUM(AG18:AG23)</f>
        <v>9670436487</v>
      </c>
      <c r="AH24" s="81">
        <f>SUM(AH18:AH23)</f>
        <v>9687021668</v>
      </c>
      <c r="AI24" s="82">
        <f>SUM(AI18:AI23)</f>
        <v>8851053162</v>
      </c>
      <c r="AJ24" s="116">
        <f t="shared" si="15"/>
        <v>0.9137022157427882</v>
      </c>
      <c r="AK24" s="117">
        <f t="shared" si="16"/>
        <v>0.20443709885672989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740341750</v>
      </c>
      <c r="E25" s="78">
        <v>147352476</v>
      </c>
      <c r="F25" s="79">
        <f t="shared" si="0"/>
        <v>887694226</v>
      </c>
      <c r="G25" s="77">
        <v>732369839</v>
      </c>
      <c r="H25" s="78">
        <v>216854957</v>
      </c>
      <c r="I25" s="79">
        <f t="shared" si="1"/>
        <v>949224796</v>
      </c>
      <c r="J25" s="77">
        <v>221890348</v>
      </c>
      <c r="K25" s="78">
        <v>8045636</v>
      </c>
      <c r="L25" s="78">
        <f t="shared" si="2"/>
        <v>229935984</v>
      </c>
      <c r="M25" s="95">
        <f t="shared" si="3"/>
        <v>0.25902611199365849</v>
      </c>
      <c r="N25" s="77">
        <v>165757804</v>
      </c>
      <c r="O25" s="78">
        <v>13766017</v>
      </c>
      <c r="P25" s="78">
        <f t="shared" si="4"/>
        <v>179523821</v>
      </c>
      <c r="Q25" s="95">
        <f t="shared" si="5"/>
        <v>0.2022361030880469</v>
      </c>
      <c r="R25" s="77">
        <v>153114417</v>
      </c>
      <c r="S25" s="78">
        <v>34770586</v>
      </c>
      <c r="T25" s="78">
        <f t="shared" si="6"/>
        <v>187885003</v>
      </c>
      <c r="U25" s="95">
        <f t="shared" si="7"/>
        <v>0.19793520332774789</v>
      </c>
      <c r="V25" s="77">
        <v>132424982</v>
      </c>
      <c r="W25" s="78">
        <v>37761533</v>
      </c>
      <c r="X25" s="78">
        <f t="shared" si="8"/>
        <v>170186515</v>
      </c>
      <c r="Y25" s="95">
        <f t="shared" si="9"/>
        <v>0.17929000139604445</v>
      </c>
      <c r="Z25" s="77">
        <f t="shared" si="10"/>
        <v>673187551</v>
      </c>
      <c r="AA25" s="78">
        <f t="shared" si="11"/>
        <v>94343772</v>
      </c>
      <c r="AB25" s="78">
        <f t="shared" si="12"/>
        <v>767531323</v>
      </c>
      <c r="AC25" s="95">
        <f t="shared" si="13"/>
        <v>0.80858751924133254</v>
      </c>
      <c r="AD25" s="77">
        <v>125479010</v>
      </c>
      <c r="AE25" s="78">
        <v>60988272</v>
      </c>
      <c r="AF25" s="78">
        <f t="shared" si="14"/>
        <v>186467282</v>
      </c>
      <c r="AG25" s="78">
        <v>811670574</v>
      </c>
      <c r="AH25" s="78">
        <v>826623525</v>
      </c>
      <c r="AI25" s="79">
        <v>714441008</v>
      </c>
      <c r="AJ25" s="114">
        <f t="shared" si="15"/>
        <v>0.86428825988227231</v>
      </c>
      <c r="AK25" s="115">
        <f t="shared" si="16"/>
        <v>-8.7311655028038615E-2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1676576687</v>
      </c>
      <c r="E26" s="78">
        <v>209409052</v>
      </c>
      <c r="F26" s="79">
        <f t="shared" si="0"/>
        <v>1885985739</v>
      </c>
      <c r="G26" s="77">
        <v>1732614894</v>
      </c>
      <c r="H26" s="78">
        <v>210648869</v>
      </c>
      <c r="I26" s="79">
        <f t="shared" si="1"/>
        <v>1943263763</v>
      </c>
      <c r="J26" s="77">
        <v>442282222</v>
      </c>
      <c r="K26" s="78">
        <v>15307022</v>
      </c>
      <c r="L26" s="78">
        <f t="shared" si="2"/>
        <v>457589244</v>
      </c>
      <c r="M26" s="95">
        <f t="shared" si="3"/>
        <v>0.24262603610281064</v>
      </c>
      <c r="N26" s="77">
        <v>461489611</v>
      </c>
      <c r="O26" s="78">
        <v>40747590</v>
      </c>
      <c r="P26" s="78">
        <f t="shared" si="4"/>
        <v>502237201</v>
      </c>
      <c r="Q26" s="95">
        <f t="shared" si="5"/>
        <v>0.266299575131623</v>
      </c>
      <c r="R26" s="77">
        <v>469813557</v>
      </c>
      <c r="S26" s="78">
        <v>17469359</v>
      </c>
      <c r="T26" s="78">
        <f t="shared" si="6"/>
        <v>487282916</v>
      </c>
      <c r="U26" s="95">
        <f t="shared" si="7"/>
        <v>0.2507549027970013</v>
      </c>
      <c r="V26" s="77">
        <v>408381939</v>
      </c>
      <c r="W26" s="78">
        <v>97112057</v>
      </c>
      <c r="X26" s="78">
        <f t="shared" si="8"/>
        <v>505493996</v>
      </c>
      <c r="Y26" s="95">
        <f t="shared" si="9"/>
        <v>0.26012629146113503</v>
      </c>
      <c r="Z26" s="77">
        <f t="shared" si="10"/>
        <v>1781967329</v>
      </c>
      <c r="AA26" s="78">
        <f t="shared" si="11"/>
        <v>170636028</v>
      </c>
      <c r="AB26" s="78">
        <f t="shared" si="12"/>
        <v>1952603357</v>
      </c>
      <c r="AC26" s="95">
        <f t="shared" si="13"/>
        <v>1.0048061380950064</v>
      </c>
      <c r="AD26" s="77">
        <v>331200837</v>
      </c>
      <c r="AE26" s="78">
        <v>93394948</v>
      </c>
      <c r="AF26" s="78">
        <f t="shared" si="14"/>
        <v>424595785</v>
      </c>
      <c r="AG26" s="78">
        <v>1734172257</v>
      </c>
      <c r="AH26" s="78">
        <v>1718607362</v>
      </c>
      <c r="AI26" s="79">
        <v>1668447490</v>
      </c>
      <c r="AJ26" s="114">
        <f t="shared" si="15"/>
        <v>0.97081365231577543</v>
      </c>
      <c r="AK26" s="115">
        <f t="shared" si="16"/>
        <v>0.19052994367336917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455676508</v>
      </c>
      <c r="E27" s="78">
        <v>59932535</v>
      </c>
      <c r="F27" s="79">
        <f t="shared" si="0"/>
        <v>515609043</v>
      </c>
      <c r="G27" s="77">
        <v>465880518</v>
      </c>
      <c r="H27" s="78">
        <v>58059860</v>
      </c>
      <c r="I27" s="79">
        <f t="shared" si="1"/>
        <v>523940378</v>
      </c>
      <c r="J27" s="77">
        <v>139523011</v>
      </c>
      <c r="K27" s="78">
        <v>8594055</v>
      </c>
      <c r="L27" s="78">
        <f t="shared" si="2"/>
        <v>148117066</v>
      </c>
      <c r="M27" s="95">
        <f t="shared" si="3"/>
        <v>0.28726623012312064</v>
      </c>
      <c r="N27" s="77">
        <v>104147118</v>
      </c>
      <c r="O27" s="78">
        <v>10750555</v>
      </c>
      <c r="P27" s="78">
        <f t="shared" si="4"/>
        <v>114897673</v>
      </c>
      <c r="Q27" s="95">
        <f t="shared" si="5"/>
        <v>0.22283874683710697</v>
      </c>
      <c r="R27" s="77">
        <v>107843724</v>
      </c>
      <c r="S27" s="78">
        <v>5713639</v>
      </c>
      <c r="T27" s="78">
        <f t="shared" si="6"/>
        <v>113557363</v>
      </c>
      <c r="U27" s="95">
        <f t="shared" si="7"/>
        <v>0.21673718569558309</v>
      </c>
      <c r="V27" s="77">
        <v>94273417</v>
      </c>
      <c r="W27" s="78">
        <v>24226697</v>
      </c>
      <c r="X27" s="78">
        <f t="shared" si="8"/>
        <v>118500114</v>
      </c>
      <c r="Y27" s="95">
        <f t="shared" si="9"/>
        <v>0.22617099001291327</v>
      </c>
      <c r="Z27" s="77">
        <f t="shared" si="10"/>
        <v>445787270</v>
      </c>
      <c r="AA27" s="78">
        <f t="shared" si="11"/>
        <v>49284946</v>
      </c>
      <c r="AB27" s="78">
        <f t="shared" si="12"/>
        <v>495072216</v>
      </c>
      <c r="AC27" s="95">
        <f t="shared" si="13"/>
        <v>0.94490181858058664</v>
      </c>
      <c r="AD27" s="77">
        <v>83583346</v>
      </c>
      <c r="AE27" s="78">
        <v>26257958</v>
      </c>
      <c r="AF27" s="78">
        <f t="shared" si="14"/>
        <v>109841304</v>
      </c>
      <c r="AG27" s="78">
        <v>487928796</v>
      </c>
      <c r="AH27" s="78">
        <v>503913559</v>
      </c>
      <c r="AI27" s="79">
        <v>410130451</v>
      </c>
      <c r="AJ27" s="114">
        <f t="shared" si="15"/>
        <v>0.81389048513378071</v>
      </c>
      <c r="AK27" s="115">
        <f t="shared" si="16"/>
        <v>7.8830182132579196E-2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436687886</v>
      </c>
      <c r="E28" s="78">
        <v>41549246</v>
      </c>
      <c r="F28" s="79">
        <f t="shared" si="0"/>
        <v>478237132</v>
      </c>
      <c r="G28" s="77">
        <v>472220942</v>
      </c>
      <c r="H28" s="78">
        <v>70121554</v>
      </c>
      <c r="I28" s="79">
        <f t="shared" si="1"/>
        <v>542342496</v>
      </c>
      <c r="J28" s="77">
        <v>89646081</v>
      </c>
      <c r="K28" s="78">
        <v>4719898</v>
      </c>
      <c r="L28" s="78">
        <f t="shared" si="2"/>
        <v>94365979</v>
      </c>
      <c r="M28" s="95">
        <f t="shared" si="3"/>
        <v>0.19732047698880897</v>
      </c>
      <c r="N28" s="77">
        <v>122722497</v>
      </c>
      <c r="O28" s="78">
        <v>10188018</v>
      </c>
      <c r="P28" s="78">
        <f t="shared" si="4"/>
        <v>132910515</v>
      </c>
      <c r="Q28" s="95">
        <f t="shared" si="5"/>
        <v>0.2779175980003159</v>
      </c>
      <c r="R28" s="77">
        <v>112691209</v>
      </c>
      <c r="S28" s="78">
        <v>13972388</v>
      </c>
      <c r="T28" s="78">
        <f t="shared" si="6"/>
        <v>126663597</v>
      </c>
      <c r="U28" s="95">
        <f t="shared" si="7"/>
        <v>0.2335490910894801</v>
      </c>
      <c r="V28" s="77">
        <v>104230236</v>
      </c>
      <c r="W28" s="78">
        <v>18491594</v>
      </c>
      <c r="X28" s="78">
        <f t="shared" si="8"/>
        <v>122721830</v>
      </c>
      <c r="Y28" s="95">
        <f t="shared" si="9"/>
        <v>0.22628105100582049</v>
      </c>
      <c r="Z28" s="77">
        <f t="shared" si="10"/>
        <v>429290023</v>
      </c>
      <c r="AA28" s="78">
        <f t="shared" si="11"/>
        <v>47371898</v>
      </c>
      <c r="AB28" s="78">
        <f t="shared" si="12"/>
        <v>476661921</v>
      </c>
      <c r="AC28" s="95">
        <f t="shared" si="13"/>
        <v>0.87889465515901599</v>
      </c>
      <c r="AD28" s="77">
        <v>70593688</v>
      </c>
      <c r="AE28" s="78">
        <v>10073991</v>
      </c>
      <c r="AF28" s="78">
        <f t="shared" si="14"/>
        <v>80667679</v>
      </c>
      <c r="AG28" s="78">
        <v>419026700</v>
      </c>
      <c r="AH28" s="78">
        <v>452924374</v>
      </c>
      <c r="AI28" s="79">
        <v>394021694</v>
      </c>
      <c r="AJ28" s="114">
        <f t="shared" si="15"/>
        <v>0.86995029770687504</v>
      </c>
      <c r="AK28" s="115">
        <f t="shared" si="16"/>
        <v>0.52132590798850176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273479238</v>
      </c>
      <c r="E29" s="78">
        <v>6355000</v>
      </c>
      <c r="F29" s="79">
        <f t="shared" si="0"/>
        <v>279834238</v>
      </c>
      <c r="G29" s="77">
        <v>279862157</v>
      </c>
      <c r="H29" s="78">
        <v>14321901</v>
      </c>
      <c r="I29" s="79">
        <f t="shared" si="1"/>
        <v>294184058</v>
      </c>
      <c r="J29" s="77">
        <v>64761424</v>
      </c>
      <c r="K29" s="78">
        <v>1638708</v>
      </c>
      <c r="L29" s="78">
        <f t="shared" si="2"/>
        <v>66400132</v>
      </c>
      <c r="M29" s="95">
        <f t="shared" si="3"/>
        <v>0.23728380227726101</v>
      </c>
      <c r="N29" s="77">
        <v>69867927</v>
      </c>
      <c r="O29" s="78">
        <v>5410401</v>
      </c>
      <c r="P29" s="78">
        <f t="shared" si="4"/>
        <v>75278328</v>
      </c>
      <c r="Q29" s="95">
        <f t="shared" si="5"/>
        <v>0.26901042752316817</v>
      </c>
      <c r="R29" s="77">
        <v>80840101</v>
      </c>
      <c r="S29" s="78">
        <v>1848202</v>
      </c>
      <c r="T29" s="78">
        <f t="shared" si="6"/>
        <v>82688303</v>
      </c>
      <c r="U29" s="95">
        <f t="shared" si="7"/>
        <v>0.28107676385373676</v>
      </c>
      <c r="V29" s="77">
        <v>51106182</v>
      </c>
      <c r="W29" s="78">
        <v>1655786</v>
      </c>
      <c r="X29" s="78">
        <f t="shared" si="8"/>
        <v>52761968</v>
      </c>
      <c r="Y29" s="95">
        <f t="shared" si="9"/>
        <v>0.17935019442827863</v>
      </c>
      <c r="Z29" s="77">
        <f t="shared" si="10"/>
        <v>266575634</v>
      </c>
      <c r="AA29" s="78">
        <f t="shared" si="11"/>
        <v>10553097</v>
      </c>
      <c r="AB29" s="78">
        <f t="shared" si="12"/>
        <v>277128731</v>
      </c>
      <c r="AC29" s="95">
        <f t="shared" si="13"/>
        <v>0.9420249787974575</v>
      </c>
      <c r="AD29" s="77">
        <v>57202256</v>
      </c>
      <c r="AE29" s="78">
        <v>2905025</v>
      </c>
      <c r="AF29" s="78">
        <f t="shared" si="14"/>
        <v>60107281</v>
      </c>
      <c r="AG29" s="78">
        <v>263713554</v>
      </c>
      <c r="AH29" s="78">
        <v>282031131</v>
      </c>
      <c r="AI29" s="79">
        <v>276310203</v>
      </c>
      <c r="AJ29" s="114">
        <f t="shared" si="15"/>
        <v>0.97971526058235037</v>
      </c>
      <c r="AK29" s="115">
        <f t="shared" si="16"/>
        <v>-0.12220338165021971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3582762069</v>
      </c>
      <c r="E30" s="81">
        <f>SUM(E25:E29)</f>
        <v>464598309</v>
      </c>
      <c r="F30" s="82">
        <f t="shared" si="0"/>
        <v>4047360378</v>
      </c>
      <c r="G30" s="80">
        <f>SUM(G25:G29)</f>
        <v>3682948350</v>
      </c>
      <c r="H30" s="81">
        <f>SUM(H25:H29)</f>
        <v>570007141</v>
      </c>
      <c r="I30" s="82">
        <f t="shared" si="1"/>
        <v>4252955491</v>
      </c>
      <c r="J30" s="80">
        <f>SUM(J25:J29)</f>
        <v>958103086</v>
      </c>
      <c r="K30" s="81">
        <f>SUM(K25:K29)</f>
        <v>38305319</v>
      </c>
      <c r="L30" s="81">
        <f t="shared" si="2"/>
        <v>996408405</v>
      </c>
      <c r="M30" s="96">
        <f t="shared" si="3"/>
        <v>0.24618722128528975</v>
      </c>
      <c r="N30" s="80">
        <f>SUM(N25:N29)</f>
        <v>923984957</v>
      </c>
      <c r="O30" s="81">
        <f>SUM(O25:O29)</f>
        <v>80862581</v>
      </c>
      <c r="P30" s="81">
        <f t="shared" si="4"/>
        <v>1004847538</v>
      </c>
      <c r="Q30" s="96">
        <f t="shared" si="5"/>
        <v>0.248272316807268</v>
      </c>
      <c r="R30" s="80">
        <f>SUM(R25:R29)</f>
        <v>924303008</v>
      </c>
      <c r="S30" s="81">
        <f>SUM(S25:S29)</f>
        <v>73774174</v>
      </c>
      <c r="T30" s="81">
        <f t="shared" si="6"/>
        <v>998077182</v>
      </c>
      <c r="U30" s="96">
        <f t="shared" si="7"/>
        <v>0.23467849219492337</v>
      </c>
      <c r="V30" s="80">
        <f>SUM(V25:V29)</f>
        <v>790416756</v>
      </c>
      <c r="W30" s="81">
        <f>SUM(W25:W29)</f>
        <v>179247667</v>
      </c>
      <c r="X30" s="81">
        <f t="shared" si="8"/>
        <v>969664423</v>
      </c>
      <c r="Y30" s="96">
        <f t="shared" si="9"/>
        <v>0.22799778296574702</v>
      </c>
      <c r="Z30" s="80">
        <f t="shared" si="10"/>
        <v>3596807807</v>
      </c>
      <c r="AA30" s="81">
        <f t="shared" si="11"/>
        <v>372189741</v>
      </c>
      <c r="AB30" s="81">
        <f t="shared" si="12"/>
        <v>3968997548</v>
      </c>
      <c r="AC30" s="96">
        <f t="shared" si="13"/>
        <v>0.93323279691007699</v>
      </c>
      <c r="AD30" s="80">
        <f>SUM(AD25:AD29)</f>
        <v>668059137</v>
      </c>
      <c r="AE30" s="81">
        <f>SUM(AE25:AE29)</f>
        <v>193620194</v>
      </c>
      <c r="AF30" s="81">
        <f t="shared" si="14"/>
        <v>861679331</v>
      </c>
      <c r="AG30" s="81">
        <f>SUM(AG25:AG29)</f>
        <v>3716511881</v>
      </c>
      <c r="AH30" s="81">
        <f>SUM(AH25:AH29)</f>
        <v>3784099951</v>
      </c>
      <c r="AI30" s="82">
        <f>SUM(AI25:AI29)</f>
        <v>3463350846</v>
      </c>
      <c r="AJ30" s="116">
        <f t="shared" si="15"/>
        <v>0.91523767628938091</v>
      </c>
      <c r="AK30" s="117">
        <f t="shared" si="16"/>
        <v>0.12531934806267264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226345873</v>
      </c>
      <c r="E31" s="78">
        <v>13742913</v>
      </c>
      <c r="F31" s="79">
        <f t="shared" si="0"/>
        <v>240088786</v>
      </c>
      <c r="G31" s="77">
        <v>233808853</v>
      </c>
      <c r="H31" s="78">
        <v>16026383</v>
      </c>
      <c r="I31" s="79">
        <f t="shared" si="1"/>
        <v>249835236</v>
      </c>
      <c r="J31" s="77">
        <v>57026855</v>
      </c>
      <c r="K31" s="78">
        <v>530077</v>
      </c>
      <c r="L31" s="78">
        <f t="shared" si="2"/>
        <v>57556932</v>
      </c>
      <c r="M31" s="95">
        <f t="shared" si="3"/>
        <v>0.23973186319497655</v>
      </c>
      <c r="N31" s="77">
        <v>54074618</v>
      </c>
      <c r="O31" s="78">
        <v>6765359</v>
      </c>
      <c r="P31" s="78">
        <f t="shared" si="4"/>
        <v>60839977</v>
      </c>
      <c r="Q31" s="95">
        <f t="shared" si="5"/>
        <v>0.25340615866998467</v>
      </c>
      <c r="R31" s="77">
        <v>57769248</v>
      </c>
      <c r="S31" s="78">
        <v>1053067</v>
      </c>
      <c r="T31" s="78">
        <f t="shared" si="6"/>
        <v>58822315</v>
      </c>
      <c r="U31" s="95">
        <f t="shared" si="7"/>
        <v>0.23544443106495994</v>
      </c>
      <c r="V31" s="77">
        <v>30932541</v>
      </c>
      <c r="W31" s="78">
        <v>216690</v>
      </c>
      <c r="X31" s="78">
        <f t="shared" si="8"/>
        <v>31149231</v>
      </c>
      <c r="Y31" s="95">
        <f t="shared" si="9"/>
        <v>0.12467909450530829</v>
      </c>
      <c r="Z31" s="77">
        <f t="shared" si="10"/>
        <v>199803262</v>
      </c>
      <c r="AA31" s="78">
        <f t="shared" si="11"/>
        <v>8565193</v>
      </c>
      <c r="AB31" s="78">
        <f t="shared" si="12"/>
        <v>208368455</v>
      </c>
      <c r="AC31" s="95">
        <f t="shared" si="13"/>
        <v>0.83402348818402861</v>
      </c>
      <c r="AD31" s="77">
        <v>35974706</v>
      </c>
      <c r="AE31" s="78">
        <v>6915086</v>
      </c>
      <c r="AF31" s="78">
        <f t="shared" si="14"/>
        <v>42889792</v>
      </c>
      <c r="AG31" s="78">
        <v>205700518</v>
      </c>
      <c r="AH31" s="78">
        <v>207126563</v>
      </c>
      <c r="AI31" s="79">
        <v>180154215</v>
      </c>
      <c r="AJ31" s="114">
        <f t="shared" si="15"/>
        <v>0.86977842141859907</v>
      </c>
      <c r="AK31" s="115">
        <f t="shared" si="16"/>
        <v>-0.27373788616181682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696827438</v>
      </c>
      <c r="E32" s="78">
        <v>110382428</v>
      </c>
      <c r="F32" s="79">
        <f t="shared" si="0"/>
        <v>807209866</v>
      </c>
      <c r="G32" s="77">
        <v>689583849</v>
      </c>
      <c r="H32" s="78">
        <v>203959017</v>
      </c>
      <c r="I32" s="79">
        <f t="shared" si="1"/>
        <v>893542866</v>
      </c>
      <c r="J32" s="77">
        <v>267306771</v>
      </c>
      <c r="K32" s="78">
        <v>14837638</v>
      </c>
      <c r="L32" s="78">
        <f t="shared" si="2"/>
        <v>282144409</v>
      </c>
      <c r="M32" s="95">
        <f t="shared" si="3"/>
        <v>0.3495304268245899</v>
      </c>
      <c r="N32" s="77">
        <v>120983474</v>
      </c>
      <c r="O32" s="78">
        <v>39628699</v>
      </c>
      <c r="P32" s="78">
        <f t="shared" si="4"/>
        <v>160612173</v>
      </c>
      <c r="Q32" s="95">
        <f t="shared" si="5"/>
        <v>0.19897201429894318</v>
      </c>
      <c r="R32" s="77">
        <v>141791652</v>
      </c>
      <c r="S32" s="78">
        <v>25332367</v>
      </c>
      <c r="T32" s="78">
        <f t="shared" si="6"/>
        <v>167124019</v>
      </c>
      <c r="U32" s="95">
        <f t="shared" si="7"/>
        <v>0.18703525634773518</v>
      </c>
      <c r="V32" s="77">
        <v>118968881</v>
      </c>
      <c r="W32" s="78">
        <v>32818028</v>
      </c>
      <c r="X32" s="78">
        <f t="shared" si="8"/>
        <v>151786909</v>
      </c>
      <c r="Y32" s="95">
        <f t="shared" si="9"/>
        <v>0.16987087556244895</v>
      </c>
      <c r="Z32" s="77">
        <f t="shared" si="10"/>
        <v>649050778</v>
      </c>
      <c r="AA32" s="78">
        <f t="shared" si="11"/>
        <v>112616732</v>
      </c>
      <c r="AB32" s="78">
        <f t="shared" si="12"/>
        <v>761667510</v>
      </c>
      <c r="AC32" s="95">
        <f t="shared" si="13"/>
        <v>0.85241294959877167</v>
      </c>
      <c r="AD32" s="77">
        <v>104369178</v>
      </c>
      <c r="AE32" s="78">
        <v>26223136</v>
      </c>
      <c r="AF32" s="78">
        <f t="shared" si="14"/>
        <v>130592314</v>
      </c>
      <c r="AG32" s="78">
        <v>727610272</v>
      </c>
      <c r="AH32" s="78">
        <v>744298083</v>
      </c>
      <c r="AI32" s="79">
        <v>678162720</v>
      </c>
      <c r="AJ32" s="114">
        <f t="shared" si="15"/>
        <v>0.91114398315600664</v>
      </c>
      <c r="AK32" s="115">
        <f t="shared" si="16"/>
        <v>0.16229588366126979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1571780394</v>
      </c>
      <c r="E33" s="78">
        <v>378029917</v>
      </c>
      <c r="F33" s="79">
        <f t="shared" si="0"/>
        <v>1949810311</v>
      </c>
      <c r="G33" s="77">
        <v>1539273779</v>
      </c>
      <c r="H33" s="78">
        <v>379574304</v>
      </c>
      <c r="I33" s="79">
        <f t="shared" si="1"/>
        <v>1918848083</v>
      </c>
      <c r="J33" s="77">
        <v>371650825</v>
      </c>
      <c r="K33" s="78">
        <v>49786099</v>
      </c>
      <c r="L33" s="78">
        <f t="shared" si="2"/>
        <v>421436924</v>
      </c>
      <c r="M33" s="95">
        <f t="shared" si="3"/>
        <v>0.21614252505612069</v>
      </c>
      <c r="N33" s="77">
        <v>399590604</v>
      </c>
      <c r="O33" s="78">
        <v>67724696</v>
      </c>
      <c r="P33" s="78">
        <f t="shared" si="4"/>
        <v>467315300</v>
      </c>
      <c r="Q33" s="95">
        <f t="shared" si="5"/>
        <v>0.239672186244788</v>
      </c>
      <c r="R33" s="77">
        <v>391476723</v>
      </c>
      <c r="S33" s="78">
        <v>62419773</v>
      </c>
      <c r="T33" s="78">
        <f t="shared" si="6"/>
        <v>453896496</v>
      </c>
      <c r="U33" s="95">
        <f t="shared" si="7"/>
        <v>0.23654634257984664</v>
      </c>
      <c r="V33" s="77">
        <v>368692676</v>
      </c>
      <c r="W33" s="78">
        <v>115226946</v>
      </c>
      <c r="X33" s="78">
        <f t="shared" si="8"/>
        <v>483919622</v>
      </c>
      <c r="Y33" s="95">
        <f t="shared" si="9"/>
        <v>0.25219277455431577</v>
      </c>
      <c r="Z33" s="77">
        <f t="shared" si="10"/>
        <v>1531410828</v>
      </c>
      <c r="AA33" s="78">
        <f t="shared" si="11"/>
        <v>295157514</v>
      </c>
      <c r="AB33" s="78">
        <f t="shared" si="12"/>
        <v>1826568342</v>
      </c>
      <c r="AC33" s="95">
        <f t="shared" si="13"/>
        <v>0.95190878224412312</v>
      </c>
      <c r="AD33" s="77">
        <v>375295053</v>
      </c>
      <c r="AE33" s="78">
        <v>102749875</v>
      </c>
      <c r="AF33" s="78">
        <f t="shared" si="14"/>
        <v>478044928</v>
      </c>
      <c r="AG33" s="78">
        <v>1634280634</v>
      </c>
      <c r="AH33" s="78">
        <v>1672362510</v>
      </c>
      <c r="AI33" s="79">
        <v>1635182204</v>
      </c>
      <c r="AJ33" s="114">
        <f t="shared" si="15"/>
        <v>0.97776779509366063</v>
      </c>
      <c r="AK33" s="115">
        <f t="shared" si="16"/>
        <v>1.2288999748576002E-2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3117845361</v>
      </c>
      <c r="E34" s="78">
        <v>1023042577</v>
      </c>
      <c r="F34" s="79">
        <f t="shared" si="0"/>
        <v>4140887938</v>
      </c>
      <c r="G34" s="77">
        <v>3229481024</v>
      </c>
      <c r="H34" s="78">
        <v>1728729492</v>
      </c>
      <c r="I34" s="79">
        <f t="shared" si="1"/>
        <v>4958210516</v>
      </c>
      <c r="J34" s="77">
        <v>691008600</v>
      </c>
      <c r="K34" s="78">
        <v>117830353</v>
      </c>
      <c r="L34" s="78">
        <f t="shared" si="2"/>
        <v>808838953</v>
      </c>
      <c r="M34" s="95">
        <f t="shared" si="3"/>
        <v>0.19532983386907585</v>
      </c>
      <c r="N34" s="77">
        <v>672073536</v>
      </c>
      <c r="O34" s="78">
        <v>237435998</v>
      </c>
      <c r="P34" s="78">
        <f t="shared" si="4"/>
        <v>909509534</v>
      </c>
      <c r="Q34" s="95">
        <f t="shared" si="5"/>
        <v>0.21964118508342981</v>
      </c>
      <c r="R34" s="77">
        <v>740663214</v>
      </c>
      <c r="S34" s="78">
        <v>164605111</v>
      </c>
      <c r="T34" s="78">
        <f t="shared" si="6"/>
        <v>905268325</v>
      </c>
      <c r="U34" s="95">
        <f t="shared" si="7"/>
        <v>0.18257964684612032</v>
      </c>
      <c r="V34" s="77">
        <v>726452068</v>
      </c>
      <c r="W34" s="78">
        <v>413308248</v>
      </c>
      <c r="X34" s="78">
        <f t="shared" si="8"/>
        <v>1139760316</v>
      </c>
      <c r="Y34" s="95">
        <f t="shared" si="9"/>
        <v>0.22987332069141211</v>
      </c>
      <c r="Z34" s="77">
        <f t="shared" si="10"/>
        <v>2830197418</v>
      </c>
      <c r="AA34" s="78">
        <f t="shared" si="11"/>
        <v>933179710</v>
      </c>
      <c r="AB34" s="78">
        <f t="shared" si="12"/>
        <v>3763377128</v>
      </c>
      <c r="AC34" s="95">
        <f t="shared" si="13"/>
        <v>0.75901922999350113</v>
      </c>
      <c r="AD34" s="77">
        <v>664086899</v>
      </c>
      <c r="AE34" s="78">
        <v>328849409</v>
      </c>
      <c r="AF34" s="78">
        <f t="shared" si="14"/>
        <v>992936308</v>
      </c>
      <c r="AG34" s="78">
        <v>3665887598</v>
      </c>
      <c r="AH34" s="78">
        <v>4045783539</v>
      </c>
      <c r="AI34" s="79">
        <v>3198242684</v>
      </c>
      <c r="AJ34" s="114">
        <f t="shared" si="15"/>
        <v>0.79051255539749232</v>
      </c>
      <c r="AK34" s="115">
        <f t="shared" si="16"/>
        <v>0.14786850557991671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843658900</v>
      </c>
      <c r="E35" s="78">
        <v>59489500</v>
      </c>
      <c r="F35" s="79">
        <f t="shared" si="0"/>
        <v>903148400</v>
      </c>
      <c r="G35" s="77">
        <v>879221900</v>
      </c>
      <c r="H35" s="78">
        <v>68366700</v>
      </c>
      <c r="I35" s="79">
        <f t="shared" si="1"/>
        <v>947588600</v>
      </c>
      <c r="J35" s="77">
        <v>367014011</v>
      </c>
      <c r="K35" s="78">
        <v>11626729</v>
      </c>
      <c r="L35" s="78">
        <f t="shared" si="2"/>
        <v>378640740</v>
      </c>
      <c r="M35" s="95">
        <f t="shared" si="3"/>
        <v>0.41924532003821297</v>
      </c>
      <c r="N35" s="77">
        <v>143836055</v>
      </c>
      <c r="O35" s="78">
        <v>17243082</v>
      </c>
      <c r="P35" s="78">
        <f t="shared" si="4"/>
        <v>161079137</v>
      </c>
      <c r="Q35" s="95">
        <f t="shared" si="5"/>
        <v>0.17835290080788496</v>
      </c>
      <c r="R35" s="77">
        <v>153301494</v>
      </c>
      <c r="S35" s="78">
        <v>11601353</v>
      </c>
      <c r="T35" s="78">
        <f t="shared" si="6"/>
        <v>164902847</v>
      </c>
      <c r="U35" s="95">
        <f t="shared" si="7"/>
        <v>0.17402367124298457</v>
      </c>
      <c r="V35" s="77">
        <v>137379682</v>
      </c>
      <c r="W35" s="78">
        <v>20488568</v>
      </c>
      <c r="X35" s="78">
        <f t="shared" si="8"/>
        <v>157868250</v>
      </c>
      <c r="Y35" s="95">
        <f t="shared" si="9"/>
        <v>0.16659998864486128</v>
      </c>
      <c r="Z35" s="77">
        <f t="shared" si="10"/>
        <v>801531242</v>
      </c>
      <c r="AA35" s="78">
        <f t="shared" si="11"/>
        <v>60959732</v>
      </c>
      <c r="AB35" s="78">
        <f t="shared" si="12"/>
        <v>862490974</v>
      </c>
      <c r="AC35" s="95">
        <f t="shared" si="13"/>
        <v>0.9101955996515787</v>
      </c>
      <c r="AD35" s="77">
        <v>122999750</v>
      </c>
      <c r="AE35" s="78">
        <v>46913645</v>
      </c>
      <c r="AF35" s="78">
        <f t="shared" si="14"/>
        <v>169913395</v>
      </c>
      <c r="AG35" s="78">
        <v>797467100</v>
      </c>
      <c r="AH35" s="78">
        <v>829438900</v>
      </c>
      <c r="AI35" s="79">
        <v>799647318</v>
      </c>
      <c r="AJ35" s="114">
        <f t="shared" si="15"/>
        <v>0.96408224644395146</v>
      </c>
      <c r="AK35" s="115">
        <f t="shared" si="16"/>
        <v>-7.0889908355959763E-2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901054583</v>
      </c>
      <c r="E36" s="78">
        <v>109432104</v>
      </c>
      <c r="F36" s="79">
        <f t="shared" si="0"/>
        <v>1010486687</v>
      </c>
      <c r="G36" s="77">
        <v>908262516</v>
      </c>
      <c r="H36" s="78">
        <v>128792691</v>
      </c>
      <c r="I36" s="79">
        <f t="shared" si="1"/>
        <v>1037055207</v>
      </c>
      <c r="J36" s="77">
        <v>239309654</v>
      </c>
      <c r="K36" s="78">
        <v>4075116</v>
      </c>
      <c r="L36" s="78">
        <f t="shared" si="2"/>
        <v>243384770</v>
      </c>
      <c r="M36" s="95">
        <f t="shared" si="3"/>
        <v>0.2408589575015351</v>
      </c>
      <c r="N36" s="77">
        <v>225617982</v>
      </c>
      <c r="O36" s="78">
        <v>23787904</v>
      </c>
      <c r="P36" s="78">
        <f t="shared" si="4"/>
        <v>249405886</v>
      </c>
      <c r="Q36" s="95">
        <f t="shared" si="5"/>
        <v>0.24681758721676261</v>
      </c>
      <c r="R36" s="77">
        <v>211456313</v>
      </c>
      <c r="S36" s="78">
        <v>14638309</v>
      </c>
      <c r="T36" s="78">
        <f t="shared" si="6"/>
        <v>226094622</v>
      </c>
      <c r="U36" s="95">
        <f t="shared" si="7"/>
        <v>0.21801599420540782</v>
      </c>
      <c r="V36" s="77">
        <v>192017243</v>
      </c>
      <c r="W36" s="78">
        <v>60078916</v>
      </c>
      <c r="X36" s="78">
        <f t="shared" si="8"/>
        <v>252096159</v>
      </c>
      <c r="Y36" s="95">
        <f t="shared" si="9"/>
        <v>0.24308846558831271</v>
      </c>
      <c r="Z36" s="77">
        <f t="shared" si="10"/>
        <v>868401192</v>
      </c>
      <c r="AA36" s="78">
        <f t="shared" si="11"/>
        <v>102580245</v>
      </c>
      <c r="AB36" s="78">
        <f t="shared" si="12"/>
        <v>970981437</v>
      </c>
      <c r="AC36" s="95">
        <f t="shared" si="13"/>
        <v>0.9362871238155791</v>
      </c>
      <c r="AD36" s="77">
        <v>166256410</v>
      </c>
      <c r="AE36" s="78">
        <v>55466653</v>
      </c>
      <c r="AF36" s="78">
        <f t="shared" si="14"/>
        <v>221723063</v>
      </c>
      <c r="AG36" s="78">
        <v>921143469</v>
      </c>
      <c r="AH36" s="78">
        <v>907761650</v>
      </c>
      <c r="AI36" s="79">
        <v>872638783</v>
      </c>
      <c r="AJ36" s="114">
        <f t="shared" si="15"/>
        <v>0.96130827183545375</v>
      </c>
      <c r="AK36" s="115">
        <f t="shared" si="16"/>
        <v>0.13698663363675423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1164594322</v>
      </c>
      <c r="E37" s="78">
        <v>110738609</v>
      </c>
      <c r="F37" s="79">
        <f t="shared" si="0"/>
        <v>1275332931</v>
      </c>
      <c r="G37" s="77">
        <v>1168729396</v>
      </c>
      <c r="H37" s="78">
        <v>118886921</v>
      </c>
      <c r="I37" s="79">
        <f t="shared" si="1"/>
        <v>1287616317</v>
      </c>
      <c r="J37" s="77">
        <v>387272179</v>
      </c>
      <c r="K37" s="78">
        <v>106359400</v>
      </c>
      <c r="L37" s="78">
        <f t="shared" si="2"/>
        <v>493631579</v>
      </c>
      <c r="M37" s="95">
        <f t="shared" si="3"/>
        <v>0.38706095247845523</v>
      </c>
      <c r="N37" s="77">
        <v>248692992</v>
      </c>
      <c r="O37" s="78">
        <v>10059277</v>
      </c>
      <c r="P37" s="78">
        <f t="shared" si="4"/>
        <v>258752269</v>
      </c>
      <c r="Q37" s="95">
        <f t="shared" si="5"/>
        <v>0.20288997697025671</v>
      </c>
      <c r="R37" s="77">
        <v>279543693</v>
      </c>
      <c r="S37" s="78">
        <v>22146575</v>
      </c>
      <c r="T37" s="78">
        <f t="shared" si="6"/>
        <v>301690268</v>
      </c>
      <c r="U37" s="95">
        <f t="shared" si="7"/>
        <v>0.23430137069317677</v>
      </c>
      <c r="V37" s="77">
        <v>214458733</v>
      </c>
      <c r="W37" s="78">
        <v>39479536</v>
      </c>
      <c r="X37" s="78">
        <f t="shared" si="8"/>
        <v>253938269</v>
      </c>
      <c r="Y37" s="95">
        <f t="shared" si="9"/>
        <v>0.19721578986483129</v>
      </c>
      <c r="Z37" s="77">
        <f t="shared" si="10"/>
        <v>1129967597</v>
      </c>
      <c r="AA37" s="78">
        <f t="shared" si="11"/>
        <v>178044788</v>
      </c>
      <c r="AB37" s="78">
        <f t="shared" si="12"/>
        <v>1308012385</v>
      </c>
      <c r="AC37" s="95">
        <f t="shared" si="13"/>
        <v>1.0158401751598802</v>
      </c>
      <c r="AD37" s="77">
        <v>205753212</v>
      </c>
      <c r="AE37" s="78">
        <v>43222514</v>
      </c>
      <c r="AF37" s="78">
        <f t="shared" si="14"/>
        <v>248975726</v>
      </c>
      <c r="AG37" s="78">
        <v>1179633317</v>
      </c>
      <c r="AH37" s="78">
        <v>1202324022</v>
      </c>
      <c r="AI37" s="79">
        <v>1235653437</v>
      </c>
      <c r="AJ37" s="114">
        <f t="shared" si="15"/>
        <v>1.0277208259921136</v>
      </c>
      <c r="AK37" s="115">
        <f t="shared" si="16"/>
        <v>1.9931834639976165E-2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517937230</v>
      </c>
      <c r="E38" s="78">
        <v>158300075</v>
      </c>
      <c r="F38" s="79">
        <f t="shared" si="0"/>
        <v>676237305</v>
      </c>
      <c r="G38" s="77">
        <v>468633273</v>
      </c>
      <c r="H38" s="78">
        <v>52116191</v>
      </c>
      <c r="I38" s="79">
        <f t="shared" si="1"/>
        <v>520749464</v>
      </c>
      <c r="J38" s="77">
        <v>134176601</v>
      </c>
      <c r="K38" s="78">
        <v>-11241094</v>
      </c>
      <c r="L38" s="78">
        <f t="shared" si="2"/>
        <v>122935507</v>
      </c>
      <c r="M38" s="95">
        <f t="shared" si="3"/>
        <v>0.18179344157891436</v>
      </c>
      <c r="N38" s="77">
        <v>129884631</v>
      </c>
      <c r="O38" s="78">
        <v>31553803</v>
      </c>
      <c r="P38" s="78">
        <f t="shared" si="4"/>
        <v>161438434</v>
      </c>
      <c r="Q38" s="95">
        <f t="shared" si="5"/>
        <v>0.23873044685105033</v>
      </c>
      <c r="R38" s="77">
        <v>124744842</v>
      </c>
      <c r="S38" s="78">
        <v>7996390</v>
      </c>
      <c r="T38" s="78">
        <f t="shared" si="6"/>
        <v>132741232</v>
      </c>
      <c r="U38" s="95">
        <f t="shared" si="7"/>
        <v>0.25490421244101369</v>
      </c>
      <c r="V38" s="77">
        <v>47890750</v>
      </c>
      <c r="W38" s="78">
        <v>17651800</v>
      </c>
      <c r="X38" s="78">
        <f t="shared" si="8"/>
        <v>65542550</v>
      </c>
      <c r="Y38" s="95">
        <f t="shared" si="9"/>
        <v>0.12586196344121442</v>
      </c>
      <c r="Z38" s="77">
        <f t="shared" si="10"/>
        <v>436696824</v>
      </c>
      <c r="AA38" s="78">
        <f t="shared" si="11"/>
        <v>45960899</v>
      </c>
      <c r="AB38" s="78">
        <f t="shared" si="12"/>
        <v>482657723</v>
      </c>
      <c r="AC38" s="95">
        <f t="shared" si="13"/>
        <v>0.92685207833454442</v>
      </c>
      <c r="AD38" s="77">
        <v>59908342</v>
      </c>
      <c r="AE38" s="78">
        <v>17909414</v>
      </c>
      <c r="AF38" s="78">
        <f t="shared" si="14"/>
        <v>77817756</v>
      </c>
      <c r="AG38" s="78">
        <v>588592417</v>
      </c>
      <c r="AH38" s="78">
        <v>520761873</v>
      </c>
      <c r="AI38" s="79">
        <v>464318220</v>
      </c>
      <c r="AJ38" s="114">
        <f t="shared" si="15"/>
        <v>0.89161331517063658</v>
      </c>
      <c r="AK38" s="115">
        <f t="shared" si="16"/>
        <v>-0.15774299634134914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9040044101</v>
      </c>
      <c r="E39" s="81">
        <f>SUM(E31:E38)</f>
        <v>1963158123</v>
      </c>
      <c r="F39" s="82">
        <f t="shared" si="0"/>
        <v>11003202224</v>
      </c>
      <c r="G39" s="80">
        <f>SUM(G31:G38)</f>
        <v>9116994590</v>
      </c>
      <c r="H39" s="81">
        <f>SUM(H31:H38)</f>
        <v>2696451699</v>
      </c>
      <c r="I39" s="82">
        <f t="shared" si="1"/>
        <v>11813446289</v>
      </c>
      <c r="J39" s="80">
        <f>SUM(J31:J38)</f>
        <v>2514765496</v>
      </c>
      <c r="K39" s="81">
        <f>SUM(K31:K38)</f>
        <v>293804318</v>
      </c>
      <c r="L39" s="81">
        <f t="shared" si="2"/>
        <v>2808569814</v>
      </c>
      <c r="M39" s="96">
        <f t="shared" si="3"/>
        <v>0.25525022232836864</v>
      </c>
      <c r="N39" s="80">
        <f>SUM(N31:N38)</f>
        <v>1994753892</v>
      </c>
      <c r="O39" s="81">
        <f>SUM(O31:O38)</f>
        <v>434198818</v>
      </c>
      <c r="P39" s="81">
        <f t="shared" si="4"/>
        <v>2428952710</v>
      </c>
      <c r="Q39" s="96">
        <f t="shared" si="5"/>
        <v>0.22074962002443335</v>
      </c>
      <c r="R39" s="80">
        <f>SUM(R31:R38)</f>
        <v>2100747179</v>
      </c>
      <c r="S39" s="81">
        <f>SUM(S31:S38)</f>
        <v>309792945</v>
      </c>
      <c r="T39" s="81">
        <f t="shared" si="6"/>
        <v>2410540124</v>
      </c>
      <c r="U39" s="96">
        <f t="shared" si="7"/>
        <v>0.20405054249449256</v>
      </c>
      <c r="V39" s="80">
        <f>SUM(V31:V38)</f>
        <v>1836792574</v>
      </c>
      <c r="W39" s="81">
        <f>SUM(W31:W38)</f>
        <v>699268732</v>
      </c>
      <c r="X39" s="81">
        <f t="shared" si="8"/>
        <v>2536061306</v>
      </c>
      <c r="Y39" s="96">
        <f t="shared" si="9"/>
        <v>0.21467582312211755</v>
      </c>
      <c r="Z39" s="80">
        <f t="shared" si="10"/>
        <v>8447059141</v>
      </c>
      <c r="AA39" s="81">
        <f t="shared" si="11"/>
        <v>1737064813</v>
      </c>
      <c r="AB39" s="81">
        <f t="shared" si="12"/>
        <v>10184123954</v>
      </c>
      <c r="AC39" s="96">
        <f t="shared" si="13"/>
        <v>0.86207899920642705</v>
      </c>
      <c r="AD39" s="80">
        <f>SUM(AD31:AD38)</f>
        <v>1734643550</v>
      </c>
      <c r="AE39" s="81">
        <f>SUM(AE31:AE38)</f>
        <v>628249732</v>
      </c>
      <c r="AF39" s="81">
        <f t="shared" si="14"/>
        <v>2362893282</v>
      </c>
      <c r="AG39" s="81">
        <f>SUM(AG31:AG38)</f>
        <v>9720315325</v>
      </c>
      <c r="AH39" s="81">
        <f>SUM(AH31:AH38)</f>
        <v>10129857140</v>
      </c>
      <c r="AI39" s="82">
        <f>SUM(AI31:AI38)</f>
        <v>9063999581</v>
      </c>
      <c r="AJ39" s="116">
        <f t="shared" si="15"/>
        <v>0.89478059322364734</v>
      </c>
      <c r="AK39" s="117">
        <f t="shared" si="16"/>
        <v>7.3286434609280082E-2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106305049</v>
      </c>
      <c r="E40" s="78">
        <v>48344052</v>
      </c>
      <c r="F40" s="79">
        <f t="shared" si="0"/>
        <v>154649101</v>
      </c>
      <c r="G40" s="77">
        <v>105715200</v>
      </c>
      <c r="H40" s="78">
        <v>48432120</v>
      </c>
      <c r="I40" s="79">
        <f t="shared" si="1"/>
        <v>154147320</v>
      </c>
      <c r="J40" s="77">
        <v>30873790</v>
      </c>
      <c r="K40" s="78">
        <v>26398295</v>
      </c>
      <c r="L40" s="78">
        <f t="shared" si="2"/>
        <v>57272085</v>
      </c>
      <c r="M40" s="95">
        <f t="shared" si="3"/>
        <v>0.37033571245913677</v>
      </c>
      <c r="N40" s="77">
        <v>23625568</v>
      </c>
      <c r="O40" s="78">
        <v>6271199</v>
      </c>
      <c r="P40" s="78">
        <f t="shared" si="4"/>
        <v>29896767</v>
      </c>
      <c r="Q40" s="95">
        <f t="shared" si="5"/>
        <v>0.19332001807110408</v>
      </c>
      <c r="R40" s="77">
        <v>20194415</v>
      </c>
      <c r="S40" s="78">
        <v>3957759</v>
      </c>
      <c r="T40" s="78">
        <f t="shared" si="6"/>
        <v>24152174</v>
      </c>
      <c r="U40" s="95">
        <f t="shared" si="7"/>
        <v>0.15668241264265897</v>
      </c>
      <c r="V40" s="77">
        <v>21980517</v>
      </c>
      <c r="W40" s="78">
        <v>20439923</v>
      </c>
      <c r="X40" s="78">
        <f t="shared" si="8"/>
        <v>42420440</v>
      </c>
      <c r="Y40" s="95">
        <f t="shared" si="9"/>
        <v>0.27519414544476023</v>
      </c>
      <c r="Z40" s="77">
        <f t="shared" si="10"/>
        <v>96674290</v>
      </c>
      <c r="AA40" s="78">
        <f t="shared" si="11"/>
        <v>57067176</v>
      </c>
      <c r="AB40" s="78">
        <f t="shared" si="12"/>
        <v>153741466</v>
      </c>
      <c r="AC40" s="95">
        <f t="shared" si="13"/>
        <v>0.99736710310630117</v>
      </c>
      <c r="AD40" s="77">
        <v>18613021</v>
      </c>
      <c r="AE40" s="78">
        <v>14351901</v>
      </c>
      <c r="AF40" s="78">
        <f t="shared" si="14"/>
        <v>32964922</v>
      </c>
      <c r="AG40" s="78">
        <v>123481368</v>
      </c>
      <c r="AH40" s="78">
        <v>112593168</v>
      </c>
      <c r="AI40" s="79">
        <v>117145553</v>
      </c>
      <c r="AJ40" s="114">
        <f t="shared" si="15"/>
        <v>1.0404321601466973</v>
      </c>
      <c r="AK40" s="115">
        <f t="shared" si="16"/>
        <v>0.28683574619105734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88733752</v>
      </c>
      <c r="E41" s="78">
        <v>27200044</v>
      </c>
      <c r="F41" s="79">
        <f t="shared" si="0"/>
        <v>115933796</v>
      </c>
      <c r="G41" s="77">
        <v>86117375</v>
      </c>
      <c r="H41" s="78">
        <v>37047241</v>
      </c>
      <c r="I41" s="79">
        <f t="shared" si="1"/>
        <v>123164616</v>
      </c>
      <c r="J41" s="77">
        <v>28641624</v>
      </c>
      <c r="K41" s="78">
        <v>4658036</v>
      </c>
      <c r="L41" s="78">
        <f t="shared" si="2"/>
        <v>33299660</v>
      </c>
      <c r="M41" s="95">
        <f t="shared" si="3"/>
        <v>0.28722996355609715</v>
      </c>
      <c r="N41" s="77">
        <v>22803060</v>
      </c>
      <c r="O41" s="78">
        <v>3057516</v>
      </c>
      <c r="P41" s="78">
        <f t="shared" si="4"/>
        <v>25860576</v>
      </c>
      <c r="Q41" s="95">
        <f t="shared" si="5"/>
        <v>0.22306330761394202</v>
      </c>
      <c r="R41" s="77">
        <v>21351023</v>
      </c>
      <c r="S41" s="78">
        <v>1224933</v>
      </c>
      <c r="T41" s="78">
        <f t="shared" si="6"/>
        <v>22575956</v>
      </c>
      <c r="U41" s="95">
        <f t="shared" si="7"/>
        <v>0.18329904101678035</v>
      </c>
      <c r="V41" s="77">
        <v>14192455</v>
      </c>
      <c r="W41" s="78">
        <v>10275128</v>
      </c>
      <c r="X41" s="78">
        <f t="shared" si="8"/>
        <v>24467583</v>
      </c>
      <c r="Y41" s="95">
        <f t="shared" si="9"/>
        <v>0.19865756736496462</v>
      </c>
      <c r="Z41" s="77">
        <f t="shared" si="10"/>
        <v>86988162</v>
      </c>
      <c r="AA41" s="78">
        <f t="shared" si="11"/>
        <v>19215613</v>
      </c>
      <c r="AB41" s="78">
        <f t="shared" si="12"/>
        <v>106203775</v>
      </c>
      <c r="AC41" s="95">
        <f t="shared" si="13"/>
        <v>0.8622912850229647</v>
      </c>
      <c r="AD41" s="77">
        <v>11695262</v>
      </c>
      <c r="AE41" s="78">
        <v>3681169</v>
      </c>
      <c r="AF41" s="78">
        <f t="shared" si="14"/>
        <v>15376431</v>
      </c>
      <c r="AG41" s="78">
        <v>95961327</v>
      </c>
      <c r="AH41" s="78">
        <v>120724442</v>
      </c>
      <c r="AI41" s="79">
        <v>94526206</v>
      </c>
      <c r="AJ41" s="114">
        <f t="shared" si="15"/>
        <v>0.78299145089442612</v>
      </c>
      <c r="AK41" s="115">
        <f t="shared" si="16"/>
        <v>0.5912394104977936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419210646</v>
      </c>
      <c r="E42" s="78">
        <v>13976999</v>
      </c>
      <c r="F42" s="79">
        <f t="shared" si="0"/>
        <v>433187645</v>
      </c>
      <c r="G42" s="77">
        <v>436637821</v>
      </c>
      <c r="H42" s="78">
        <v>15912112</v>
      </c>
      <c r="I42" s="79">
        <f t="shared" si="1"/>
        <v>452549933</v>
      </c>
      <c r="J42" s="77">
        <v>111446629</v>
      </c>
      <c r="K42" s="78">
        <v>2232730</v>
      </c>
      <c r="L42" s="78">
        <f t="shared" si="2"/>
        <v>113679359</v>
      </c>
      <c r="M42" s="95">
        <f t="shared" si="3"/>
        <v>0.26242521067284824</v>
      </c>
      <c r="N42" s="77">
        <v>90340289</v>
      </c>
      <c r="O42" s="78">
        <v>4782234</v>
      </c>
      <c r="P42" s="78">
        <f t="shared" si="4"/>
        <v>95122523</v>
      </c>
      <c r="Q42" s="95">
        <f t="shared" si="5"/>
        <v>0.21958734072390268</v>
      </c>
      <c r="R42" s="77">
        <v>87084482</v>
      </c>
      <c r="S42" s="78">
        <v>-168305</v>
      </c>
      <c r="T42" s="78">
        <f t="shared" si="6"/>
        <v>86916177</v>
      </c>
      <c r="U42" s="95">
        <f t="shared" si="7"/>
        <v>0.19205875564674982</v>
      </c>
      <c r="V42" s="77">
        <v>125223667</v>
      </c>
      <c r="W42" s="78">
        <v>8056447</v>
      </c>
      <c r="X42" s="78">
        <f t="shared" si="8"/>
        <v>133280114</v>
      </c>
      <c r="Y42" s="95">
        <f t="shared" si="9"/>
        <v>0.29450918955279132</v>
      </c>
      <c r="Z42" s="77">
        <f t="shared" si="10"/>
        <v>414095067</v>
      </c>
      <c r="AA42" s="78">
        <f t="shared" si="11"/>
        <v>14903106</v>
      </c>
      <c r="AB42" s="78">
        <f t="shared" si="12"/>
        <v>428998173</v>
      </c>
      <c r="AC42" s="95">
        <f t="shared" si="13"/>
        <v>0.94795765443191438</v>
      </c>
      <c r="AD42" s="77">
        <v>52561423</v>
      </c>
      <c r="AE42" s="78">
        <v>26568731</v>
      </c>
      <c r="AF42" s="78">
        <f t="shared" si="14"/>
        <v>79130154</v>
      </c>
      <c r="AG42" s="78">
        <v>419732020</v>
      </c>
      <c r="AH42" s="78">
        <v>421719338</v>
      </c>
      <c r="AI42" s="79">
        <v>347391814</v>
      </c>
      <c r="AJ42" s="114">
        <f t="shared" si="15"/>
        <v>0.82375120772858657</v>
      </c>
      <c r="AK42" s="115">
        <f t="shared" si="16"/>
        <v>0.68431510950932806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114880983</v>
      </c>
      <c r="E43" s="78">
        <v>400000</v>
      </c>
      <c r="F43" s="79">
        <f t="shared" si="0"/>
        <v>115280983</v>
      </c>
      <c r="G43" s="77">
        <v>119449234</v>
      </c>
      <c r="H43" s="78">
        <v>3970795</v>
      </c>
      <c r="I43" s="79">
        <f t="shared" si="1"/>
        <v>123420029</v>
      </c>
      <c r="J43" s="77">
        <v>17336541</v>
      </c>
      <c r="K43" s="78">
        <v>43084</v>
      </c>
      <c r="L43" s="78">
        <f t="shared" si="2"/>
        <v>17379625</v>
      </c>
      <c r="M43" s="95">
        <f t="shared" si="3"/>
        <v>0.15075882029909476</v>
      </c>
      <c r="N43" s="77">
        <v>27936640</v>
      </c>
      <c r="O43" s="78">
        <v>49021</v>
      </c>
      <c r="P43" s="78">
        <f t="shared" si="4"/>
        <v>27985661</v>
      </c>
      <c r="Q43" s="95">
        <f t="shared" si="5"/>
        <v>0.24276042996614627</v>
      </c>
      <c r="R43" s="77">
        <v>30087817</v>
      </c>
      <c r="S43" s="78">
        <v>571737</v>
      </c>
      <c r="T43" s="78">
        <f t="shared" si="6"/>
        <v>30659554</v>
      </c>
      <c r="U43" s="95">
        <f t="shared" si="7"/>
        <v>0.24841635712141991</v>
      </c>
      <c r="V43" s="77">
        <v>27967313</v>
      </c>
      <c r="W43" s="78">
        <v>294889</v>
      </c>
      <c r="X43" s="78">
        <f t="shared" si="8"/>
        <v>28262202</v>
      </c>
      <c r="Y43" s="95">
        <f t="shared" si="9"/>
        <v>0.22899202203233965</v>
      </c>
      <c r="Z43" s="77">
        <f t="shared" si="10"/>
        <v>103328311</v>
      </c>
      <c r="AA43" s="78">
        <f t="shared" si="11"/>
        <v>958731</v>
      </c>
      <c r="AB43" s="78">
        <f t="shared" si="12"/>
        <v>104287042</v>
      </c>
      <c r="AC43" s="95">
        <f t="shared" si="13"/>
        <v>0.84497664475512313</v>
      </c>
      <c r="AD43" s="77">
        <v>19160192</v>
      </c>
      <c r="AE43" s="78">
        <v>831444</v>
      </c>
      <c r="AF43" s="78">
        <f t="shared" si="14"/>
        <v>19991636</v>
      </c>
      <c r="AG43" s="78">
        <v>111138930</v>
      </c>
      <c r="AH43" s="78">
        <v>114895043</v>
      </c>
      <c r="AI43" s="79">
        <v>111595549</v>
      </c>
      <c r="AJ43" s="114">
        <f t="shared" si="15"/>
        <v>0.97128253827277822</v>
      </c>
      <c r="AK43" s="115">
        <f t="shared" si="16"/>
        <v>0.41370130988779508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729130430</v>
      </c>
      <c r="E44" s="81">
        <f>SUM(E40:E43)</f>
        <v>89921095</v>
      </c>
      <c r="F44" s="82">
        <f t="shared" si="0"/>
        <v>819051525</v>
      </c>
      <c r="G44" s="80">
        <f>SUM(G40:G43)</f>
        <v>747919630</v>
      </c>
      <c r="H44" s="81">
        <f>SUM(H40:H43)</f>
        <v>105362268</v>
      </c>
      <c r="I44" s="82">
        <f t="shared" si="1"/>
        <v>853281898</v>
      </c>
      <c r="J44" s="80">
        <f>SUM(J40:J43)</f>
        <v>188298584</v>
      </c>
      <c r="K44" s="81">
        <f>SUM(K40:K43)</f>
        <v>33332145</v>
      </c>
      <c r="L44" s="81">
        <f t="shared" si="2"/>
        <v>221630729</v>
      </c>
      <c r="M44" s="96">
        <f t="shared" si="3"/>
        <v>0.27059436706378148</v>
      </c>
      <c r="N44" s="80">
        <f>SUM(N40:N43)</f>
        <v>164705557</v>
      </c>
      <c r="O44" s="81">
        <f>SUM(O40:O43)</f>
        <v>14159970</v>
      </c>
      <c r="P44" s="81">
        <f t="shared" si="4"/>
        <v>178865527</v>
      </c>
      <c r="Q44" s="96">
        <f t="shared" si="5"/>
        <v>0.21838128803923537</v>
      </c>
      <c r="R44" s="80">
        <f>SUM(R40:R43)</f>
        <v>158717737</v>
      </c>
      <c r="S44" s="81">
        <f>SUM(S40:S43)</f>
        <v>5586124</v>
      </c>
      <c r="T44" s="81">
        <f t="shared" si="6"/>
        <v>164303861</v>
      </c>
      <c r="U44" s="96">
        <f t="shared" si="7"/>
        <v>0.19255519352409842</v>
      </c>
      <c r="V44" s="80">
        <f>SUM(V40:V43)</f>
        <v>189363952</v>
      </c>
      <c r="W44" s="81">
        <f>SUM(W40:W43)</f>
        <v>39066387</v>
      </c>
      <c r="X44" s="81">
        <f t="shared" si="8"/>
        <v>228430339</v>
      </c>
      <c r="Y44" s="96">
        <f t="shared" si="9"/>
        <v>0.26770793982084451</v>
      </c>
      <c r="Z44" s="80">
        <f t="shared" si="10"/>
        <v>701085830</v>
      </c>
      <c r="AA44" s="81">
        <f t="shared" si="11"/>
        <v>92144626</v>
      </c>
      <c r="AB44" s="81">
        <f t="shared" si="12"/>
        <v>793230456</v>
      </c>
      <c r="AC44" s="96">
        <f t="shared" si="13"/>
        <v>0.92962297437604846</v>
      </c>
      <c r="AD44" s="80">
        <f>SUM(AD40:AD43)</f>
        <v>102029898</v>
      </c>
      <c r="AE44" s="81">
        <f>SUM(AE40:AE43)</f>
        <v>45433245</v>
      </c>
      <c r="AF44" s="81">
        <f t="shared" si="14"/>
        <v>147463143</v>
      </c>
      <c r="AG44" s="81">
        <f>SUM(AG40:AG43)</f>
        <v>750313645</v>
      </c>
      <c r="AH44" s="81">
        <f>SUM(AH40:AH43)</f>
        <v>769931991</v>
      </c>
      <c r="AI44" s="82">
        <f>SUM(AI40:AI43)</f>
        <v>670659122</v>
      </c>
      <c r="AJ44" s="116">
        <f t="shared" si="15"/>
        <v>0.87106280793572066</v>
      </c>
      <c r="AK44" s="117">
        <f t="shared" si="16"/>
        <v>0.54906734220360409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85904556428</v>
      </c>
      <c r="E45" s="84">
        <f>SUM(E9,E11:E16,E18:E23,E25:E29,E31:E38,E40:E43)</f>
        <v>15806609501</v>
      </c>
      <c r="F45" s="85">
        <f t="shared" si="0"/>
        <v>101711165929</v>
      </c>
      <c r="G45" s="83">
        <f>SUM(G9,G11:G16,G18:G23,G25:G29,G31:G38,G40:G43)</f>
        <v>88063552424</v>
      </c>
      <c r="H45" s="84">
        <f>SUM(H9,H11:H16,H18:H23,H25:H29,H31:H38,H40:H43)</f>
        <v>17329697287</v>
      </c>
      <c r="I45" s="85">
        <f t="shared" si="1"/>
        <v>105393249711</v>
      </c>
      <c r="J45" s="83">
        <f>SUM(J9,J11:J16,J18:J23,J25:J29,J31:J38,J40:J43)</f>
        <v>22230966628</v>
      </c>
      <c r="K45" s="84">
        <f>SUM(K9,K11:K16,K18:K23,K25:K29,K31:K38,K40:K43)</f>
        <v>1718342140</v>
      </c>
      <c r="L45" s="84">
        <f t="shared" si="2"/>
        <v>23949308768</v>
      </c>
      <c r="M45" s="97">
        <f t="shared" si="3"/>
        <v>0.2354639094857878</v>
      </c>
      <c r="N45" s="83">
        <f>SUM(N9,N11:N16,N18:N23,N25:N29,N31:N38,N40:N43)</f>
        <v>22297060668</v>
      </c>
      <c r="O45" s="84">
        <f>SUM(O9,O11:O16,O18:O23,O25:O29,O31:O38,O40:O43)</f>
        <v>3396836953</v>
      </c>
      <c r="P45" s="84">
        <f t="shared" si="4"/>
        <v>25693897621</v>
      </c>
      <c r="Q45" s="97">
        <f t="shared" si="5"/>
        <v>0.25261629228531068</v>
      </c>
      <c r="R45" s="83">
        <f>SUM(R9,R11:R16,R18:R23,R25:R29,R31:R38,R40:R43)</f>
        <v>20891366754</v>
      </c>
      <c r="S45" s="84">
        <f>SUM(S9,S11:S16,S18:S23,S25:S29,S31:S38,S40:S43)</f>
        <v>2465010669</v>
      </c>
      <c r="T45" s="84">
        <f t="shared" si="6"/>
        <v>23356377423</v>
      </c>
      <c r="U45" s="97">
        <f t="shared" si="7"/>
        <v>0.2216117017650161</v>
      </c>
      <c r="V45" s="83">
        <f>SUM(V9,V11:V16,V18:V23,V25:V29,V31:V38,V40:V43)</f>
        <v>21517876814</v>
      </c>
      <c r="W45" s="84">
        <f>SUM(W9,W11:W16,W18:W23,W25:W29,W31:W38,W40:W43)</f>
        <v>5623307782</v>
      </c>
      <c r="X45" s="84">
        <f t="shared" si="8"/>
        <v>27141184596</v>
      </c>
      <c r="Y45" s="97">
        <f t="shared" si="9"/>
        <v>0.25752298814605434</v>
      </c>
      <c r="Z45" s="83">
        <f t="shared" si="10"/>
        <v>86937270864</v>
      </c>
      <c r="AA45" s="84">
        <f t="shared" si="11"/>
        <v>13203497544</v>
      </c>
      <c r="AB45" s="84">
        <f t="shared" si="12"/>
        <v>100140768408</v>
      </c>
      <c r="AC45" s="97">
        <f t="shared" si="13"/>
        <v>0.95016301976262341</v>
      </c>
      <c r="AD45" s="83">
        <f>SUM(AD9,AD11:AD16,AD18:AD23,AD25:AD29,AD31:AD38,AD40:AD43)</f>
        <v>16817057360</v>
      </c>
      <c r="AE45" s="84">
        <f>SUM(AE9,AE11:AE16,AE18:AE23,AE25:AE29,AE31:AE38,AE40:AE43)</f>
        <v>4356857401</v>
      </c>
      <c r="AF45" s="84">
        <f t="shared" si="14"/>
        <v>21173914761</v>
      </c>
      <c r="AG45" s="84">
        <f>SUM(AG9,AG11:AG16,AG18:AG23,AG25:AG29,AG31:AG38,AG40:AG43)</f>
        <v>89707902377</v>
      </c>
      <c r="AH45" s="84">
        <f>SUM(AH9,AH11:AH16,AH18:AH23,AH25:AH29,AH31:AH38,AH40:AH43)</f>
        <v>91241398607</v>
      </c>
      <c r="AI45" s="85">
        <f>SUM(AI9,AI11:AI16,AI18:AI23,AI25:AI29,AI31:AI38,AI40:AI43)</f>
        <v>87271732498</v>
      </c>
      <c r="AJ45" s="118">
        <f t="shared" si="15"/>
        <v>0.95649270868700331</v>
      </c>
      <c r="AK45" s="119">
        <f t="shared" si="16"/>
        <v>0.28182175579506197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9415556940</v>
      </c>
      <c r="E9" s="65">
        <v>1219326304</v>
      </c>
      <c r="F9" s="66">
        <f>$D9       +$E9</f>
        <v>10634883244</v>
      </c>
      <c r="G9" s="64">
        <v>9386529847</v>
      </c>
      <c r="H9" s="65">
        <v>1293895163</v>
      </c>
      <c r="I9" s="67">
        <f>$G9       +$H9</f>
        <v>10680425010</v>
      </c>
      <c r="J9" s="64">
        <v>2667023488</v>
      </c>
      <c r="K9" s="65">
        <v>160140142</v>
      </c>
      <c r="L9" s="65">
        <f>$J9       +$K9</f>
        <v>2827163630</v>
      </c>
      <c r="M9" s="90">
        <f>IF(($F9       =0),0,($L9       /$F9       ))</f>
        <v>0.26583870881657606</v>
      </c>
      <c r="N9" s="100">
        <v>2420203188</v>
      </c>
      <c r="O9" s="101">
        <v>297439604</v>
      </c>
      <c r="P9" s="102">
        <f>$N9       +$O9</f>
        <v>2717642792</v>
      </c>
      <c r="Q9" s="90">
        <f>IF(($F9       =0),0,($P9       /$F9       ))</f>
        <v>0.25554044455854674</v>
      </c>
      <c r="R9" s="100">
        <v>2246275811</v>
      </c>
      <c r="S9" s="102">
        <v>183034320</v>
      </c>
      <c r="T9" s="102">
        <f>$R9       +$S9</f>
        <v>2429310131</v>
      </c>
      <c r="U9" s="90">
        <f>IF(($I9       =0),0,($T9       /$I9       ))</f>
        <v>0.22745444387516933</v>
      </c>
      <c r="V9" s="100">
        <v>1687077607</v>
      </c>
      <c r="W9" s="102">
        <v>328415072</v>
      </c>
      <c r="X9" s="102">
        <f>$V9       +$W9</f>
        <v>2015492679</v>
      </c>
      <c r="Y9" s="90">
        <f>IF(($I9       =0),0,($X9       /$I9       ))</f>
        <v>0.18870903331214905</v>
      </c>
      <c r="Z9" s="64">
        <f>$J9       +$N9       +$R9       +$V9</f>
        <v>9020580094</v>
      </c>
      <c r="AA9" s="65">
        <f>$K9       +$O9       +$S9       +$W9</f>
        <v>969029138</v>
      </c>
      <c r="AB9" s="65">
        <f>$Z9       +$AA9</f>
        <v>9989609232</v>
      </c>
      <c r="AC9" s="90">
        <f>IF(($I9       =0),0,($AB9       /$I9       ))</f>
        <v>0.9353194486780072</v>
      </c>
      <c r="AD9" s="64">
        <v>1343081897</v>
      </c>
      <c r="AE9" s="65">
        <v>418458900</v>
      </c>
      <c r="AF9" s="65">
        <f>$AD9       +$AE9</f>
        <v>1761540797</v>
      </c>
      <c r="AG9" s="65">
        <v>10958000995</v>
      </c>
      <c r="AH9" s="65">
        <v>10262750537</v>
      </c>
      <c r="AI9" s="65">
        <v>8883483415</v>
      </c>
      <c r="AJ9" s="90">
        <f>IF(($AH9       =0),0,($AI9       /$AH9       ))</f>
        <v>0.86560453583789576</v>
      </c>
      <c r="AK9" s="90">
        <f>IF(($AF9       =0),0,(($X9       /$AF9       )-1))</f>
        <v>0.14416463270819158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58890332089</v>
      </c>
      <c r="E10" s="65">
        <v>11034869388</v>
      </c>
      <c r="F10" s="67">
        <f t="shared" ref="F10:F17" si="0">$D10      +$E10</f>
        <v>69925201477</v>
      </c>
      <c r="G10" s="64">
        <v>60520762220</v>
      </c>
      <c r="H10" s="65">
        <v>11379892947</v>
      </c>
      <c r="I10" s="67">
        <f t="shared" ref="I10:I17" si="1">$G10      +$H10</f>
        <v>71900655167</v>
      </c>
      <c r="J10" s="64">
        <v>14956844397</v>
      </c>
      <c r="K10" s="65">
        <v>1175806543</v>
      </c>
      <c r="L10" s="65">
        <f t="shared" ref="L10:L17" si="2">$J10      +$K10</f>
        <v>16132650940</v>
      </c>
      <c r="M10" s="90">
        <f t="shared" ref="M10:M17" si="3">IF(($F10      =0),0,($L10      /$F10      ))</f>
        <v>0.23071297042034836</v>
      </c>
      <c r="N10" s="100">
        <v>16131957080</v>
      </c>
      <c r="O10" s="101">
        <v>2344511997</v>
      </c>
      <c r="P10" s="102">
        <f t="shared" ref="P10:P17" si="4">$N10      +$O10</f>
        <v>18476469077</v>
      </c>
      <c r="Q10" s="90">
        <f t="shared" ref="Q10:Q17" si="5">IF(($F10      =0),0,($P10      /$F10      ))</f>
        <v>0.26423190332997942</v>
      </c>
      <c r="R10" s="100">
        <v>14113751430</v>
      </c>
      <c r="S10" s="102">
        <v>1687418386</v>
      </c>
      <c r="T10" s="102">
        <f t="shared" ref="T10:T17" si="6">$R10      +$S10</f>
        <v>15801169816</v>
      </c>
      <c r="U10" s="90">
        <f t="shared" ref="U10:U17" si="7">IF(($I10      =0),0,($T10      /$I10      ))</f>
        <v>0.21976391980433871</v>
      </c>
      <c r="V10" s="100">
        <v>15636004338</v>
      </c>
      <c r="W10" s="102">
        <v>3821178511</v>
      </c>
      <c r="X10" s="102">
        <f t="shared" ref="X10:X17" si="8">$V10      +$W10</f>
        <v>19457182849</v>
      </c>
      <c r="Y10" s="90">
        <f t="shared" ref="Y10:Y17" si="9">IF(($I10      =0),0,($X10      /$I10      ))</f>
        <v>0.27061203828821573</v>
      </c>
      <c r="Z10" s="64">
        <f t="shared" ref="Z10:Z17" si="10">$J10      +$N10      +$R10      +$V10</f>
        <v>60838557245</v>
      </c>
      <c r="AA10" s="65">
        <f t="shared" ref="AA10:AA17" si="11">$K10      +$O10      +$S10      +$W10</f>
        <v>9028915437</v>
      </c>
      <c r="AB10" s="65">
        <f t="shared" ref="AB10:AB17" si="12">$Z10      +$AA10</f>
        <v>69867472682</v>
      </c>
      <c r="AC10" s="90">
        <f t="shared" ref="AC10:AC17" si="13">IF(($I10      =0),0,($AB10      /$I10      ))</f>
        <v>0.97172233715704492</v>
      </c>
      <c r="AD10" s="64">
        <v>11736361298</v>
      </c>
      <c r="AE10" s="65">
        <v>2893038418</v>
      </c>
      <c r="AF10" s="65">
        <f t="shared" ref="AF10:AF17" si="14">$AD10      +$AE10</f>
        <v>14629399716</v>
      </c>
      <c r="AG10" s="65">
        <v>60961833532</v>
      </c>
      <c r="AH10" s="65">
        <v>61927906268</v>
      </c>
      <c r="AI10" s="65">
        <v>60721817462</v>
      </c>
      <c r="AJ10" s="90">
        <f t="shared" ref="AJ10:AJ17" si="15">IF(($AH10      =0),0,($AI10      /$AH10      ))</f>
        <v>0.98052430836623938</v>
      </c>
      <c r="AK10" s="90">
        <f t="shared" ref="AK10:AK17" si="16">IF(($AF10      =0),0,(($X10      /$AF10      )-1))</f>
        <v>0.33000555229343487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55326542441</v>
      </c>
      <c r="E11" s="65">
        <v>2767670180</v>
      </c>
      <c r="F11" s="67">
        <f t="shared" si="0"/>
        <v>58094212621</v>
      </c>
      <c r="G11" s="64">
        <v>55539197553</v>
      </c>
      <c r="H11" s="65">
        <v>2718720150</v>
      </c>
      <c r="I11" s="67">
        <f t="shared" si="1"/>
        <v>58257917703</v>
      </c>
      <c r="J11" s="64">
        <v>15016369383</v>
      </c>
      <c r="K11" s="65">
        <v>217657645</v>
      </c>
      <c r="L11" s="65">
        <f t="shared" si="2"/>
        <v>15234027028</v>
      </c>
      <c r="M11" s="90">
        <f t="shared" si="3"/>
        <v>0.26222968417499776</v>
      </c>
      <c r="N11" s="100">
        <v>13073427188</v>
      </c>
      <c r="O11" s="101">
        <v>486153631</v>
      </c>
      <c r="P11" s="102">
        <f t="shared" si="4"/>
        <v>13559580819</v>
      </c>
      <c r="Q11" s="90">
        <f t="shared" si="5"/>
        <v>0.23340674065868067</v>
      </c>
      <c r="R11" s="100">
        <v>12673783028</v>
      </c>
      <c r="S11" s="102">
        <v>555565746</v>
      </c>
      <c r="T11" s="102">
        <f t="shared" si="6"/>
        <v>13229348774</v>
      </c>
      <c r="U11" s="90">
        <f t="shared" si="7"/>
        <v>0.22708241721654862</v>
      </c>
      <c r="V11" s="100">
        <v>11547979790</v>
      </c>
      <c r="W11" s="102">
        <v>727194564</v>
      </c>
      <c r="X11" s="102">
        <f t="shared" si="8"/>
        <v>12275174354</v>
      </c>
      <c r="Y11" s="90">
        <f t="shared" si="9"/>
        <v>0.21070396673940661</v>
      </c>
      <c r="Z11" s="64">
        <f t="shared" si="10"/>
        <v>52311559389</v>
      </c>
      <c r="AA11" s="65">
        <f t="shared" si="11"/>
        <v>1986571586</v>
      </c>
      <c r="AB11" s="65">
        <f t="shared" si="12"/>
        <v>54298130975</v>
      </c>
      <c r="AC11" s="90">
        <f t="shared" si="13"/>
        <v>0.93203006760064666</v>
      </c>
      <c r="AD11" s="64">
        <v>10051650542</v>
      </c>
      <c r="AE11" s="65">
        <v>740345858</v>
      </c>
      <c r="AF11" s="65">
        <f t="shared" si="14"/>
        <v>10791996400</v>
      </c>
      <c r="AG11" s="65">
        <v>51590844133</v>
      </c>
      <c r="AH11" s="65">
        <v>53659676392</v>
      </c>
      <c r="AI11" s="65">
        <v>50019313969</v>
      </c>
      <c r="AJ11" s="90">
        <f t="shared" si="15"/>
        <v>0.93215832319960223</v>
      </c>
      <c r="AK11" s="90">
        <f t="shared" si="16"/>
        <v>0.13743314017413866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52562915670</v>
      </c>
      <c r="E12" s="65">
        <v>8143224000</v>
      </c>
      <c r="F12" s="67">
        <f t="shared" si="0"/>
        <v>60706139670</v>
      </c>
      <c r="G12" s="64">
        <v>53001667966</v>
      </c>
      <c r="H12" s="65">
        <v>7630468673</v>
      </c>
      <c r="I12" s="67">
        <f t="shared" si="1"/>
        <v>60632136639</v>
      </c>
      <c r="J12" s="64">
        <v>14408216311</v>
      </c>
      <c r="K12" s="65">
        <v>520517151</v>
      </c>
      <c r="L12" s="65">
        <f t="shared" si="2"/>
        <v>14928733462</v>
      </c>
      <c r="M12" s="90">
        <f t="shared" si="3"/>
        <v>0.24591801658206147</v>
      </c>
      <c r="N12" s="100">
        <v>13522605278</v>
      </c>
      <c r="O12" s="101">
        <v>1008864611</v>
      </c>
      <c r="P12" s="102">
        <f t="shared" si="4"/>
        <v>14531469889</v>
      </c>
      <c r="Q12" s="90">
        <f t="shared" si="5"/>
        <v>0.23937397383515754</v>
      </c>
      <c r="R12" s="100">
        <v>13825731640</v>
      </c>
      <c r="S12" s="102">
        <v>1047405070</v>
      </c>
      <c r="T12" s="102">
        <f t="shared" si="6"/>
        <v>14873136710</v>
      </c>
      <c r="U12" s="90">
        <f t="shared" si="7"/>
        <v>0.24530121375325659</v>
      </c>
      <c r="V12" s="100">
        <v>11971903323</v>
      </c>
      <c r="W12" s="102">
        <v>3187811307</v>
      </c>
      <c r="X12" s="102">
        <f t="shared" si="8"/>
        <v>15159714630</v>
      </c>
      <c r="Y12" s="90">
        <f t="shared" si="9"/>
        <v>0.25002771583426137</v>
      </c>
      <c r="Z12" s="64">
        <f t="shared" si="10"/>
        <v>53728456552</v>
      </c>
      <c r="AA12" s="65">
        <f t="shared" si="11"/>
        <v>5764598139</v>
      </c>
      <c r="AB12" s="65">
        <f t="shared" si="12"/>
        <v>59493054691</v>
      </c>
      <c r="AC12" s="90">
        <f t="shared" si="13"/>
        <v>0.98121323095074109</v>
      </c>
      <c r="AD12" s="64">
        <v>9901259181</v>
      </c>
      <c r="AE12" s="65">
        <v>1766919084</v>
      </c>
      <c r="AF12" s="65">
        <f t="shared" si="14"/>
        <v>11668178265</v>
      </c>
      <c r="AG12" s="65">
        <v>51755607300</v>
      </c>
      <c r="AH12" s="65">
        <v>53182343536</v>
      </c>
      <c r="AI12" s="65">
        <v>51376773312</v>
      </c>
      <c r="AJ12" s="90">
        <f t="shared" si="15"/>
        <v>0.96604944227819178</v>
      </c>
      <c r="AK12" s="90">
        <f t="shared" si="16"/>
        <v>0.29923577491725961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75393870352</v>
      </c>
      <c r="E13" s="65">
        <v>7642206000</v>
      </c>
      <c r="F13" s="67">
        <f t="shared" si="0"/>
        <v>83036076352</v>
      </c>
      <c r="G13" s="64">
        <v>71205652996</v>
      </c>
      <c r="H13" s="65">
        <v>6903334000</v>
      </c>
      <c r="I13" s="67">
        <f t="shared" si="1"/>
        <v>78108986996</v>
      </c>
      <c r="J13" s="64">
        <v>20707710655</v>
      </c>
      <c r="K13" s="65">
        <v>924276495</v>
      </c>
      <c r="L13" s="65">
        <f t="shared" si="2"/>
        <v>21631987150</v>
      </c>
      <c r="M13" s="90">
        <f t="shared" si="3"/>
        <v>0.26051311791635462</v>
      </c>
      <c r="N13" s="100">
        <v>20933049082</v>
      </c>
      <c r="O13" s="101">
        <v>1249695285</v>
      </c>
      <c r="P13" s="102">
        <f t="shared" si="4"/>
        <v>22182744367</v>
      </c>
      <c r="Q13" s="90">
        <f t="shared" si="5"/>
        <v>0.26714586408159097</v>
      </c>
      <c r="R13" s="100">
        <v>20325865084</v>
      </c>
      <c r="S13" s="102">
        <v>1011588887</v>
      </c>
      <c r="T13" s="102">
        <f t="shared" si="6"/>
        <v>21337453971</v>
      </c>
      <c r="U13" s="90">
        <f t="shared" si="7"/>
        <v>0.27317540262163048</v>
      </c>
      <c r="V13" s="100">
        <v>19130552295</v>
      </c>
      <c r="W13" s="102">
        <v>1712815404</v>
      </c>
      <c r="X13" s="102">
        <f t="shared" si="8"/>
        <v>20843367699</v>
      </c>
      <c r="Y13" s="90">
        <f t="shared" si="9"/>
        <v>0.26684980180407919</v>
      </c>
      <c r="Z13" s="64">
        <f t="shared" si="10"/>
        <v>81097177116</v>
      </c>
      <c r="AA13" s="65">
        <f t="shared" si="11"/>
        <v>4898376071</v>
      </c>
      <c r="AB13" s="65">
        <f t="shared" si="12"/>
        <v>85995553187</v>
      </c>
      <c r="AC13" s="90">
        <f t="shared" si="13"/>
        <v>1.100968742449622</v>
      </c>
      <c r="AD13" s="64">
        <v>16465920750</v>
      </c>
      <c r="AE13" s="65">
        <v>2285047317</v>
      </c>
      <c r="AF13" s="65">
        <f t="shared" si="14"/>
        <v>18750968067</v>
      </c>
      <c r="AG13" s="65">
        <v>77765163947</v>
      </c>
      <c r="AH13" s="65">
        <v>73682390929</v>
      </c>
      <c r="AI13" s="65">
        <v>75598720623</v>
      </c>
      <c r="AJ13" s="90">
        <f t="shared" si="15"/>
        <v>1.0260079738162482</v>
      </c>
      <c r="AK13" s="90">
        <f t="shared" si="16"/>
        <v>0.11158888567905101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9311433012</v>
      </c>
      <c r="E14" s="65">
        <v>1154486634</v>
      </c>
      <c r="F14" s="67">
        <f t="shared" si="0"/>
        <v>10465919646</v>
      </c>
      <c r="G14" s="64">
        <v>9247261737</v>
      </c>
      <c r="H14" s="65">
        <v>960751423</v>
      </c>
      <c r="I14" s="67">
        <f t="shared" si="1"/>
        <v>10208013160</v>
      </c>
      <c r="J14" s="64">
        <v>2669468581</v>
      </c>
      <c r="K14" s="65">
        <v>-32300072</v>
      </c>
      <c r="L14" s="65">
        <f t="shared" si="2"/>
        <v>2637168509</v>
      </c>
      <c r="M14" s="90">
        <f t="shared" si="3"/>
        <v>0.25197675867957836</v>
      </c>
      <c r="N14" s="100">
        <v>1870656478</v>
      </c>
      <c r="O14" s="101">
        <v>181029940</v>
      </c>
      <c r="P14" s="102">
        <f t="shared" si="4"/>
        <v>2051686418</v>
      </c>
      <c r="Q14" s="90">
        <f t="shared" si="5"/>
        <v>0.19603498664201383</v>
      </c>
      <c r="R14" s="100">
        <v>2667642679</v>
      </c>
      <c r="S14" s="102">
        <v>151619938</v>
      </c>
      <c r="T14" s="102">
        <f t="shared" si="6"/>
        <v>2819262617</v>
      </c>
      <c r="U14" s="90">
        <f t="shared" si="7"/>
        <v>0.27618132665103262</v>
      </c>
      <c r="V14" s="100">
        <v>2148807188</v>
      </c>
      <c r="W14" s="102">
        <v>250923544</v>
      </c>
      <c r="X14" s="102">
        <f t="shared" si="8"/>
        <v>2399730732</v>
      </c>
      <c r="Y14" s="90">
        <f t="shared" si="9"/>
        <v>0.23508303666802874</v>
      </c>
      <c r="Z14" s="64">
        <f t="shared" si="10"/>
        <v>9356574926</v>
      </c>
      <c r="AA14" s="65">
        <f t="shared" si="11"/>
        <v>551273350</v>
      </c>
      <c r="AB14" s="65">
        <f t="shared" si="12"/>
        <v>9907848276</v>
      </c>
      <c r="AC14" s="90">
        <f t="shared" si="13"/>
        <v>0.97059517074525403</v>
      </c>
      <c r="AD14" s="64">
        <v>1779301213</v>
      </c>
      <c r="AE14" s="65">
        <v>234259740</v>
      </c>
      <c r="AF14" s="65">
        <f t="shared" si="14"/>
        <v>2013560953</v>
      </c>
      <c r="AG14" s="65">
        <v>9972083412</v>
      </c>
      <c r="AH14" s="65">
        <v>9837509398</v>
      </c>
      <c r="AI14" s="65">
        <v>9000126991</v>
      </c>
      <c r="AJ14" s="90">
        <f t="shared" si="15"/>
        <v>0.9148786168204075</v>
      </c>
      <c r="AK14" s="90">
        <f t="shared" si="16"/>
        <v>0.19178449921004215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16055280007</v>
      </c>
      <c r="E15" s="65">
        <v>1941550100</v>
      </c>
      <c r="F15" s="67">
        <f t="shared" si="0"/>
        <v>17996830107</v>
      </c>
      <c r="G15" s="64">
        <v>16421777660</v>
      </c>
      <c r="H15" s="65">
        <v>1807476736</v>
      </c>
      <c r="I15" s="67">
        <f t="shared" si="1"/>
        <v>18229254396</v>
      </c>
      <c r="J15" s="64">
        <v>13402956381</v>
      </c>
      <c r="K15" s="65">
        <v>1699488390</v>
      </c>
      <c r="L15" s="65">
        <f t="shared" si="2"/>
        <v>15102444771</v>
      </c>
      <c r="M15" s="90">
        <f t="shared" si="3"/>
        <v>0.8391724921115854</v>
      </c>
      <c r="N15" s="100">
        <v>-3967072754</v>
      </c>
      <c r="O15" s="101">
        <v>-1385557178</v>
      </c>
      <c r="P15" s="102">
        <f t="shared" si="4"/>
        <v>-5352629932</v>
      </c>
      <c r="Q15" s="90">
        <f t="shared" si="5"/>
        <v>-0.29742070687871053</v>
      </c>
      <c r="R15" s="100">
        <v>2931039348</v>
      </c>
      <c r="S15" s="102">
        <v>333470590</v>
      </c>
      <c r="T15" s="102">
        <f t="shared" si="6"/>
        <v>3264509938</v>
      </c>
      <c r="U15" s="90">
        <f t="shared" si="7"/>
        <v>0.17908082618652374</v>
      </c>
      <c r="V15" s="100">
        <v>2976718211</v>
      </c>
      <c r="W15" s="102">
        <v>410705857</v>
      </c>
      <c r="X15" s="102">
        <f t="shared" si="8"/>
        <v>3387424068</v>
      </c>
      <c r="Y15" s="90">
        <f t="shared" si="9"/>
        <v>0.18582351172537775</v>
      </c>
      <c r="Z15" s="64">
        <f t="shared" si="10"/>
        <v>15343641186</v>
      </c>
      <c r="AA15" s="65">
        <f t="shared" si="11"/>
        <v>1058107659</v>
      </c>
      <c r="AB15" s="65">
        <f t="shared" si="12"/>
        <v>16401748845</v>
      </c>
      <c r="AC15" s="90">
        <f t="shared" si="13"/>
        <v>0.89974874938379246</v>
      </c>
      <c r="AD15" s="64">
        <v>2655288638</v>
      </c>
      <c r="AE15" s="65">
        <v>414120028</v>
      </c>
      <c r="AF15" s="65">
        <f t="shared" si="14"/>
        <v>3069408666</v>
      </c>
      <c r="AG15" s="65">
        <v>16434011060</v>
      </c>
      <c r="AH15" s="65">
        <v>18126252360</v>
      </c>
      <c r="AI15" s="65">
        <v>19520687838</v>
      </c>
      <c r="AJ15" s="90">
        <f t="shared" si="15"/>
        <v>1.076929055731187</v>
      </c>
      <c r="AK15" s="90">
        <f t="shared" si="16"/>
        <v>0.10360803548992137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44704930614</v>
      </c>
      <c r="E16" s="65">
        <v>2228221908</v>
      </c>
      <c r="F16" s="67">
        <f t="shared" si="0"/>
        <v>46933152522</v>
      </c>
      <c r="G16" s="64">
        <v>45078844946</v>
      </c>
      <c r="H16" s="65">
        <v>1980899368</v>
      </c>
      <c r="I16" s="67">
        <f t="shared" si="1"/>
        <v>47059744314</v>
      </c>
      <c r="J16" s="64">
        <v>13559215025</v>
      </c>
      <c r="K16" s="65">
        <v>82151767</v>
      </c>
      <c r="L16" s="65">
        <f t="shared" si="2"/>
        <v>13641366792</v>
      </c>
      <c r="M16" s="90">
        <f t="shared" si="3"/>
        <v>0.29065524174208379</v>
      </c>
      <c r="N16" s="100">
        <v>14545305891</v>
      </c>
      <c r="O16" s="101">
        <v>464467609</v>
      </c>
      <c r="P16" s="102">
        <f t="shared" si="4"/>
        <v>15009773500</v>
      </c>
      <c r="Q16" s="90">
        <f t="shared" si="5"/>
        <v>0.31981174699407078</v>
      </c>
      <c r="R16" s="100">
        <v>11092249625</v>
      </c>
      <c r="S16" s="102">
        <v>403942741</v>
      </c>
      <c r="T16" s="102">
        <f t="shared" si="6"/>
        <v>11496192366</v>
      </c>
      <c r="U16" s="90">
        <f t="shared" si="7"/>
        <v>0.24428930784861808</v>
      </c>
      <c r="V16" s="100">
        <v>1399141101</v>
      </c>
      <c r="W16" s="102">
        <v>2023497208</v>
      </c>
      <c r="X16" s="102">
        <f t="shared" si="8"/>
        <v>3422638309</v>
      </c>
      <c r="Y16" s="90">
        <f t="shared" si="9"/>
        <v>7.2729640989183719E-2</v>
      </c>
      <c r="Z16" s="64">
        <f t="shared" si="10"/>
        <v>40595911642</v>
      </c>
      <c r="AA16" s="65">
        <f t="shared" si="11"/>
        <v>2974059325</v>
      </c>
      <c r="AB16" s="65">
        <f t="shared" si="12"/>
        <v>43569970967</v>
      </c>
      <c r="AC16" s="90">
        <f t="shared" si="13"/>
        <v>0.92584376736696772</v>
      </c>
      <c r="AD16" s="64">
        <v>8702286659</v>
      </c>
      <c r="AE16" s="65">
        <v>977901161</v>
      </c>
      <c r="AF16" s="65">
        <f t="shared" si="14"/>
        <v>9680187820</v>
      </c>
      <c r="AG16" s="65">
        <v>44944945450</v>
      </c>
      <c r="AH16" s="65">
        <v>44968066064</v>
      </c>
      <c r="AI16" s="65">
        <v>31089975755</v>
      </c>
      <c r="AJ16" s="90">
        <f t="shared" si="15"/>
        <v>0.69137898238166939</v>
      </c>
      <c r="AK16" s="90">
        <f t="shared" si="16"/>
        <v>-0.64642852260277728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321660861125</v>
      </c>
      <c r="E17" s="69">
        <f>SUM(E9:E16)</f>
        <v>36131554514</v>
      </c>
      <c r="F17" s="70">
        <f t="shared" si="0"/>
        <v>357792415639</v>
      </c>
      <c r="G17" s="68">
        <f>SUM(G9:G16)</f>
        <v>320401694925</v>
      </c>
      <c r="H17" s="69">
        <f>SUM(H9:H16)</f>
        <v>34675438460</v>
      </c>
      <c r="I17" s="70">
        <f t="shared" si="1"/>
        <v>355077133385</v>
      </c>
      <c r="J17" s="68">
        <f>SUM(J9:J16)</f>
        <v>97387804221</v>
      </c>
      <c r="K17" s="69">
        <f>SUM(K9:K16)</f>
        <v>4747738061</v>
      </c>
      <c r="L17" s="69">
        <f t="shared" si="2"/>
        <v>102135542282</v>
      </c>
      <c r="M17" s="91">
        <f t="shared" si="3"/>
        <v>0.28546033347182848</v>
      </c>
      <c r="N17" s="106">
        <f>SUM(N9:N16)</f>
        <v>78530131431</v>
      </c>
      <c r="O17" s="107">
        <f>SUM(O9:O16)</f>
        <v>4646605499</v>
      </c>
      <c r="P17" s="108">
        <f t="shared" si="4"/>
        <v>83176736930</v>
      </c>
      <c r="Q17" s="91">
        <f t="shared" si="5"/>
        <v>0.23247205165444987</v>
      </c>
      <c r="R17" s="106">
        <f>SUM(R9:R16)</f>
        <v>79876338645</v>
      </c>
      <c r="S17" s="108">
        <f>SUM(S9:S16)</f>
        <v>5374045678</v>
      </c>
      <c r="T17" s="108">
        <f t="shared" si="6"/>
        <v>85250384323</v>
      </c>
      <c r="U17" s="91">
        <f t="shared" si="7"/>
        <v>0.2400897616534643</v>
      </c>
      <c r="V17" s="106">
        <f>SUM(V9:V16)</f>
        <v>66498183853</v>
      </c>
      <c r="W17" s="108">
        <f>SUM(W9:W16)</f>
        <v>12462541467</v>
      </c>
      <c r="X17" s="108">
        <f t="shared" si="8"/>
        <v>78960725320</v>
      </c>
      <c r="Y17" s="91">
        <f t="shared" si="9"/>
        <v>0.22237626108799616</v>
      </c>
      <c r="Z17" s="68">
        <f t="shared" si="10"/>
        <v>322292458150</v>
      </c>
      <c r="AA17" s="69">
        <f t="shared" si="11"/>
        <v>27230930705</v>
      </c>
      <c r="AB17" s="69">
        <f t="shared" si="12"/>
        <v>349523388855</v>
      </c>
      <c r="AC17" s="91">
        <f t="shared" si="13"/>
        <v>0.98435904763267812</v>
      </c>
      <c r="AD17" s="68">
        <f>SUM(AD9:AD16)</f>
        <v>62635150178</v>
      </c>
      <c r="AE17" s="69">
        <f>SUM(AE9:AE16)</f>
        <v>9730090506</v>
      </c>
      <c r="AF17" s="69">
        <f t="shared" si="14"/>
        <v>72365240684</v>
      </c>
      <c r="AG17" s="69">
        <f>SUM(AG9:AG16)</f>
        <v>324382489829</v>
      </c>
      <c r="AH17" s="69">
        <f>SUM(AH9:AH16)</f>
        <v>325646895484</v>
      </c>
      <c r="AI17" s="69">
        <f>SUM(AI9:AI16)</f>
        <v>306210899365</v>
      </c>
      <c r="AJ17" s="91">
        <f t="shared" si="15"/>
        <v>0.94031573342619212</v>
      </c>
      <c r="AK17" s="91">
        <f t="shared" si="16"/>
        <v>9.1141611271642775E-2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4158412041</v>
      </c>
      <c r="E9" s="65">
        <v>202914000</v>
      </c>
      <c r="F9" s="66">
        <f>$D9       +$E9</f>
        <v>4361326041</v>
      </c>
      <c r="G9" s="64">
        <v>4058207041</v>
      </c>
      <c r="H9" s="65">
        <v>306071709</v>
      </c>
      <c r="I9" s="67">
        <f>$G9       +$H9</f>
        <v>4364278750</v>
      </c>
      <c r="J9" s="64">
        <v>978751956</v>
      </c>
      <c r="K9" s="65">
        <v>35993609</v>
      </c>
      <c r="L9" s="65">
        <f>$J9       +$K9</f>
        <v>1014745565</v>
      </c>
      <c r="M9" s="90">
        <f>IF(($F9       =0),0,($L9       /$F9       ))</f>
        <v>0.23266904502451069</v>
      </c>
      <c r="N9" s="100">
        <v>875287001</v>
      </c>
      <c r="O9" s="101">
        <v>54038734</v>
      </c>
      <c r="P9" s="102">
        <f>$N9       +$O9</f>
        <v>929325735</v>
      </c>
      <c r="Q9" s="90">
        <f>IF(($F9       =0),0,($P9       /$F9       ))</f>
        <v>0.21308329766304671</v>
      </c>
      <c r="R9" s="100">
        <v>863891225</v>
      </c>
      <c r="S9" s="102">
        <v>16143608</v>
      </c>
      <c r="T9" s="102">
        <f>$R9       +$S9</f>
        <v>880034833</v>
      </c>
      <c r="U9" s="90">
        <f>IF(($I9       =0),0,($T9       /$I9       ))</f>
        <v>0.201644964359804</v>
      </c>
      <c r="V9" s="100">
        <v>663771332</v>
      </c>
      <c r="W9" s="102">
        <v>71156696</v>
      </c>
      <c r="X9" s="102">
        <f>$V9       +$W9</f>
        <v>734928028</v>
      </c>
      <c r="Y9" s="90">
        <f>IF(($I9       =0),0,($X9       /$I9       ))</f>
        <v>0.16839621621327464</v>
      </c>
      <c r="Z9" s="64">
        <f>$J9       +$N9       +$R9       +$V9</f>
        <v>3381701514</v>
      </c>
      <c r="AA9" s="65">
        <f>$K9       +$O9       +$S9       +$W9</f>
        <v>177332647</v>
      </c>
      <c r="AB9" s="65">
        <f>$Z9       +$AA9</f>
        <v>3559034161</v>
      </c>
      <c r="AC9" s="90">
        <f>IF(($I9       =0),0,($AB9       /$I9       ))</f>
        <v>0.81549194377192336</v>
      </c>
      <c r="AD9" s="64">
        <v>554113883</v>
      </c>
      <c r="AE9" s="65">
        <v>79692659</v>
      </c>
      <c r="AF9" s="65">
        <f>$AD9       +$AE9</f>
        <v>633806542</v>
      </c>
      <c r="AG9" s="65">
        <v>3854715842</v>
      </c>
      <c r="AH9" s="65">
        <v>4026721299</v>
      </c>
      <c r="AI9" s="65">
        <v>3078683471</v>
      </c>
      <c r="AJ9" s="90">
        <f>IF(($AH9       =0),0,($AI9       /$AH9       ))</f>
        <v>0.76456333637109763</v>
      </c>
      <c r="AK9" s="90">
        <f>IF(($AF9       =0),0,(($X9       /$AF9       )-1))</f>
        <v>0.15954629575281354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7960574607</v>
      </c>
      <c r="E10" s="65">
        <v>539962860</v>
      </c>
      <c r="F10" s="67">
        <f t="shared" ref="F10:F28" si="0">$D10      +$E10</f>
        <v>8500537467</v>
      </c>
      <c r="G10" s="64">
        <v>7960115612</v>
      </c>
      <c r="H10" s="65">
        <v>489733147</v>
      </c>
      <c r="I10" s="67">
        <f t="shared" ref="I10:I28" si="1">$G10      +$H10</f>
        <v>8449848759</v>
      </c>
      <c r="J10" s="64">
        <v>2232361066</v>
      </c>
      <c r="K10" s="65">
        <v>5857634</v>
      </c>
      <c r="L10" s="65">
        <f t="shared" ref="L10:L28" si="2">$J10      +$K10</f>
        <v>2238218700</v>
      </c>
      <c r="M10" s="90">
        <f t="shared" ref="M10:M28" si="3">IF(($F10      =0),0,($L10      /$F10      ))</f>
        <v>0.26330319802589019</v>
      </c>
      <c r="N10" s="100">
        <v>1810400447</v>
      </c>
      <c r="O10" s="101">
        <v>31780599</v>
      </c>
      <c r="P10" s="102">
        <f t="shared" ref="P10:P28" si="4">$N10      +$O10</f>
        <v>1842181046</v>
      </c>
      <c r="Q10" s="90">
        <f t="shared" ref="Q10:Q28" si="5">IF(($F10      =0),0,($P10      /$F10      ))</f>
        <v>0.21671347878314104</v>
      </c>
      <c r="R10" s="100">
        <v>1922362253</v>
      </c>
      <c r="S10" s="102">
        <v>57536382</v>
      </c>
      <c r="T10" s="102">
        <f t="shared" ref="T10:T28" si="6">$R10      +$S10</f>
        <v>1979898635</v>
      </c>
      <c r="U10" s="90">
        <f t="shared" ref="U10:U28" si="7">IF(($I10      =0),0,($T10      /$I10      ))</f>
        <v>0.23431172456089164</v>
      </c>
      <c r="V10" s="100">
        <v>1586441869</v>
      </c>
      <c r="W10" s="102">
        <v>121278294</v>
      </c>
      <c r="X10" s="102">
        <f t="shared" ref="X10:X28" si="8">$V10      +$W10</f>
        <v>1707720163</v>
      </c>
      <c r="Y10" s="90">
        <f t="shared" ref="Y10:Y28" si="9">IF(($I10      =0),0,($X10      /$I10      ))</f>
        <v>0.20210067797735359</v>
      </c>
      <c r="Z10" s="64">
        <f t="shared" ref="Z10:Z28" si="10">$J10      +$N10      +$R10      +$V10</f>
        <v>7551565635</v>
      </c>
      <c r="AA10" s="65">
        <f t="shared" ref="AA10:AA28" si="11">$K10      +$O10      +$S10      +$W10</f>
        <v>216452909</v>
      </c>
      <c r="AB10" s="65">
        <f t="shared" ref="AB10:AB28" si="12">$Z10      +$AA10</f>
        <v>7768018544</v>
      </c>
      <c r="AC10" s="90">
        <f t="shared" ref="AC10:AC28" si="13">IF(($I10      =0),0,($AB10      /$I10      ))</f>
        <v>0.9193085894852524</v>
      </c>
      <c r="AD10" s="64">
        <v>1579954091</v>
      </c>
      <c r="AE10" s="65">
        <v>92983508</v>
      </c>
      <c r="AF10" s="65">
        <f t="shared" ref="AF10:AF28" si="14">$AD10      +$AE10</f>
        <v>1672937599</v>
      </c>
      <c r="AG10" s="65">
        <v>7423752807</v>
      </c>
      <c r="AH10" s="65">
        <v>7548097941</v>
      </c>
      <c r="AI10" s="65">
        <v>7294024653</v>
      </c>
      <c r="AJ10" s="90">
        <f t="shared" ref="AJ10:AJ28" si="15">IF(($AH10      =0),0,($AI10      /$AH10      ))</f>
        <v>0.9663394288222048</v>
      </c>
      <c r="AK10" s="90">
        <f t="shared" ref="AK10:AK28" si="16">IF(($AF10      =0),0,(($X10      /$AF10      )-1))</f>
        <v>2.0791309861641682E-2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3942643971</v>
      </c>
      <c r="E11" s="65">
        <v>7159622755</v>
      </c>
      <c r="F11" s="67">
        <f t="shared" si="0"/>
        <v>11102266726</v>
      </c>
      <c r="G11" s="64">
        <v>3876716403</v>
      </c>
      <c r="H11" s="65">
        <v>463683468</v>
      </c>
      <c r="I11" s="67">
        <f t="shared" si="1"/>
        <v>4340399871</v>
      </c>
      <c r="J11" s="64">
        <v>1056583431</v>
      </c>
      <c r="K11" s="65">
        <v>53722838</v>
      </c>
      <c r="L11" s="65">
        <f t="shared" si="2"/>
        <v>1110306269</v>
      </c>
      <c r="M11" s="90">
        <f t="shared" si="3"/>
        <v>0.10000716938279042</v>
      </c>
      <c r="N11" s="100">
        <v>1028380065</v>
      </c>
      <c r="O11" s="101">
        <v>128005156</v>
      </c>
      <c r="P11" s="102">
        <f t="shared" si="4"/>
        <v>1156385221</v>
      </c>
      <c r="Q11" s="90">
        <f t="shared" si="5"/>
        <v>0.10415757876649666</v>
      </c>
      <c r="R11" s="100">
        <v>1021897150</v>
      </c>
      <c r="S11" s="102">
        <v>298785370</v>
      </c>
      <c r="T11" s="102">
        <f t="shared" si="6"/>
        <v>1320682520</v>
      </c>
      <c r="U11" s="90">
        <f t="shared" si="7"/>
        <v>0.30427669321990908</v>
      </c>
      <c r="V11" s="100">
        <v>897262790</v>
      </c>
      <c r="W11" s="102">
        <v>195284864</v>
      </c>
      <c r="X11" s="102">
        <f t="shared" si="8"/>
        <v>1092547654</v>
      </c>
      <c r="Y11" s="90">
        <f t="shared" si="9"/>
        <v>0.25171589864329347</v>
      </c>
      <c r="Z11" s="64">
        <f t="shared" si="10"/>
        <v>4004123436</v>
      </c>
      <c r="AA11" s="65">
        <f t="shared" si="11"/>
        <v>675798228</v>
      </c>
      <c r="AB11" s="65">
        <f t="shared" si="12"/>
        <v>4679921664</v>
      </c>
      <c r="AC11" s="90">
        <f t="shared" si="13"/>
        <v>1.0782236206549736</v>
      </c>
      <c r="AD11" s="64">
        <v>736941483</v>
      </c>
      <c r="AE11" s="65">
        <v>155099810</v>
      </c>
      <c r="AF11" s="65">
        <f t="shared" si="14"/>
        <v>892041293</v>
      </c>
      <c r="AG11" s="65">
        <v>3789276451</v>
      </c>
      <c r="AH11" s="65">
        <v>3816029760</v>
      </c>
      <c r="AI11" s="65">
        <v>3658223945</v>
      </c>
      <c r="AJ11" s="90">
        <f t="shared" si="15"/>
        <v>0.95864659739970159</v>
      </c>
      <c r="AK11" s="90">
        <f t="shared" si="16"/>
        <v>0.22477251061515613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8120726123</v>
      </c>
      <c r="E12" s="65">
        <v>768760054</v>
      </c>
      <c r="F12" s="67">
        <f t="shared" si="0"/>
        <v>8889486177</v>
      </c>
      <c r="G12" s="64">
        <v>7908043431</v>
      </c>
      <c r="H12" s="65">
        <v>802543954</v>
      </c>
      <c r="I12" s="67">
        <f t="shared" si="1"/>
        <v>8710587385</v>
      </c>
      <c r="J12" s="64">
        <v>2006217766</v>
      </c>
      <c r="K12" s="65">
        <v>61514685</v>
      </c>
      <c r="L12" s="65">
        <f t="shared" si="2"/>
        <v>2067732451</v>
      </c>
      <c r="M12" s="90">
        <f t="shared" si="3"/>
        <v>0.23260427091386882</v>
      </c>
      <c r="N12" s="100">
        <v>1491613787</v>
      </c>
      <c r="O12" s="101">
        <v>148446120</v>
      </c>
      <c r="P12" s="102">
        <f t="shared" si="4"/>
        <v>1640059907</v>
      </c>
      <c r="Q12" s="90">
        <f t="shared" si="5"/>
        <v>0.18449434245630189</v>
      </c>
      <c r="R12" s="100">
        <v>1595007998</v>
      </c>
      <c r="S12" s="102">
        <v>129316274</v>
      </c>
      <c r="T12" s="102">
        <f t="shared" si="6"/>
        <v>1724324272</v>
      </c>
      <c r="U12" s="90">
        <f t="shared" si="7"/>
        <v>0.19795728988028516</v>
      </c>
      <c r="V12" s="100">
        <v>1194887217</v>
      </c>
      <c r="W12" s="102">
        <v>-172716969</v>
      </c>
      <c r="X12" s="102">
        <f t="shared" si="8"/>
        <v>1022170248</v>
      </c>
      <c r="Y12" s="90">
        <f t="shared" si="9"/>
        <v>0.11734802750044393</v>
      </c>
      <c r="Z12" s="64">
        <f t="shared" si="10"/>
        <v>6287726768</v>
      </c>
      <c r="AA12" s="65">
        <f t="shared" si="11"/>
        <v>166560110</v>
      </c>
      <c r="AB12" s="65">
        <f t="shared" si="12"/>
        <v>6454286878</v>
      </c>
      <c r="AC12" s="90">
        <f t="shared" si="13"/>
        <v>0.74097033790333766</v>
      </c>
      <c r="AD12" s="64">
        <v>1221897650</v>
      </c>
      <c r="AE12" s="65">
        <v>-13206249</v>
      </c>
      <c r="AF12" s="65">
        <f t="shared" si="14"/>
        <v>1208691401</v>
      </c>
      <c r="AG12" s="65">
        <v>7886688727</v>
      </c>
      <c r="AH12" s="65">
        <v>7522621863</v>
      </c>
      <c r="AI12" s="65">
        <v>6474749110</v>
      </c>
      <c r="AJ12" s="90">
        <f t="shared" si="15"/>
        <v>0.86070378491919686</v>
      </c>
      <c r="AK12" s="90">
        <f t="shared" si="16"/>
        <v>-0.15431660459045493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2355467910</v>
      </c>
      <c r="E13" s="65">
        <v>255337696</v>
      </c>
      <c r="F13" s="67">
        <f t="shared" si="0"/>
        <v>2610805606</v>
      </c>
      <c r="G13" s="64">
        <v>2397031934</v>
      </c>
      <c r="H13" s="65">
        <v>250901815</v>
      </c>
      <c r="I13" s="67">
        <f t="shared" si="1"/>
        <v>2647933749</v>
      </c>
      <c r="J13" s="64">
        <v>690715981</v>
      </c>
      <c r="K13" s="65">
        <v>26731453</v>
      </c>
      <c r="L13" s="65">
        <f t="shared" si="2"/>
        <v>717447434</v>
      </c>
      <c r="M13" s="90">
        <f t="shared" si="3"/>
        <v>0.27479925443365238</v>
      </c>
      <c r="N13" s="100">
        <v>617593348</v>
      </c>
      <c r="O13" s="101">
        <v>82688602</v>
      </c>
      <c r="P13" s="102">
        <f t="shared" si="4"/>
        <v>700281950</v>
      </c>
      <c r="Q13" s="90">
        <f t="shared" si="5"/>
        <v>0.26822447002207028</v>
      </c>
      <c r="R13" s="100">
        <v>549211207</v>
      </c>
      <c r="S13" s="102">
        <v>31114923</v>
      </c>
      <c r="T13" s="102">
        <f t="shared" si="6"/>
        <v>580326130</v>
      </c>
      <c r="U13" s="90">
        <f t="shared" si="7"/>
        <v>0.21916187677246907</v>
      </c>
      <c r="V13" s="100">
        <v>462109880</v>
      </c>
      <c r="W13" s="102">
        <v>70588088</v>
      </c>
      <c r="X13" s="102">
        <f t="shared" si="8"/>
        <v>532697968</v>
      </c>
      <c r="Y13" s="90">
        <f t="shared" si="9"/>
        <v>0.20117496074105892</v>
      </c>
      <c r="Z13" s="64">
        <f t="shared" si="10"/>
        <v>2319630416</v>
      </c>
      <c r="AA13" s="65">
        <f t="shared" si="11"/>
        <v>211123066</v>
      </c>
      <c r="AB13" s="65">
        <f t="shared" si="12"/>
        <v>2530753482</v>
      </c>
      <c r="AC13" s="90">
        <f t="shared" si="13"/>
        <v>0.95574652611899624</v>
      </c>
      <c r="AD13" s="64">
        <v>415403354</v>
      </c>
      <c r="AE13" s="65">
        <v>48692579</v>
      </c>
      <c r="AF13" s="65">
        <f t="shared" si="14"/>
        <v>464095933</v>
      </c>
      <c r="AG13" s="65">
        <v>2902640143</v>
      </c>
      <c r="AH13" s="65">
        <v>2462612399</v>
      </c>
      <c r="AI13" s="65">
        <v>2296473542</v>
      </c>
      <c r="AJ13" s="90">
        <f t="shared" si="15"/>
        <v>0.93253552322425382</v>
      </c>
      <c r="AK13" s="90">
        <f t="shared" si="16"/>
        <v>0.14781865153728901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4931450700</v>
      </c>
      <c r="E14" s="65">
        <v>802941100</v>
      </c>
      <c r="F14" s="67">
        <f t="shared" si="0"/>
        <v>5734391800</v>
      </c>
      <c r="G14" s="64">
        <v>5122626700</v>
      </c>
      <c r="H14" s="65">
        <v>817406500</v>
      </c>
      <c r="I14" s="67">
        <f t="shared" si="1"/>
        <v>5940033200</v>
      </c>
      <c r="J14" s="64">
        <v>1479474431</v>
      </c>
      <c r="K14" s="65">
        <v>193901025</v>
      </c>
      <c r="L14" s="65">
        <f t="shared" si="2"/>
        <v>1673375456</v>
      </c>
      <c r="M14" s="90">
        <f t="shared" si="3"/>
        <v>0.29181393848951864</v>
      </c>
      <c r="N14" s="100">
        <v>1133785690</v>
      </c>
      <c r="O14" s="101">
        <v>266757370</v>
      </c>
      <c r="P14" s="102">
        <f t="shared" si="4"/>
        <v>1400543060</v>
      </c>
      <c r="Q14" s="90">
        <f t="shared" si="5"/>
        <v>0.24423567639727722</v>
      </c>
      <c r="R14" s="100">
        <v>1291261833</v>
      </c>
      <c r="S14" s="102">
        <v>183314195</v>
      </c>
      <c r="T14" s="102">
        <f t="shared" si="6"/>
        <v>1474576028</v>
      </c>
      <c r="U14" s="90">
        <f t="shared" si="7"/>
        <v>0.24824373506868616</v>
      </c>
      <c r="V14" s="100">
        <v>1103801797</v>
      </c>
      <c r="W14" s="102">
        <v>149547132</v>
      </c>
      <c r="X14" s="102">
        <f t="shared" si="8"/>
        <v>1253348929</v>
      </c>
      <c r="Y14" s="90">
        <f t="shared" si="9"/>
        <v>0.2110003238702437</v>
      </c>
      <c r="Z14" s="64">
        <f t="shared" si="10"/>
        <v>5008323751</v>
      </c>
      <c r="AA14" s="65">
        <f t="shared" si="11"/>
        <v>793519722</v>
      </c>
      <c r="AB14" s="65">
        <f t="shared" si="12"/>
        <v>5801843473</v>
      </c>
      <c r="AC14" s="90">
        <f t="shared" si="13"/>
        <v>0.97673586622377806</v>
      </c>
      <c r="AD14" s="64">
        <v>1192858353</v>
      </c>
      <c r="AE14" s="65">
        <v>254153050</v>
      </c>
      <c r="AF14" s="65">
        <f t="shared" si="14"/>
        <v>1447011403</v>
      </c>
      <c r="AG14" s="65">
        <v>5303352100</v>
      </c>
      <c r="AH14" s="65">
        <v>5555283515</v>
      </c>
      <c r="AI14" s="65">
        <v>5389452277</v>
      </c>
      <c r="AJ14" s="90">
        <f t="shared" si="15"/>
        <v>0.97014891543298665</v>
      </c>
      <c r="AK14" s="90">
        <f t="shared" si="16"/>
        <v>-0.13383617682520776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4945302348</v>
      </c>
      <c r="E15" s="65">
        <v>797238842</v>
      </c>
      <c r="F15" s="67">
        <f t="shared" si="0"/>
        <v>5742541190</v>
      </c>
      <c r="G15" s="64">
        <v>4935691964</v>
      </c>
      <c r="H15" s="65">
        <v>866334700</v>
      </c>
      <c r="I15" s="67">
        <f t="shared" si="1"/>
        <v>5802026664</v>
      </c>
      <c r="J15" s="64">
        <v>1327697595</v>
      </c>
      <c r="K15" s="65">
        <v>184109206</v>
      </c>
      <c r="L15" s="65">
        <f t="shared" si="2"/>
        <v>1511806801</v>
      </c>
      <c r="M15" s="90">
        <f t="shared" si="3"/>
        <v>0.26326442440371944</v>
      </c>
      <c r="N15" s="100">
        <v>1164563392</v>
      </c>
      <c r="O15" s="101">
        <v>221313685</v>
      </c>
      <c r="P15" s="102">
        <f t="shared" si="4"/>
        <v>1385877077</v>
      </c>
      <c r="Q15" s="90">
        <f t="shared" si="5"/>
        <v>0.24133515653546406</v>
      </c>
      <c r="R15" s="100">
        <v>1047010424</v>
      </c>
      <c r="S15" s="102">
        <v>194414554</v>
      </c>
      <c r="T15" s="102">
        <f t="shared" si="6"/>
        <v>1241424978</v>
      </c>
      <c r="U15" s="90">
        <f t="shared" si="7"/>
        <v>0.21396402496781081</v>
      </c>
      <c r="V15" s="100">
        <v>872517577</v>
      </c>
      <c r="W15" s="102">
        <v>276107908</v>
      </c>
      <c r="X15" s="102">
        <f t="shared" si="8"/>
        <v>1148625485</v>
      </c>
      <c r="Y15" s="90">
        <f t="shared" si="9"/>
        <v>0.19796970119543042</v>
      </c>
      <c r="Z15" s="64">
        <f t="shared" si="10"/>
        <v>4411788988</v>
      </c>
      <c r="AA15" s="65">
        <f t="shared" si="11"/>
        <v>875945353</v>
      </c>
      <c r="AB15" s="65">
        <f t="shared" si="12"/>
        <v>5287734341</v>
      </c>
      <c r="AC15" s="90">
        <f t="shared" si="13"/>
        <v>0.91135988288522629</v>
      </c>
      <c r="AD15" s="64">
        <v>810981024</v>
      </c>
      <c r="AE15" s="65">
        <v>365452737</v>
      </c>
      <c r="AF15" s="65">
        <f t="shared" si="14"/>
        <v>1176433761</v>
      </c>
      <c r="AG15" s="65">
        <v>5186148229</v>
      </c>
      <c r="AH15" s="65">
        <v>5103430268</v>
      </c>
      <c r="AI15" s="65">
        <v>4598609911</v>
      </c>
      <c r="AJ15" s="90">
        <f t="shared" si="15"/>
        <v>0.90108214857654245</v>
      </c>
      <c r="AK15" s="90">
        <f t="shared" si="16"/>
        <v>-2.3637774536801937E-2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3087553471</v>
      </c>
      <c r="E16" s="65">
        <v>123426550</v>
      </c>
      <c r="F16" s="67">
        <f t="shared" si="0"/>
        <v>3210980021</v>
      </c>
      <c r="G16" s="64">
        <v>3072267990</v>
      </c>
      <c r="H16" s="65">
        <v>193592505</v>
      </c>
      <c r="I16" s="67">
        <f t="shared" si="1"/>
        <v>3265860495</v>
      </c>
      <c r="J16" s="64">
        <v>639774770</v>
      </c>
      <c r="K16" s="65">
        <v>46548322</v>
      </c>
      <c r="L16" s="65">
        <f t="shared" si="2"/>
        <v>686323092</v>
      </c>
      <c r="M16" s="90">
        <f t="shared" si="3"/>
        <v>0.21374256068596073</v>
      </c>
      <c r="N16" s="100">
        <v>655379753</v>
      </c>
      <c r="O16" s="101">
        <v>38697924</v>
      </c>
      <c r="P16" s="102">
        <f t="shared" si="4"/>
        <v>694077677</v>
      </c>
      <c r="Q16" s="90">
        <f t="shared" si="5"/>
        <v>0.21615758194093104</v>
      </c>
      <c r="R16" s="100">
        <v>646117412</v>
      </c>
      <c r="S16" s="102">
        <v>45502654</v>
      </c>
      <c r="T16" s="102">
        <f t="shared" si="6"/>
        <v>691620066</v>
      </c>
      <c r="U16" s="90">
        <f t="shared" si="7"/>
        <v>0.21177269116634451</v>
      </c>
      <c r="V16" s="100">
        <v>364099250</v>
      </c>
      <c r="W16" s="102">
        <v>12907287</v>
      </c>
      <c r="X16" s="102">
        <f t="shared" si="8"/>
        <v>377006537</v>
      </c>
      <c r="Y16" s="90">
        <f t="shared" si="9"/>
        <v>0.11543865317492687</v>
      </c>
      <c r="Z16" s="64">
        <f t="shared" si="10"/>
        <v>2305371185</v>
      </c>
      <c r="AA16" s="65">
        <f t="shared" si="11"/>
        <v>143656187</v>
      </c>
      <c r="AB16" s="65">
        <f t="shared" si="12"/>
        <v>2449027372</v>
      </c>
      <c r="AC16" s="90">
        <f t="shared" si="13"/>
        <v>0.74988731936022268</v>
      </c>
      <c r="AD16" s="64">
        <v>498318932</v>
      </c>
      <c r="AE16" s="65">
        <v>97706787</v>
      </c>
      <c r="AF16" s="65">
        <f t="shared" si="14"/>
        <v>596025719</v>
      </c>
      <c r="AG16" s="65">
        <v>2992489743</v>
      </c>
      <c r="AH16" s="65">
        <v>3031222433</v>
      </c>
      <c r="AI16" s="65">
        <v>2478417235</v>
      </c>
      <c r="AJ16" s="90">
        <f t="shared" si="15"/>
        <v>0.81762961636144638</v>
      </c>
      <c r="AK16" s="90">
        <f t="shared" si="16"/>
        <v>-0.36746599184925444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4709689752</v>
      </c>
      <c r="E17" s="65">
        <v>234268500</v>
      </c>
      <c r="F17" s="67">
        <f t="shared" si="0"/>
        <v>4943958252</v>
      </c>
      <c r="G17" s="64">
        <v>4471386254</v>
      </c>
      <c r="H17" s="65">
        <v>231324194</v>
      </c>
      <c r="I17" s="67">
        <f t="shared" si="1"/>
        <v>4702710448</v>
      </c>
      <c r="J17" s="64">
        <v>1124692747</v>
      </c>
      <c r="K17" s="65">
        <v>40340107</v>
      </c>
      <c r="L17" s="65">
        <f t="shared" si="2"/>
        <v>1165032854</v>
      </c>
      <c r="M17" s="90">
        <f t="shared" si="3"/>
        <v>0.23564779365373978</v>
      </c>
      <c r="N17" s="100">
        <v>578511871</v>
      </c>
      <c r="O17" s="101">
        <v>37358454</v>
      </c>
      <c r="P17" s="102">
        <f t="shared" si="4"/>
        <v>615870325</v>
      </c>
      <c r="Q17" s="90">
        <f t="shared" si="5"/>
        <v>0.12457029238684598</v>
      </c>
      <c r="R17" s="100">
        <v>990271952</v>
      </c>
      <c r="S17" s="102">
        <v>26926507</v>
      </c>
      <c r="T17" s="102">
        <f t="shared" si="6"/>
        <v>1017198459</v>
      </c>
      <c r="U17" s="90">
        <f t="shared" si="7"/>
        <v>0.21630046549699886</v>
      </c>
      <c r="V17" s="100">
        <v>866379814</v>
      </c>
      <c r="W17" s="102">
        <v>63258421</v>
      </c>
      <c r="X17" s="102">
        <f t="shared" si="8"/>
        <v>929638235</v>
      </c>
      <c r="Y17" s="90">
        <f t="shared" si="9"/>
        <v>0.19768136807048428</v>
      </c>
      <c r="Z17" s="64">
        <f t="shared" si="10"/>
        <v>3559856384</v>
      </c>
      <c r="AA17" s="65">
        <f t="shared" si="11"/>
        <v>167883489</v>
      </c>
      <c r="AB17" s="65">
        <f t="shared" si="12"/>
        <v>3727739873</v>
      </c>
      <c r="AC17" s="90">
        <f t="shared" si="13"/>
        <v>0.79267901228861715</v>
      </c>
      <c r="AD17" s="64">
        <v>701375927</v>
      </c>
      <c r="AE17" s="65">
        <v>70652677</v>
      </c>
      <c r="AF17" s="65">
        <f t="shared" si="14"/>
        <v>772028604</v>
      </c>
      <c r="AG17" s="65">
        <v>4217419872</v>
      </c>
      <c r="AH17" s="65">
        <v>4119748840</v>
      </c>
      <c r="AI17" s="65">
        <v>3613826269</v>
      </c>
      <c r="AJ17" s="90">
        <f t="shared" si="15"/>
        <v>0.87719577317727937</v>
      </c>
      <c r="AK17" s="90">
        <f t="shared" si="16"/>
        <v>0.20414998898149639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2361424406</v>
      </c>
      <c r="E18" s="65">
        <v>234740664</v>
      </c>
      <c r="F18" s="67">
        <f t="shared" si="0"/>
        <v>2596165070</v>
      </c>
      <c r="G18" s="64">
        <v>2218765167</v>
      </c>
      <c r="H18" s="65">
        <v>279446122</v>
      </c>
      <c r="I18" s="67">
        <f t="shared" si="1"/>
        <v>2498211289</v>
      </c>
      <c r="J18" s="64">
        <v>570042868</v>
      </c>
      <c r="K18" s="65">
        <v>22558051</v>
      </c>
      <c r="L18" s="65">
        <f t="shared" si="2"/>
        <v>592600919</v>
      </c>
      <c r="M18" s="90">
        <f t="shared" si="3"/>
        <v>0.22826010789830092</v>
      </c>
      <c r="N18" s="100">
        <v>540747147</v>
      </c>
      <c r="O18" s="101">
        <v>71965367</v>
      </c>
      <c r="P18" s="102">
        <f t="shared" si="4"/>
        <v>612712514</v>
      </c>
      <c r="Q18" s="90">
        <f t="shared" si="5"/>
        <v>0.23600676285194763</v>
      </c>
      <c r="R18" s="100">
        <v>523644748</v>
      </c>
      <c r="S18" s="102">
        <v>38159363</v>
      </c>
      <c r="T18" s="102">
        <f t="shared" si="6"/>
        <v>561804111</v>
      </c>
      <c r="U18" s="90">
        <f t="shared" si="7"/>
        <v>0.22488254435231639</v>
      </c>
      <c r="V18" s="100">
        <v>319165581</v>
      </c>
      <c r="W18" s="102">
        <v>59452857</v>
      </c>
      <c r="X18" s="102">
        <f t="shared" si="8"/>
        <v>378618438</v>
      </c>
      <c r="Y18" s="90">
        <f t="shared" si="9"/>
        <v>0.15155581101851309</v>
      </c>
      <c r="Z18" s="64">
        <f t="shared" si="10"/>
        <v>1953600344</v>
      </c>
      <c r="AA18" s="65">
        <f t="shared" si="11"/>
        <v>192135638</v>
      </c>
      <c r="AB18" s="65">
        <f t="shared" si="12"/>
        <v>2145735982</v>
      </c>
      <c r="AC18" s="90">
        <f t="shared" si="13"/>
        <v>0.85890892873953384</v>
      </c>
      <c r="AD18" s="64">
        <v>404072166</v>
      </c>
      <c r="AE18" s="65">
        <v>163534870</v>
      </c>
      <c r="AF18" s="65">
        <f t="shared" si="14"/>
        <v>567607036</v>
      </c>
      <c r="AG18" s="65">
        <v>2781823677</v>
      </c>
      <c r="AH18" s="65">
        <v>2765496392</v>
      </c>
      <c r="AI18" s="65">
        <v>2475648667</v>
      </c>
      <c r="AJ18" s="90">
        <f t="shared" si="15"/>
        <v>0.89519142898234527</v>
      </c>
      <c r="AK18" s="90">
        <f t="shared" si="16"/>
        <v>-0.33295675707585837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4154810494</v>
      </c>
      <c r="E19" s="65">
        <v>645473997</v>
      </c>
      <c r="F19" s="67">
        <f t="shared" si="0"/>
        <v>4800284491</v>
      </c>
      <c r="G19" s="64">
        <v>4267602671</v>
      </c>
      <c r="H19" s="65">
        <v>683978488</v>
      </c>
      <c r="I19" s="67">
        <f t="shared" si="1"/>
        <v>4951581159</v>
      </c>
      <c r="J19" s="64">
        <v>1218113658</v>
      </c>
      <c r="K19" s="65">
        <v>143059158</v>
      </c>
      <c r="L19" s="65">
        <f t="shared" si="2"/>
        <v>1361172816</v>
      </c>
      <c r="M19" s="90">
        <f t="shared" si="3"/>
        <v>0.28356086364298777</v>
      </c>
      <c r="N19" s="100">
        <v>1055004776</v>
      </c>
      <c r="O19" s="101">
        <v>197708906</v>
      </c>
      <c r="P19" s="102">
        <f t="shared" si="4"/>
        <v>1252713682</v>
      </c>
      <c r="Q19" s="90">
        <f t="shared" si="5"/>
        <v>0.26096654986776285</v>
      </c>
      <c r="R19" s="100">
        <v>1049243010</v>
      </c>
      <c r="S19" s="102">
        <v>141969930</v>
      </c>
      <c r="T19" s="102">
        <f t="shared" si="6"/>
        <v>1191212940</v>
      </c>
      <c r="U19" s="90">
        <f t="shared" si="7"/>
        <v>0.24057223374696179</v>
      </c>
      <c r="V19" s="100">
        <v>701791361</v>
      </c>
      <c r="W19" s="102">
        <v>37306677</v>
      </c>
      <c r="X19" s="102">
        <f t="shared" si="8"/>
        <v>739098038</v>
      </c>
      <c r="Y19" s="90">
        <f t="shared" si="9"/>
        <v>0.14926505580073438</v>
      </c>
      <c r="Z19" s="64">
        <f t="shared" si="10"/>
        <v>4024152805</v>
      </c>
      <c r="AA19" s="65">
        <f t="shared" si="11"/>
        <v>520044671</v>
      </c>
      <c r="AB19" s="65">
        <f t="shared" si="12"/>
        <v>4544197476</v>
      </c>
      <c r="AC19" s="90">
        <f t="shared" si="13"/>
        <v>0.91772654634579931</v>
      </c>
      <c r="AD19" s="64">
        <v>616150475</v>
      </c>
      <c r="AE19" s="65">
        <v>179487680</v>
      </c>
      <c r="AF19" s="65">
        <f t="shared" si="14"/>
        <v>795638155</v>
      </c>
      <c r="AG19" s="65">
        <v>4556352414</v>
      </c>
      <c r="AH19" s="65">
        <v>4654617952</v>
      </c>
      <c r="AI19" s="65">
        <v>4008782903</v>
      </c>
      <c r="AJ19" s="90">
        <f t="shared" si="15"/>
        <v>0.861248537332157</v>
      </c>
      <c r="AK19" s="90">
        <f t="shared" si="16"/>
        <v>-7.1062601315292628E-2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2719603794</v>
      </c>
      <c r="E20" s="65">
        <v>249473000</v>
      </c>
      <c r="F20" s="67">
        <f t="shared" si="0"/>
        <v>2969076794</v>
      </c>
      <c r="G20" s="64">
        <v>2798665794</v>
      </c>
      <c r="H20" s="65">
        <v>216739000</v>
      </c>
      <c r="I20" s="67">
        <f t="shared" si="1"/>
        <v>3015404794</v>
      </c>
      <c r="J20" s="64">
        <v>852870674</v>
      </c>
      <c r="K20" s="65">
        <v>10202884</v>
      </c>
      <c r="L20" s="65">
        <f t="shared" si="2"/>
        <v>863073558</v>
      </c>
      <c r="M20" s="90">
        <f t="shared" si="3"/>
        <v>0.29068751597941994</v>
      </c>
      <c r="N20" s="100">
        <v>641282151</v>
      </c>
      <c r="O20" s="101">
        <v>28739995</v>
      </c>
      <c r="P20" s="102">
        <f t="shared" si="4"/>
        <v>670022146</v>
      </c>
      <c r="Q20" s="90">
        <f t="shared" si="5"/>
        <v>0.225666829283096</v>
      </c>
      <c r="R20" s="100">
        <v>679138708</v>
      </c>
      <c r="S20" s="102">
        <v>51499694</v>
      </c>
      <c r="T20" s="102">
        <f t="shared" si="6"/>
        <v>730638402</v>
      </c>
      <c r="U20" s="90">
        <f t="shared" si="7"/>
        <v>0.24230193022635355</v>
      </c>
      <c r="V20" s="100">
        <v>584094081</v>
      </c>
      <c r="W20" s="102">
        <v>78986958</v>
      </c>
      <c r="X20" s="102">
        <f t="shared" si="8"/>
        <v>663081039</v>
      </c>
      <c r="Y20" s="90">
        <f t="shared" si="9"/>
        <v>0.2198978526264159</v>
      </c>
      <c r="Z20" s="64">
        <f t="shared" si="10"/>
        <v>2757385614</v>
      </c>
      <c r="AA20" s="65">
        <f t="shared" si="11"/>
        <v>169429531</v>
      </c>
      <c r="AB20" s="65">
        <f t="shared" si="12"/>
        <v>2926815145</v>
      </c>
      <c r="AC20" s="90">
        <f t="shared" si="13"/>
        <v>0.9706209762694965</v>
      </c>
      <c r="AD20" s="64">
        <v>542053645</v>
      </c>
      <c r="AE20" s="65">
        <v>44911034</v>
      </c>
      <c r="AF20" s="65">
        <f t="shared" si="14"/>
        <v>586964679</v>
      </c>
      <c r="AG20" s="65">
        <v>2677251972</v>
      </c>
      <c r="AH20" s="65">
        <v>2684870291</v>
      </c>
      <c r="AI20" s="65">
        <v>2502275421</v>
      </c>
      <c r="AJ20" s="90">
        <f t="shared" si="15"/>
        <v>0.93199117640353824</v>
      </c>
      <c r="AK20" s="90">
        <f t="shared" si="16"/>
        <v>0.12967792223831576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2556366680</v>
      </c>
      <c r="E21" s="65">
        <v>361808000</v>
      </c>
      <c r="F21" s="67">
        <f t="shared" si="0"/>
        <v>2918174680</v>
      </c>
      <c r="G21" s="64">
        <v>2556366680</v>
      </c>
      <c r="H21" s="65">
        <v>353871165</v>
      </c>
      <c r="I21" s="67">
        <f t="shared" si="1"/>
        <v>2910237845</v>
      </c>
      <c r="J21" s="64">
        <v>734999251</v>
      </c>
      <c r="K21" s="65">
        <v>67556883</v>
      </c>
      <c r="L21" s="65">
        <f t="shared" si="2"/>
        <v>802556134</v>
      </c>
      <c r="M21" s="90">
        <f t="shared" si="3"/>
        <v>0.27501990867798221</v>
      </c>
      <c r="N21" s="100">
        <v>710803915</v>
      </c>
      <c r="O21" s="101">
        <v>94593617</v>
      </c>
      <c r="P21" s="102">
        <f t="shared" si="4"/>
        <v>805397532</v>
      </c>
      <c r="Q21" s="90">
        <f t="shared" si="5"/>
        <v>0.27599359884789348</v>
      </c>
      <c r="R21" s="100">
        <v>530355553</v>
      </c>
      <c r="S21" s="102">
        <v>34703499</v>
      </c>
      <c r="T21" s="102">
        <f t="shared" si="6"/>
        <v>565059052</v>
      </c>
      <c r="U21" s="90">
        <f t="shared" si="7"/>
        <v>0.19416249876992442</v>
      </c>
      <c r="V21" s="100">
        <v>497999166</v>
      </c>
      <c r="W21" s="102">
        <v>116070719</v>
      </c>
      <c r="X21" s="102">
        <f t="shared" si="8"/>
        <v>614069885</v>
      </c>
      <c r="Y21" s="90">
        <f t="shared" si="9"/>
        <v>0.21100333295954374</v>
      </c>
      <c r="Z21" s="64">
        <f t="shared" si="10"/>
        <v>2474157885</v>
      </c>
      <c r="AA21" s="65">
        <f t="shared" si="11"/>
        <v>312924718</v>
      </c>
      <c r="AB21" s="65">
        <f t="shared" si="12"/>
        <v>2787082603</v>
      </c>
      <c r="AC21" s="90">
        <f t="shared" si="13"/>
        <v>0.95768206979660109</v>
      </c>
      <c r="AD21" s="64">
        <v>370529119</v>
      </c>
      <c r="AE21" s="65">
        <v>175281171</v>
      </c>
      <c r="AF21" s="65">
        <f t="shared" si="14"/>
        <v>545810290</v>
      </c>
      <c r="AG21" s="65">
        <v>2871887522</v>
      </c>
      <c r="AH21" s="65">
        <v>2968127156</v>
      </c>
      <c r="AI21" s="65">
        <v>2617316360</v>
      </c>
      <c r="AJ21" s="90">
        <f t="shared" si="15"/>
        <v>0.88180735609967242</v>
      </c>
      <c r="AK21" s="90">
        <f t="shared" si="16"/>
        <v>0.12506102624045434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7967455452</v>
      </c>
      <c r="E22" s="65">
        <v>614997558</v>
      </c>
      <c r="F22" s="67">
        <f t="shared" si="0"/>
        <v>8582453010</v>
      </c>
      <c r="G22" s="64">
        <v>7851563895</v>
      </c>
      <c r="H22" s="65">
        <v>558660844</v>
      </c>
      <c r="I22" s="67">
        <f t="shared" si="1"/>
        <v>8410224739</v>
      </c>
      <c r="J22" s="64">
        <v>744551715</v>
      </c>
      <c r="K22" s="65">
        <v>16926241</v>
      </c>
      <c r="L22" s="65">
        <f t="shared" si="2"/>
        <v>761477956</v>
      </c>
      <c r="M22" s="90">
        <f t="shared" si="3"/>
        <v>8.8724978174975169E-2</v>
      </c>
      <c r="N22" s="100">
        <v>2260448079</v>
      </c>
      <c r="O22" s="101">
        <v>104248051</v>
      </c>
      <c r="P22" s="102">
        <f t="shared" si="4"/>
        <v>2364696130</v>
      </c>
      <c r="Q22" s="90">
        <f t="shared" si="5"/>
        <v>0.27552683681981499</v>
      </c>
      <c r="R22" s="100">
        <v>1122170956</v>
      </c>
      <c r="S22" s="102">
        <v>40720102</v>
      </c>
      <c r="T22" s="102">
        <f t="shared" si="6"/>
        <v>1162891058</v>
      </c>
      <c r="U22" s="90">
        <f t="shared" si="7"/>
        <v>0.13827110381574312</v>
      </c>
      <c r="V22" s="100">
        <v>1581069729</v>
      </c>
      <c r="W22" s="102">
        <v>141344795</v>
      </c>
      <c r="X22" s="102">
        <f t="shared" si="8"/>
        <v>1722414524</v>
      </c>
      <c r="Y22" s="90">
        <f t="shared" si="9"/>
        <v>0.20480005914857397</v>
      </c>
      <c r="Z22" s="64">
        <f t="shared" si="10"/>
        <v>5708240479</v>
      </c>
      <c r="AA22" s="65">
        <f t="shared" si="11"/>
        <v>303239189</v>
      </c>
      <c r="AB22" s="65">
        <f t="shared" si="12"/>
        <v>6011479668</v>
      </c>
      <c r="AC22" s="90">
        <f t="shared" si="13"/>
        <v>0.71478228639045649</v>
      </c>
      <c r="AD22" s="64">
        <v>2038298005</v>
      </c>
      <c r="AE22" s="65">
        <v>138212536</v>
      </c>
      <c r="AF22" s="65">
        <f t="shared" si="14"/>
        <v>2176510541</v>
      </c>
      <c r="AG22" s="65">
        <v>7699087821</v>
      </c>
      <c r="AH22" s="65">
        <v>7708277433</v>
      </c>
      <c r="AI22" s="65">
        <v>5214206654</v>
      </c>
      <c r="AJ22" s="90">
        <f t="shared" si="15"/>
        <v>0.67644252549569595</v>
      </c>
      <c r="AK22" s="90">
        <f t="shared" si="16"/>
        <v>-0.20863488067067437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4214555654</v>
      </c>
      <c r="E23" s="65">
        <v>231469401</v>
      </c>
      <c r="F23" s="67">
        <f t="shared" si="0"/>
        <v>4446025055</v>
      </c>
      <c r="G23" s="64">
        <v>3926020991</v>
      </c>
      <c r="H23" s="65">
        <v>216856548</v>
      </c>
      <c r="I23" s="67">
        <f t="shared" si="1"/>
        <v>4142877539</v>
      </c>
      <c r="J23" s="64">
        <v>1112909474</v>
      </c>
      <c r="K23" s="65">
        <v>4097595</v>
      </c>
      <c r="L23" s="65">
        <f t="shared" si="2"/>
        <v>1117007069</v>
      </c>
      <c r="M23" s="90">
        <f t="shared" si="3"/>
        <v>0.25123724117204732</v>
      </c>
      <c r="N23" s="100">
        <v>1006116570</v>
      </c>
      <c r="O23" s="101">
        <v>46365996</v>
      </c>
      <c r="P23" s="102">
        <f t="shared" si="4"/>
        <v>1052482566</v>
      </c>
      <c r="Q23" s="90">
        <f t="shared" si="5"/>
        <v>0.23672438930958747</v>
      </c>
      <c r="R23" s="100">
        <v>948224330</v>
      </c>
      <c r="S23" s="102">
        <v>39636758</v>
      </c>
      <c r="T23" s="102">
        <f t="shared" si="6"/>
        <v>987861088</v>
      </c>
      <c r="U23" s="90">
        <f t="shared" si="7"/>
        <v>0.23844805420882609</v>
      </c>
      <c r="V23" s="100">
        <v>820732881</v>
      </c>
      <c r="W23" s="102">
        <v>42432305</v>
      </c>
      <c r="X23" s="102">
        <f t="shared" si="8"/>
        <v>863165186</v>
      </c>
      <c r="Y23" s="90">
        <f t="shared" si="9"/>
        <v>0.20834919156416803</v>
      </c>
      <c r="Z23" s="64">
        <f t="shared" si="10"/>
        <v>3887983255</v>
      </c>
      <c r="AA23" s="65">
        <f t="shared" si="11"/>
        <v>132532654</v>
      </c>
      <c r="AB23" s="65">
        <f t="shared" si="12"/>
        <v>4020515909</v>
      </c>
      <c r="AC23" s="90">
        <f t="shared" si="13"/>
        <v>0.97046457954691667</v>
      </c>
      <c r="AD23" s="64">
        <v>740269445</v>
      </c>
      <c r="AE23" s="65">
        <v>41300148</v>
      </c>
      <c r="AF23" s="65">
        <f t="shared" si="14"/>
        <v>781569593</v>
      </c>
      <c r="AG23" s="65">
        <v>4236891869</v>
      </c>
      <c r="AH23" s="65">
        <v>4225043807</v>
      </c>
      <c r="AI23" s="65">
        <v>3719210650</v>
      </c>
      <c r="AJ23" s="90">
        <f t="shared" si="15"/>
        <v>0.88027741720406738</v>
      </c>
      <c r="AK23" s="90">
        <f t="shared" si="16"/>
        <v>0.10439965133085716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2145574432</v>
      </c>
      <c r="E24" s="65">
        <v>189041750</v>
      </c>
      <c r="F24" s="67">
        <f t="shared" si="0"/>
        <v>2334616182</v>
      </c>
      <c r="G24" s="64">
        <v>2149066286</v>
      </c>
      <c r="H24" s="65">
        <v>225462001</v>
      </c>
      <c r="I24" s="67">
        <f t="shared" si="1"/>
        <v>2374528287</v>
      </c>
      <c r="J24" s="64">
        <v>576174913</v>
      </c>
      <c r="K24" s="65">
        <v>23087629</v>
      </c>
      <c r="L24" s="65">
        <f t="shared" si="2"/>
        <v>599262542</v>
      </c>
      <c r="M24" s="90">
        <f t="shared" si="3"/>
        <v>0.2566856799076192</v>
      </c>
      <c r="N24" s="100">
        <v>483286312</v>
      </c>
      <c r="O24" s="101">
        <v>62810639</v>
      </c>
      <c r="P24" s="102">
        <f t="shared" si="4"/>
        <v>546096951</v>
      </c>
      <c r="Q24" s="90">
        <f t="shared" si="5"/>
        <v>0.23391294689483996</v>
      </c>
      <c r="R24" s="100">
        <v>401233787</v>
      </c>
      <c r="S24" s="102">
        <v>28608718</v>
      </c>
      <c r="T24" s="102">
        <f t="shared" si="6"/>
        <v>429842505</v>
      </c>
      <c r="U24" s="90">
        <f t="shared" si="7"/>
        <v>0.18102227181427549</v>
      </c>
      <c r="V24" s="100">
        <v>372513664</v>
      </c>
      <c r="W24" s="102">
        <v>36736102</v>
      </c>
      <c r="X24" s="102">
        <f t="shared" si="8"/>
        <v>409249766</v>
      </c>
      <c r="Y24" s="90">
        <f t="shared" si="9"/>
        <v>0.17234992239955574</v>
      </c>
      <c r="Z24" s="64">
        <f t="shared" si="10"/>
        <v>1833208676</v>
      </c>
      <c r="AA24" s="65">
        <f t="shared" si="11"/>
        <v>151243088</v>
      </c>
      <c r="AB24" s="65">
        <f t="shared" si="12"/>
        <v>1984451764</v>
      </c>
      <c r="AC24" s="90">
        <f t="shared" si="13"/>
        <v>0.83572462575595341</v>
      </c>
      <c r="AD24" s="64">
        <v>365875458</v>
      </c>
      <c r="AE24" s="65">
        <v>60938047</v>
      </c>
      <c r="AF24" s="65">
        <f t="shared" si="14"/>
        <v>426813505</v>
      </c>
      <c r="AG24" s="65">
        <v>2407692854</v>
      </c>
      <c r="AH24" s="65">
        <v>2346719355</v>
      </c>
      <c r="AI24" s="65">
        <v>1785190946</v>
      </c>
      <c r="AJ24" s="90">
        <f t="shared" si="15"/>
        <v>0.76071769817571555</v>
      </c>
      <c r="AK24" s="90">
        <f t="shared" si="16"/>
        <v>-4.1150851119389986E-2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2992381740</v>
      </c>
      <c r="E25" s="65">
        <v>457423210</v>
      </c>
      <c r="F25" s="67">
        <f t="shared" si="0"/>
        <v>3449804950</v>
      </c>
      <c r="G25" s="64">
        <v>3093955708</v>
      </c>
      <c r="H25" s="65">
        <v>495742138</v>
      </c>
      <c r="I25" s="67">
        <f t="shared" si="1"/>
        <v>3589697846</v>
      </c>
      <c r="J25" s="64">
        <v>785698820</v>
      </c>
      <c r="K25" s="65">
        <v>14549722</v>
      </c>
      <c r="L25" s="65">
        <f t="shared" si="2"/>
        <v>800248542</v>
      </c>
      <c r="M25" s="90">
        <f t="shared" si="3"/>
        <v>0.23196921379569591</v>
      </c>
      <c r="N25" s="100">
        <v>684853826</v>
      </c>
      <c r="O25" s="101">
        <v>139452607</v>
      </c>
      <c r="P25" s="102">
        <f t="shared" si="4"/>
        <v>824306433</v>
      </c>
      <c r="Q25" s="90">
        <f t="shared" si="5"/>
        <v>0.2389429098013208</v>
      </c>
      <c r="R25" s="100">
        <v>827434342</v>
      </c>
      <c r="S25" s="102">
        <v>76449689</v>
      </c>
      <c r="T25" s="102">
        <f t="shared" si="6"/>
        <v>903884031</v>
      </c>
      <c r="U25" s="90">
        <f t="shared" si="7"/>
        <v>0.25179947443409417</v>
      </c>
      <c r="V25" s="100">
        <v>701288691</v>
      </c>
      <c r="W25" s="102">
        <v>212219041</v>
      </c>
      <c r="X25" s="102">
        <f t="shared" si="8"/>
        <v>913507732</v>
      </c>
      <c r="Y25" s="90">
        <f t="shared" si="9"/>
        <v>0.25448039673253325</v>
      </c>
      <c r="Z25" s="64">
        <f t="shared" si="10"/>
        <v>2999275679</v>
      </c>
      <c r="AA25" s="65">
        <f t="shared" si="11"/>
        <v>442671059</v>
      </c>
      <c r="AB25" s="65">
        <f t="shared" si="12"/>
        <v>3441946738</v>
      </c>
      <c r="AC25" s="90">
        <f t="shared" si="13"/>
        <v>0.95884023827670095</v>
      </c>
      <c r="AD25" s="64">
        <v>591504860</v>
      </c>
      <c r="AE25" s="65">
        <v>70975252</v>
      </c>
      <c r="AF25" s="65">
        <f t="shared" si="14"/>
        <v>662480112</v>
      </c>
      <c r="AG25" s="65">
        <v>2967174954</v>
      </c>
      <c r="AH25" s="65">
        <v>2916264591</v>
      </c>
      <c r="AI25" s="65">
        <v>2826702803</v>
      </c>
      <c r="AJ25" s="90">
        <f t="shared" si="15"/>
        <v>0.9692888675889012</v>
      </c>
      <c r="AK25" s="90">
        <f t="shared" si="16"/>
        <v>0.37892099015947522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2284927328</v>
      </c>
      <c r="E26" s="65">
        <v>504799865</v>
      </c>
      <c r="F26" s="67">
        <f t="shared" si="0"/>
        <v>2789727193</v>
      </c>
      <c r="G26" s="64">
        <v>2320260757</v>
      </c>
      <c r="H26" s="65">
        <v>491726021</v>
      </c>
      <c r="I26" s="67">
        <f t="shared" si="1"/>
        <v>2811986778</v>
      </c>
      <c r="J26" s="64">
        <v>669256738</v>
      </c>
      <c r="K26" s="65">
        <v>26847318</v>
      </c>
      <c r="L26" s="65">
        <f t="shared" si="2"/>
        <v>696104056</v>
      </c>
      <c r="M26" s="90">
        <f t="shared" si="3"/>
        <v>0.24952406018289833</v>
      </c>
      <c r="N26" s="100">
        <v>511637674</v>
      </c>
      <c r="O26" s="101">
        <v>99397585</v>
      </c>
      <c r="P26" s="102">
        <f t="shared" si="4"/>
        <v>611035259</v>
      </c>
      <c r="Q26" s="90">
        <f t="shared" si="5"/>
        <v>0.2190304702672051</v>
      </c>
      <c r="R26" s="100">
        <v>564356309</v>
      </c>
      <c r="S26" s="102">
        <v>85821378</v>
      </c>
      <c r="T26" s="102">
        <f t="shared" si="6"/>
        <v>650177687</v>
      </c>
      <c r="U26" s="90">
        <f t="shared" si="7"/>
        <v>0.23121648084790533</v>
      </c>
      <c r="V26" s="100">
        <v>558775961</v>
      </c>
      <c r="W26" s="102">
        <v>147051961</v>
      </c>
      <c r="X26" s="102">
        <f t="shared" si="8"/>
        <v>705827922</v>
      </c>
      <c r="Y26" s="90">
        <f t="shared" si="9"/>
        <v>0.2510068423941928</v>
      </c>
      <c r="Z26" s="64">
        <f t="shared" si="10"/>
        <v>2304026682</v>
      </c>
      <c r="AA26" s="65">
        <f t="shared" si="11"/>
        <v>359118242</v>
      </c>
      <c r="AB26" s="65">
        <f t="shared" si="12"/>
        <v>2663144924</v>
      </c>
      <c r="AC26" s="90">
        <f t="shared" si="13"/>
        <v>0.9470687930809325</v>
      </c>
      <c r="AD26" s="64">
        <v>487508517</v>
      </c>
      <c r="AE26" s="65">
        <v>120744328</v>
      </c>
      <c r="AF26" s="65">
        <f t="shared" si="14"/>
        <v>608252845</v>
      </c>
      <c r="AG26" s="65">
        <v>2513055801</v>
      </c>
      <c r="AH26" s="65">
        <v>2468662876</v>
      </c>
      <c r="AI26" s="65">
        <v>2395004497</v>
      </c>
      <c r="AJ26" s="90">
        <f t="shared" si="15"/>
        <v>0.97016264159999466</v>
      </c>
      <c r="AK26" s="90">
        <f t="shared" si="16"/>
        <v>0.1604186117699129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3117845361</v>
      </c>
      <c r="E27" s="65">
        <v>1023042577</v>
      </c>
      <c r="F27" s="67">
        <f t="shared" si="0"/>
        <v>4140887938</v>
      </c>
      <c r="G27" s="64">
        <v>3229481024</v>
      </c>
      <c r="H27" s="65">
        <v>1728729492</v>
      </c>
      <c r="I27" s="67">
        <f t="shared" si="1"/>
        <v>4958210516</v>
      </c>
      <c r="J27" s="64">
        <v>691008600</v>
      </c>
      <c r="K27" s="65">
        <v>117830353</v>
      </c>
      <c r="L27" s="65">
        <f t="shared" si="2"/>
        <v>808838953</v>
      </c>
      <c r="M27" s="90">
        <f t="shared" si="3"/>
        <v>0.19532983386907585</v>
      </c>
      <c r="N27" s="100">
        <v>672073536</v>
      </c>
      <c r="O27" s="101">
        <v>237435998</v>
      </c>
      <c r="P27" s="102">
        <f t="shared" si="4"/>
        <v>909509534</v>
      </c>
      <c r="Q27" s="90">
        <f t="shared" si="5"/>
        <v>0.21964118508342981</v>
      </c>
      <c r="R27" s="100">
        <v>740663214</v>
      </c>
      <c r="S27" s="102">
        <v>164605111</v>
      </c>
      <c r="T27" s="102">
        <f t="shared" si="6"/>
        <v>905268325</v>
      </c>
      <c r="U27" s="90">
        <f t="shared" si="7"/>
        <v>0.18257964684612032</v>
      </c>
      <c r="V27" s="100">
        <v>726452068</v>
      </c>
      <c r="W27" s="102">
        <v>413308248</v>
      </c>
      <c r="X27" s="102">
        <f t="shared" si="8"/>
        <v>1139760316</v>
      </c>
      <c r="Y27" s="90">
        <f t="shared" si="9"/>
        <v>0.22987332069141211</v>
      </c>
      <c r="Z27" s="64">
        <f t="shared" si="10"/>
        <v>2830197418</v>
      </c>
      <c r="AA27" s="65">
        <f t="shared" si="11"/>
        <v>933179710</v>
      </c>
      <c r="AB27" s="65">
        <f t="shared" si="12"/>
        <v>3763377128</v>
      </c>
      <c r="AC27" s="90">
        <f t="shared" si="13"/>
        <v>0.75901922999350113</v>
      </c>
      <c r="AD27" s="64">
        <v>664086899</v>
      </c>
      <c r="AE27" s="65">
        <v>328849409</v>
      </c>
      <c r="AF27" s="65">
        <f t="shared" si="14"/>
        <v>992936308</v>
      </c>
      <c r="AG27" s="65">
        <v>3665887598</v>
      </c>
      <c r="AH27" s="65">
        <v>4045783539</v>
      </c>
      <c r="AI27" s="65">
        <v>3198242684</v>
      </c>
      <c r="AJ27" s="90">
        <f t="shared" si="15"/>
        <v>0.79051255539749232</v>
      </c>
      <c r="AK27" s="90">
        <f t="shared" si="16"/>
        <v>0.14786850557991671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78726766264</v>
      </c>
      <c r="E28" s="69">
        <f>SUM(E9:E27)</f>
        <v>15396742379</v>
      </c>
      <c r="F28" s="70">
        <f t="shared" si="0"/>
        <v>94123508643</v>
      </c>
      <c r="G28" s="68">
        <f>SUM(G9:G27)</f>
        <v>78213836302</v>
      </c>
      <c r="H28" s="69">
        <f>SUM(H9:H27)</f>
        <v>9672803811</v>
      </c>
      <c r="I28" s="70">
        <f t="shared" si="1"/>
        <v>87886640113</v>
      </c>
      <c r="J28" s="68">
        <f>SUM(J9:J27)</f>
        <v>19491896454</v>
      </c>
      <c r="K28" s="69">
        <f>SUM(K9:K27)</f>
        <v>1095434713</v>
      </c>
      <c r="L28" s="69">
        <f t="shared" si="2"/>
        <v>20587331167</v>
      </c>
      <c r="M28" s="91">
        <f t="shared" si="3"/>
        <v>0.21872677149218328</v>
      </c>
      <c r="N28" s="103">
        <f>SUM(N9:N27)</f>
        <v>17921769340</v>
      </c>
      <c r="O28" s="104">
        <f>SUM(O9:O27)</f>
        <v>2091805405</v>
      </c>
      <c r="P28" s="105">
        <f t="shared" si="4"/>
        <v>20013574745</v>
      </c>
      <c r="Q28" s="91">
        <f t="shared" si="5"/>
        <v>0.21263098914968484</v>
      </c>
      <c r="R28" s="103">
        <f>SUM(R9:R27)</f>
        <v>17313496411</v>
      </c>
      <c r="S28" s="105">
        <f>SUM(S9:S27)</f>
        <v>1685228709</v>
      </c>
      <c r="T28" s="105">
        <f t="shared" si="6"/>
        <v>18998725120</v>
      </c>
      <c r="U28" s="91">
        <f t="shared" si="7"/>
        <v>0.21617307358174626</v>
      </c>
      <c r="V28" s="103">
        <f>SUM(V9:V27)</f>
        <v>14875154709</v>
      </c>
      <c r="W28" s="105">
        <f>SUM(W9:W27)</f>
        <v>2072321384</v>
      </c>
      <c r="X28" s="105">
        <f t="shared" si="8"/>
        <v>16947476093</v>
      </c>
      <c r="Y28" s="91">
        <f t="shared" si="9"/>
        <v>0.19283335978266811</v>
      </c>
      <c r="Z28" s="68">
        <f t="shared" si="10"/>
        <v>69602316914</v>
      </c>
      <c r="AA28" s="69">
        <f t="shared" si="11"/>
        <v>6944790211</v>
      </c>
      <c r="AB28" s="69">
        <f t="shared" si="12"/>
        <v>76547107125</v>
      </c>
      <c r="AC28" s="91">
        <f t="shared" si="13"/>
        <v>0.87097546369482071</v>
      </c>
      <c r="AD28" s="68">
        <f>SUM(AD9:AD27)</f>
        <v>14532193286</v>
      </c>
      <c r="AE28" s="69">
        <f>SUM(AE9:AE27)</f>
        <v>2475462033</v>
      </c>
      <c r="AF28" s="69">
        <f t="shared" si="14"/>
        <v>17007655319</v>
      </c>
      <c r="AG28" s="69">
        <f>SUM(AG9:AG27)</f>
        <v>79933590396</v>
      </c>
      <c r="AH28" s="69">
        <f>SUM(AH9:AH27)</f>
        <v>79969631710</v>
      </c>
      <c r="AI28" s="69">
        <f>SUM(AI9:AI27)</f>
        <v>69625041998</v>
      </c>
      <c r="AJ28" s="91">
        <f t="shared" si="15"/>
        <v>0.8706435244129499</v>
      </c>
      <c r="AK28" s="91">
        <f t="shared" si="16"/>
        <v>-3.5383611010020299E-3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9415556940</v>
      </c>
      <c r="E9" s="78">
        <v>1219326304</v>
      </c>
      <c r="F9" s="79">
        <f>$D9       +$E9</f>
        <v>10634883244</v>
      </c>
      <c r="G9" s="77">
        <v>9386529847</v>
      </c>
      <c r="H9" s="78">
        <v>1293895163</v>
      </c>
      <c r="I9" s="79">
        <f>$G9       +$H9</f>
        <v>10680425010</v>
      </c>
      <c r="J9" s="77">
        <v>2667023488</v>
      </c>
      <c r="K9" s="78">
        <v>160140142</v>
      </c>
      <c r="L9" s="78">
        <f>$J9       +$K9</f>
        <v>2827163630</v>
      </c>
      <c r="M9" s="95">
        <f>IF(($F9       =0),0,($L9       /$F9       ))</f>
        <v>0.26583870881657606</v>
      </c>
      <c r="N9" s="77">
        <v>2420203188</v>
      </c>
      <c r="O9" s="78">
        <v>297439604</v>
      </c>
      <c r="P9" s="78">
        <f>$N9       +$O9</f>
        <v>2717642792</v>
      </c>
      <c r="Q9" s="95">
        <f>IF(($F9       =0),0,($P9       /$F9       ))</f>
        <v>0.25554044455854674</v>
      </c>
      <c r="R9" s="77">
        <v>2246275811</v>
      </c>
      <c r="S9" s="78">
        <v>183034320</v>
      </c>
      <c r="T9" s="78">
        <f>$R9       +$S9</f>
        <v>2429310131</v>
      </c>
      <c r="U9" s="95">
        <f>IF(($I9       =0),0,($T9       /$I9       ))</f>
        <v>0.22745444387516933</v>
      </c>
      <c r="V9" s="77">
        <v>1687077607</v>
      </c>
      <c r="W9" s="78">
        <v>328415072</v>
      </c>
      <c r="X9" s="78">
        <f>$V9       +$W9</f>
        <v>2015492679</v>
      </c>
      <c r="Y9" s="95">
        <f>IF(($I9       =0),0,($X9       /$I9       ))</f>
        <v>0.18870903331214905</v>
      </c>
      <c r="Z9" s="77">
        <f>$J9       +$N9       +$R9       +$V9</f>
        <v>9020580094</v>
      </c>
      <c r="AA9" s="78">
        <f>$K9       +$O9       +$S9       +$W9</f>
        <v>969029138</v>
      </c>
      <c r="AB9" s="78">
        <f>$Z9       +$AA9</f>
        <v>9989609232</v>
      </c>
      <c r="AC9" s="95">
        <f>IF(($I9       =0),0,($AB9       /$I9       ))</f>
        <v>0.9353194486780072</v>
      </c>
      <c r="AD9" s="77">
        <v>1343081897</v>
      </c>
      <c r="AE9" s="78">
        <v>418458900</v>
      </c>
      <c r="AF9" s="78">
        <f>$AD9       +$AE9</f>
        <v>1761540797</v>
      </c>
      <c r="AG9" s="78">
        <v>10958000995</v>
      </c>
      <c r="AH9" s="78">
        <v>10262750537</v>
      </c>
      <c r="AI9" s="79">
        <v>8883483415</v>
      </c>
      <c r="AJ9" s="114">
        <f>IF(($AH9       =0),0,($AI9       /$AH9       ))</f>
        <v>0.86560453583789576</v>
      </c>
      <c r="AK9" s="115">
        <f>IF(($AF9       =0),0,(($X9       /$AF9       )-1))</f>
        <v>0.14416463270819158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16055280007</v>
      </c>
      <c r="E10" s="78">
        <v>1941550100</v>
      </c>
      <c r="F10" s="79">
        <f t="shared" ref="F10:F55" si="0">$D10      +$E10</f>
        <v>17996830107</v>
      </c>
      <c r="G10" s="77">
        <v>16421777660</v>
      </c>
      <c r="H10" s="78">
        <v>1807476736</v>
      </c>
      <c r="I10" s="79">
        <f t="shared" ref="I10:I55" si="1">$G10      +$H10</f>
        <v>18229254396</v>
      </c>
      <c r="J10" s="77">
        <v>13402956381</v>
      </c>
      <c r="K10" s="78">
        <v>1699488390</v>
      </c>
      <c r="L10" s="78">
        <f t="shared" ref="L10:L55" si="2">$J10      +$K10</f>
        <v>15102444771</v>
      </c>
      <c r="M10" s="95">
        <f t="shared" ref="M10:M55" si="3">IF(($F10      =0),0,($L10      /$F10      ))</f>
        <v>0.8391724921115854</v>
      </c>
      <c r="N10" s="77">
        <v>-3967072754</v>
      </c>
      <c r="O10" s="78">
        <v>-1385557178</v>
      </c>
      <c r="P10" s="78">
        <f t="shared" ref="P10:P55" si="4">$N10      +$O10</f>
        <v>-5352629932</v>
      </c>
      <c r="Q10" s="95">
        <f t="shared" ref="Q10:Q55" si="5">IF(($F10      =0),0,($P10      /$F10      ))</f>
        <v>-0.29742070687871053</v>
      </c>
      <c r="R10" s="77">
        <v>2931039348</v>
      </c>
      <c r="S10" s="78">
        <v>333470590</v>
      </c>
      <c r="T10" s="78">
        <f t="shared" ref="T10:T55" si="6">$R10      +$S10</f>
        <v>3264509938</v>
      </c>
      <c r="U10" s="95">
        <f t="shared" ref="U10:U55" si="7">IF(($I10      =0),0,($T10      /$I10      ))</f>
        <v>0.17908082618652374</v>
      </c>
      <c r="V10" s="77">
        <v>2976718211</v>
      </c>
      <c r="W10" s="78">
        <v>410705857</v>
      </c>
      <c r="X10" s="78">
        <f t="shared" ref="X10:X55" si="8">$V10      +$W10</f>
        <v>3387424068</v>
      </c>
      <c r="Y10" s="95">
        <f t="shared" ref="Y10:Y55" si="9">IF(($I10      =0),0,($X10      /$I10      ))</f>
        <v>0.18582351172537775</v>
      </c>
      <c r="Z10" s="77">
        <f t="shared" ref="Z10:Z55" si="10">$J10      +$N10      +$R10      +$V10</f>
        <v>15343641186</v>
      </c>
      <c r="AA10" s="78">
        <f t="shared" ref="AA10:AA55" si="11">$K10      +$O10      +$S10      +$W10</f>
        <v>1058107659</v>
      </c>
      <c r="AB10" s="78">
        <f t="shared" ref="AB10:AB55" si="12">$Z10      +$AA10</f>
        <v>16401748845</v>
      </c>
      <c r="AC10" s="95">
        <f t="shared" ref="AC10:AC55" si="13">IF(($I10      =0),0,($AB10      /$I10      ))</f>
        <v>0.89974874938379246</v>
      </c>
      <c r="AD10" s="77">
        <v>2655288638</v>
      </c>
      <c r="AE10" s="78">
        <v>414120028</v>
      </c>
      <c r="AF10" s="78">
        <f t="shared" ref="AF10:AF55" si="14">$AD10      +$AE10</f>
        <v>3069408666</v>
      </c>
      <c r="AG10" s="78">
        <v>16434011060</v>
      </c>
      <c r="AH10" s="78">
        <v>18126252360</v>
      </c>
      <c r="AI10" s="79">
        <v>19520687838</v>
      </c>
      <c r="AJ10" s="114">
        <f t="shared" ref="AJ10:AJ55" si="15">IF(($AH10      =0),0,($AI10      /$AH10      ))</f>
        <v>1.076929055731187</v>
      </c>
      <c r="AK10" s="115">
        <f t="shared" ref="AK10:AK55" si="16">IF(($AF10      =0),0,(($X10      /$AF10      )-1))</f>
        <v>0.10360803548992137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25470836947</v>
      </c>
      <c r="E11" s="81">
        <f>SUM(E9:E10)</f>
        <v>3160876404</v>
      </c>
      <c r="F11" s="82">
        <f t="shared" si="0"/>
        <v>28631713351</v>
      </c>
      <c r="G11" s="80">
        <f>SUM(G9:G10)</f>
        <v>25808307507</v>
      </c>
      <c r="H11" s="81">
        <f>SUM(H9:H10)</f>
        <v>3101371899</v>
      </c>
      <c r="I11" s="82">
        <f t="shared" si="1"/>
        <v>28909679406</v>
      </c>
      <c r="J11" s="80">
        <f>SUM(J9:J10)</f>
        <v>16069979869</v>
      </c>
      <c r="K11" s="81">
        <f>SUM(K9:K10)</f>
        <v>1859628532</v>
      </c>
      <c r="L11" s="81">
        <f t="shared" si="2"/>
        <v>17929608401</v>
      </c>
      <c r="M11" s="96">
        <f t="shared" si="3"/>
        <v>0.62621500086978854</v>
      </c>
      <c r="N11" s="80">
        <f>SUM(N9:N10)</f>
        <v>-1546869566</v>
      </c>
      <c r="O11" s="81">
        <f>SUM(O9:O10)</f>
        <v>-1088117574</v>
      </c>
      <c r="P11" s="81">
        <f t="shared" si="4"/>
        <v>-2634987140</v>
      </c>
      <c r="Q11" s="96">
        <f t="shared" si="5"/>
        <v>-9.203036883253686E-2</v>
      </c>
      <c r="R11" s="80">
        <f>SUM(R9:R10)</f>
        <v>5177315159</v>
      </c>
      <c r="S11" s="81">
        <f>SUM(S9:S10)</f>
        <v>516504910</v>
      </c>
      <c r="T11" s="81">
        <f t="shared" si="6"/>
        <v>5693820069</v>
      </c>
      <c r="U11" s="96">
        <f t="shared" si="7"/>
        <v>0.19695203080731113</v>
      </c>
      <c r="V11" s="80">
        <f>SUM(V9:V10)</f>
        <v>4663795818</v>
      </c>
      <c r="W11" s="81">
        <f>SUM(W9:W10)</f>
        <v>739120929</v>
      </c>
      <c r="X11" s="81">
        <f t="shared" si="8"/>
        <v>5402916747</v>
      </c>
      <c r="Y11" s="96">
        <f t="shared" si="9"/>
        <v>0.18688954211919287</v>
      </c>
      <c r="Z11" s="80">
        <f t="shared" si="10"/>
        <v>24364221280</v>
      </c>
      <c r="AA11" s="81">
        <f t="shared" si="11"/>
        <v>2027136797</v>
      </c>
      <c r="AB11" s="81">
        <f t="shared" si="12"/>
        <v>26391358077</v>
      </c>
      <c r="AC11" s="96">
        <f t="shared" si="13"/>
        <v>0.91289002919633411</v>
      </c>
      <c r="AD11" s="80">
        <f>SUM(AD9:AD10)</f>
        <v>3998370535</v>
      </c>
      <c r="AE11" s="81">
        <f>SUM(AE9:AE10)</f>
        <v>832578928</v>
      </c>
      <c r="AF11" s="81">
        <f t="shared" si="14"/>
        <v>4830949463</v>
      </c>
      <c r="AG11" s="81">
        <f>SUM(AG9:AG10)</f>
        <v>27392012055</v>
      </c>
      <c r="AH11" s="81">
        <f>SUM(AH9:AH10)</f>
        <v>28389002897</v>
      </c>
      <c r="AI11" s="82">
        <f>SUM(AI9:AI10)</f>
        <v>28404171253</v>
      </c>
      <c r="AJ11" s="116">
        <f t="shared" si="15"/>
        <v>1.0005343039364585</v>
      </c>
      <c r="AK11" s="117">
        <f t="shared" si="16"/>
        <v>0.11839645361241491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453136435</v>
      </c>
      <c r="E12" s="78">
        <v>73800299</v>
      </c>
      <c r="F12" s="79">
        <f t="shared" si="0"/>
        <v>526936734</v>
      </c>
      <c r="G12" s="77">
        <v>533363148</v>
      </c>
      <c r="H12" s="78">
        <v>76441299</v>
      </c>
      <c r="I12" s="79">
        <f t="shared" si="1"/>
        <v>609804447</v>
      </c>
      <c r="J12" s="77">
        <v>206803534</v>
      </c>
      <c r="K12" s="78">
        <v>79989993</v>
      </c>
      <c r="L12" s="78">
        <f t="shared" si="2"/>
        <v>286793527</v>
      </c>
      <c r="M12" s="95">
        <f t="shared" si="3"/>
        <v>0.54426557970809453</v>
      </c>
      <c r="N12" s="77">
        <v>109824550</v>
      </c>
      <c r="O12" s="78">
        <v>22986686</v>
      </c>
      <c r="P12" s="78">
        <f t="shared" si="4"/>
        <v>132811236</v>
      </c>
      <c r="Q12" s="95">
        <f t="shared" si="5"/>
        <v>0.25204398826368402</v>
      </c>
      <c r="R12" s="77">
        <v>111403471</v>
      </c>
      <c r="S12" s="78">
        <v>10131037</v>
      </c>
      <c r="T12" s="78">
        <f t="shared" si="6"/>
        <v>121534508</v>
      </c>
      <c r="U12" s="95">
        <f t="shared" si="7"/>
        <v>0.1993007899465187</v>
      </c>
      <c r="V12" s="77">
        <v>106765985</v>
      </c>
      <c r="W12" s="78">
        <v>10966100</v>
      </c>
      <c r="X12" s="78">
        <f t="shared" si="8"/>
        <v>117732085</v>
      </c>
      <c r="Y12" s="95">
        <f t="shared" si="9"/>
        <v>0.19306531065687685</v>
      </c>
      <c r="Z12" s="77">
        <f t="shared" si="10"/>
        <v>534797540</v>
      </c>
      <c r="AA12" s="78">
        <f t="shared" si="11"/>
        <v>124073816</v>
      </c>
      <c r="AB12" s="78">
        <f t="shared" si="12"/>
        <v>658871356</v>
      </c>
      <c r="AC12" s="95">
        <f t="shared" si="13"/>
        <v>1.0804633505731058</v>
      </c>
      <c r="AD12" s="77">
        <v>64269190</v>
      </c>
      <c r="AE12" s="78">
        <v>16668057</v>
      </c>
      <c r="AF12" s="78">
        <f t="shared" si="14"/>
        <v>80937247</v>
      </c>
      <c r="AG12" s="78">
        <v>582625828</v>
      </c>
      <c r="AH12" s="78">
        <v>598088828</v>
      </c>
      <c r="AI12" s="79">
        <v>476541872</v>
      </c>
      <c r="AJ12" s="114">
        <f t="shared" si="15"/>
        <v>0.79677440823221668</v>
      </c>
      <c r="AK12" s="115">
        <f t="shared" si="16"/>
        <v>0.45460945811512476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314333479</v>
      </c>
      <c r="E13" s="78">
        <v>34518783</v>
      </c>
      <c r="F13" s="79">
        <f t="shared" si="0"/>
        <v>348852262</v>
      </c>
      <c r="G13" s="77">
        <v>307301660</v>
      </c>
      <c r="H13" s="78">
        <v>65716665</v>
      </c>
      <c r="I13" s="79">
        <f t="shared" si="1"/>
        <v>373018325</v>
      </c>
      <c r="J13" s="77">
        <v>92700477</v>
      </c>
      <c r="K13" s="78">
        <v>3939176</v>
      </c>
      <c r="L13" s="78">
        <f t="shared" si="2"/>
        <v>96639653</v>
      </c>
      <c r="M13" s="95">
        <f t="shared" si="3"/>
        <v>0.27702171815070531</v>
      </c>
      <c r="N13" s="77">
        <v>68223690</v>
      </c>
      <c r="O13" s="78">
        <v>15781381</v>
      </c>
      <c r="P13" s="78">
        <f t="shared" si="4"/>
        <v>84005071</v>
      </c>
      <c r="Q13" s="95">
        <f t="shared" si="5"/>
        <v>0.24080414591091284</v>
      </c>
      <c r="R13" s="77">
        <v>69085540</v>
      </c>
      <c r="S13" s="78">
        <v>5962837</v>
      </c>
      <c r="T13" s="78">
        <f t="shared" si="6"/>
        <v>75048377</v>
      </c>
      <c r="U13" s="95">
        <f t="shared" si="7"/>
        <v>0.20119219880149319</v>
      </c>
      <c r="V13" s="77">
        <v>53989448</v>
      </c>
      <c r="W13" s="78">
        <v>11028654</v>
      </c>
      <c r="X13" s="78">
        <f t="shared" si="8"/>
        <v>65018102</v>
      </c>
      <c r="Y13" s="95">
        <f t="shared" si="9"/>
        <v>0.17430270215276958</v>
      </c>
      <c r="Z13" s="77">
        <f t="shared" si="10"/>
        <v>283999155</v>
      </c>
      <c r="AA13" s="78">
        <f t="shared" si="11"/>
        <v>36712048</v>
      </c>
      <c r="AB13" s="78">
        <f t="shared" si="12"/>
        <v>320711203</v>
      </c>
      <c r="AC13" s="95">
        <f t="shared" si="13"/>
        <v>0.85977331810709301</v>
      </c>
      <c r="AD13" s="77">
        <v>46075139</v>
      </c>
      <c r="AE13" s="78">
        <v>8675627</v>
      </c>
      <c r="AF13" s="78">
        <f t="shared" si="14"/>
        <v>54750766</v>
      </c>
      <c r="AG13" s="78">
        <v>310111380</v>
      </c>
      <c r="AH13" s="78">
        <v>322835995</v>
      </c>
      <c r="AI13" s="79">
        <v>277133517</v>
      </c>
      <c r="AJ13" s="114">
        <f t="shared" si="15"/>
        <v>0.85843437935103861</v>
      </c>
      <c r="AK13" s="115">
        <f t="shared" si="16"/>
        <v>0.1875286274533583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741971939</v>
      </c>
      <c r="E14" s="78">
        <v>67378050</v>
      </c>
      <c r="F14" s="79">
        <f t="shared" si="0"/>
        <v>809349989</v>
      </c>
      <c r="G14" s="77">
        <v>788453086</v>
      </c>
      <c r="H14" s="78">
        <v>62872432</v>
      </c>
      <c r="I14" s="79">
        <f t="shared" si="1"/>
        <v>851325518</v>
      </c>
      <c r="J14" s="77">
        <v>136365460</v>
      </c>
      <c r="K14" s="78">
        <v>1809698</v>
      </c>
      <c r="L14" s="78">
        <f t="shared" si="2"/>
        <v>138175158</v>
      </c>
      <c r="M14" s="95">
        <f t="shared" si="3"/>
        <v>0.17072361756713386</v>
      </c>
      <c r="N14" s="77">
        <v>159884843</v>
      </c>
      <c r="O14" s="78">
        <v>13569446</v>
      </c>
      <c r="P14" s="78">
        <f t="shared" si="4"/>
        <v>173454289</v>
      </c>
      <c r="Q14" s="95">
        <f t="shared" si="5"/>
        <v>0.21431308007344643</v>
      </c>
      <c r="R14" s="77">
        <v>290678899</v>
      </c>
      <c r="S14" s="78">
        <v>24784836</v>
      </c>
      <c r="T14" s="78">
        <f t="shared" si="6"/>
        <v>315463735</v>
      </c>
      <c r="U14" s="95">
        <f t="shared" si="7"/>
        <v>0.37055594872935549</v>
      </c>
      <c r="V14" s="77">
        <v>156048796</v>
      </c>
      <c r="W14" s="78">
        <v>6642577</v>
      </c>
      <c r="X14" s="78">
        <f t="shared" si="8"/>
        <v>162691373</v>
      </c>
      <c r="Y14" s="95">
        <f t="shared" si="9"/>
        <v>0.19110360204191601</v>
      </c>
      <c r="Z14" s="77">
        <f t="shared" si="10"/>
        <v>742977998</v>
      </c>
      <c r="AA14" s="78">
        <f t="shared" si="11"/>
        <v>46806557</v>
      </c>
      <c r="AB14" s="78">
        <f t="shared" si="12"/>
        <v>789784555</v>
      </c>
      <c r="AC14" s="95">
        <f t="shared" si="13"/>
        <v>0.92771159597732156</v>
      </c>
      <c r="AD14" s="77">
        <v>108724278</v>
      </c>
      <c r="AE14" s="78">
        <v>15216058</v>
      </c>
      <c r="AF14" s="78">
        <f t="shared" si="14"/>
        <v>123940336</v>
      </c>
      <c r="AG14" s="78">
        <v>742304616</v>
      </c>
      <c r="AH14" s="78">
        <v>777526143</v>
      </c>
      <c r="AI14" s="79">
        <v>653703752</v>
      </c>
      <c r="AJ14" s="114">
        <f t="shared" si="15"/>
        <v>0.84074826021637705</v>
      </c>
      <c r="AK14" s="115">
        <f t="shared" si="16"/>
        <v>0.31265880221593068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549851670</v>
      </c>
      <c r="E15" s="78">
        <v>79929555</v>
      </c>
      <c r="F15" s="79">
        <f t="shared" si="0"/>
        <v>629781225</v>
      </c>
      <c r="G15" s="77">
        <v>662292755</v>
      </c>
      <c r="H15" s="78">
        <v>201201573</v>
      </c>
      <c r="I15" s="79">
        <f t="shared" si="1"/>
        <v>863494328</v>
      </c>
      <c r="J15" s="77">
        <v>169789083</v>
      </c>
      <c r="K15" s="78">
        <v>10368358</v>
      </c>
      <c r="L15" s="78">
        <f t="shared" si="2"/>
        <v>180157441</v>
      </c>
      <c r="M15" s="95">
        <f t="shared" si="3"/>
        <v>0.28606353103016052</v>
      </c>
      <c r="N15" s="77">
        <v>158528082</v>
      </c>
      <c r="O15" s="78">
        <v>37548519</v>
      </c>
      <c r="P15" s="78">
        <f t="shared" si="4"/>
        <v>196076601</v>
      </c>
      <c r="Q15" s="95">
        <f t="shared" si="5"/>
        <v>0.31134081680507386</v>
      </c>
      <c r="R15" s="77">
        <v>145775090</v>
      </c>
      <c r="S15" s="78">
        <v>21813844</v>
      </c>
      <c r="T15" s="78">
        <f t="shared" si="6"/>
        <v>167588934</v>
      </c>
      <c r="U15" s="95">
        <f t="shared" si="7"/>
        <v>0.1940822638501454</v>
      </c>
      <c r="V15" s="77">
        <v>104596448</v>
      </c>
      <c r="W15" s="78">
        <v>42023337</v>
      </c>
      <c r="X15" s="78">
        <f t="shared" si="8"/>
        <v>146619785</v>
      </c>
      <c r="Y15" s="95">
        <f t="shared" si="9"/>
        <v>0.16979820277406615</v>
      </c>
      <c r="Z15" s="77">
        <f t="shared" si="10"/>
        <v>578688703</v>
      </c>
      <c r="AA15" s="78">
        <f t="shared" si="11"/>
        <v>111754058</v>
      </c>
      <c r="AB15" s="78">
        <f t="shared" si="12"/>
        <v>690442761</v>
      </c>
      <c r="AC15" s="95">
        <f t="shared" si="13"/>
        <v>0.79959154172927005</v>
      </c>
      <c r="AD15" s="77">
        <v>93184214</v>
      </c>
      <c r="AE15" s="78">
        <v>71884487</v>
      </c>
      <c r="AF15" s="78">
        <f t="shared" si="14"/>
        <v>165068701</v>
      </c>
      <c r="AG15" s="78">
        <v>665266521</v>
      </c>
      <c r="AH15" s="78">
        <v>708275769</v>
      </c>
      <c r="AI15" s="79">
        <v>636587708</v>
      </c>
      <c r="AJ15" s="114">
        <f t="shared" si="15"/>
        <v>0.89878510018602653</v>
      </c>
      <c r="AK15" s="115">
        <f t="shared" si="16"/>
        <v>-0.11176507653016543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256028700</v>
      </c>
      <c r="E16" s="78">
        <v>44338131</v>
      </c>
      <c r="F16" s="79">
        <f t="shared" si="0"/>
        <v>300366831</v>
      </c>
      <c r="G16" s="77">
        <v>256533909</v>
      </c>
      <c r="H16" s="78">
        <v>41653716</v>
      </c>
      <c r="I16" s="79">
        <f t="shared" si="1"/>
        <v>298187625</v>
      </c>
      <c r="J16" s="77">
        <v>75329174</v>
      </c>
      <c r="K16" s="78">
        <v>55783838</v>
      </c>
      <c r="L16" s="78">
        <f t="shared" si="2"/>
        <v>131113012</v>
      </c>
      <c r="M16" s="95">
        <f t="shared" si="3"/>
        <v>0.43650962246227515</v>
      </c>
      <c r="N16" s="77">
        <v>29381027</v>
      </c>
      <c r="O16" s="78">
        <v>10195269</v>
      </c>
      <c r="P16" s="78">
        <f t="shared" si="4"/>
        <v>39576296</v>
      </c>
      <c r="Q16" s="95">
        <f t="shared" si="5"/>
        <v>0.13175987464474731</v>
      </c>
      <c r="R16" s="77">
        <v>48169606</v>
      </c>
      <c r="S16" s="78">
        <v>2476247</v>
      </c>
      <c r="T16" s="78">
        <f t="shared" si="6"/>
        <v>50645853</v>
      </c>
      <c r="U16" s="95">
        <f t="shared" si="7"/>
        <v>0.16984558966858535</v>
      </c>
      <c r="V16" s="77">
        <v>35040630</v>
      </c>
      <c r="W16" s="78">
        <v>10667767</v>
      </c>
      <c r="X16" s="78">
        <f t="shared" si="8"/>
        <v>45708397</v>
      </c>
      <c r="Y16" s="95">
        <f t="shared" si="9"/>
        <v>0.15328737066134115</v>
      </c>
      <c r="Z16" s="77">
        <f t="shared" si="10"/>
        <v>187920437</v>
      </c>
      <c r="AA16" s="78">
        <f t="shared" si="11"/>
        <v>79123121</v>
      </c>
      <c r="AB16" s="78">
        <f t="shared" si="12"/>
        <v>267043558</v>
      </c>
      <c r="AC16" s="95">
        <f t="shared" si="13"/>
        <v>0.89555546780319939</v>
      </c>
      <c r="AD16" s="77">
        <v>18057514</v>
      </c>
      <c r="AE16" s="78">
        <v>23898810</v>
      </c>
      <c r="AF16" s="78">
        <f t="shared" si="14"/>
        <v>41956324</v>
      </c>
      <c r="AG16" s="78">
        <v>307372228</v>
      </c>
      <c r="AH16" s="78">
        <v>410528617</v>
      </c>
      <c r="AI16" s="79">
        <v>275691530</v>
      </c>
      <c r="AJ16" s="114">
        <f t="shared" si="15"/>
        <v>0.67155252662934339</v>
      </c>
      <c r="AK16" s="115">
        <f t="shared" si="16"/>
        <v>8.9428068102439084E-2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1158957039</v>
      </c>
      <c r="E17" s="78">
        <v>79342839</v>
      </c>
      <c r="F17" s="79">
        <f t="shared" si="0"/>
        <v>1238299878</v>
      </c>
      <c r="G17" s="77">
        <v>1313738006</v>
      </c>
      <c r="H17" s="78">
        <v>130160624</v>
      </c>
      <c r="I17" s="79">
        <f t="shared" si="1"/>
        <v>1443898630</v>
      </c>
      <c r="J17" s="77">
        <v>368240601</v>
      </c>
      <c r="K17" s="78">
        <v>6089601</v>
      </c>
      <c r="L17" s="78">
        <f t="shared" si="2"/>
        <v>374330202</v>
      </c>
      <c r="M17" s="95">
        <f t="shared" si="3"/>
        <v>0.30229365975920736</v>
      </c>
      <c r="N17" s="77">
        <v>272262144</v>
      </c>
      <c r="O17" s="78">
        <v>23206423</v>
      </c>
      <c r="P17" s="78">
        <f t="shared" si="4"/>
        <v>295468567</v>
      </c>
      <c r="Q17" s="95">
        <f t="shared" si="5"/>
        <v>0.23860825010918721</v>
      </c>
      <c r="R17" s="77">
        <v>288677863</v>
      </c>
      <c r="S17" s="78">
        <v>20413034</v>
      </c>
      <c r="T17" s="78">
        <f t="shared" si="6"/>
        <v>309090897</v>
      </c>
      <c r="U17" s="95">
        <f t="shared" si="7"/>
        <v>0.21406689540248403</v>
      </c>
      <c r="V17" s="77">
        <v>262009410</v>
      </c>
      <c r="W17" s="78">
        <v>22503133</v>
      </c>
      <c r="X17" s="78">
        <f t="shared" si="8"/>
        <v>284512543</v>
      </c>
      <c r="Y17" s="95">
        <f t="shared" si="9"/>
        <v>0.19704467965316927</v>
      </c>
      <c r="Z17" s="77">
        <f t="shared" si="10"/>
        <v>1191190018</v>
      </c>
      <c r="AA17" s="78">
        <f t="shared" si="11"/>
        <v>72212191</v>
      </c>
      <c r="AB17" s="78">
        <f t="shared" si="12"/>
        <v>1263402209</v>
      </c>
      <c r="AC17" s="95">
        <f t="shared" si="13"/>
        <v>0.87499370298592227</v>
      </c>
      <c r="AD17" s="77">
        <v>205398939</v>
      </c>
      <c r="AE17" s="78">
        <v>17740292</v>
      </c>
      <c r="AF17" s="78">
        <f t="shared" si="14"/>
        <v>223139231</v>
      </c>
      <c r="AG17" s="78">
        <v>1092646670</v>
      </c>
      <c r="AH17" s="78">
        <v>1164290087</v>
      </c>
      <c r="AI17" s="79">
        <v>1104272736</v>
      </c>
      <c r="AJ17" s="114">
        <f t="shared" si="15"/>
        <v>0.94845154857012881</v>
      </c>
      <c r="AK17" s="115">
        <f t="shared" si="16"/>
        <v>0.27504492027222227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189766276</v>
      </c>
      <c r="E18" s="78">
        <v>54113957</v>
      </c>
      <c r="F18" s="79">
        <f t="shared" si="0"/>
        <v>243880233</v>
      </c>
      <c r="G18" s="77">
        <v>221122226</v>
      </c>
      <c r="H18" s="78">
        <v>50091022</v>
      </c>
      <c r="I18" s="79">
        <f t="shared" si="1"/>
        <v>271213248</v>
      </c>
      <c r="J18" s="77">
        <v>74836754</v>
      </c>
      <c r="K18" s="78">
        <v>36577058</v>
      </c>
      <c r="L18" s="78">
        <f t="shared" si="2"/>
        <v>111413812</v>
      </c>
      <c r="M18" s="95">
        <f t="shared" si="3"/>
        <v>0.45683822189886131</v>
      </c>
      <c r="N18" s="77">
        <v>51301449</v>
      </c>
      <c r="O18" s="78">
        <v>7898271</v>
      </c>
      <c r="P18" s="78">
        <f t="shared" si="4"/>
        <v>59199720</v>
      </c>
      <c r="Q18" s="95">
        <f t="shared" si="5"/>
        <v>0.24274095227717779</v>
      </c>
      <c r="R18" s="77">
        <v>40178531</v>
      </c>
      <c r="S18" s="78">
        <v>12500362</v>
      </c>
      <c r="T18" s="78">
        <f t="shared" si="6"/>
        <v>52678893</v>
      </c>
      <c r="U18" s="95">
        <f t="shared" si="7"/>
        <v>0.19423421749663203</v>
      </c>
      <c r="V18" s="77">
        <v>18180994</v>
      </c>
      <c r="W18" s="78">
        <v>4799993</v>
      </c>
      <c r="X18" s="78">
        <f t="shared" si="8"/>
        <v>22980987</v>
      </c>
      <c r="Y18" s="95">
        <f t="shared" si="9"/>
        <v>8.4734013435803848E-2</v>
      </c>
      <c r="Z18" s="77">
        <f t="shared" si="10"/>
        <v>184497728</v>
      </c>
      <c r="AA18" s="78">
        <f t="shared" si="11"/>
        <v>61775684</v>
      </c>
      <c r="AB18" s="78">
        <f t="shared" si="12"/>
        <v>246273412</v>
      </c>
      <c r="AC18" s="95">
        <f t="shared" si="13"/>
        <v>0.9080434448393907</v>
      </c>
      <c r="AD18" s="77">
        <v>22673504</v>
      </c>
      <c r="AE18" s="78">
        <v>3783238</v>
      </c>
      <c r="AF18" s="78">
        <f t="shared" si="14"/>
        <v>26456742</v>
      </c>
      <c r="AG18" s="78">
        <v>189438245</v>
      </c>
      <c r="AH18" s="78">
        <v>201752220</v>
      </c>
      <c r="AI18" s="79">
        <v>570473232</v>
      </c>
      <c r="AJ18" s="114">
        <f t="shared" si="15"/>
        <v>2.8275933320585023</v>
      </c>
      <c r="AK18" s="115">
        <f t="shared" si="16"/>
        <v>-0.13137501964527609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278986104</v>
      </c>
      <c r="H19" s="78">
        <v>12032000</v>
      </c>
      <c r="I19" s="79">
        <f t="shared" si="1"/>
        <v>291018104</v>
      </c>
      <c r="J19" s="77">
        <v>20927142</v>
      </c>
      <c r="K19" s="78">
        <v>71153</v>
      </c>
      <c r="L19" s="78">
        <f t="shared" si="2"/>
        <v>20998295</v>
      </c>
      <c r="M19" s="95">
        <f t="shared" si="3"/>
        <v>0.10993651394253733</v>
      </c>
      <c r="N19" s="77">
        <v>23360253</v>
      </c>
      <c r="O19" s="78">
        <v>505439</v>
      </c>
      <c r="P19" s="78">
        <f t="shared" si="4"/>
        <v>23865692</v>
      </c>
      <c r="Q19" s="95">
        <f t="shared" si="5"/>
        <v>0.12494876280699463</v>
      </c>
      <c r="R19" s="77">
        <v>45037312</v>
      </c>
      <c r="S19" s="78">
        <v>1535613</v>
      </c>
      <c r="T19" s="78">
        <f t="shared" si="6"/>
        <v>46572925</v>
      </c>
      <c r="U19" s="95">
        <f t="shared" si="7"/>
        <v>0.16003445957437754</v>
      </c>
      <c r="V19" s="77">
        <v>38436593</v>
      </c>
      <c r="W19" s="78">
        <v>4251357</v>
      </c>
      <c r="X19" s="78">
        <f t="shared" si="8"/>
        <v>42687950</v>
      </c>
      <c r="Y19" s="95">
        <f t="shared" si="9"/>
        <v>0.14668486054049751</v>
      </c>
      <c r="Z19" s="77">
        <f t="shared" si="10"/>
        <v>127761300</v>
      </c>
      <c r="AA19" s="78">
        <f t="shared" si="11"/>
        <v>6363562</v>
      </c>
      <c r="AB19" s="78">
        <f t="shared" si="12"/>
        <v>134124862</v>
      </c>
      <c r="AC19" s="95">
        <f t="shared" si="13"/>
        <v>0.46088150584611054</v>
      </c>
      <c r="AD19" s="77">
        <v>24600869</v>
      </c>
      <c r="AE19" s="78">
        <v>1932788</v>
      </c>
      <c r="AF19" s="78">
        <f t="shared" si="14"/>
        <v>26533657</v>
      </c>
      <c r="AG19" s="78">
        <v>168411000</v>
      </c>
      <c r="AH19" s="78">
        <v>225751801</v>
      </c>
      <c r="AI19" s="79">
        <v>126661991</v>
      </c>
      <c r="AJ19" s="114">
        <f t="shared" si="15"/>
        <v>0.56106746630118798</v>
      </c>
      <c r="AK19" s="115">
        <f t="shared" si="16"/>
        <v>0.60882271147169797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3844662366</v>
      </c>
      <c r="E20" s="81">
        <f>SUM(E12:E19)</f>
        <v>443808614</v>
      </c>
      <c r="F20" s="82">
        <f t="shared" si="0"/>
        <v>4288470980</v>
      </c>
      <c r="G20" s="80">
        <f>SUM(G12:G19)</f>
        <v>4361790894</v>
      </c>
      <c r="H20" s="81">
        <f>SUM(H12:H19)</f>
        <v>640169331</v>
      </c>
      <c r="I20" s="82">
        <f t="shared" si="1"/>
        <v>5001960225</v>
      </c>
      <c r="J20" s="80">
        <f>SUM(J12:J19)</f>
        <v>1144992225</v>
      </c>
      <c r="K20" s="81">
        <f>SUM(K12:K19)</f>
        <v>194628875</v>
      </c>
      <c r="L20" s="81">
        <f t="shared" si="2"/>
        <v>1339621100</v>
      </c>
      <c r="M20" s="96">
        <f t="shared" si="3"/>
        <v>0.31237732661537099</v>
      </c>
      <c r="N20" s="80">
        <f>SUM(N12:N19)</f>
        <v>872766038</v>
      </c>
      <c r="O20" s="81">
        <f>SUM(O12:O19)</f>
        <v>131691434</v>
      </c>
      <c r="P20" s="81">
        <f t="shared" si="4"/>
        <v>1004457472</v>
      </c>
      <c r="Q20" s="96">
        <f t="shared" si="5"/>
        <v>0.2342227513452825</v>
      </c>
      <c r="R20" s="80">
        <f>SUM(R12:R19)</f>
        <v>1039006312</v>
      </c>
      <c r="S20" s="81">
        <f>SUM(S12:S19)</f>
        <v>99617810</v>
      </c>
      <c r="T20" s="81">
        <f t="shared" si="6"/>
        <v>1138624122</v>
      </c>
      <c r="U20" s="96">
        <f t="shared" si="7"/>
        <v>0.22763558100864348</v>
      </c>
      <c r="V20" s="80">
        <f>SUM(V12:V19)</f>
        <v>775068304</v>
      </c>
      <c r="W20" s="81">
        <f>SUM(W12:W19)</f>
        <v>112882918</v>
      </c>
      <c r="X20" s="81">
        <f t="shared" si="8"/>
        <v>887951222</v>
      </c>
      <c r="Y20" s="96">
        <f t="shared" si="9"/>
        <v>0.17752064831743039</v>
      </c>
      <c r="Z20" s="80">
        <f t="shared" si="10"/>
        <v>3831832879</v>
      </c>
      <c r="AA20" s="81">
        <f t="shared" si="11"/>
        <v>538821037</v>
      </c>
      <c r="AB20" s="81">
        <f t="shared" si="12"/>
        <v>4370653916</v>
      </c>
      <c r="AC20" s="96">
        <f t="shared" si="13"/>
        <v>0.87378821889772229</v>
      </c>
      <c r="AD20" s="80">
        <f>SUM(AD12:AD19)</f>
        <v>582983647</v>
      </c>
      <c r="AE20" s="81">
        <f>SUM(AE12:AE19)</f>
        <v>159799357</v>
      </c>
      <c r="AF20" s="81">
        <f t="shared" si="14"/>
        <v>742783004</v>
      </c>
      <c r="AG20" s="81">
        <f>SUM(AG12:AG19)</f>
        <v>4058176488</v>
      </c>
      <c r="AH20" s="81">
        <f>SUM(AH12:AH19)</f>
        <v>4409049460</v>
      </c>
      <c r="AI20" s="82">
        <f>SUM(AI12:AI19)</f>
        <v>4121066338</v>
      </c>
      <c r="AJ20" s="116">
        <f t="shared" si="15"/>
        <v>0.93468362634335245</v>
      </c>
      <c r="AK20" s="117">
        <f t="shared" si="16"/>
        <v>0.19543826018937827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371178350</v>
      </c>
      <c r="E21" s="78">
        <v>99402307</v>
      </c>
      <c r="F21" s="79">
        <f t="shared" si="0"/>
        <v>470580657</v>
      </c>
      <c r="G21" s="77">
        <v>422530958</v>
      </c>
      <c r="H21" s="78">
        <v>123287013</v>
      </c>
      <c r="I21" s="79">
        <f t="shared" si="1"/>
        <v>545817971</v>
      </c>
      <c r="J21" s="77">
        <v>59913918</v>
      </c>
      <c r="K21" s="78">
        <v>32243594</v>
      </c>
      <c r="L21" s="78">
        <f t="shared" si="2"/>
        <v>92157512</v>
      </c>
      <c r="M21" s="95">
        <f t="shared" si="3"/>
        <v>0.19583786674852638</v>
      </c>
      <c r="N21" s="77">
        <v>132088225</v>
      </c>
      <c r="O21" s="78">
        <v>36452749</v>
      </c>
      <c r="P21" s="78">
        <f t="shared" si="4"/>
        <v>168540974</v>
      </c>
      <c r="Q21" s="95">
        <f t="shared" si="5"/>
        <v>0.35815533743878469</v>
      </c>
      <c r="R21" s="77">
        <v>62560239</v>
      </c>
      <c r="S21" s="78">
        <v>26759068</v>
      </c>
      <c r="T21" s="78">
        <f t="shared" si="6"/>
        <v>89319307</v>
      </c>
      <c r="U21" s="95">
        <f t="shared" si="7"/>
        <v>0.16364303072754635</v>
      </c>
      <c r="V21" s="77">
        <v>38427125</v>
      </c>
      <c r="W21" s="78">
        <v>18054135</v>
      </c>
      <c r="X21" s="78">
        <f t="shared" si="8"/>
        <v>56481260</v>
      </c>
      <c r="Y21" s="95">
        <f t="shared" si="9"/>
        <v>0.10348002997504822</v>
      </c>
      <c r="Z21" s="77">
        <f t="shared" si="10"/>
        <v>292989507</v>
      </c>
      <c r="AA21" s="78">
        <f t="shared" si="11"/>
        <v>113509546</v>
      </c>
      <c r="AB21" s="78">
        <f t="shared" si="12"/>
        <v>406499053</v>
      </c>
      <c r="AC21" s="95">
        <f t="shared" si="13"/>
        <v>0.74475205031312541</v>
      </c>
      <c r="AD21" s="77">
        <v>56705840</v>
      </c>
      <c r="AE21" s="78">
        <v>43694020</v>
      </c>
      <c r="AF21" s="78">
        <f t="shared" si="14"/>
        <v>100399860</v>
      </c>
      <c r="AG21" s="78">
        <v>445805999</v>
      </c>
      <c r="AH21" s="78">
        <v>503181512</v>
      </c>
      <c r="AI21" s="79">
        <v>507817578</v>
      </c>
      <c r="AJ21" s="114">
        <f t="shared" si="15"/>
        <v>1.0092135062386791</v>
      </c>
      <c r="AK21" s="115">
        <f t="shared" si="16"/>
        <v>-0.43743686495180367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442587331</v>
      </c>
      <c r="E22" s="78">
        <v>244669015</v>
      </c>
      <c r="F22" s="79">
        <f t="shared" si="0"/>
        <v>687256346</v>
      </c>
      <c r="G22" s="77">
        <v>460790442</v>
      </c>
      <c r="H22" s="78">
        <v>263722119</v>
      </c>
      <c r="I22" s="79">
        <f t="shared" si="1"/>
        <v>724512561</v>
      </c>
      <c r="J22" s="77">
        <v>200541080</v>
      </c>
      <c r="K22" s="78">
        <v>35792544</v>
      </c>
      <c r="L22" s="78">
        <f t="shared" si="2"/>
        <v>236333624</v>
      </c>
      <c r="M22" s="95">
        <f t="shared" si="3"/>
        <v>0.34387987157269551</v>
      </c>
      <c r="N22" s="77">
        <v>132603210</v>
      </c>
      <c r="O22" s="78">
        <v>59908890</v>
      </c>
      <c r="P22" s="78">
        <f t="shared" si="4"/>
        <v>192512100</v>
      </c>
      <c r="Q22" s="95">
        <f t="shared" si="5"/>
        <v>0.28011687505028871</v>
      </c>
      <c r="R22" s="77">
        <v>108641286</v>
      </c>
      <c r="S22" s="78">
        <v>37132774</v>
      </c>
      <c r="T22" s="78">
        <f t="shared" si="6"/>
        <v>145774060</v>
      </c>
      <c r="U22" s="95">
        <f t="shared" si="7"/>
        <v>0.20120294367125541</v>
      </c>
      <c r="V22" s="77">
        <v>27458158</v>
      </c>
      <c r="W22" s="78">
        <v>60020152</v>
      </c>
      <c r="X22" s="78">
        <f t="shared" si="8"/>
        <v>87478310</v>
      </c>
      <c r="Y22" s="95">
        <f t="shared" si="9"/>
        <v>0.12074091562920466</v>
      </c>
      <c r="Z22" s="77">
        <f t="shared" si="10"/>
        <v>469243734</v>
      </c>
      <c r="AA22" s="78">
        <f t="shared" si="11"/>
        <v>192854360</v>
      </c>
      <c r="AB22" s="78">
        <f t="shared" si="12"/>
        <v>662098094</v>
      </c>
      <c r="AC22" s="95">
        <f t="shared" si="13"/>
        <v>0.91385316092539082</v>
      </c>
      <c r="AD22" s="77">
        <v>22533982</v>
      </c>
      <c r="AE22" s="78">
        <v>33056166</v>
      </c>
      <c r="AF22" s="78">
        <f t="shared" si="14"/>
        <v>55590148</v>
      </c>
      <c r="AG22" s="78">
        <v>632144178</v>
      </c>
      <c r="AH22" s="78">
        <v>653454728</v>
      </c>
      <c r="AI22" s="79">
        <v>549209158</v>
      </c>
      <c r="AJ22" s="114">
        <f t="shared" si="15"/>
        <v>0.84047009604007339</v>
      </c>
      <c r="AK22" s="115">
        <f t="shared" si="16"/>
        <v>0.57362973741318335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139084924</v>
      </c>
      <c r="E23" s="78">
        <v>112998085</v>
      </c>
      <c r="F23" s="79">
        <f t="shared" si="0"/>
        <v>252083009</v>
      </c>
      <c r="G23" s="77">
        <v>142127925</v>
      </c>
      <c r="H23" s="78">
        <v>116804237</v>
      </c>
      <c r="I23" s="79">
        <f t="shared" si="1"/>
        <v>258932162</v>
      </c>
      <c r="J23" s="77">
        <v>41978434</v>
      </c>
      <c r="K23" s="78">
        <v>6785609</v>
      </c>
      <c r="L23" s="78">
        <f t="shared" si="2"/>
        <v>48764043</v>
      </c>
      <c r="M23" s="95">
        <f t="shared" si="3"/>
        <v>0.19344438640844691</v>
      </c>
      <c r="N23" s="77">
        <v>36137226</v>
      </c>
      <c r="O23" s="78">
        <v>6446817</v>
      </c>
      <c r="P23" s="78">
        <f t="shared" si="4"/>
        <v>42584043</v>
      </c>
      <c r="Q23" s="95">
        <f t="shared" si="5"/>
        <v>0.16892865238688101</v>
      </c>
      <c r="R23" s="77">
        <v>31717053</v>
      </c>
      <c r="S23" s="78">
        <v>7030427</v>
      </c>
      <c r="T23" s="78">
        <f t="shared" si="6"/>
        <v>38747480</v>
      </c>
      <c r="U23" s="95">
        <f t="shared" si="7"/>
        <v>0.14964336489029895</v>
      </c>
      <c r="V23" s="77">
        <v>8784080</v>
      </c>
      <c r="W23" s="78">
        <v>17245055</v>
      </c>
      <c r="X23" s="78">
        <f t="shared" si="8"/>
        <v>26029135</v>
      </c>
      <c r="Y23" s="95">
        <f t="shared" si="9"/>
        <v>0.10052492050021966</v>
      </c>
      <c r="Z23" s="77">
        <f t="shared" si="10"/>
        <v>118616793</v>
      </c>
      <c r="AA23" s="78">
        <f t="shared" si="11"/>
        <v>37507908</v>
      </c>
      <c r="AB23" s="78">
        <f t="shared" si="12"/>
        <v>156124701</v>
      </c>
      <c r="AC23" s="95">
        <f t="shared" si="13"/>
        <v>0.60295600127109739</v>
      </c>
      <c r="AD23" s="77">
        <v>19116412</v>
      </c>
      <c r="AE23" s="78">
        <v>7256132</v>
      </c>
      <c r="AF23" s="78">
        <f t="shared" si="14"/>
        <v>26372544</v>
      </c>
      <c r="AG23" s="78">
        <v>172038686</v>
      </c>
      <c r="AH23" s="78">
        <v>175463313</v>
      </c>
      <c r="AI23" s="79">
        <v>154340200</v>
      </c>
      <c r="AJ23" s="114">
        <f t="shared" si="15"/>
        <v>0.87961521620191907</v>
      </c>
      <c r="AK23" s="115">
        <f t="shared" si="16"/>
        <v>-1.3021458984010081E-2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240449034</v>
      </c>
      <c r="E24" s="78">
        <v>33877200</v>
      </c>
      <c r="F24" s="79">
        <f t="shared" si="0"/>
        <v>274326234</v>
      </c>
      <c r="G24" s="77">
        <v>250077786</v>
      </c>
      <c r="H24" s="78">
        <v>65649950</v>
      </c>
      <c r="I24" s="79">
        <f t="shared" si="1"/>
        <v>315727736</v>
      </c>
      <c r="J24" s="77">
        <v>82819117</v>
      </c>
      <c r="K24" s="78">
        <v>9053167</v>
      </c>
      <c r="L24" s="78">
        <f t="shared" si="2"/>
        <v>91872284</v>
      </c>
      <c r="M24" s="95">
        <f t="shared" si="3"/>
        <v>0.33490156103699509</v>
      </c>
      <c r="N24" s="77">
        <v>71314792</v>
      </c>
      <c r="O24" s="78">
        <v>13002496</v>
      </c>
      <c r="P24" s="78">
        <f t="shared" si="4"/>
        <v>84317288</v>
      </c>
      <c r="Q24" s="95">
        <f t="shared" si="5"/>
        <v>0.3073613732472994</v>
      </c>
      <c r="R24" s="77">
        <v>64010676</v>
      </c>
      <c r="S24" s="78">
        <v>6830488</v>
      </c>
      <c r="T24" s="78">
        <f t="shared" si="6"/>
        <v>70841164</v>
      </c>
      <c r="U24" s="95">
        <f t="shared" si="7"/>
        <v>0.22437421842469996</v>
      </c>
      <c r="V24" s="77">
        <v>30352912</v>
      </c>
      <c r="W24" s="78">
        <v>10497906</v>
      </c>
      <c r="X24" s="78">
        <f t="shared" si="8"/>
        <v>40850818</v>
      </c>
      <c r="Y24" s="95">
        <f t="shared" si="9"/>
        <v>0.12938621901751451</v>
      </c>
      <c r="Z24" s="77">
        <f t="shared" si="10"/>
        <v>248497497</v>
      </c>
      <c r="AA24" s="78">
        <f t="shared" si="11"/>
        <v>39384057</v>
      </c>
      <c r="AB24" s="78">
        <f t="shared" si="12"/>
        <v>287881554</v>
      </c>
      <c r="AC24" s="95">
        <f t="shared" si="13"/>
        <v>0.91180318095335156</v>
      </c>
      <c r="AD24" s="77">
        <v>62514884</v>
      </c>
      <c r="AE24" s="78">
        <v>11509169</v>
      </c>
      <c r="AF24" s="78">
        <f t="shared" si="14"/>
        <v>74024053</v>
      </c>
      <c r="AG24" s="78">
        <v>268646182</v>
      </c>
      <c r="AH24" s="78">
        <v>274414499</v>
      </c>
      <c r="AI24" s="79">
        <v>250421028</v>
      </c>
      <c r="AJ24" s="114">
        <f t="shared" si="15"/>
        <v>0.91256485685911226</v>
      </c>
      <c r="AK24" s="115">
        <f t="shared" si="16"/>
        <v>-0.44814129537057368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174499234</v>
      </c>
      <c r="E25" s="78">
        <v>34352841</v>
      </c>
      <c r="F25" s="79">
        <f t="shared" si="0"/>
        <v>208852075</v>
      </c>
      <c r="G25" s="77">
        <v>200941734</v>
      </c>
      <c r="H25" s="78">
        <v>37180948</v>
      </c>
      <c r="I25" s="79">
        <f t="shared" si="1"/>
        <v>238122682</v>
      </c>
      <c r="J25" s="77">
        <v>67710368</v>
      </c>
      <c r="K25" s="78">
        <v>8587838</v>
      </c>
      <c r="L25" s="78">
        <f t="shared" si="2"/>
        <v>76298206</v>
      </c>
      <c r="M25" s="95">
        <f t="shared" si="3"/>
        <v>0.36532175224976815</v>
      </c>
      <c r="N25" s="77">
        <v>44865068</v>
      </c>
      <c r="O25" s="78">
        <v>8652055</v>
      </c>
      <c r="P25" s="78">
        <f t="shared" si="4"/>
        <v>53517123</v>
      </c>
      <c r="Q25" s="95">
        <f t="shared" si="5"/>
        <v>0.25624415270951939</v>
      </c>
      <c r="R25" s="77">
        <v>32688921</v>
      </c>
      <c r="S25" s="78">
        <v>5453914</v>
      </c>
      <c r="T25" s="78">
        <f t="shared" si="6"/>
        <v>38142835</v>
      </c>
      <c r="U25" s="95">
        <f t="shared" si="7"/>
        <v>0.16018144378199134</v>
      </c>
      <c r="V25" s="77">
        <v>13483116</v>
      </c>
      <c r="W25" s="78">
        <v>11689814</v>
      </c>
      <c r="X25" s="78">
        <f t="shared" si="8"/>
        <v>25172930</v>
      </c>
      <c r="Y25" s="95">
        <f t="shared" si="9"/>
        <v>0.10571412092528001</v>
      </c>
      <c r="Z25" s="77">
        <f t="shared" si="10"/>
        <v>158747473</v>
      </c>
      <c r="AA25" s="78">
        <f t="shared" si="11"/>
        <v>34383621</v>
      </c>
      <c r="AB25" s="78">
        <f t="shared" si="12"/>
        <v>193131094</v>
      </c>
      <c r="AC25" s="95">
        <f t="shared" si="13"/>
        <v>0.81105710878898973</v>
      </c>
      <c r="AD25" s="77">
        <v>10810191</v>
      </c>
      <c r="AE25" s="78">
        <v>18504141</v>
      </c>
      <c r="AF25" s="78">
        <f t="shared" si="14"/>
        <v>29314332</v>
      </c>
      <c r="AG25" s="78">
        <v>209351017</v>
      </c>
      <c r="AH25" s="78">
        <v>212355079</v>
      </c>
      <c r="AI25" s="79">
        <v>179585796</v>
      </c>
      <c r="AJ25" s="114">
        <f t="shared" si="15"/>
        <v>0.84568637042111905</v>
      </c>
      <c r="AK25" s="115">
        <f t="shared" si="16"/>
        <v>-0.14127567361930671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518967015</v>
      </c>
      <c r="E26" s="78">
        <v>43391307</v>
      </c>
      <c r="F26" s="79">
        <f t="shared" si="0"/>
        <v>562358322</v>
      </c>
      <c r="G26" s="77">
        <v>591612121</v>
      </c>
      <c r="H26" s="78">
        <v>75249567</v>
      </c>
      <c r="I26" s="79">
        <f t="shared" si="1"/>
        <v>666861688</v>
      </c>
      <c r="J26" s="77">
        <v>211551343</v>
      </c>
      <c r="K26" s="78">
        <v>7545304</v>
      </c>
      <c r="L26" s="78">
        <f t="shared" si="2"/>
        <v>219096647</v>
      </c>
      <c r="M26" s="95">
        <f t="shared" si="3"/>
        <v>0.38960328037965802</v>
      </c>
      <c r="N26" s="77">
        <v>120087052</v>
      </c>
      <c r="O26" s="78">
        <v>23715753</v>
      </c>
      <c r="P26" s="78">
        <f t="shared" si="4"/>
        <v>143802805</v>
      </c>
      <c r="Q26" s="95">
        <f t="shared" si="5"/>
        <v>0.25571383826698307</v>
      </c>
      <c r="R26" s="77">
        <v>97666079</v>
      </c>
      <c r="S26" s="78">
        <v>7151229</v>
      </c>
      <c r="T26" s="78">
        <f t="shared" si="6"/>
        <v>104817308</v>
      </c>
      <c r="U26" s="95">
        <f t="shared" si="7"/>
        <v>0.15717998182555662</v>
      </c>
      <c r="V26" s="77">
        <v>58895263</v>
      </c>
      <c r="W26" s="78">
        <v>26287094</v>
      </c>
      <c r="X26" s="78">
        <f t="shared" si="8"/>
        <v>85182357</v>
      </c>
      <c r="Y26" s="95">
        <f t="shared" si="9"/>
        <v>0.12773616858313203</v>
      </c>
      <c r="Z26" s="77">
        <f t="shared" si="10"/>
        <v>488199737</v>
      </c>
      <c r="AA26" s="78">
        <f t="shared" si="11"/>
        <v>64699380</v>
      </c>
      <c r="AB26" s="78">
        <f t="shared" si="12"/>
        <v>552899117</v>
      </c>
      <c r="AC26" s="95">
        <f t="shared" si="13"/>
        <v>0.82910613542399214</v>
      </c>
      <c r="AD26" s="77">
        <v>27985200</v>
      </c>
      <c r="AE26" s="78">
        <v>27637651</v>
      </c>
      <c r="AF26" s="78">
        <f t="shared" si="14"/>
        <v>55622851</v>
      </c>
      <c r="AG26" s="78">
        <v>492670704</v>
      </c>
      <c r="AH26" s="78">
        <v>526897825</v>
      </c>
      <c r="AI26" s="79">
        <v>481519817</v>
      </c>
      <c r="AJ26" s="114">
        <f t="shared" si="15"/>
        <v>0.91387702539861504</v>
      </c>
      <c r="AK26" s="115">
        <f t="shared" si="16"/>
        <v>0.53142738044837001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1881379732</v>
      </c>
      <c r="E27" s="78">
        <v>571188514</v>
      </c>
      <c r="F27" s="79">
        <f t="shared" si="0"/>
        <v>2452568246</v>
      </c>
      <c r="G27" s="77">
        <v>1884709572</v>
      </c>
      <c r="H27" s="78">
        <v>415590444</v>
      </c>
      <c r="I27" s="79">
        <f t="shared" si="1"/>
        <v>2300300016</v>
      </c>
      <c r="J27" s="77">
        <v>628897732</v>
      </c>
      <c r="K27" s="78">
        <v>57065957</v>
      </c>
      <c r="L27" s="78">
        <f t="shared" si="2"/>
        <v>685963689</v>
      </c>
      <c r="M27" s="95">
        <f t="shared" si="3"/>
        <v>0.27969198823264874</v>
      </c>
      <c r="N27" s="77">
        <v>580005826</v>
      </c>
      <c r="O27" s="78">
        <v>161234189</v>
      </c>
      <c r="P27" s="78">
        <f t="shared" si="4"/>
        <v>741240015</v>
      </c>
      <c r="Q27" s="95">
        <f t="shared" si="5"/>
        <v>0.30223012803371346</v>
      </c>
      <c r="R27" s="77">
        <v>478993714</v>
      </c>
      <c r="S27" s="78">
        <v>80724647</v>
      </c>
      <c r="T27" s="78">
        <f t="shared" si="6"/>
        <v>559718361</v>
      </c>
      <c r="U27" s="95">
        <f t="shared" si="7"/>
        <v>0.24332406951563487</v>
      </c>
      <c r="V27" s="77">
        <v>207290934</v>
      </c>
      <c r="W27" s="78">
        <v>103327255</v>
      </c>
      <c r="X27" s="78">
        <f t="shared" si="8"/>
        <v>310618189</v>
      </c>
      <c r="Y27" s="95">
        <f t="shared" si="9"/>
        <v>0.13503377248161527</v>
      </c>
      <c r="Z27" s="77">
        <f t="shared" si="10"/>
        <v>1895188206</v>
      </c>
      <c r="AA27" s="78">
        <f t="shared" si="11"/>
        <v>402352048</v>
      </c>
      <c r="AB27" s="78">
        <f t="shared" si="12"/>
        <v>2297540254</v>
      </c>
      <c r="AC27" s="95">
        <f t="shared" si="13"/>
        <v>0.99880025997443633</v>
      </c>
      <c r="AD27" s="77">
        <v>192880080</v>
      </c>
      <c r="AE27" s="78">
        <v>82902304</v>
      </c>
      <c r="AF27" s="78">
        <f t="shared" si="14"/>
        <v>275782384</v>
      </c>
      <c r="AG27" s="78">
        <v>2454265633</v>
      </c>
      <c r="AH27" s="78">
        <v>2478777787</v>
      </c>
      <c r="AI27" s="79">
        <v>1715690467</v>
      </c>
      <c r="AJ27" s="114">
        <f t="shared" si="15"/>
        <v>0.69215178383394149</v>
      </c>
      <c r="AK27" s="115">
        <f t="shared" si="16"/>
        <v>0.12631628059317968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3768145620</v>
      </c>
      <c r="E28" s="81">
        <f>SUM(E21:E27)</f>
        <v>1139879269</v>
      </c>
      <c r="F28" s="82">
        <f t="shared" si="0"/>
        <v>4908024889</v>
      </c>
      <c r="G28" s="80">
        <f>SUM(G21:G27)</f>
        <v>3952790538</v>
      </c>
      <c r="H28" s="81">
        <f>SUM(H21:H27)</f>
        <v>1097484278</v>
      </c>
      <c r="I28" s="82">
        <f t="shared" si="1"/>
        <v>5050274816</v>
      </c>
      <c r="J28" s="80">
        <f>SUM(J21:J27)</f>
        <v>1293411992</v>
      </c>
      <c r="K28" s="81">
        <f>SUM(K21:K27)</f>
        <v>157074013</v>
      </c>
      <c r="L28" s="81">
        <f t="shared" si="2"/>
        <v>1450486005</v>
      </c>
      <c r="M28" s="96">
        <f t="shared" si="3"/>
        <v>0.29553354716086894</v>
      </c>
      <c r="N28" s="80">
        <f>SUM(N21:N27)</f>
        <v>1117101399</v>
      </c>
      <c r="O28" s="81">
        <f>SUM(O21:O27)</f>
        <v>309412949</v>
      </c>
      <c r="P28" s="81">
        <f t="shared" si="4"/>
        <v>1426514348</v>
      </c>
      <c r="Q28" s="96">
        <f t="shared" si="5"/>
        <v>0.29064937123630791</v>
      </c>
      <c r="R28" s="80">
        <f>SUM(R21:R27)</f>
        <v>876277968</v>
      </c>
      <c r="S28" s="81">
        <f>SUM(S21:S27)</f>
        <v>171082547</v>
      </c>
      <c r="T28" s="81">
        <f t="shared" si="6"/>
        <v>1047360515</v>
      </c>
      <c r="U28" s="96">
        <f t="shared" si="7"/>
        <v>0.20738683599589683</v>
      </c>
      <c r="V28" s="80">
        <f>SUM(V21:V27)</f>
        <v>384691588</v>
      </c>
      <c r="W28" s="81">
        <f>SUM(W21:W27)</f>
        <v>247121411</v>
      </c>
      <c r="X28" s="81">
        <f t="shared" si="8"/>
        <v>631812999</v>
      </c>
      <c r="Y28" s="96">
        <f t="shared" si="9"/>
        <v>0.12510467687784538</v>
      </c>
      <c r="Z28" s="80">
        <f t="shared" si="10"/>
        <v>3671482947</v>
      </c>
      <c r="AA28" s="81">
        <f t="shared" si="11"/>
        <v>884690920</v>
      </c>
      <c r="AB28" s="81">
        <f t="shared" si="12"/>
        <v>4556173867</v>
      </c>
      <c r="AC28" s="96">
        <f t="shared" si="13"/>
        <v>0.90216355208341992</v>
      </c>
      <c r="AD28" s="80">
        <f>SUM(AD21:AD27)</f>
        <v>392546589</v>
      </c>
      <c r="AE28" s="81">
        <f>SUM(AE21:AE27)</f>
        <v>224559583</v>
      </c>
      <c r="AF28" s="81">
        <f t="shared" si="14"/>
        <v>617106172</v>
      </c>
      <c r="AG28" s="81">
        <f>SUM(AG21:AG27)</f>
        <v>4674922399</v>
      </c>
      <c r="AH28" s="81">
        <f>SUM(AH21:AH27)</f>
        <v>4824544743</v>
      </c>
      <c r="AI28" s="82">
        <f>SUM(AI21:AI27)</f>
        <v>3838584044</v>
      </c>
      <c r="AJ28" s="116">
        <f t="shared" si="15"/>
        <v>0.79563653121249533</v>
      </c>
      <c r="AK28" s="117">
        <f t="shared" si="16"/>
        <v>2.3831923366340879E-2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420876653</v>
      </c>
      <c r="E29" s="78">
        <v>30103750</v>
      </c>
      <c r="F29" s="79">
        <f t="shared" si="0"/>
        <v>450980403</v>
      </c>
      <c r="G29" s="77">
        <v>404247698</v>
      </c>
      <c r="H29" s="78">
        <v>32103750</v>
      </c>
      <c r="I29" s="79">
        <f t="shared" si="1"/>
        <v>436351448</v>
      </c>
      <c r="J29" s="77">
        <v>116664440</v>
      </c>
      <c r="K29" s="78">
        <v>63523494</v>
      </c>
      <c r="L29" s="78">
        <f t="shared" si="2"/>
        <v>180187934</v>
      </c>
      <c r="M29" s="95">
        <f t="shared" si="3"/>
        <v>0.39954714839349681</v>
      </c>
      <c r="N29" s="77">
        <v>71250287</v>
      </c>
      <c r="O29" s="78">
        <v>7728084</v>
      </c>
      <c r="P29" s="78">
        <f t="shared" si="4"/>
        <v>78978371</v>
      </c>
      <c r="Q29" s="95">
        <f t="shared" si="5"/>
        <v>0.17512594887631958</v>
      </c>
      <c r="R29" s="77">
        <v>62891256</v>
      </c>
      <c r="S29" s="78">
        <v>10054006</v>
      </c>
      <c r="T29" s="78">
        <f t="shared" si="6"/>
        <v>72945262</v>
      </c>
      <c r="U29" s="95">
        <f t="shared" si="7"/>
        <v>0.16717089477837599</v>
      </c>
      <c r="V29" s="77">
        <v>75145937</v>
      </c>
      <c r="W29" s="78">
        <v>10348274</v>
      </c>
      <c r="X29" s="78">
        <f t="shared" si="8"/>
        <v>85494211</v>
      </c>
      <c r="Y29" s="95">
        <f t="shared" si="9"/>
        <v>0.19592970618490993</v>
      </c>
      <c r="Z29" s="77">
        <f t="shared" si="10"/>
        <v>325951920</v>
      </c>
      <c r="AA29" s="78">
        <f t="shared" si="11"/>
        <v>91653858</v>
      </c>
      <c r="AB29" s="78">
        <f t="shared" si="12"/>
        <v>417605778</v>
      </c>
      <c r="AC29" s="95">
        <f t="shared" si="13"/>
        <v>0.95703997297151167</v>
      </c>
      <c r="AD29" s="77">
        <v>45777839</v>
      </c>
      <c r="AE29" s="78">
        <v>16299866</v>
      </c>
      <c r="AF29" s="78">
        <f t="shared" si="14"/>
        <v>62077705</v>
      </c>
      <c r="AG29" s="78">
        <v>383486616</v>
      </c>
      <c r="AH29" s="78">
        <v>415413342</v>
      </c>
      <c r="AI29" s="79">
        <v>342773329</v>
      </c>
      <c r="AJ29" s="114">
        <f t="shared" si="15"/>
        <v>0.8251379875035405</v>
      </c>
      <c r="AK29" s="115">
        <f t="shared" si="16"/>
        <v>0.37721281738749846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252640181</v>
      </c>
      <c r="E30" s="78">
        <v>72031624</v>
      </c>
      <c r="F30" s="79">
        <f t="shared" si="0"/>
        <v>324671805</v>
      </c>
      <c r="G30" s="77">
        <v>255611306</v>
      </c>
      <c r="H30" s="78">
        <v>116769378</v>
      </c>
      <c r="I30" s="79">
        <f t="shared" si="1"/>
        <v>372380684</v>
      </c>
      <c r="J30" s="77">
        <v>98272993</v>
      </c>
      <c r="K30" s="78">
        <v>16588010</v>
      </c>
      <c r="L30" s="78">
        <f t="shared" si="2"/>
        <v>114861003</v>
      </c>
      <c r="M30" s="95">
        <f t="shared" si="3"/>
        <v>0.35377572438111771</v>
      </c>
      <c r="N30" s="77">
        <v>75903880</v>
      </c>
      <c r="O30" s="78">
        <v>22083277</v>
      </c>
      <c r="P30" s="78">
        <f t="shared" si="4"/>
        <v>97987157</v>
      </c>
      <c r="Q30" s="95">
        <f t="shared" si="5"/>
        <v>0.30180371529335603</v>
      </c>
      <c r="R30" s="77">
        <v>61945828</v>
      </c>
      <c r="S30" s="78">
        <v>9418957</v>
      </c>
      <c r="T30" s="78">
        <f t="shared" si="6"/>
        <v>71364785</v>
      </c>
      <c r="U30" s="95">
        <f t="shared" si="7"/>
        <v>0.19164470142065693</v>
      </c>
      <c r="V30" s="77">
        <v>10660057</v>
      </c>
      <c r="W30" s="78">
        <v>22937481</v>
      </c>
      <c r="X30" s="78">
        <f t="shared" si="8"/>
        <v>33597538</v>
      </c>
      <c r="Y30" s="95">
        <f t="shared" si="9"/>
        <v>9.0223632544807295E-2</v>
      </c>
      <c r="Z30" s="77">
        <f t="shared" si="10"/>
        <v>246782758</v>
      </c>
      <c r="AA30" s="78">
        <f t="shared" si="11"/>
        <v>71027725</v>
      </c>
      <c r="AB30" s="78">
        <f t="shared" si="12"/>
        <v>317810483</v>
      </c>
      <c r="AC30" s="95">
        <f t="shared" si="13"/>
        <v>0.85345587635259834</v>
      </c>
      <c r="AD30" s="77">
        <v>7998556</v>
      </c>
      <c r="AE30" s="78">
        <v>10899596</v>
      </c>
      <c r="AF30" s="78">
        <f t="shared" si="14"/>
        <v>18898152</v>
      </c>
      <c r="AG30" s="78">
        <v>309684778</v>
      </c>
      <c r="AH30" s="78">
        <v>305983111</v>
      </c>
      <c r="AI30" s="79">
        <v>257245666</v>
      </c>
      <c r="AJ30" s="114">
        <f t="shared" si="15"/>
        <v>0.84071851272863229</v>
      </c>
      <c r="AK30" s="115">
        <f t="shared" si="16"/>
        <v>0.77782134464787878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218512024</v>
      </c>
      <c r="E31" s="78">
        <v>66193719</v>
      </c>
      <c r="F31" s="79">
        <f t="shared" si="0"/>
        <v>284705743</v>
      </c>
      <c r="G31" s="77">
        <v>267437531</v>
      </c>
      <c r="H31" s="78">
        <v>74187602</v>
      </c>
      <c r="I31" s="79">
        <f t="shared" si="1"/>
        <v>341625133</v>
      </c>
      <c r="J31" s="77">
        <v>80274998</v>
      </c>
      <c r="K31" s="78">
        <v>23719739</v>
      </c>
      <c r="L31" s="78">
        <f t="shared" si="2"/>
        <v>103994737</v>
      </c>
      <c r="M31" s="95">
        <f t="shared" si="3"/>
        <v>0.36527094924109066</v>
      </c>
      <c r="N31" s="77">
        <v>16101905</v>
      </c>
      <c r="O31" s="78">
        <v>21455796</v>
      </c>
      <c r="P31" s="78">
        <f t="shared" si="4"/>
        <v>37557701</v>
      </c>
      <c r="Q31" s="95">
        <f t="shared" si="5"/>
        <v>0.13191760940347452</v>
      </c>
      <c r="R31" s="77">
        <v>58443189</v>
      </c>
      <c r="S31" s="78">
        <v>9381027</v>
      </c>
      <c r="T31" s="78">
        <f t="shared" si="6"/>
        <v>67824216</v>
      </c>
      <c r="U31" s="95">
        <f t="shared" si="7"/>
        <v>0.19853403467244315</v>
      </c>
      <c r="V31" s="77">
        <v>44214241</v>
      </c>
      <c r="W31" s="78">
        <v>28746025</v>
      </c>
      <c r="X31" s="78">
        <f t="shared" si="8"/>
        <v>72960266</v>
      </c>
      <c r="Y31" s="95">
        <f t="shared" si="9"/>
        <v>0.21356820371878202</v>
      </c>
      <c r="Z31" s="77">
        <f t="shared" si="10"/>
        <v>199034333</v>
      </c>
      <c r="AA31" s="78">
        <f t="shared" si="11"/>
        <v>83302587</v>
      </c>
      <c r="AB31" s="78">
        <f t="shared" si="12"/>
        <v>282336920</v>
      </c>
      <c r="AC31" s="95">
        <f t="shared" si="13"/>
        <v>0.82645242614512204</v>
      </c>
      <c r="AD31" s="77">
        <v>14726009</v>
      </c>
      <c r="AE31" s="78">
        <v>40250169</v>
      </c>
      <c r="AF31" s="78">
        <f t="shared" si="14"/>
        <v>54976178</v>
      </c>
      <c r="AG31" s="78">
        <v>292063704</v>
      </c>
      <c r="AH31" s="78">
        <v>298342832</v>
      </c>
      <c r="AI31" s="79">
        <v>271527166</v>
      </c>
      <c r="AJ31" s="114">
        <f t="shared" si="15"/>
        <v>0.91011794779772015</v>
      </c>
      <c r="AK31" s="115">
        <f t="shared" si="16"/>
        <v>0.32712510498638148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255565444</v>
      </c>
      <c r="E32" s="78">
        <v>155875794</v>
      </c>
      <c r="F32" s="79">
        <f t="shared" si="0"/>
        <v>411441238</v>
      </c>
      <c r="G32" s="77">
        <v>281733699</v>
      </c>
      <c r="H32" s="78">
        <v>196964440</v>
      </c>
      <c r="I32" s="79">
        <f t="shared" si="1"/>
        <v>478698139</v>
      </c>
      <c r="J32" s="77">
        <v>85319711</v>
      </c>
      <c r="K32" s="78">
        <v>27430843</v>
      </c>
      <c r="L32" s="78">
        <f t="shared" si="2"/>
        <v>112750554</v>
      </c>
      <c r="M32" s="95">
        <f t="shared" si="3"/>
        <v>0.27403804866054771</v>
      </c>
      <c r="N32" s="77">
        <v>78168136</v>
      </c>
      <c r="O32" s="78">
        <v>52562166</v>
      </c>
      <c r="P32" s="78">
        <f t="shared" si="4"/>
        <v>130730302</v>
      </c>
      <c r="Q32" s="95">
        <f t="shared" si="5"/>
        <v>0.31773747968355082</v>
      </c>
      <c r="R32" s="77">
        <v>58130598</v>
      </c>
      <c r="S32" s="78">
        <v>38143533</v>
      </c>
      <c r="T32" s="78">
        <f t="shared" si="6"/>
        <v>96274131</v>
      </c>
      <c r="U32" s="95">
        <f t="shared" si="7"/>
        <v>0.20111657672435615</v>
      </c>
      <c r="V32" s="77">
        <v>30407671</v>
      </c>
      <c r="W32" s="78">
        <v>45800224</v>
      </c>
      <c r="X32" s="78">
        <f t="shared" si="8"/>
        <v>76207895</v>
      </c>
      <c r="Y32" s="95">
        <f t="shared" si="9"/>
        <v>0.15919822700626793</v>
      </c>
      <c r="Z32" s="77">
        <f t="shared" si="10"/>
        <v>252026116</v>
      </c>
      <c r="AA32" s="78">
        <f t="shared" si="11"/>
        <v>163936766</v>
      </c>
      <c r="AB32" s="78">
        <f t="shared" si="12"/>
        <v>415962882</v>
      </c>
      <c r="AC32" s="95">
        <f t="shared" si="13"/>
        <v>0.86894610216982693</v>
      </c>
      <c r="AD32" s="77">
        <v>18977736</v>
      </c>
      <c r="AE32" s="78">
        <v>33873690</v>
      </c>
      <c r="AF32" s="78">
        <f t="shared" si="14"/>
        <v>52851426</v>
      </c>
      <c r="AG32" s="78">
        <v>300865575</v>
      </c>
      <c r="AH32" s="78">
        <v>359458639</v>
      </c>
      <c r="AI32" s="79">
        <v>331542506</v>
      </c>
      <c r="AJ32" s="114">
        <f t="shared" si="15"/>
        <v>0.92233840010727908</v>
      </c>
      <c r="AK32" s="115">
        <f t="shared" si="16"/>
        <v>0.44192694062786497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130961529</v>
      </c>
      <c r="E33" s="78">
        <v>39831071</v>
      </c>
      <c r="F33" s="79">
        <f t="shared" si="0"/>
        <v>170792600</v>
      </c>
      <c r="G33" s="77">
        <v>133383044</v>
      </c>
      <c r="H33" s="78">
        <v>88038884</v>
      </c>
      <c r="I33" s="79">
        <f t="shared" si="1"/>
        <v>221421928</v>
      </c>
      <c r="J33" s="77">
        <v>49448041</v>
      </c>
      <c r="K33" s="78">
        <v>4772999</v>
      </c>
      <c r="L33" s="78">
        <f t="shared" si="2"/>
        <v>54221040</v>
      </c>
      <c r="M33" s="95">
        <f t="shared" si="3"/>
        <v>0.31746715021611005</v>
      </c>
      <c r="N33" s="77">
        <v>40297618</v>
      </c>
      <c r="O33" s="78">
        <v>18701865</v>
      </c>
      <c r="P33" s="78">
        <f t="shared" si="4"/>
        <v>58999483</v>
      </c>
      <c r="Q33" s="95">
        <f t="shared" si="5"/>
        <v>0.34544519493233311</v>
      </c>
      <c r="R33" s="77">
        <v>32186956</v>
      </c>
      <c r="S33" s="78">
        <v>7648968</v>
      </c>
      <c r="T33" s="78">
        <f t="shared" si="6"/>
        <v>39835924</v>
      </c>
      <c r="U33" s="95">
        <f t="shared" si="7"/>
        <v>0.1799095706546282</v>
      </c>
      <c r="V33" s="77">
        <v>16605664</v>
      </c>
      <c r="W33" s="78">
        <v>14155743</v>
      </c>
      <c r="X33" s="78">
        <f t="shared" si="8"/>
        <v>30761407</v>
      </c>
      <c r="Y33" s="95">
        <f t="shared" si="9"/>
        <v>0.13892665138386837</v>
      </c>
      <c r="Z33" s="77">
        <f t="shared" si="10"/>
        <v>138538279</v>
      </c>
      <c r="AA33" s="78">
        <f t="shared" si="11"/>
        <v>45279575</v>
      </c>
      <c r="AB33" s="78">
        <f t="shared" si="12"/>
        <v>183817854</v>
      </c>
      <c r="AC33" s="95">
        <f t="shared" si="13"/>
        <v>0.83017005434077873</v>
      </c>
      <c r="AD33" s="77">
        <v>9839135</v>
      </c>
      <c r="AE33" s="78">
        <v>12026689</v>
      </c>
      <c r="AF33" s="78">
        <f t="shared" si="14"/>
        <v>21865824</v>
      </c>
      <c r="AG33" s="78">
        <v>154867913</v>
      </c>
      <c r="AH33" s="78">
        <v>161248795</v>
      </c>
      <c r="AI33" s="79">
        <v>150562803</v>
      </c>
      <c r="AJ33" s="114">
        <f t="shared" si="15"/>
        <v>0.93372978694197373</v>
      </c>
      <c r="AK33" s="115">
        <f t="shared" si="16"/>
        <v>0.40682587585082541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977920140</v>
      </c>
      <c r="E34" s="78">
        <v>117409100</v>
      </c>
      <c r="F34" s="79">
        <f t="shared" si="0"/>
        <v>1095329240</v>
      </c>
      <c r="G34" s="77">
        <v>1015164689</v>
      </c>
      <c r="H34" s="78">
        <v>183860020</v>
      </c>
      <c r="I34" s="79">
        <f t="shared" si="1"/>
        <v>1199024709</v>
      </c>
      <c r="J34" s="77">
        <v>388389471</v>
      </c>
      <c r="K34" s="78">
        <v>36489380</v>
      </c>
      <c r="L34" s="78">
        <f t="shared" si="2"/>
        <v>424878851</v>
      </c>
      <c r="M34" s="95">
        <f t="shared" si="3"/>
        <v>0.38790058320729209</v>
      </c>
      <c r="N34" s="77">
        <v>186695888</v>
      </c>
      <c r="O34" s="78">
        <v>59794362</v>
      </c>
      <c r="P34" s="78">
        <f t="shared" si="4"/>
        <v>246490250</v>
      </c>
      <c r="Q34" s="95">
        <f t="shared" si="5"/>
        <v>0.2250375877850207</v>
      </c>
      <c r="R34" s="77">
        <v>192603615</v>
      </c>
      <c r="S34" s="78">
        <v>17156803</v>
      </c>
      <c r="T34" s="78">
        <f t="shared" si="6"/>
        <v>209760418</v>
      </c>
      <c r="U34" s="95">
        <f t="shared" si="7"/>
        <v>0.17494253156379283</v>
      </c>
      <c r="V34" s="77">
        <v>184604093</v>
      </c>
      <c r="W34" s="78">
        <v>58549649</v>
      </c>
      <c r="X34" s="78">
        <f t="shared" si="8"/>
        <v>243153742</v>
      </c>
      <c r="Y34" s="95">
        <f t="shared" si="9"/>
        <v>0.20279293677174753</v>
      </c>
      <c r="Z34" s="77">
        <f t="shared" si="10"/>
        <v>952293067</v>
      </c>
      <c r="AA34" s="78">
        <f t="shared" si="11"/>
        <v>171990194</v>
      </c>
      <c r="AB34" s="78">
        <f t="shared" si="12"/>
        <v>1124283261</v>
      </c>
      <c r="AC34" s="95">
        <f t="shared" si="13"/>
        <v>0.93766479753170795</v>
      </c>
      <c r="AD34" s="77">
        <v>98500119</v>
      </c>
      <c r="AE34" s="78">
        <v>71331696</v>
      </c>
      <c r="AF34" s="78">
        <f t="shared" si="14"/>
        <v>169831815</v>
      </c>
      <c r="AG34" s="78">
        <v>1001957045</v>
      </c>
      <c r="AH34" s="78">
        <v>1195837229</v>
      </c>
      <c r="AI34" s="79">
        <v>916267251</v>
      </c>
      <c r="AJ34" s="114">
        <f t="shared" si="15"/>
        <v>0.7662140204199982</v>
      </c>
      <c r="AK34" s="115">
        <f t="shared" si="16"/>
        <v>0.43173257613716243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1638085315</v>
      </c>
      <c r="E35" s="78">
        <v>597614268</v>
      </c>
      <c r="F35" s="79">
        <f t="shared" si="0"/>
        <v>2235699583</v>
      </c>
      <c r="G35" s="77">
        <v>1705918265</v>
      </c>
      <c r="H35" s="78">
        <v>610113396</v>
      </c>
      <c r="I35" s="79">
        <f t="shared" si="1"/>
        <v>2316031661</v>
      </c>
      <c r="J35" s="77">
        <v>488619444</v>
      </c>
      <c r="K35" s="78">
        <v>158831957</v>
      </c>
      <c r="L35" s="78">
        <f t="shared" si="2"/>
        <v>647451401</v>
      </c>
      <c r="M35" s="95">
        <f t="shared" si="3"/>
        <v>0.28959678032019387</v>
      </c>
      <c r="N35" s="77">
        <v>463926450</v>
      </c>
      <c r="O35" s="78">
        <v>221091434</v>
      </c>
      <c r="P35" s="78">
        <f t="shared" si="4"/>
        <v>685017884</v>
      </c>
      <c r="Q35" s="95">
        <f t="shared" si="5"/>
        <v>0.30639979056613709</v>
      </c>
      <c r="R35" s="77">
        <v>368519668</v>
      </c>
      <c r="S35" s="78">
        <v>113130378</v>
      </c>
      <c r="T35" s="78">
        <f t="shared" si="6"/>
        <v>481650046</v>
      </c>
      <c r="U35" s="95">
        <f t="shared" si="7"/>
        <v>0.20796349812939799</v>
      </c>
      <c r="V35" s="77">
        <v>230437106</v>
      </c>
      <c r="W35" s="78">
        <v>104131487</v>
      </c>
      <c r="X35" s="78">
        <f t="shared" si="8"/>
        <v>334568593</v>
      </c>
      <c r="Y35" s="95">
        <f t="shared" si="9"/>
        <v>0.14445769400904576</v>
      </c>
      <c r="Z35" s="77">
        <f t="shared" si="10"/>
        <v>1551502668</v>
      </c>
      <c r="AA35" s="78">
        <f t="shared" si="11"/>
        <v>597185256</v>
      </c>
      <c r="AB35" s="78">
        <f t="shared" si="12"/>
        <v>2148687924</v>
      </c>
      <c r="AC35" s="95">
        <f t="shared" si="13"/>
        <v>0.92774548819088876</v>
      </c>
      <c r="AD35" s="77">
        <v>198176524</v>
      </c>
      <c r="AE35" s="78">
        <v>277098079</v>
      </c>
      <c r="AF35" s="78">
        <f t="shared" si="14"/>
        <v>475274603</v>
      </c>
      <c r="AG35" s="78">
        <v>2097379567</v>
      </c>
      <c r="AH35" s="78">
        <v>2181049340</v>
      </c>
      <c r="AI35" s="79">
        <v>2174080541</v>
      </c>
      <c r="AJ35" s="114">
        <f t="shared" si="15"/>
        <v>0.9968048411963023</v>
      </c>
      <c r="AK35" s="115">
        <f t="shared" si="16"/>
        <v>-0.29605202784210205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3894561286</v>
      </c>
      <c r="E36" s="81">
        <f>SUM(E29:E35)</f>
        <v>1079059326</v>
      </c>
      <c r="F36" s="82">
        <f t="shared" si="0"/>
        <v>4973620612</v>
      </c>
      <c r="G36" s="80">
        <f>SUM(G29:G35)</f>
        <v>4063496232</v>
      </c>
      <c r="H36" s="81">
        <f>SUM(H29:H35)</f>
        <v>1302037470</v>
      </c>
      <c r="I36" s="82">
        <f t="shared" si="1"/>
        <v>5365533702</v>
      </c>
      <c r="J36" s="80">
        <f>SUM(J29:J35)</f>
        <v>1306989098</v>
      </c>
      <c r="K36" s="81">
        <f>SUM(K29:K35)</f>
        <v>331356422</v>
      </c>
      <c r="L36" s="81">
        <f t="shared" si="2"/>
        <v>1638345520</v>
      </c>
      <c r="M36" s="96">
        <f t="shared" si="3"/>
        <v>0.32940701509220782</v>
      </c>
      <c r="N36" s="80">
        <f>SUM(N29:N35)</f>
        <v>932344164</v>
      </c>
      <c r="O36" s="81">
        <f>SUM(O29:O35)</f>
        <v>403416984</v>
      </c>
      <c r="P36" s="81">
        <f t="shared" si="4"/>
        <v>1335761148</v>
      </c>
      <c r="Q36" s="96">
        <f t="shared" si="5"/>
        <v>0.26856916765568528</v>
      </c>
      <c r="R36" s="80">
        <f>SUM(R29:R35)</f>
        <v>834721110</v>
      </c>
      <c r="S36" s="81">
        <f>SUM(S29:S35)</f>
        <v>204933672</v>
      </c>
      <c r="T36" s="81">
        <f t="shared" si="6"/>
        <v>1039654782</v>
      </c>
      <c r="U36" s="96">
        <f t="shared" si="7"/>
        <v>0.19376539963069642</v>
      </c>
      <c r="V36" s="80">
        <f>SUM(V29:V35)</f>
        <v>592074769</v>
      </c>
      <c r="W36" s="81">
        <f>SUM(W29:W35)</f>
        <v>284668883</v>
      </c>
      <c r="X36" s="81">
        <f t="shared" si="8"/>
        <v>876743652</v>
      </c>
      <c r="Y36" s="96">
        <f t="shared" si="9"/>
        <v>0.16340287857537719</v>
      </c>
      <c r="Z36" s="80">
        <f t="shared" si="10"/>
        <v>3666129141</v>
      </c>
      <c r="AA36" s="81">
        <f t="shared" si="11"/>
        <v>1224375961</v>
      </c>
      <c r="AB36" s="81">
        <f t="shared" si="12"/>
        <v>4890505102</v>
      </c>
      <c r="AC36" s="96">
        <f t="shared" si="13"/>
        <v>0.91146666363815154</v>
      </c>
      <c r="AD36" s="80">
        <f>SUM(AD29:AD35)</f>
        <v>393995918</v>
      </c>
      <c r="AE36" s="81">
        <f>SUM(AE29:AE35)</f>
        <v>461779785</v>
      </c>
      <c r="AF36" s="81">
        <f t="shared" si="14"/>
        <v>855775703</v>
      </c>
      <c r="AG36" s="81">
        <f>SUM(AG29:AG35)</f>
        <v>4540305198</v>
      </c>
      <c r="AH36" s="81">
        <f>SUM(AH29:AH35)</f>
        <v>4917333288</v>
      </c>
      <c r="AI36" s="82">
        <f>SUM(AI29:AI35)</f>
        <v>4443999262</v>
      </c>
      <c r="AJ36" s="116">
        <f t="shared" si="15"/>
        <v>0.90374172376009176</v>
      </c>
      <c r="AK36" s="117">
        <f t="shared" si="16"/>
        <v>2.4501687681123707E-2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416082620</v>
      </c>
      <c r="E37" s="78">
        <v>133613928</v>
      </c>
      <c r="F37" s="79">
        <f t="shared" si="0"/>
        <v>549696548</v>
      </c>
      <c r="G37" s="77">
        <v>420356203</v>
      </c>
      <c r="H37" s="78">
        <v>135070086</v>
      </c>
      <c r="I37" s="79">
        <f t="shared" si="1"/>
        <v>555426289</v>
      </c>
      <c r="J37" s="77">
        <v>102167818</v>
      </c>
      <c r="K37" s="78">
        <v>17635890</v>
      </c>
      <c r="L37" s="78">
        <f t="shared" si="2"/>
        <v>119803708</v>
      </c>
      <c r="M37" s="95">
        <f t="shared" si="3"/>
        <v>0.21794517072353892</v>
      </c>
      <c r="N37" s="77">
        <v>95204631</v>
      </c>
      <c r="O37" s="78">
        <v>27619508</v>
      </c>
      <c r="P37" s="78">
        <f t="shared" si="4"/>
        <v>122824139</v>
      </c>
      <c r="Q37" s="95">
        <f t="shared" si="5"/>
        <v>0.22343989506006504</v>
      </c>
      <c r="R37" s="77">
        <v>75061015</v>
      </c>
      <c r="S37" s="78">
        <v>15479466</v>
      </c>
      <c r="T37" s="78">
        <f t="shared" si="6"/>
        <v>90540481</v>
      </c>
      <c r="U37" s="95">
        <f t="shared" si="7"/>
        <v>0.16301079511920619</v>
      </c>
      <c r="V37" s="77">
        <v>33017118</v>
      </c>
      <c r="W37" s="78">
        <v>23271274</v>
      </c>
      <c r="X37" s="78">
        <f t="shared" si="8"/>
        <v>56288392</v>
      </c>
      <c r="Y37" s="95">
        <f t="shared" si="9"/>
        <v>0.101342685995909</v>
      </c>
      <c r="Z37" s="77">
        <f t="shared" si="10"/>
        <v>305450582</v>
      </c>
      <c r="AA37" s="78">
        <f t="shared" si="11"/>
        <v>84006138</v>
      </c>
      <c r="AB37" s="78">
        <f t="shared" si="12"/>
        <v>389456720</v>
      </c>
      <c r="AC37" s="95">
        <f t="shared" si="13"/>
        <v>0.70118524764318457</v>
      </c>
      <c r="AD37" s="77">
        <v>22791395</v>
      </c>
      <c r="AE37" s="78">
        <v>36267927</v>
      </c>
      <c r="AF37" s="78">
        <f t="shared" si="14"/>
        <v>59059322</v>
      </c>
      <c r="AG37" s="78">
        <v>523715148</v>
      </c>
      <c r="AH37" s="78">
        <v>504526129</v>
      </c>
      <c r="AI37" s="79">
        <v>346686174</v>
      </c>
      <c r="AJ37" s="114">
        <f t="shared" si="15"/>
        <v>0.68715207017553692</v>
      </c>
      <c r="AK37" s="115">
        <f t="shared" si="16"/>
        <v>-4.6917741453245898E-2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325572503</v>
      </c>
      <c r="E38" s="78">
        <v>82881350</v>
      </c>
      <c r="F38" s="79">
        <f t="shared" si="0"/>
        <v>408453853</v>
      </c>
      <c r="G38" s="77">
        <v>335429380</v>
      </c>
      <c r="H38" s="78">
        <v>132913121</v>
      </c>
      <c r="I38" s="79">
        <f t="shared" si="1"/>
        <v>468342501</v>
      </c>
      <c r="J38" s="77">
        <v>124465233</v>
      </c>
      <c r="K38" s="78">
        <v>10724171</v>
      </c>
      <c r="L38" s="78">
        <f t="shared" si="2"/>
        <v>135189404</v>
      </c>
      <c r="M38" s="95">
        <f t="shared" si="3"/>
        <v>0.3309784030853542</v>
      </c>
      <c r="N38" s="77">
        <v>85190177</v>
      </c>
      <c r="O38" s="78">
        <v>25189822</v>
      </c>
      <c r="P38" s="78">
        <f t="shared" si="4"/>
        <v>110379999</v>
      </c>
      <c r="Q38" s="95">
        <f t="shared" si="5"/>
        <v>0.27023860391886179</v>
      </c>
      <c r="R38" s="77">
        <v>80659902</v>
      </c>
      <c r="S38" s="78">
        <v>23310608</v>
      </c>
      <c r="T38" s="78">
        <f t="shared" si="6"/>
        <v>103970510</v>
      </c>
      <c r="U38" s="95">
        <f t="shared" si="7"/>
        <v>0.22199674336196962</v>
      </c>
      <c r="V38" s="77">
        <v>42371748</v>
      </c>
      <c r="W38" s="78">
        <v>13399994</v>
      </c>
      <c r="X38" s="78">
        <f t="shared" si="8"/>
        <v>55771742</v>
      </c>
      <c r="Y38" s="95">
        <f t="shared" si="9"/>
        <v>0.11908323904176273</v>
      </c>
      <c r="Z38" s="77">
        <f t="shared" si="10"/>
        <v>332687060</v>
      </c>
      <c r="AA38" s="78">
        <f t="shared" si="11"/>
        <v>72624595</v>
      </c>
      <c r="AB38" s="78">
        <f t="shared" si="12"/>
        <v>405311655</v>
      </c>
      <c r="AC38" s="95">
        <f t="shared" si="13"/>
        <v>0.86541719817138696</v>
      </c>
      <c r="AD38" s="77">
        <v>30375230</v>
      </c>
      <c r="AE38" s="78">
        <v>5397889</v>
      </c>
      <c r="AF38" s="78">
        <f t="shared" si="14"/>
        <v>35773119</v>
      </c>
      <c r="AG38" s="78">
        <v>383016986</v>
      </c>
      <c r="AH38" s="78">
        <v>387917025</v>
      </c>
      <c r="AI38" s="79">
        <v>362271190</v>
      </c>
      <c r="AJ38" s="114">
        <f t="shared" si="15"/>
        <v>0.93388834893235217</v>
      </c>
      <c r="AK38" s="115">
        <f t="shared" si="16"/>
        <v>0.55904051866430771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399572713</v>
      </c>
      <c r="E39" s="78">
        <v>33215400</v>
      </c>
      <c r="F39" s="79">
        <f t="shared" si="0"/>
        <v>432788113</v>
      </c>
      <c r="G39" s="77">
        <v>419126913</v>
      </c>
      <c r="H39" s="78">
        <v>31055400</v>
      </c>
      <c r="I39" s="79">
        <f t="shared" si="1"/>
        <v>450182313</v>
      </c>
      <c r="J39" s="77">
        <v>47551410</v>
      </c>
      <c r="K39" s="78">
        <v>7570944</v>
      </c>
      <c r="L39" s="78">
        <f t="shared" si="2"/>
        <v>55122354</v>
      </c>
      <c r="M39" s="95">
        <f t="shared" si="3"/>
        <v>0.12736568390916042</v>
      </c>
      <c r="N39" s="77">
        <v>162071488</v>
      </c>
      <c r="O39" s="78">
        <v>14550941</v>
      </c>
      <c r="P39" s="78">
        <f t="shared" si="4"/>
        <v>176622429</v>
      </c>
      <c r="Q39" s="95">
        <f t="shared" si="5"/>
        <v>0.40810369715491701</v>
      </c>
      <c r="R39" s="77">
        <v>115243868</v>
      </c>
      <c r="S39" s="78">
        <v>11908932</v>
      </c>
      <c r="T39" s="78">
        <f t="shared" si="6"/>
        <v>127152800</v>
      </c>
      <c r="U39" s="95">
        <f t="shared" si="7"/>
        <v>0.28244734705959007</v>
      </c>
      <c r="V39" s="77">
        <v>87608287</v>
      </c>
      <c r="W39" s="78">
        <v>-5914643</v>
      </c>
      <c r="X39" s="78">
        <f t="shared" si="8"/>
        <v>81693644</v>
      </c>
      <c r="Y39" s="95">
        <f t="shared" si="9"/>
        <v>0.18146791120156691</v>
      </c>
      <c r="Z39" s="77">
        <f t="shared" si="10"/>
        <v>412475053</v>
      </c>
      <c r="AA39" s="78">
        <f t="shared" si="11"/>
        <v>28116174</v>
      </c>
      <c r="AB39" s="78">
        <f t="shared" si="12"/>
        <v>440591227</v>
      </c>
      <c r="AC39" s="95">
        <f t="shared" si="13"/>
        <v>0.97869510701989748</v>
      </c>
      <c r="AD39" s="77">
        <v>75747297</v>
      </c>
      <c r="AE39" s="78">
        <v>11682848</v>
      </c>
      <c r="AF39" s="78">
        <f t="shared" si="14"/>
        <v>87430145</v>
      </c>
      <c r="AG39" s="78">
        <v>347560030</v>
      </c>
      <c r="AH39" s="78">
        <v>391079287</v>
      </c>
      <c r="AI39" s="79">
        <v>394697323</v>
      </c>
      <c r="AJ39" s="114">
        <f t="shared" si="15"/>
        <v>1.0092514130005561</v>
      </c>
      <c r="AK39" s="115">
        <f t="shared" si="16"/>
        <v>-6.561239261355456E-2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747032816</v>
      </c>
      <c r="E40" s="78">
        <v>287901800</v>
      </c>
      <c r="F40" s="79">
        <f t="shared" si="0"/>
        <v>1034934616</v>
      </c>
      <c r="G40" s="77">
        <v>748429803</v>
      </c>
      <c r="H40" s="78">
        <v>264332173</v>
      </c>
      <c r="I40" s="79">
        <f t="shared" si="1"/>
        <v>1012761976</v>
      </c>
      <c r="J40" s="77">
        <v>193830325</v>
      </c>
      <c r="K40" s="78">
        <v>26350687</v>
      </c>
      <c r="L40" s="78">
        <f t="shared" si="2"/>
        <v>220181012</v>
      </c>
      <c r="M40" s="95">
        <f t="shared" si="3"/>
        <v>0.21274871725809585</v>
      </c>
      <c r="N40" s="77">
        <v>77083356</v>
      </c>
      <c r="O40" s="78">
        <v>81528134</v>
      </c>
      <c r="P40" s="78">
        <f t="shared" si="4"/>
        <v>158611490</v>
      </c>
      <c r="Q40" s="95">
        <f t="shared" si="5"/>
        <v>0.15325749815290746</v>
      </c>
      <c r="R40" s="77">
        <v>202719242</v>
      </c>
      <c r="S40" s="78">
        <v>43147505</v>
      </c>
      <c r="T40" s="78">
        <f t="shared" si="6"/>
        <v>245866747</v>
      </c>
      <c r="U40" s="95">
        <f t="shared" si="7"/>
        <v>0.24276854070990517</v>
      </c>
      <c r="V40" s="77">
        <v>204662459</v>
      </c>
      <c r="W40" s="78">
        <v>50317640</v>
      </c>
      <c r="X40" s="78">
        <f t="shared" si="8"/>
        <v>254980099</v>
      </c>
      <c r="Y40" s="95">
        <f t="shared" si="9"/>
        <v>0.25176705390053072</v>
      </c>
      <c r="Z40" s="77">
        <f t="shared" si="10"/>
        <v>678295382</v>
      </c>
      <c r="AA40" s="78">
        <f t="shared" si="11"/>
        <v>201343966</v>
      </c>
      <c r="AB40" s="78">
        <f t="shared" si="12"/>
        <v>879639348</v>
      </c>
      <c r="AC40" s="95">
        <f t="shared" si="13"/>
        <v>0.8685548715742859</v>
      </c>
      <c r="AD40" s="77">
        <v>42120773</v>
      </c>
      <c r="AE40" s="78">
        <v>38341473</v>
      </c>
      <c r="AF40" s="78">
        <f t="shared" si="14"/>
        <v>80462246</v>
      </c>
      <c r="AG40" s="78">
        <v>956006254</v>
      </c>
      <c r="AH40" s="78">
        <v>925978269</v>
      </c>
      <c r="AI40" s="79">
        <v>436077971</v>
      </c>
      <c r="AJ40" s="114">
        <f t="shared" si="15"/>
        <v>0.47093758633335703</v>
      </c>
      <c r="AK40" s="115">
        <f t="shared" si="16"/>
        <v>2.168940859542996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1888260652</v>
      </c>
      <c r="E41" s="81">
        <f>SUM(E37:E40)</f>
        <v>537612478</v>
      </c>
      <c r="F41" s="82">
        <f t="shared" si="0"/>
        <v>2425873130</v>
      </c>
      <c r="G41" s="80">
        <f>SUM(G37:G40)</f>
        <v>1923342299</v>
      </c>
      <c r="H41" s="81">
        <f>SUM(H37:H40)</f>
        <v>563370780</v>
      </c>
      <c r="I41" s="82">
        <f t="shared" si="1"/>
        <v>2486713079</v>
      </c>
      <c r="J41" s="80">
        <f>SUM(J37:J40)</f>
        <v>468014786</v>
      </c>
      <c r="K41" s="81">
        <f>SUM(K37:K40)</f>
        <v>62281692</v>
      </c>
      <c r="L41" s="81">
        <f t="shared" si="2"/>
        <v>530296478</v>
      </c>
      <c r="M41" s="96">
        <f t="shared" si="3"/>
        <v>0.21860025219043502</v>
      </c>
      <c r="N41" s="80">
        <f>SUM(N37:N40)</f>
        <v>419549652</v>
      </c>
      <c r="O41" s="81">
        <f>SUM(O37:O40)</f>
        <v>148888405</v>
      </c>
      <c r="P41" s="81">
        <f t="shared" si="4"/>
        <v>568438057</v>
      </c>
      <c r="Q41" s="96">
        <f t="shared" si="5"/>
        <v>0.23432307731608371</v>
      </c>
      <c r="R41" s="80">
        <f>SUM(R37:R40)</f>
        <v>473684027</v>
      </c>
      <c r="S41" s="81">
        <f>SUM(S37:S40)</f>
        <v>93846511</v>
      </c>
      <c r="T41" s="81">
        <f t="shared" si="6"/>
        <v>567530538</v>
      </c>
      <c r="U41" s="96">
        <f t="shared" si="7"/>
        <v>0.22822517917033885</v>
      </c>
      <c r="V41" s="80">
        <f>SUM(V37:V40)</f>
        <v>367659612</v>
      </c>
      <c r="W41" s="81">
        <f>SUM(W37:W40)</f>
        <v>81074265</v>
      </c>
      <c r="X41" s="81">
        <f t="shared" si="8"/>
        <v>448733877</v>
      </c>
      <c r="Y41" s="96">
        <f t="shared" si="9"/>
        <v>0.18045261465406079</v>
      </c>
      <c r="Z41" s="80">
        <f t="shared" si="10"/>
        <v>1728908077</v>
      </c>
      <c r="AA41" s="81">
        <f t="shared" si="11"/>
        <v>386090873</v>
      </c>
      <c r="AB41" s="81">
        <f t="shared" si="12"/>
        <v>2114998950</v>
      </c>
      <c r="AC41" s="96">
        <f t="shared" si="13"/>
        <v>0.85051989626825786</v>
      </c>
      <c r="AD41" s="80">
        <f>SUM(AD37:AD40)</f>
        <v>171034695</v>
      </c>
      <c r="AE41" s="81">
        <f>SUM(AE37:AE40)</f>
        <v>91690137</v>
      </c>
      <c r="AF41" s="81">
        <f t="shared" si="14"/>
        <v>262724832</v>
      </c>
      <c r="AG41" s="81">
        <f>SUM(AG37:AG40)</f>
        <v>2210298418</v>
      </c>
      <c r="AH41" s="81">
        <f>SUM(AH37:AH40)</f>
        <v>2209500710</v>
      </c>
      <c r="AI41" s="82">
        <f>SUM(AI37:AI40)</f>
        <v>1539732658</v>
      </c>
      <c r="AJ41" s="116">
        <f t="shared" si="15"/>
        <v>0.69686904875445821</v>
      </c>
      <c r="AK41" s="117">
        <f t="shared" si="16"/>
        <v>0.70799948213498154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410172372</v>
      </c>
      <c r="E42" s="78">
        <v>132684324</v>
      </c>
      <c r="F42" s="79">
        <f t="shared" si="0"/>
        <v>542856696</v>
      </c>
      <c r="G42" s="77">
        <v>436987854</v>
      </c>
      <c r="H42" s="78">
        <v>137021949</v>
      </c>
      <c r="I42" s="79">
        <f t="shared" si="1"/>
        <v>574009803</v>
      </c>
      <c r="J42" s="77">
        <v>165784865</v>
      </c>
      <c r="K42" s="78">
        <v>15279514</v>
      </c>
      <c r="L42" s="78">
        <f t="shared" si="2"/>
        <v>181064379</v>
      </c>
      <c r="M42" s="95">
        <f t="shared" si="3"/>
        <v>0.33353992008233424</v>
      </c>
      <c r="N42" s="77">
        <v>126727181</v>
      </c>
      <c r="O42" s="78">
        <v>27417819</v>
      </c>
      <c r="P42" s="78">
        <f t="shared" si="4"/>
        <v>154145000</v>
      </c>
      <c r="Q42" s="95">
        <f t="shared" si="5"/>
        <v>0.28395154952643342</v>
      </c>
      <c r="R42" s="77">
        <v>105492482</v>
      </c>
      <c r="S42" s="78">
        <v>28646860</v>
      </c>
      <c r="T42" s="78">
        <f t="shared" si="6"/>
        <v>134139342</v>
      </c>
      <c r="U42" s="95">
        <f t="shared" si="7"/>
        <v>0.23368824242884925</v>
      </c>
      <c r="V42" s="77">
        <v>26077051</v>
      </c>
      <c r="W42" s="78">
        <v>2677005</v>
      </c>
      <c r="X42" s="78">
        <f t="shared" si="8"/>
        <v>28754056</v>
      </c>
      <c r="Y42" s="95">
        <f t="shared" si="9"/>
        <v>5.009331870243338E-2</v>
      </c>
      <c r="Z42" s="77">
        <f t="shared" si="10"/>
        <v>424081579</v>
      </c>
      <c r="AA42" s="78">
        <f t="shared" si="11"/>
        <v>74021198</v>
      </c>
      <c r="AB42" s="78">
        <f t="shared" si="12"/>
        <v>498102777</v>
      </c>
      <c r="AC42" s="95">
        <f t="shared" si="13"/>
        <v>0.86776005287143154</v>
      </c>
      <c r="AD42" s="77">
        <v>26910140</v>
      </c>
      <c r="AE42" s="78">
        <v>38502612</v>
      </c>
      <c r="AF42" s="78">
        <f t="shared" si="14"/>
        <v>65412752</v>
      </c>
      <c r="AG42" s="78">
        <v>526445146</v>
      </c>
      <c r="AH42" s="78">
        <v>517326241</v>
      </c>
      <c r="AI42" s="79">
        <v>475783234</v>
      </c>
      <c r="AJ42" s="114">
        <f t="shared" si="15"/>
        <v>0.91969669483671135</v>
      </c>
      <c r="AK42" s="115">
        <f t="shared" si="16"/>
        <v>-0.56042124630377876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272990799</v>
      </c>
      <c r="E43" s="78">
        <v>124551216</v>
      </c>
      <c r="F43" s="79">
        <f t="shared" si="0"/>
        <v>397542015</v>
      </c>
      <c r="G43" s="77">
        <v>296950392</v>
      </c>
      <c r="H43" s="78">
        <v>165278015</v>
      </c>
      <c r="I43" s="79">
        <f t="shared" si="1"/>
        <v>462228407</v>
      </c>
      <c r="J43" s="77">
        <v>103517513</v>
      </c>
      <c r="K43" s="78">
        <v>83820573</v>
      </c>
      <c r="L43" s="78">
        <f t="shared" si="2"/>
        <v>187338086</v>
      </c>
      <c r="M43" s="95">
        <f t="shared" si="3"/>
        <v>0.4712409731082135</v>
      </c>
      <c r="N43" s="77">
        <v>66954083</v>
      </c>
      <c r="O43" s="78">
        <v>27724163</v>
      </c>
      <c r="P43" s="78">
        <f t="shared" si="4"/>
        <v>94678246</v>
      </c>
      <c r="Q43" s="95">
        <f t="shared" si="5"/>
        <v>0.23815909369981939</v>
      </c>
      <c r="R43" s="77">
        <v>95896723</v>
      </c>
      <c r="S43" s="78">
        <v>-30383736</v>
      </c>
      <c r="T43" s="78">
        <f t="shared" si="6"/>
        <v>65512987</v>
      </c>
      <c r="U43" s="95">
        <f t="shared" si="7"/>
        <v>0.14173293118265662</v>
      </c>
      <c r="V43" s="77">
        <v>9988987</v>
      </c>
      <c r="W43" s="78">
        <v>27121171</v>
      </c>
      <c r="X43" s="78">
        <f t="shared" si="8"/>
        <v>37110158</v>
      </c>
      <c r="Y43" s="95">
        <f t="shared" si="9"/>
        <v>8.0285325259120216E-2</v>
      </c>
      <c r="Z43" s="77">
        <f t="shared" si="10"/>
        <v>276357306</v>
      </c>
      <c r="AA43" s="78">
        <f t="shared" si="11"/>
        <v>108282171</v>
      </c>
      <c r="AB43" s="78">
        <f t="shared" si="12"/>
        <v>384639477</v>
      </c>
      <c r="AC43" s="95">
        <f t="shared" si="13"/>
        <v>0.83214158016904405</v>
      </c>
      <c r="AD43" s="77">
        <v>16898161</v>
      </c>
      <c r="AE43" s="78">
        <v>18367861</v>
      </c>
      <c r="AF43" s="78">
        <f t="shared" si="14"/>
        <v>35266022</v>
      </c>
      <c r="AG43" s="78">
        <v>338541521</v>
      </c>
      <c r="AH43" s="78">
        <v>330101997</v>
      </c>
      <c r="AI43" s="79">
        <v>293048792</v>
      </c>
      <c r="AJ43" s="114">
        <f t="shared" si="15"/>
        <v>0.88775225434337501</v>
      </c>
      <c r="AK43" s="115">
        <f t="shared" si="16"/>
        <v>5.229214681485761E-2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386916283</v>
      </c>
      <c r="E44" s="78">
        <v>243958885</v>
      </c>
      <c r="F44" s="79">
        <f t="shared" si="0"/>
        <v>630875168</v>
      </c>
      <c r="G44" s="77">
        <v>441316014</v>
      </c>
      <c r="H44" s="78">
        <v>305035252</v>
      </c>
      <c r="I44" s="79">
        <f t="shared" si="1"/>
        <v>746351266</v>
      </c>
      <c r="J44" s="77">
        <v>184860041</v>
      </c>
      <c r="K44" s="78">
        <v>111737245</v>
      </c>
      <c r="L44" s="78">
        <f t="shared" si="2"/>
        <v>296597286</v>
      </c>
      <c r="M44" s="95">
        <f t="shared" si="3"/>
        <v>0.47013625047293034</v>
      </c>
      <c r="N44" s="77">
        <v>164783180</v>
      </c>
      <c r="O44" s="78">
        <v>54490677</v>
      </c>
      <c r="P44" s="78">
        <f t="shared" si="4"/>
        <v>219273857</v>
      </c>
      <c r="Q44" s="95">
        <f t="shared" si="5"/>
        <v>0.34757091120758776</v>
      </c>
      <c r="R44" s="77">
        <v>112392519</v>
      </c>
      <c r="S44" s="78">
        <v>19775057</v>
      </c>
      <c r="T44" s="78">
        <f t="shared" si="6"/>
        <v>132167576</v>
      </c>
      <c r="U44" s="95">
        <f t="shared" si="7"/>
        <v>0.17708494916654968</v>
      </c>
      <c r="V44" s="77">
        <v>56743848</v>
      </c>
      <c r="W44" s="78">
        <v>39496713</v>
      </c>
      <c r="X44" s="78">
        <f t="shared" si="8"/>
        <v>96240561</v>
      </c>
      <c r="Y44" s="95">
        <f t="shared" si="9"/>
        <v>0.12894807764685964</v>
      </c>
      <c r="Z44" s="77">
        <f t="shared" si="10"/>
        <v>518779588</v>
      </c>
      <c r="AA44" s="78">
        <f t="shared" si="11"/>
        <v>225499692</v>
      </c>
      <c r="AB44" s="78">
        <f t="shared" si="12"/>
        <v>744279280</v>
      </c>
      <c r="AC44" s="95">
        <f t="shared" si="13"/>
        <v>0.99722384607035686</v>
      </c>
      <c r="AD44" s="77">
        <v>43641665</v>
      </c>
      <c r="AE44" s="78">
        <v>40453339</v>
      </c>
      <c r="AF44" s="78">
        <f t="shared" si="14"/>
        <v>84095004</v>
      </c>
      <c r="AG44" s="78">
        <v>479804399</v>
      </c>
      <c r="AH44" s="78">
        <v>535191382</v>
      </c>
      <c r="AI44" s="79">
        <v>542050974</v>
      </c>
      <c r="AJ44" s="114">
        <f t="shared" si="15"/>
        <v>1.0128170823199092</v>
      </c>
      <c r="AK44" s="115">
        <f t="shared" si="16"/>
        <v>0.14442661778100407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285071765</v>
      </c>
      <c r="E45" s="78">
        <v>101713936</v>
      </c>
      <c r="F45" s="79">
        <f t="shared" si="0"/>
        <v>386785701</v>
      </c>
      <c r="G45" s="77">
        <v>290138028</v>
      </c>
      <c r="H45" s="78">
        <v>133761494</v>
      </c>
      <c r="I45" s="79">
        <f t="shared" si="1"/>
        <v>423899522</v>
      </c>
      <c r="J45" s="77">
        <v>137029875</v>
      </c>
      <c r="K45" s="78">
        <v>94307758</v>
      </c>
      <c r="L45" s="78">
        <f t="shared" si="2"/>
        <v>231337633</v>
      </c>
      <c r="M45" s="95">
        <f t="shared" si="3"/>
        <v>0.59810285747869463</v>
      </c>
      <c r="N45" s="77">
        <v>82274782</v>
      </c>
      <c r="O45" s="78">
        <v>27210751</v>
      </c>
      <c r="P45" s="78">
        <f t="shared" si="4"/>
        <v>109485533</v>
      </c>
      <c r="Q45" s="95">
        <f t="shared" si="5"/>
        <v>0.28306509965837645</v>
      </c>
      <c r="R45" s="77">
        <v>63891641</v>
      </c>
      <c r="S45" s="78">
        <v>13506632</v>
      </c>
      <c r="T45" s="78">
        <f t="shared" si="6"/>
        <v>77398273</v>
      </c>
      <c r="U45" s="95">
        <f t="shared" si="7"/>
        <v>0.18258636536042142</v>
      </c>
      <c r="V45" s="77">
        <v>5250884</v>
      </c>
      <c r="W45" s="78">
        <v>14441281</v>
      </c>
      <c r="X45" s="78">
        <f t="shared" si="8"/>
        <v>19692165</v>
      </c>
      <c r="Y45" s="95">
        <f t="shared" si="9"/>
        <v>4.6454794067920649E-2</v>
      </c>
      <c r="Z45" s="77">
        <f t="shared" si="10"/>
        <v>288447182</v>
      </c>
      <c r="AA45" s="78">
        <f t="shared" si="11"/>
        <v>149466422</v>
      </c>
      <c r="AB45" s="78">
        <f t="shared" si="12"/>
        <v>437913604</v>
      </c>
      <c r="AC45" s="95">
        <f t="shared" si="13"/>
        <v>1.0330599146087265</v>
      </c>
      <c r="AD45" s="77">
        <v>6067065</v>
      </c>
      <c r="AE45" s="78">
        <v>19973931</v>
      </c>
      <c r="AF45" s="78">
        <f t="shared" si="14"/>
        <v>26040996</v>
      </c>
      <c r="AG45" s="78">
        <v>366105235</v>
      </c>
      <c r="AH45" s="78">
        <v>384489593</v>
      </c>
      <c r="AI45" s="79">
        <v>405219387</v>
      </c>
      <c r="AJ45" s="114">
        <f t="shared" si="15"/>
        <v>1.0539150977748311</v>
      </c>
      <c r="AK45" s="115">
        <f t="shared" si="16"/>
        <v>-0.24380138916345595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1671030425</v>
      </c>
      <c r="E46" s="78">
        <v>222176351</v>
      </c>
      <c r="F46" s="79">
        <f t="shared" si="0"/>
        <v>1893206776</v>
      </c>
      <c r="G46" s="77">
        <v>1718979966</v>
      </c>
      <c r="H46" s="78">
        <v>265909815</v>
      </c>
      <c r="I46" s="79">
        <f t="shared" si="1"/>
        <v>1984889781</v>
      </c>
      <c r="J46" s="77">
        <v>816135404</v>
      </c>
      <c r="K46" s="78">
        <v>215858578</v>
      </c>
      <c r="L46" s="78">
        <f t="shared" si="2"/>
        <v>1031993982</v>
      </c>
      <c r="M46" s="95">
        <f t="shared" si="3"/>
        <v>0.5451036807402595</v>
      </c>
      <c r="N46" s="77">
        <v>328614021</v>
      </c>
      <c r="O46" s="78">
        <v>59685863</v>
      </c>
      <c r="P46" s="78">
        <f t="shared" si="4"/>
        <v>388299884</v>
      </c>
      <c r="Q46" s="95">
        <f t="shared" si="5"/>
        <v>0.20510167664855219</v>
      </c>
      <c r="R46" s="77">
        <v>287685959</v>
      </c>
      <c r="S46" s="78">
        <v>42683049</v>
      </c>
      <c r="T46" s="78">
        <f t="shared" si="6"/>
        <v>330369008</v>
      </c>
      <c r="U46" s="95">
        <f t="shared" si="7"/>
        <v>0.16644199147096117</v>
      </c>
      <c r="V46" s="77">
        <v>250462653</v>
      </c>
      <c r="W46" s="78">
        <v>30285537</v>
      </c>
      <c r="X46" s="78">
        <f t="shared" si="8"/>
        <v>280748190</v>
      </c>
      <c r="Y46" s="95">
        <f t="shared" si="9"/>
        <v>0.14144271016326018</v>
      </c>
      <c r="Z46" s="77">
        <f t="shared" si="10"/>
        <v>1682898037</v>
      </c>
      <c r="AA46" s="78">
        <f t="shared" si="11"/>
        <v>348513027</v>
      </c>
      <c r="AB46" s="78">
        <f t="shared" si="12"/>
        <v>2031411064</v>
      </c>
      <c r="AC46" s="95">
        <f t="shared" si="13"/>
        <v>1.0234377160108923</v>
      </c>
      <c r="AD46" s="77">
        <v>204658916</v>
      </c>
      <c r="AE46" s="78">
        <v>40761844</v>
      </c>
      <c r="AF46" s="78">
        <f t="shared" si="14"/>
        <v>245420760</v>
      </c>
      <c r="AG46" s="78">
        <v>1663678994</v>
      </c>
      <c r="AH46" s="78">
        <v>1798988523</v>
      </c>
      <c r="AI46" s="79">
        <v>1707738232</v>
      </c>
      <c r="AJ46" s="114">
        <f t="shared" si="15"/>
        <v>0.94927689096769186</v>
      </c>
      <c r="AK46" s="115">
        <f t="shared" si="16"/>
        <v>0.14394638008618332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1813180668</v>
      </c>
      <c r="E47" s="78">
        <v>1266106018</v>
      </c>
      <c r="F47" s="79">
        <f t="shared" si="0"/>
        <v>3079286686</v>
      </c>
      <c r="G47" s="77">
        <v>1821848592</v>
      </c>
      <c r="H47" s="78">
        <v>1185758018</v>
      </c>
      <c r="I47" s="79">
        <f t="shared" si="1"/>
        <v>3007606610</v>
      </c>
      <c r="J47" s="77">
        <v>507937002</v>
      </c>
      <c r="K47" s="78">
        <v>4982356</v>
      </c>
      <c r="L47" s="78">
        <f t="shared" si="2"/>
        <v>512919358</v>
      </c>
      <c r="M47" s="95">
        <f t="shared" si="3"/>
        <v>0.16657083613941881</v>
      </c>
      <c r="N47" s="77">
        <v>436584750</v>
      </c>
      <c r="O47" s="78">
        <v>478505229</v>
      </c>
      <c r="P47" s="78">
        <f t="shared" si="4"/>
        <v>915089979</v>
      </c>
      <c r="Q47" s="95">
        <f t="shared" si="5"/>
        <v>0.29717596064064561</v>
      </c>
      <c r="R47" s="77">
        <v>498164971</v>
      </c>
      <c r="S47" s="78">
        <v>179466653</v>
      </c>
      <c r="T47" s="78">
        <f t="shared" si="6"/>
        <v>677631624</v>
      </c>
      <c r="U47" s="95">
        <f t="shared" si="7"/>
        <v>0.22530593653669354</v>
      </c>
      <c r="V47" s="77">
        <v>106026842</v>
      </c>
      <c r="W47" s="78">
        <v>253166111</v>
      </c>
      <c r="X47" s="78">
        <f t="shared" si="8"/>
        <v>359192953</v>
      </c>
      <c r="Y47" s="95">
        <f t="shared" si="9"/>
        <v>0.11942816982969724</v>
      </c>
      <c r="Z47" s="77">
        <f t="shared" si="10"/>
        <v>1548713565</v>
      </c>
      <c r="AA47" s="78">
        <f t="shared" si="11"/>
        <v>916120349</v>
      </c>
      <c r="AB47" s="78">
        <f t="shared" si="12"/>
        <v>2464833914</v>
      </c>
      <c r="AC47" s="95">
        <f t="shared" si="13"/>
        <v>0.81953334781372889</v>
      </c>
      <c r="AD47" s="77">
        <v>288940531</v>
      </c>
      <c r="AE47" s="78">
        <v>285201537</v>
      </c>
      <c r="AF47" s="78">
        <f t="shared" si="14"/>
        <v>574142068</v>
      </c>
      <c r="AG47" s="78">
        <v>2800758774</v>
      </c>
      <c r="AH47" s="78">
        <v>2391213007</v>
      </c>
      <c r="AI47" s="79">
        <v>2091227154</v>
      </c>
      <c r="AJ47" s="114">
        <f t="shared" si="15"/>
        <v>0.87454657861017571</v>
      </c>
      <c r="AK47" s="115">
        <f t="shared" si="16"/>
        <v>-0.37438314831861441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4839362312</v>
      </c>
      <c r="E48" s="81">
        <f>SUM(E42:E47)</f>
        <v>2091190730</v>
      </c>
      <c r="F48" s="82">
        <f t="shared" si="0"/>
        <v>6930553042</v>
      </c>
      <c r="G48" s="80">
        <f>SUM(G42:G47)</f>
        <v>5006220846</v>
      </c>
      <c r="H48" s="81">
        <f>SUM(H42:H47)</f>
        <v>2192764543</v>
      </c>
      <c r="I48" s="82">
        <f t="shared" si="1"/>
        <v>7198985389</v>
      </c>
      <c r="J48" s="80">
        <f>SUM(J42:J47)</f>
        <v>1915264700</v>
      </c>
      <c r="K48" s="81">
        <f>SUM(K42:K47)</f>
        <v>525986024</v>
      </c>
      <c r="L48" s="81">
        <f t="shared" si="2"/>
        <v>2441250724</v>
      </c>
      <c r="M48" s="96">
        <f t="shared" si="3"/>
        <v>0.35224472119406947</v>
      </c>
      <c r="N48" s="80">
        <f>SUM(N42:N47)</f>
        <v>1205937997</v>
      </c>
      <c r="O48" s="81">
        <f>SUM(O42:O47)</f>
        <v>675034502</v>
      </c>
      <c r="P48" s="81">
        <f t="shared" si="4"/>
        <v>1880972499</v>
      </c>
      <c r="Q48" s="96">
        <f t="shared" si="5"/>
        <v>0.271402943978796</v>
      </c>
      <c r="R48" s="80">
        <f>SUM(R42:R47)</f>
        <v>1163524295</v>
      </c>
      <c r="S48" s="81">
        <f>SUM(S42:S47)</f>
        <v>253694515</v>
      </c>
      <c r="T48" s="81">
        <f t="shared" si="6"/>
        <v>1417218810</v>
      </c>
      <c r="U48" s="96">
        <f t="shared" si="7"/>
        <v>0.19686368750872874</v>
      </c>
      <c r="V48" s="80">
        <f>SUM(V42:V47)</f>
        <v>454550265</v>
      </c>
      <c r="W48" s="81">
        <f>SUM(W42:W47)</f>
        <v>367187818</v>
      </c>
      <c r="X48" s="81">
        <f t="shared" si="8"/>
        <v>821738083</v>
      </c>
      <c r="Y48" s="96">
        <f t="shared" si="9"/>
        <v>0.11414637460656749</v>
      </c>
      <c r="Z48" s="80">
        <f t="shared" si="10"/>
        <v>4739277257</v>
      </c>
      <c r="AA48" s="81">
        <f t="shared" si="11"/>
        <v>1821902859</v>
      </c>
      <c r="AB48" s="81">
        <f t="shared" si="12"/>
        <v>6561180116</v>
      </c>
      <c r="AC48" s="96">
        <f t="shared" si="13"/>
        <v>0.9114034494396166</v>
      </c>
      <c r="AD48" s="80">
        <f>SUM(AD42:AD47)</f>
        <v>587116478</v>
      </c>
      <c r="AE48" s="81">
        <f>SUM(AE42:AE47)</f>
        <v>443261124</v>
      </c>
      <c r="AF48" s="81">
        <f t="shared" si="14"/>
        <v>1030377602</v>
      </c>
      <c r="AG48" s="81">
        <f>SUM(AG42:AG47)</f>
        <v>6175334069</v>
      </c>
      <c r="AH48" s="81">
        <f>SUM(AH42:AH47)</f>
        <v>5957310743</v>
      </c>
      <c r="AI48" s="82">
        <f>SUM(AI42:AI47)</f>
        <v>5515067773</v>
      </c>
      <c r="AJ48" s="116">
        <f t="shared" si="15"/>
        <v>0.92576466310412842</v>
      </c>
      <c r="AK48" s="117">
        <f t="shared" si="16"/>
        <v>-0.20248840676954083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514753008</v>
      </c>
      <c r="E49" s="78">
        <v>181716552</v>
      </c>
      <c r="F49" s="79">
        <f t="shared" si="0"/>
        <v>696469560</v>
      </c>
      <c r="G49" s="77">
        <v>564657779</v>
      </c>
      <c r="H49" s="78">
        <v>173056194</v>
      </c>
      <c r="I49" s="79">
        <f t="shared" si="1"/>
        <v>737713973</v>
      </c>
      <c r="J49" s="77">
        <v>199037200</v>
      </c>
      <c r="K49" s="78">
        <v>21496747</v>
      </c>
      <c r="L49" s="78">
        <f t="shared" si="2"/>
        <v>220533947</v>
      </c>
      <c r="M49" s="95">
        <f t="shared" si="3"/>
        <v>0.3166454927333795</v>
      </c>
      <c r="N49" s="77">
        <v>141712353</v>
      </c>
      <c r="O49" s="78">
        <v>50760718</v>
      </c>
      <c r="P49" s="78">
        <f t="shared" si="4"/>
        <v>192473071</v>
      </c>
      <c r="Q49" s="95">
        <f t="shared" si="5"/>
        <v>0.27635532412931296</v>
      </c>
      <c r="R49" s="77">
        <v>140231263</v>
      </c>
      <c r="S49" s="78">
        <v>10101910</v>
      </c>
      <c r="T49" s="78">
        <f t="shared" si="6"/>
        <v>150333173</v>
      </c>
      <c r="U49" s="95">
        <f t="shared" si="7"/>
        <v>0.20378246651429496</v>
      </c>
      <c r="V49" s="77">
        <v>52565541</v>
      </c>
      <c r="W49" s="78">
        <v>44425286</v>
      </c>
      <c r="X49" s="78">
        <f t="shared" si="8"/>
        <v>96990827</v>
      </c>
      <c r="Y49" s="95">
        <f t="shared" si="9"/>
        <v>0.13147484058838615</v>
      </c>
      <c r="Z49" s="77">
        <f t="shared" si="10"/>
        <v>533546357</v>
      </c>
      <c r="AA49" s="78">
        <f t="shared" si="11"/>
        <v>126784661</v>
      </c>
      <c r="AB49" s="78">
        <f t="shared" si="12"/>
        <v>660331018</v>
      </c>
      <c r="AC49" s="95">
        <f t="shared" si="13"/>
        <v>0.89510439298673827</v>
      </c>
      <c r="AD49" s="77">
        <v>13966711</v>
      </c>
      <c r="AE49" s="78">
        <v>53426621</v>
      </c>
      <c r="AF49" s="78">
        <f t="shared" si="14"/>
        <v>67393332</v>
      </c>
      <c r="AG49" s="78">
        <v>648536303</v>
      </c>
      <c r="AH49" s="78">
        <v>657057452</v>
      </c>
      <c r="AI49" s="79">
        <v>569871746</v>
      </c>
      <c r="AJ49" s="114">
        <f t="shared" si="15"/>
        <v>0.86730885444702333</v>
      </c>
      <c r="AK49" s="115">
        <f t="shared" si="16"/>
        <v>0.43917542168711887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385653366</v>
      </c>
      <c r="E50" s="78">
        <v>314687240</v>
      </c>
      <c r="F50" s="79">
        <f t="shared" si="0"/>
        <v>700340606</v>
      </c>
      <c r="G50" s="77">
        <v>448514061</v>
      </c>
      <c r="H50" s="78">
        <v>386656497</v>
      </c>
      <c r="I50" s="79">
        <f t="shared" si="1"/>
        <v>835170558</v>
      </c>
      <c r="J50" s="77">
        <v>163371096</v>
      </c>
      <c r="K50" s="78">
        <v>9169847</v>
      </c>
      <c r="L50" s="78">
        <f t="shared" si="2"/>
        <v>172540943</v>
      </c>
      <c r="M50" s="95">
        <f t="shared" si="3"/>
        <v>0.24636718408413977</v>
      </c>
      <c r="N50" s="77">
        <v>102772467</v>
      </c>
      <c r="O50" s="78">
        <v>43960612</v>
      </c>
      <c r="P50" s="78">
        <f t="shared" si="4"/>
        <v>146733079</v>
      </c>
      <c r="Q50" s="95">
        <f t="shared" si="5"/>
        <v>0.20951673763151754</v>
      </c>
      <c r="R50" s="77">
        <v>90659037</v>
      </c>
      <c r="S50" s="78">
        <v>39885624</v>
      </c>
      <c r="T50" s="78">
        <f t="shared" si="6"/>
        <v>130544661</v>
      </c>
      <c r="U50" s="95">
        <f t="shared" si="7"/>
        <v>0.15630898353579173</v>
      </c>
      <c r="V50" s="77">
        <v>35543500</v>
      </c>
      <c r="W50" s="78">
        <v>58536114</v>
      </c>
      <c r="X50" s="78">
        <f t="shared" si="8"/>
        <v>94079614</v>
      </c>
      <c r="Y50" s="95">
        <f t="shared" si="9"/>
        <v>0.11264718697135873</v>
      </c>
      <c r="Z50" s="77">
        <f t="shared" si="10"/>
        <v>392346100</v>
      </c>
      <c r="AA50" s="78">
        <f t="shared" si="11"/>
        <v>151552197</v>
      </c>
      <c r="AB50" s="78">
        <f t="shared" si="12"/>
        <v>543898297</v>
      </c>
      <c r="AC50" s="95">
        <f t="shared" si="13"/>
        <v>0.65124218255787703</v>
      </c>
      <c r="AD50" s="77">
        <v>10921204</v>
      </c>
      <c r="AE50" s="78">
        <v>69634131</v>
      </c>
      <c r="AF50" s="78">
        <f t="shared" si="14"/>
        <v>80555335</v>
      </c>
      <c r="AG50" s="78">
        <v>664776457</v>
      </c>
      <c r="AH50" s="78">
        <v>610736194</v>
      </c>
      <c r="AI50" s="79">
        <v>480107391</v>
      </c>
      <c r="AJ50" s="114">
        <f t="shared" si="15"/>
        <v>0.78611255680713754</v>
      </c>
      <c r="AK50" s="115">
        <f t="shared" si="16"/>
        <v>0.1678880610452429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440094108</v>
      </c>
      <c r="E51" s="78">
        <v>123282240</v>
      </c>
      <c r="F51" s="79">
        <f t="shared" si="0"/>
        <v>563376348</v>
      </c>
      <c r="G51" s="77">
        <v>478567807</v>
      </c>
      <c r="H51" s="78">
        <v>155055871</v>
      </c>
      <c r="I51" s="79">
        <f t="shared" si="1"/>
        <v>633623678</v>
      </c>
      <c r="J51" s="77">
        <v>186931096</v>
      </c>
      <c r="K51" s="78">
        <v>20391848</v>
      </c>
      <c r="L51" s="78">
        <f t="shared" si="2"/>
        <v>207322944</v>
      </c>
      <c r="M51" s="95">
        <f t="shared" si="3"/>
        <v>0.36800079509195155</v>
      </c>
      <c r="N51" s="77">
        <v>145437460</v>
      </c>
      <c r="O51" s="78">
        <v>25477647</v>
      </c>
      <c r="P51" s="78">
        <f t="shared" si="4"/>
        <v>170915107</v>
      </c>
      <c r="Q51" s="95">
        <f t="shared" si="5"/>
        <v>0.30337643319026947</v>
      </c>
      <c r="R51" s="77">
        <v>113364003</v>
      </c>
      <c r="S51" s="78">
        <v>737163</v>
      </c>
      <c r="T51" s="78">
        <f t="shared" si="6"/>
        <v>114101166</v>
      </c>
      <c r="U51" s="95">
        <f t="shared" si="7"/>
        <v>0.18007718139598944</v>
      </c>
      <c r="V51" s="77">
        <v>34583441</v>
      </c>
      <c r="W51" s="78">
        <v>59138804</v>
      </c>
      <c r="X51" s="78">
        <f t="shared" si="8"/>
        <v>93722245</v>
      </c>
      <c r="Y51" s="95">
        <f t="shared" si="9"/>
        <v>0.14791468225403029</v>
      </c>
      <c r="Z51" s="77">
        <f t="shared" si="10"/>
        <v>480316000</v>
      </c>
      <c r="AA51" s="78">
        <f t="shared" si="11"/>
        <v>105745462</v>
      </c>
      <c r="AB51" s="78">
        <f t="shared" si="12"/>
        <v>586061462</v>
      </c>
      <c r="AC51" s="95">
        <f t="shared" si="13"/>
        <v>0.92493617639080716</v>
      </c>
      <c r="AD51" s="77">
        <v>26282829</v>
      </c>
      <c r="AE51" s="78">
        <v>64725291</v>
      </c>
      <c r="AF51" s="78">
        <f t="shared" si="14"/>
        <v>91008120</v>
      </c>
      <c r="AG51" s="78">
        <v>528496830</v>
      </c>
      <c r="AH51" s="78">
        <v>598915554</v>
      </c>
      <c r="AI51" s="79">
        <v>558196167</v>
      </c>
      <c r="AJ51" s="114">
        <f t="shared" si="15"/>
        <v>0.9320114718543443</v>
      </c>
      <c r="AK51" s="115">
        <f t="shared" si="16"/>
        <v>2.9822888331282993E-2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360895748</v>
      </c>
      <c r="E52" s="78">
        <v>136116047</v>
      </c>
      <c r="F52" s="79">
        <f t="shared" si="0"/>
        <v>497011795</v>
      </c>
      <c r="G52" s="77">
        <v>317474921</v>
      </c>
      <c r="H52" s="78">
        <v>183219744</v>
      </c>
      <c r="I52" s="79">
        <f t="shared" si="1"/>
        <v>500694665</v>
      </c>
      <c r="J52" s="77">
        <v>71129666</v>
      </c>
      <c r="K52" s="78">
        <v>13339833</v>
      </c>
      <c r="L52" s="78">
        <f t="shared" si="2"/>
        <v>84469499</v>
      </c>
      <c r="M52" s="95">
        <f t="shared" si="3"/>
        <v>0.16995471707064819</v>
      </c>
      <c r="N52" s="77">
        <v>58580936</v>
      </c>
      <c r="O52" s="78">
        <v>35076779</v>
      </c>
      <c r="P52" s="78">
        <f t="shared" si="4"/>
        <v>93657715</v>
      </c>
      <c r="Q52" s="95">
        <f t="shared" si="5"/>
        <v>0.18844163446865481</v>
      </c>
      <c r="R52" s="77">
        <v>45915754</v>
      </c>
      <c r="S52" s="78">
        <v>16631518</v>
      </c>
      <c r="T52" s="78">
        <f t="shared" si="6"/>
        <v>62547272</v>
      </c>
      <c r="U52" s="95">
        <f t="shared" si="7"/>
        <v>0.12492098752440273</v>
      </c>
      <c r="V52" s="77">
        <v>705627</v>
      </c>
      <c r="W52" s="78">
        <v>20189182</v>
      </c>
      <c r="X52" s="78">
        <f t="shared" si="8"/>
        <v>20894809</v>
      </c>
      <c r="Y52" s="95">
        <f t="shared" si="9"/>
        <v>4.1731638982013118E-2</v>
      </c>
      <c r="Z52" s="77">
        <f t="shared" si="10"/>
        <v>176331983</v>
      </c>
      <c r="AA52" s="78">
        <f t="shared" si="11"/>
        <v>85237312</v>
      </c>
      <c r="AB52" s="78">
        <f t="shared" si="12"/>
        <v>261569295</v>
      </c>
      <c r="AC52" s="95">
        <f t="shared" si="13"/>
        <v>0.52241278624368803</v>
      </c>
      <c r="AD52" s="77">
        <v>7066409</v>
      </c>
      <c r="AE52" s="78">
        <v>22502400</v>
      </c>
      <c r="AF52" s="78">
        <f t="shared" si="14"/>
        <v>29568809</v>
      </c>
      <c r="AG52" s="78">
        <v>286175305</v>
      </c>
      <c r="AH52" s="78">
        <v>374644515</v>
      </c>
      <c r="AI52" s="79">
        <v>177762447</v>
      </c>
      <c r="AJ52" s="114">
        <f t="shared" si="15"/>
        <v>0.47448298288845897</v>
      </c>
      <c r="AK52" s="115">
        <f t="shared" si="16"/>
        <v>-0.29334965774238653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1046146855</v>
      </c>
      <c r="E53" s="78">
        <v>724649007</v>
      </c>
      <c r="F53" s="79">
        <f t="shared" si="0"/>
        <v>1770795862</v>
      </c>
      <c r="G53" s="77">
        <v>1100182342</v>
      </c>
      <c r="H53" s="78">
        <v>591114593</v>
      </c>
      <c r="I53" s="79">
        <f t="shared" si="1"/>
        <v>1691296935</v>
      </c>
      <c r="J53" s="77">
        <v>342254580</v>
      </c>
      <c r="K53" s="78">
        <v>53284464</v>
      </c>
      <c r="L53" s="78">
        <f t="shared" si="2"/>
        <v>395539044</v>
      </c>
      <c r="M53" s="95">
        <f t="shared" si="3"/>
        <v>0.22336795137597854</v>
      </c>
      <c r="N53" s="77">
        <v>293200846</v>
      </c>
      <c r="O53" s="78">
        <v>143389651</v>
      </c>
      <c r="P53" s="78">
        <f t="shared" si="4"/>
        <v>436590497</v>
      </c>
      <c r="Q53" s="95">
        <f t="shared" si="5"/>
        <v>0.24655043891219575</v>
      </c>
      <c r="R53" s="77">
        <v>227041529</v>
      </c>
      <c r="S53" s="78">
        <v>73558781</v>
      </c>
      <c r="T53" s="78">
        <f t="shared" si="6"/>
        <v>300600310</v>
      </c>
      <c r="U53" s="95">
        <f t="shared" si="7"/>
        <v>0.17773361009490626</v>
      </c>
      <c r="V53" s="77">
        <v>42878969</v>
      </c>
      <c r="W53" s="78">
        <v>159687880</v>
      </c>
      <c r="X53" s="78">
        <f t="shared" si="8"/>
        <v>202566849</v>
      </c>
      <c r="Y53" s="95">
        <f t="shared" si="9"/>
        <v>0.11977012717757926</v>
      </c>
      <c r="Z53" s="77">
        <f t="shared" si="10"/>
        <v>905375924</v>
      </c>
      <c r="AA53" s="78">
        <f t="shared" si="11"/>
        <v>429920776</v>
      </c>
      <c r="AB53" s="78">
        <f t="shared" si="12"/>
        <v>1335296700</v>
      </c>
      <c r="AC53" s="95">
        <f t="shared" si="13"/>
        <v>0.78951050662194922</v>
      </c>
      <c r="AD53" s="77">
        <v>47593058</v>
      </c>
      <c r="AE53" s="78">
        <v>124661647</v>
      </c>
      <c r="AF53" s="78">
        <f t="shared" si="14"/>
        <v>172254705</v>
      </c>
      <c r="AG53" s="78">
        <v>1471070122</v>
      </c>
      <c r="AH53" s="78">
        <v>1604777115</v>
      </c>
      <c r="AI53" s="79">
        <v>1316355102</v>
      </c>
      <c r="AJ53" s="114">
        <f t="shared" si="15"/>
        <v>0.82027285265717409</v>
      </c>
      <c r="AK53" s="115">
        <f t="shared" si="16"/>
        <v>0.17597280724494579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2747543085</v>
      </c>
      <c r="E54" s="81">
        <f>SUM(E49:E53)</f>
        <v>1480451086</v>
      </c>
      <c r="F54" s="82">
        <f t="shared" si="0"/>
        <v>4227994171</v>
      </c>
      <c r="G54" s="80">
        <f>SUM(G49:G53)</f>
        <v>2909396910</v>
      </c>
      <c r="H54" s="81">
        <f>SUM(H49:H53)</f>
        <v>1489102899</v>
      </c>
      <c r="I54" s="82">
        <f t="shared" si="1"/>
        <v>4398499809</v>
      </c>
      <c r="J54" s="80">
        <f>SUM(J49:J53)</f>
        <v>962723638</v>
      </c>
      <c r="K54" s="81">
        <f>SUM(K49:K53)</f>
        <v>117682739</v>
      </c>
      <c r="L54" s="81">
        <f t="shared" si="2"/>
        <v>1080406377</v>
      </c>
      <c r="M54" s="96">
        <f t="shared" si="3"/>
        <v>0.25553639227096275</v>
      </c>
      <c r="N54" s="80">
        <f>SUM(N49:N53)</f>
        <v>741704062</v>
      </c>
      <c r="O54" s="81">
        <f>SUM(O49:O53)</f>
        <v>298665407</v>
      </c>
      <c r="P54" s="81">
        <f t="shared" si="4"/>
        <v>1040369469</v>
      </c>
      <c r="Q54" s="96">
        <f t="shared" si="5"/>
        <v>0.24606691185525761</v>
      </c>
      <c r="R54" s="80">
        <f>SUM(R49:R53)</f>
        <v>617211586</v>
      </c>
      <c r="S54" s="81">
        <f>SUM(S49:S53)</f>
        <v>140914996</v>
      </c>
      <c r="T54" s="81">
        <f t="shared" si="6"/>
        <v>758126582</v>
      </c>
      <c r="U54" s="96">
        <f t="shared" si="7"/>
        <v>0.17236026257151532</v>
      </c>
      <c r="V54" s="80">
        <f>SUM(V49:V53)</f>
        <v>166277078</v>
      </c>
      <c r="W54" s="81">
        <f>SUM(W49:W53)</f>
        <v>341977266</v>
      </c>
      <c r="X54" s="81">
        <f t="shared" si="8"/>
        <v>508254344</v>
      </c>
      <c r="Y54" s="96">
        <f t="shared" si="9"/>
        <v>0.11555174856664407</v>
      </c>
      <c r="Z54" s="80">
        <f t="shared" si="10"/>
        <v>2487916364</v>
      </c>
      <c r="AA54" s="81">
        <f t="shared" si="11"/>
        <v>899240408</v>
      </c>
      <c r="AB54" s="81">
        <f t="shared" si="12"/>
        <v>3387156772</v>
      </c>
      <c r="AC54" s="96">
        <f t="shared" si="13"/>
        <v>0.77007091487633161</v>
      </c>
      <c r="AD54" s="80">
        <f>SUM(AD49:AD53)</f>
        <v>105830211</v>
      </c>
      <c r="AE54" s="81">
        <f>SUM(AE49:AE53)</f>
        <v>334950090</v>
      </c>
      <c r="AF54" s="81">
        <f t="shared" si="14"/>
        <v>440780301</v>
      </c>
      <c r="AG54" s="81">
        <f>SUM(AG49:AG53)</f>
        <v>3599055017</v>
      </c>
      <c r="AH54" s="81">
        <f>SUM(AH49:AH53)</f>
        <v>3846130830</v>
      </c>
      <c r="AI54" s="82">
        <f>SUM(AI49:AI53)</f>
        <v>3102292853</v>
      </c>
      <c r="AJ54" s="116">
        <f t="shared" si="15"/>
        <v>0.80660096864151654</v>
      </c>
      <c r="AK54" s="117">
        <f t="shared" si="16"/>
        <v>0.15307862635177072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46453372268</v>
      </c>
      <c r="E55" s="84">
        <f>SUM(E9:E10,E12:E19,E21:E27,E29:E35,E37:E40,E42:E47,E49:E53)</f>
        <v>9932877907</v>
      </c>
      <c r="F55" s="85">
        <f t="shared" si="0"/>
        <v>56386250175</v>
      </c>
      <c r="G55" s="83">
        <f>SUM(G9:G10,G12:G19,G21:G27,G29:G35,G37:G40,G42:G47,G49:G53)</f>
        <v>48025345226</v>
      </c>
      <c r="H55" s="84">
        <f>SUM(H9:H10,H12:H19,H21:H27,H29:H35,H37:H40,H42:H47,H49:H53)</f>
        <v>10386301200</v>
      </c>
      <c r="I55" s="85">
        <f t="shared" si="1"/>
        <v>58411646426</v>
      </c>
      <c r="J55" s="83">
        <f>SUM(J9:J10,J12:J19,J21:J27,J29:J35,J37:J40,J42:J47,J49:J53)</f>
        <v>23161376308</v>
      </c>
      <c r="K55" s="84">
        <f>SUM(K9:K10,K12:K19,K21:K27,K29:K35,K37:K40,K42:K47,K49:K53)</f>
        <v>3248638297</v>
      </c>
      <c r="L55" s="84">
        <f t="shared" si="2"/>
        <v>26410014605</v>
      </c>
      <c r="M55" s="97">
        <f t="shared" si="3"/>
        <v>0.4683768564682711</v>
      </c>
      <c r="N55" s="83">
        <f>SUM(N9:N10,N12:N19,N21:N27,N29:N35,N37:N40,N42:N47,N49:N53)</f>
        <v>3742533746</v>
      </c>
      <c r="O55" s="84">
        <f>SUM(O9:O10,O12:O19,O21:O27,O29:O35,O37:O40,O42:O47,O49:O53)</f>
        <v>878992107</v>
      </c>
      <c r="P55" s="84">
        <f t="shared" si="4"/>
        <v>4621525853</v>
      </c>
      <c r="Q55" s="97">
        <f t="shared" si="5"/>
        <v>8.1961929347255089E-2</v>
      </c>
      <c r="R55" s="83">
        <f>SUM(R9:R10,R12:R19,R21:R27,R29:R35,R37:R40,R42:R47,R49:R53)</f>
        <v>10181740457</v>
      </c>
      <c r="S55" s="84">
        <f>SUM(S9:S10,S12:S19,S21:S27,S29:S35,S37:S40,S42:S47,S49:S53)</f>
        <v>1480594961</v>
      </c>
      <c r="T55" s="84">
        <f t="shared" si="6"/>
        <v>11662335418</v>
      </c>
      <c r="U55" s="97">
        <f t="shared" si="7"/>
        <v>0.19965770752198655</v>
      </c>
      <c r="V55" s="83">
        <f>SUM(V9:V10,V12:V19,V21:V27,V29:V35,V37:V40,V42:V47,V49:V53)</f>
        <v>7404117434</v>
      </c>
      <c r="W55" s="84">
        <f>SUM(W9:W10,W12:W19,W21:W27,W29:W35,W37:W40,W42:W47,W49:W53)</f>
        <v>2174033490</v>
      </c>
      <c r="X55" s="84">
        <f t="shared" si="8"/>
        <v>9578150924</v>
      </c>
      <c r="Y55" s="97">
        <f t="shared" si="9"/>
        <v>0.16397673255340059</v>
      </c>
      <c r="Z55" s="83">
        <f t="shared" si="10"/>
        <v>44489767945</v>
      </c>
      <c r="AA55" s="84">
        <f t="shared" si="11"/>
        <v>7782258855</v>
      </c>
      <c r="AB55" s="84">
        <f t="shared" si="12"/>
        <v>52272026800</v>
      </c>
      <c r="AC55" s="97">
        <f t="shared" si="13"/>
        <v>0.89489048842719909</v>
      </c>
      <c r="AD55" s="83">
        <f>SUM(AD9:AD10,AD12:AD19,AD21:AD27,AD29:AD35,AD37:AD40,AD42:AD47,AD49:AD53)</f>
        <v>6231878073</v>
      </c>
      <c r="AE55" s="84">
        <f>SUM(AE9:AE10,AE12:AE19,AE21:AE27,AE29:AE35,AE37:AE40,AE42:AE47,AE49:AE53)</f>
        <v>2548619004</v>
      </c>
      <c r="AF55" s="84">
        <f t="shared" si="14"/>
        <v>8780497077</v>
      </c>
      <c r="AG55" s="84">
        <f>SUM(AG9:AG10,AG12:AG19,AG21:AG27,AG29:AG35,AG37:AG40,AG42:AG47,AG49:AG53)</f>
        <v>52650103644</v>
      </c>
      <c r="AH55" s="84">
        <f>SUM(AH9:AH10,AH12:AH19,AH21:AH27,AH29:AH35,AH37:AH40,AH42:AH47,AH49:AH53)</f>
        <v>54552872671</v>
      </c>
      <c r="AI55" s="85">
        <f>SUM(AI9:AI10,AI12:AI19,AI21:AI27,AI29:AI35,AI37:AI40,AI42:AI47,AI49:AI53)</f>
        <v>50964914181</v>
      </c>
      <c r="AJ55" s="118">
        <f t="shared" si="15"/>
        <v>0.93422970570883723</v>
      </c>
      <c r="AK55" s="119">
        <f t="shared" si="16"/>
        <v>9.0843814422466806E-2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9311433012</v>
      </c>
      <c r="E9" s="78">
        <v>1154486634</v>
      </c>
      <c r="F9" s="79">
        <f>$D9       +$E9</f>
        <v>10465919646</v>
      </c>
      <c r="G9" s="77">
        <v>9247261737</v>
      </c>
      <c r="H9" s="78">
        <v>960751423</v>
      </c>
      <c r="I9" s="79">
        <f>$G9       +$H9</f>
        <v>10208013160</v>
      </c>
      <c r="J9" s="77">
        <v>2669468581</v>
      </c>
      <c r="K9" s="78">
        <v>-32300072</v>
      </c>
      <c r="L9" s="78">
        <f>$J9       +$K9</f>
        <v>2637168509</v>
      </c>
      <c r="M9" s="95">
        <f>IF(($F9       =0),0,($L9       /$F9       ))</f>
        <v>0.25197675867957836</v>
      </c>
      <c r="N9" s="77">
        <v>1870656478</v>
      </c>
      <c r="O9" s="78">
        <v>181029940</v>
      </c>
      <c r="P9" s="78">
        <f>$N9       +$O9</f>
        <v>2051686418</v>
      </c>
      <c r="Q9" s="95">
        <f>IF(($F9       =0),0,($P9       /$F9       ))</f>
        <v>0.19603498664201383</v>
      </c>
      <c r="R9" s="77">
        <v>2667642679</v>
      </c>
      <c r="S9" s="78">
        <v>151619938</v>
      </c>
      <c r="T9" s="78">
        <f>$R9       +$S9</f>
        <v>2819262617</v>
      </c>
      <c r="U9" s="95">
        <f>IF(($I9       =0),0,($T9       /$I9       ))</f>
        <v>0.27618132665103262</v>
      </c>
      <c r="V9" s="77">
        <v>2148807188</v>
      </c>
      <c r="W9" s="78">
        <v>250923544</v>
      </c>
      <c r="X9" s="78">
        <f>$V9       +$W9</f>
        <v>2399730732</v>
      </c>
      <c r="Y9" s="95">
        <f>IF(($I9       =0),0,($X9       /$I9       ))</f>
        <v>0.23508303666802874</v>
      </c>
      <c r="Z9" s="77">
        <f>$J9       +$N9       +$R9       +$V9</f>
        <v>9356574926</v>
      </c>
      <c r="AA9" s="78">
        <f>$K9       +$O9       +$S9       +$W9</f>
        <v>551273350</v>
      </c>
      <c r="AB9" s="78">
        <f>$Z9       +$AA9</f>
        <v>9907848276</v>
      </c>
      <c r="AC9" s="95">
        <f>IF(($I9       =0),0,($AB9       /$I9       ))</f>
        <v>0.97059517074525403</v>
      </c>
      <c r="AD9" s="77">
        <v>1779301213</v>
      </c>
      <c r="AE9" s="78">
        <v>234259740</v>
      </c>
      <c r="AF9" s="78">
        <f>$AD9       +$AE9</f>
        <v>2013560953</v>
      </c>
      <c r="AG9" s="78">
        <v>9972083412</v>
      </c>
      <c r="AH9" s="78">
        <v>9837509398</v>
      </c>
      <c r="AI9" s="79">
        <v>9000126991</v>
      </c>
      <c r="AJ9" s="114">
        <f>IF(($AH9       =0),0,($AI9       /$AH9       ))</f>
        <v>0.9148786168204075</v>
      </c>
      <c r="AK9" s="115">
        <f>IF(($AF9       =0),0,(($X9       /$AF9       )-1))</f>
        <v>0.19178449921004215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9311433012</v>
      </c>
      <c r="E10" s="81">
        <f>E9</f>
        <v>1154486634</v>
      </c>
      <c r="F10" s="82">
        <f t="shared" ref="F10:F37" si="0">$D10      +$E10</f>
        <v>10465919646</v>
      </c>
      <c r="G10" s="80">
        <f>G9</f>
        <v>9247261737</v>
      </c>
      <c r="H10" s="81">
        <f>H9</f>
        <v>960751423</v>
      </c>
      <c r="I10" s="82">
        <f t="shared" ref="I10:I37" si="1">$G10      +$H10</f>
        <v>10208013160</v>
      </c>
      <c r="J10" s="80">
        <f>J9</f>
        <v>2669468581</v>
      </c>
      <c r="K10" s="81">
        <f>K9</f>
        <v>-32300072</v>
      </c>
      <c r="L10" s="81">
        <f t="shared" ref="L10:L37" si="2">$J10      +$K10</f>
        <v>2637168509</v>
      </c>
      <c r="M10" s="96">
        <f t="shared" ref="M10:M37" si="3">IF(($F10      =0),0,($L10      /$F10      ))</f>
        <v>0.25197675867957836</v>
      </c>
      <c r="N10" s="80">
        <f>N9</f>
        <v>1870656478</v>
      </c>
      <c r="O10" s="81">
        <f>O9</f>
        <v>181029940</v>
      </c>
      <c r="P10" s="81">
        <f t="shared" ref="P10:P37" si="4">$N10      +$O10</f>
        <v>2051686418</v>
      </c>
      <c r="Q10" s="96">
        <f t="shared" ref="Q10:Q37" si="5">IF(($F10      =0),0,($P10      /$F10      ))</f>
        <v>0.19603498664201383</v>
      </c>
      <c r="R10" s="80">
        <f>R9</f>
        <v>2667642679</v>
      </c>
      <c r="S10" s="81">
        <f>S9</f>
        <v>151619938</v>
      </c>
      <c r="T10" s="81">
        <f t="shared" ref="T10:T37" si="6">$R10      +$S10</f>
        <v>2819262617</v>
      </c>
      <c r="U10" s="96">
        <f t="shared" ref="U10:U37" si="7">IF(($I10      =0),0,($T10      /$I10      ))</f>
        <v>0.27618132665103262</v>
      </c>
      <c r="V10" s="80">
        <f>V9</f>
        <v>2148807188</v>
      </c>
      <c r="W10" s="81">
        <f>W9</f>
        <v>250923544</v>
      </c>
      <c r="X10" s="81">
        <f t="shared" ref="X10:X37" si="8">$V10      +$W10</f>
        <v>2399730732</v>
      </c>
      <c r="Y10" s="96">
        <f t="shared" ref="Y10:Y37" si="9">IF(($I10      =0),0,($X10      /$I10      ))</f>
        <v>0.23508303666802874</v>
      </c>
      <c r="Z10" s="80">
        <f t="shared" ref="Z10:Z37" si="10">$J10      +$N10      +$R10      +$V10</f>
        <v>9356574926</v>
      </c>
      <c r="AA10" s="81">
        <f t="shared" ref="AA10:AA37" si="11">$K10      +$O10      +$S10      +$W10</f>
        <v>551273350</v>
      </c>
      <c r="AB10" s="81">
        <f t="shared" ref="AB10:AB37" si="12">$Z10      +$AA10</f>
        <v>9907848276</v>
      </c>
      <c r="AC10" s="96">
        <f t="shared" ref="AC10:AC37" si="13">IF(($I10      =0),0,($AB10      /$I10      ))</f>
        <v>0.97059517074525403</v>
      </c>
      <c r="AD10" s="80">
        <f>AD9</f>
        <v>1779301213</v>
      </c>
      <c r="AE10" s="81">
        <f>AE9</f>
        <v>234259740</v>
      </c>
      <c r="AF10" s="81">
        <f t="shared" ref="AF10:AF37" si="14">$AD10      +$AE10</f>
        <v>2013560953</v>
      </c>
      <c r="AG10" s="81">
        <f>AG9</f>
        <v>9972083412</v>
      </c>
      <c r="AH10" s="81">
        <f>AH9</f>
        <v>9837509398</v>
      </c>
      <c r="AI10" s="82">
        <f>AI9</f>
        <v>9000126991</v>
      </c>
      <c r="AJ10" s="116">
        <f t="shared" ref="AJ10:AJ37" si="15">IF(($AH10      =0),0,($AI10      /$AH10      ))</f>
        <v>0.9148786168204075</v>
      </c>
      <c r="AK10" s="117">
        <f t="shared" ref="AK10:AK37" si="16">IF(($AF10      =0),0,(($X10      /$AF10      )-1))</f>
        <v>0.19178449921004215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231260640</v>
      </c>
      <c r="E11" s="78">
        <v>52208601</v>
      </c>
      <c r="F11" s="79">
        <f t="shared" si="0"/>
        <v>283469241</v>
      </c>
      <c r="G11" s="77">
        <v>230480981</v>
      </c>
      <c r="H11" s="78">
        <v>46668601</v>
      </c>
      <c r="I11" s="79">
        <f t="shared" si="1"/>
        <v>277149582</v>
      </c>
      <c r="J11" s="77">
        <v>36326249</v>
      </c>
      <c r="K11" s="78">
        <v>4150</v>
      </c>
      <c r="L11" s="78">
        <f t="shared" si="2"/>
        <v>36330399</v>
      </c>
      <c r="M11" s="95">
        <f t="shared" si="3"/>
        <v>0.12816346095201209</v>
      </c>
      <c r="N11" s="77">
        <v>54191773</v>
      </c>
      <c r="O11" s="78">
        <v>4008425</v>
      </c>
      <c r="P11" s="78">
        <f t="shared" si="4"/>
        <v>58200198</v>
      </c>
      <c r="Q11" s="95">
        <f t="shared" si="5"/>
        <v>0.20531397972734544</v>
      </c>
      <c r="R11" s="77">
        <v>48120904</v>
      </c>
      <c r="S11" s="78">
        <v>1788666</v>
      </c>
      <c r="T11" s="78">
        <f t="shared" si="6"/>
        <v>49909570</v>
      </c>
      <c r="U11" s="95">
        <f t="shared" si="7"/>
        <v>0.18008170764623416</v>
      </c>
      <c r="V11" s="77">
        <v>33305604</v>
      </c>
      <c r="W11" s="78">
        <v>3316987</v>
      </c>
      <c r="X11" s="78">
        <f t="shared" si="8"/>
        <v>36622591</v>
      </c>
      <c r="Y11" s="95">
        <f t="shared" si="9"/>
        <v>0.13214016321337985</v>
      </c>
      <c r="Z11" s="77">
        <f t="shared" si="10"/>
        <v>171944530</v>
      </c>
      <c r="AA11" s="78">
        <f t="shared" si="11"/>
        <v>9118228</v>
      </c>
      <c r="AB11" s="78">
        <f t="shared" si="12"/>
        <v>181062758</v>
      </c>
      <c r="AC11" s="95">
        <f t="shared" si="13"/>
        <v>0.65330337752412704</v>
      </c>
      <c r="AD11" s="77">
        <v>29897528</v>
      </c>
      <c r="AE11" s="78">
        <v>7027375</v>
      </c>
      <c r="AF11" s="78">
        <f t="shared" si="14"/>
        <v>36924903</v>
      </c>
      <c r="AG11" s="78">
        <v>258158880</v>
      </c>
      <c r="AH11" s="78">
        <v>273090457</v>
      </c>
      <c r="AI11" s="79">
        <v>186372551</v>
      </c>
      <c r="AJ11" s="114">
        <f t="shared" si="15"/>
        <v>0.68245720867499959</v>
      </c>
      <c r="AK11" s="115">
        <f t="shared" si="16"/>
        <v>-8.1872117578751791E-3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374371008</v>
      </c>
      <c r="E12" s="78">
        <v>53855550</v>
      </c>
      <c r="F12" s="79">
        <f t="shared" si="0"/>
        <v>428226558</v>
      </c>
      <c r="G12" s="77">
        <v>376743016</v>
      </c>
      <c r="H12" s="78">
        <v>52344100</v>
      </c>
      <c r="I12" s="79">
        <f t="shared" si="1"/>
        <v>429087116</v>
      </c>
      <c r="J12" s="77">
        <v>41497</v>
      </c>
      <c r="K12" s="78">
        <v>0</v>
      </c>
      <c r="L12" s="78">
        <f t="shared" si="2"/>
        <v>41497</v>
      </c>
      <c r="M12" s="95">
        <f t="shared" si="3"/>
        <v>9.690431203942283E-5</v>
      </c>
      <c r="N12" s="77">
        <v>17331</v>
      </c>
      <c r="O12" s="78">
        <v>0</v>
      </c>
      <c r="P12" s="78">
        <f t="shared" si="4"/>
        <v>17331</v>
      </c>
      <c r="Q12" s="95">
        <f t="shared" si="5"/>
        <v>4.0471567389335066E-5</v>
      </c>
      <c r="R12" s="77">
        <v>19180</v>
      </c>
      <c r="S12" s="78">
        <v>0</v>
      </c>
      <c r="T12" s="78">
        <f t="shared" si="6"/>
        <v>19180</v>
      </c>
      <c r="U12" s="95">
        <f t="shared" si="7"/>
        <v>4.4699547678798167E-5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78008</v>
      </c>
      <c r="AA12" s="78">
        <f t="shared" si="11"/>
        <v>0</v>
      </c>
      <c r="AB12" s="78">
        <f t="shared" si="12"/>
        <v>78008</v>
      </c>
      <c r="AC12" s="95">
        <f t="shared" si="13"/>
        <v>1.8179991216515576E-4</v>
      </c>
      <c r="AD12" s="77">
        <v>164595762</v>
      </c>
      <c r="AE12" s="78">
        <v>600006</v>
      </c>
      <c r="AF12" s="78">
        <f t="shared" si="14"/>
        <v>165195768</v>
      </c>
      <c r="AG12" s="78">
        <v>398187599</v>
      </c>
      <c r="AH12" s="78">
        <v>389443615</v>
      </c>
      <c r="AI12" s="79">
        <v>658298725</v>
      </c>
      <c r="AJ12" s="114">
        <f t="shared" si="15"/>
        <v>1.6903569596332964</v>
      </c>
      <c r="AK12" s="115">
        <f t="shared" si="16"/>
        <v>-1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277320930</v>
      </c>
      <c r="E13" s="78">
        <v>50152649</v>
      </c>
      <c r="F13" s="79">
        <f t="shared" si="0"/>
        <v>327473579</v>
      </c>
      <c r="G13" s="77">
        <v>237559802</v>
      </c>
      <c r="H13" s="78">
        <v>51432649</v>
      </c>
      <c r="I13" s="79">
        <f t="shared" si="1"/>
        <v>288992451</v>
      </c>
      <c r="J13" s="77">
        <v>38177232</v>
      </c>
      <c r="K13" s="78">
        <v>5075240</v>
      </c>
      <c r="L13" s="78">
        <f t="shared" si="2"/>
        <v>43252472</v>
      </c>
      <c r="M13" s="95">
        <f t="shared" si="3"/>
        <v>0.13207927226397706</v>
      </c>
      <c r="N13" s="77">
        <v>26369731</v>
      </c>
      <c r="O13" s="78">
        <v>6952707</v>
      </c>
      <c r="P13" s="78">
        <f t="shared" si="4"/>
        <v>33322438</v>
      </c>
      <c r="Q13" s="95">
        <f t="shared" si="5"/>
        <v>0.10175611144494805</v>
      </c>
      <c r="R13" s="77">
        <v>14111161</v>
      </c>
      <c r="S13" s="78">
        <v>4945099</v>
      </c>
      <c r="T13" s="78">
        <f t="shared" si="6"/>
        <v>19056260</v>
      </c>
      <c r="U13" s="95">
        <f t="shared" si="7"/>
        <v>6.5940338351606287E-2</v>
      </c>
      <c r="V13" s="77">
        <v>8865623</v>
      </c>
      <c r="W13" s="78">
        <v>23443</v>
      </c>
      <c r="X13" s="78">
        <f t="shared" si="8"/>
        <v>8889066</v>
      </c>
      <c r="Y13" s="95">
        <f t="shared" si="9"/>
        <v>3.0758817295196406E-2</v>
      </c>
      <c r="Z13" s="77">
        <f t="shared" si="10"/>
        <v>87523747</v>
      </c>
      <c r="AA13" s="78">
        <f t="shared" si="11"/>
        <v>16996489</v>
      </c>
      <c r="AB13" s="78">
        <f t="shared" si="12"/>
        <v>104520236</v>
      </c>
      <c r="AC13" s="95">
        <f t="shared" si="13"/>
        <v>0.36167116351423312</v>
      </c>
      <c r="AD13" s="77">
        <v>45717825</v>
      </c>
      <c r="AE13" s="78">
        <v>1124536</v>
      </c>
      <c r="AF13" s="78">
        <f t="shared" si="14"/>
        <v>46842361</v>
      </c>
      <c r="AG13" s="78">
        <v>276535986</v>
      </c>
      <c r="AH13" s="78">
        <v>283861022</v>
      </c>
      <c r="AI13" s="79">
        <v>163990021</v>
      </c>
      <c r="AJ13" s="114">
        <f t="shared" si="15"/>
        <v>0.57771236024085049</v>
      </c>
      <c r="AK13" s="115">
        <f t="shared" si="16"/>
        <v>-0.81023445850647879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65113002</v>
      </c>
      <c r="E14" s="78">
        <v>24039000</v>
      </c>
      <c r="F14" s="79">
        <f t="shared" si="0"/>
        <v>89152002</v>
      </c>
      <c r="G14" s="77">
        <v>66649002</v>
      </c>
      <c r="H14" s="78">
        <v>24069000</v>
      </c>
      <c r="I14" s="79">
        <f t="shared" si="1"/>
        <v>90718002</v>
      </c>
      <c r="J14" s="77">
        <v>1223034</v>
      </c>
      <c r="K14" s="78">
        <v>3988625</v>
      </c>
      <c r="L14" s="78">
        <f t="shared" si="2"/>
        <v>5211659</v>
      </c>
      <c r="M14" s="95">
        <f t="shared" si="3"/>
        <v>5.8458126380605567E-2</v>
      </c>
      <c r="N14" s="77">
        <v>19239187</v>
      </c>
      <c r="O14" s="78">
        <v>3508469</v>
      </c>
      <c r="P14" s="78">
        <f t="shared" si="4"/>
        <v>22747656</v>
      </c>
      <c r="Q14" s="95">
        <f t="shared" si="5"/>
        <v>0.25515586290479492</v>
      </c>
      <c r="R14" s="77">
        <v>14761766</v>
      </c>
      <c r="S14" s="78">
        <v>8725237</v>
      </c>
      <c r="T14" s="78">
        <f t="shared" si="6"/>
        <v>23487003</v>
      </c>
      <c r="U14" s="95">
        <f t="shared" si="7"/>
        <v>0.2589012377058304</v>
      </c>
      <c r="V14" s="77">
        <v>6430763</v>
      </c>
      <c r="W14" s="78">
        <v>8649910</v>
      </c>
      <c r="X14" s="78">
        <f t="shared" si="8"/>
        <v>15080673</v>
      </c>
      <c r="Y14" s="95">
        <f t="shared" si="9"/>
        <v>0.16623682915767921</v>
      </c>
      <c r="Z14" s="77">
        <f t="shared" si="10"/>
        <v>41654750</v>
      </c>
      <c r="AA14" s="78">
        <f t="shared" si="11"/>
        <v>24872241</v>
      </c>
      <c r="AB14" s="78">
        <f t="shared" si="12"/>
        <v>66526991</v>
      </c>
      <c r="AC14" s="95">
        <f t="shared" si="13"/>
        <v>0.73333836210369796</v>
      </c>
      <c r="AD14" s="77">
        <v>2762818</v>
      </c>
      <c r="AE14" s="78">
        <v>18606</v>
      </c>
      <c r="AF14" s="78">
        <f t="shared" si="14"/>
        <v>2781424</v>
      </c>
      <c r="AG14" s="78">
        <v>65588400</v>
      </c>
      <c r="AH14" s="78">
        <v>66318174</v>
      </c>
      <c r="AI14" s="79">
        <v>69742324</v>
      </c>
      <c r="AJ14" s="114">
        <f t="shared" si="15"/>
        <v>1.0516321513918643</v>
      </c>
      <c r="AK14" s="115">
        <f t="shared" si="16"/>
        <v>4.4219252440476531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948065580</v>
      </c>
      <c r="E15" s="81">
        <f>SUM(E11:E14)</f>
        <v>180255800</v>
      </c>
      <c r="F15" s="82">
        <f t="shared" si="0"/>
        <v>1128321380</v>
      </c>
      <c r="G15" s="80">
        <f>SUM(G11:G14)</f>
        <v>911432801</v>
      </c>
      <c r="H15" s="81">
        <f>SUM(H11:H14)</f>
        <v>174514350</v>
      </c>
      <c r="I15" s="82">
        <f t="shared" si="1"/>
        <v>1085947151</v>
      </c>
      <c r="J15" s="80">
        <f>SUM(J11:J14)</f>
        <v>75768012</v>
      </c>
      <c r="K15" s="81">
        <f>SUM(K11:K14)</f>
        <v>9068015</v>
      </c>
      <c r="L15" s="81">
        <f t="shared" si="2"/>
        <v>84836027</v>
      </c>
      <c r="M15" s="96">
        <f t="shared" si="3"/>
        <v>7.5187821930663049E-2</v>
      </c>
      <c r="N15" s="80">
        <f>SUM(N11:N14)</f>
        <v>99818022</v>
      </c>
      <c r="O15" s="81">
        <f>SUM(O11:O14)</f>
        <v>14469601</v>
      </c>
      <c r="P15" s="81">
        <f t="shared" si="4"/>
        <v>114287623</v>
      </c>
      <c r="Q15" s="96">
        <f t="shared" si="5"/>
        <v>0.10128995605844143</v>
      </c>
      <c r="R15" s="80">
        <f>SUM(R11:R14)</f>
        <v>77013011</v>
      </c>
      <c r="S15" s="81">
        <f>SUM(S11:S14)</f>
        <v>15459002</v>
      </c>
      <c r="T15" s="81">
        <f t="shared" si="6"/>
        <v>92472013</v>
      </c>
      <c r="U15" s="96">
        <f t="shared" si="7"/>
        <v>8.5153327134609338E-2</v>
      </c>
      <c r="V15" s="80">
        <f>SUM(V11:V14)</f>
        <v>48601990</v>
      </c>
      <c r="W15" s="81">
        <f>SUM(W11:W14)</f>
        <v>11990340</v>
      </c>
      <c r="X15" s="81">
        <f t="shared" si="8"/>
        <v>60592330</v>
      </c>
      <c r="Y15" s="96">
        <f t="shared" si="9"/>
        <v>5.579675764534512E-2</v>
      </c>
      <c r="Z15" s="80">
        <f t="shared" si="10"/>
        <v>301201035</v>
      </c>
      <c r="AA15" s="81">
        <f t="shared" si="11"/>
        <v>50986958</v>
      </c>
      <c r="AB15" s="81">
        <f t="shared" si="12"/>
        <v>352187993</v>
      </c>
      <c r="AC15" s="96">
        <f t="shared" si="13"/>
        <v>0.32431411848696862</v>
      </c>
      <c r="AD15" s="80">
        <f>SUM(AD11:AD14)</f>
        <v>242973933</v>
      </c>
      <c r="AE15" s="81">
        <f>SUM(AE11:AE14)</f>
        <v>8770523</v>
      </c>
      <c r="AF15" s="81">
        <f t="shared" si="14"/>
        <v>251744456</v>
      </c>
      <c r="AG15" s="81">
        <f>SUM(AG11:AG14)</f>
        <v>998470865</v>
      </c>
      <c r="AH15" s="81">
        <f>SUM(AH11:AH14)</f>
        <v>1012713268</v>
      </c>
      <c r="AI15" s="82">
        <f>SUM(AI11:AI14)</f>
        <v>1078403621</v>
      </c>
      <c r="AJ15" s="116">
        <f t="shared" si="15"/>
        <v>1.0648656979973525</v>
      </c>
      <c r="AK15" s="117">
        <f t="shared" si="16"/>
        <v>-0.7593101712635133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420211451</v>
      </c>
      <c r="E16" s="78">
        <v>74067765</v>
      </c>
      <c r="F16" s="79">
        <f t="shared" si="0"/>
        <v>494279216</v>
      </c>
      <c r="G16" s="77">
        <v>418230883</v>
      </c>
      <c r="H16" s="78">
        <v>68307566</v>
      </c>
      <c r="I16" s="79">
        <f t="shared" si="1"/>
        <v>486538449</v>
      </c>
      <c r="J16" s="77">
        <v>45362413</v>
      </c>
      <c r="K16" s="78">
        <v>0</v>
      </c>
      <c r="L16" s="78">
        <f t="shared" si="2"/>
        <v>45362413</v>
      </c>
      <c r="M16" s="95">
        <f t="shared" si="3"/>
        <v>9.1774874466904549E-2</v>
      </c>
      <c r="N16" s="77">
        <v>-554035061</v>
      </c>
      <c r="O16" s="78">
        <v>0</v>
      </c>
      <c r="P16" s="78">
        <f t="shared" si="4"/>
        <v>-554035061</v>
      </c>
      <c r="Q16" s="95">
        <f t="shared" si="5"/>
        <v>-1.1208949174184981</v>
      </c>
      <c r="R16" s="77">
        <v>40299826</v>
      </c>
      <c r="S16" s="78">
        <v>886741</v>
      </c>
      <c r="T16" s="78">
        <f t="shared" si="6"/>
        <v>41186567</v>
      </c>
      <c r="U16" s="95">
        <f t="shared" si="7"/>
        <v>8.4652234750721617E-2</v>
      </c>
      <c r="V16" s="77">
        <v>49602428</v>
      </c>
      <c r="W16" s="78">
        <v>3290237</v>
      </c>
      <c r="X16" s="78">
        <f t="shared" si="8"/>
        <v>52892665</v>
      </c>
      <c r="Y16" s="95">
        <f t="shared" si="9"/>
        <v>0.10871219963953969</v>
      </c>
      <c r="Z16" s="77">
        <f t="shared" si="10"/>
        <v>-418770394</v>
      </c>
      <c r="AA16" s="78">
        <f t="shared" si="11"/>
        <v>4176978</v>
      </c>
      <c r="AB16" s="78">
        <f t="shared" si="12"/>
        <v>-414593416</v>
      </c>
      <c r="AC16" s="95">
        <f t="shared" si="13"/>
        <v>-0.85212878211810139</v>
      </c>
      <c r="AD16" s="77">
        <v>39923165</v>
      </c>
      <c r="AE16" s="78">
        <v>0</v>
      </c>
      <c r="AF16" s="78">
        <f t="shared" si="14"/>
        <v>39923165</v>
      </c>
      <c r="AG16" s="78">
        <v>414105573</v>
      </c>
      <c r="AH16" s="78">
        <v>412810573</v>
      </c>
      <c r="AI16" s="79">
        <v>126164933</v>
      </c>
      <c r="AJ16" s="114">
        <f t="shared" si="15"/>
        <v>0.3056242772153997</v>
      </c>
      <c r="AK16" s="115">
        <f t="shared" si="16"/>
        <v>0.32486151836909727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203697359</v>
      </c>
      <c r="E17" s="78">
        <v>90707550</v>
      </c>
      <c r="F17" s="79">
        <f t="shared" si="0"/>
        <v>294404909</v>
      </c>
      <c r="G17" s="77">
        <v>223296598</v>
      </c>
      <c r="H17" s="78">
        <v>283989019</v>
      </c>
      <c r="I17" s="79">
        <f t="shared" si="1"/>
        <v>507285617</v>
      </c>
      <c r="J17" s="77">
        <v>17162549</v>
      </c>
      <c r="K17" s="78">
        <v>57232781</v>
      </c>
      <c r="L17" s="78">
        <f t="shared" si="2"/>
        <v>74395330</v>
      </c>
      <c r="M17" s="95">
        <f t="shared" si="3"/>
        <v>0.25269731490788422</v>
      </c>
      <c r="N17" s="77">
        <v>41746184</v>
      </c>
      <c r="O17" s="78">
        <v>60471678</v>
      </c>
      <c r="P17" s="78">
        <f t="shared" si="4"/>
        <v>102217862</v>
      </c>
      <c r="Q17" s="95">
        <f t="shared" si="5"/>
        <v>0.34720162223925416</v>
      </c>
      <c r="R17" s="77">
        <v>27788573</v>
      </c>
      <c r="S17" s="78">
        <v>37939487</v>
      </c>
      <c r="T17" s="78">
        <f t="shared" si="6"/>
        <v>65728060</v>
      </c>
      <c r="U17" s="95">
        <f t="shared" si="7"/>
        <v>0.12956815213627473</v>
      </c>
      <c r="V17" s="77">
        <v>14997684</v>
      </c>
      <c r="W17" s="78">
        <v>27084325</v>
      </c>
      <c r="X17" s="78">
        <f t="shared" si="8"/>
        <v>42082009</v>
      </c>
      <c r="Y17" s="95">
        <f t="shared" si="9"/>
        <v>8.2955257530985746E-2</v>
      </c>
      <c r="Z17" s="77">
        <f t="shared" si="10"/>
        <v>101694990</v>
      </c>
      <c r="AA17" s="78">
        <f t="shared" si="11"/>
        <v>182728271</v>
      </c>
      <c r="AB17" s="78">
        <f t="shared" si="12"/>
        <v>284423261</v>
      </c>
      <c r="AC17" s="95">
        <f t="shared" si="13"/>
        <v>0.56067676959191215</v>
      </c>
      <c r="AD17" s="77">
        <v>27618825</v>
      </c>
      <c r="AE17" s="78">
        <v>23560457</v>
      </c>
      <c r="AF17" s="78">
        <f t="shared" si="14"/>
        <v>51179282</v>
      </c>
      <c r="AG17" s="78">
        <v>262233879</v>
      </c>
      <c r="AH17" s="78">
        <v>273469639</v>
      </c>
      <c r="AI17" s="79">
        <v>195510156</v>
      </c>
      <c r="AJ17" s="114">
        <f t="shared" si="15"/>
        <v>0.71492454048984944</v>
      </c>
      <c r="AK17" s="115">
        <f t="shared" si="16"/>
        <v>-0.17775304077145904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214985592</v>
      </c>
      <c r="E18" s="78">
        <v>40838000</v>
      </c>
      <c r="F18" s="79">
        <f t="shared" si="0"/>
        <v>255823592</v>
      </c>
      <c r="G18" s="77">
        <v>216180592</v>
      </c>
      <c r="H18" s="78">
        <v>47018000</v>
      </c>
      <c r="I18" s="79">
        <f t="shared" si="1"/>
        <v>263198592</v>
      </c>
      <c r="J18" s="77">
        <v>87910012</v>
      </c>
      <c r="K18" s="78">
        <v>41136</v>
      </c>
      <c r="L18" s="78">
        <f t="shared" si="2"/>
        <v>87951148</v>
      </c>
      <c r="M18" s="95">
        <f t="shared" si="3"/>
        <v>0.34379607960473013</v>
      </c>
      <c r="N18" s="77">
        <v>57711790</v>
      </c>
      <c r="O18" s="78">
        <v>664477</v>
      </c>
      <c r="P18" s="78">
        <f t="shared" si="4"/>
        <v>58376267</v>
      </c>
      <c r="Q18" s="95">
        <f t="shared" si="5"/>
        <v>0.22818953695247934</v>
      </c>
      <c r="R18" s="77">
        <v>49946773</v>
      </c>
      <c r="S18" s="78">
        <v>1613561</v>
      </c>
      <c r="T18" s="78">
        <f t="shared" si="6"/>
        <v>51560334</v>
      </c>
      <c r="U18" s="95">
        <f t="shared" si="7"/>
        <v>0.1958989735021075</v>
      </c>
      <c r="V18" s="77">
        <v>30443941</v>
      </c>
      <c r="W18" s="78">
        <v>1014778</v>
      </c>
      <c r="X18" s="78">
        <f t="shared" si="8"/>
        <v>31458719</v>
      </c>
      <c r="Y18" s="95">
        <f t="shared" si="9"/>
        <v>0.11952464776103361</v>
      </c>
      <c r="Z18" s="77">
        <f t="shared" si="10"/>
        <v>226012516</v>
      </c>
      <c r="AA18" s="78">
        <f t="shared" si="11"/>
        <v>3333952</v>
      </c>
      <c r="AB18" s="78">
        <f t="shared" si="12"/>
        <v>229346468</v>
      </c>
      <c r="AC18" s="95">
        <f t="shared" si="13"/>
        <v>0.87138181955015925</v>
      </c>
      <c r="AD18" s="77">
        <v>25500120</v>
      </c>
      <c r="AE18" s="78">
        <v>2385975</v>
      </c>
      <c r="AF18" s="78">
        <f t="shared" si="14"/>
        <v>27886095</v>
      </c>
      <c r="AG18" s="78">
        <v>235005116</v>
      </c>
      <c r="AH18" s="78">
        <v>248609025</v>
      </c>
      <c r="AI18" s="79">
        <v>218437507</v>
      </c>
      <c r="AJ18" s="114">
        <f t="shared" si="15"/>
        <v>0.87863868578383264</v>
      </c>
      <c r="AK18" s="115">
        <f t="shared" si="16"/>
        <v>0.12811489023472089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4158412041</v>
      </c>
      <c r="E19" s="78">
        <v>202914000</v>
      </c>
      <c r="F19" s="79">
        <f t="shared" si="0"/>
        <v>4361326041</v>
      </c>
      <c r="G19" s="77">
        <v>4058207041</v>
      </c>
      <c r="H19" s="78">
        <v>306071709</v>
      </c>
      <c r="I19" s="79">
        <f t="shared" si="1"/>
        <v>4364278750</v>
      </c>
      <c r="J19" s="77">
        <v>978751956</v>
      </c>
      <c r="K19" s="78">
        <v>35993609</v>
      </c>
      <c r="L19" s="78">
        <f t="shared" si="2"/>
        <v>1014745565</v>
      </c>
      <c r="M19" s="95">
        <f t="shared" si="3"/>
        <v>0.23266904502451069</v>
      </c>
      <c r="N19" s="77">
        <v>875287001</v>
      </c>
      <c r="O19" s="78">
        <v>54038734</v>
      </c>
      <c r="P19" s="78">
        <f t="shared" si="4"/>
        <v>929325735</v>
      </c>
      <c r="Q19" s="95">
        <f t="shared" si="5"/>
        <v>0.21308329766304671</v>
      </c>
      <c r="R19" s="77">
        <v>863891225</v>
      </c>
      <c r="S19" s="78">
        <v>16143608</v>
      </c>
      <c r="T19" s="78">
        <f t="shared" si="6"/>
        <v>880034833</v>
      </c>
      <c r="U19" s="95">
        <f t="shared" si="7"/>
        <v>0.201644964359804</v>
      </c>
      <c r="V19" s="77">
        <v>663771332</v>
      </c>
      <c r="W19" s="78">
        <v>71156696</v>
      </c>
      <c r="X19" s="78">
        <f t="shared" si="8"/>
        <v>734928028</v>
      </c>
      <c r="Y19" s="95">
        <f t="shared" si="9"/>
        <v>0.16839621621327464</v>
      </c>
      <c r="Z19" s="77">
        <f t="shared" si="10"/>
        <v>3381701514</v>
      </c>
      <c r="AA19" s="78">
        <f t="shared" si="11"/>
        <v>177332647</v>
      </c>
      <c r="AB19" s="78">
        <f t="shared" si="12"/>
        <v>3559034161</v>
      </c>
      <c r="AC19" s="95">
        <f t="shared" si="13"/>
        <v>0.81549194377192336</v>
      </c>
      <c r="AD19" s="77">
        <v>554113883</v>
      </c>
      <c r="AE19" s="78">
        <v>79692659</v>
      </c>
      <c r="AF19" s="78">
        <f t="shared" si="14"/>
        <v>633806542</v>
      </c>
      <c r="AG19" s="78">
        <v>3854715842</v>
      </c>
      <c r="AH19" s="78">
        <v>4026721299</v>
      </c>
      <c r="AI19" s="79">
        <v>3078683471</v>
      </c>
      <c r="AJ19" s="114">
        <f t="shared" si="15"/>
        <v>0.76456333637109763</v>
      </c>
      <c r="AK19" s="115">
        <f t="shared" si="16"/>
        <v>0.15954629575281354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534054318</v>
      </c>
      <c r="E20" s="78">
        <v>44589901</v>
      </c>
      <c r="F20" s="79">
        <f t="shared" si="0"/>
        <v>578644219</v>
      </c>
      <c r="G20" s="77">
        <v>525764337</v>
      </c>
      <c r="H20" s="78">
        <v>47187900</v>
      </c>
      <c r="I20" s="79">
        <f t="shared" si="1"/>
        <v>572952237</v>
      </c>
      <c r="J20" s="77">
        <v>50693903</v>
      </c>
      <c r="K20" s="78">
        <v>11092762</v>
      </c>
      <c r="L20" s="78">
        <f t="shared" si="2"/>
        <v>61786665</v>
      </c>
      <c r="M20" s="95">
        <f t="shared" si="3"/>
        <v>0.10677833281870219</v>
      </c>
      <c r="N20" s="77">
        <v>99930434</v>
      </c>
      <c r="O20" s="78">
        <v>10842406</v>
      </c>
      <c r="P20" s="78">
        <f t="shared" si="4"/>
        <v>110772840</v>
      </c>
      <c r="Q20" s="95">
        <f t="shared" si="5"/>
        <v>0.19143514505586032</v>
      </c>
      <c r="R20" s="77">
        <v>75971164</v>
      </c>
      <c r="S20" s="78">
        <v>7080561</v>
      </c>
      <c r="T20" s="78">
        <f t="shared" si="6"/>
        <v>83051725</v>
      </c>
      <c r="U20" s="95">
        <f t="shared" si="7"/>
        <v>0.1449540112363677</v>
      </c>
      <c r="V20" s="77">
        <v>23970120</v>
      </c>
      <c r="W20" s="78">
        <v>4543415</v>
      </c>
      <c r="X20" s="78">
        <f t="shared" si="8"/>
        <v>28513535</v>
      </c>
      <c r="Y20" s="95">
        <f t="shared" si="9"/>
        <v>4.9765989481597925E-2</v>
      </c>
      <c r="Z20" s="77">
        <f t="shared" si="10"/>
        <v>250565621</v>
      </c>
      <c r="AA20" s="78">
        <f t="shared" si="11"/>
        <v>33559144</v>
      </c>
      <c r="AB20" s="78">
        <f t="shared" si="12"/>
        <v>284124765</v>
      </c>
      <c r="AC20" s="95">
        <f t="shared" si="13"/>
        <v>0.49589607414343684</v>
      </c>
      <c r="AD20" s="77">
        <v>76035020</v>
      </c>
      <c r="AE20" s="78">
        <v>10454174</v>
      </c>
      <c r="AF20" s="78">
        <f t="shared" si="14"/>
        <v>86489194</v>
      </c>
      <c r="AG20" s="78">
        <v>559474449</v>
      </c>
      <c r="AH20" s="78">
        <v>559474449</v>
      </c>
      <c r="AI20" s="79">
        <v>371933618</v>
      </c>
      <c r="AJ20" s="114">
        <f t="shared" si="15"/>
        <v>0.66479107073574328</v>
      </c>
      <c r="AK20" s="115">
        <f t="shared" si="16"/>
        <v>-0.67032257232042192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159413000</v>
      </c>
      <c r="E21" s="78">
        <v>7400000</v>
      </c>
      <c r="F21" s="79">
        <f t="shared" si="0"/>
        <v>166813000</v>
      </c>
      <c r="G21" s="77">
        <v>161713000</v>
      </c>
      <c r="H21" s="78">
        <v>31437000</v>
      </c>
      <c r="I21" s="79">
        <f t="shared" si="1"/>
        <v>193150000</v>
      </c>
      <c r="J21" s="77">
        <v>63665204</v>
      </c>
      <c r="K21" s="78">
        <v>942360</v>
      </c>
      <c r="L21" s="78">
        <f t="shared" si="2"/>
        <v>64607564</v>
      </c>
      <c r="M21" s="95">
        <f t="shared" si="3"/>
        <v>0.38730532992032995</v>
      </c>
      <c r="N21" s="77">
        <v>51541114</v>
      </c>
      <c r="O21" s="78">
        <v>757748</v>
      </c>
      <c r="P21" s="78">
        <f t="shared" si="4"/>
        <v>52298862</v>
      </c>
      <c r="Q21" s="95">
        <f t="shared" si="5"/>
        <v>0.31351790328091933</v>
      </c>
      <c r="R21" s="77">
        <v>38950034</v>
      </c>
      <c r="S21" s="78">
        <v>449164</v>
      </c>
      <c r="T21" s="78">
        <f t="shared" si="6"/>
        <v>39399198</v>
      </c>
      <c r="U21" s="95">
        <f t="shared" si="7"/>
        <v>0.20398238674605229</v>
      </c>
      <c r="V21" s="77">
        <v>8846737</v>
      </c>
      <c r="W21" s="78">
        <v>5937252</v>
      </c>
      <c r="X21" s="78">
        <f t="shared" si="8"/>
        <v>14783989</v>
      </c>
      <c r="Y21" s="95">
        <f t="shared" si="9"/>
        <v>7.6541491069117271E-2</v>
      </c>
      <c r="Z21" s="77">
        <f t="shared" si="10"/>
        <v>163003089</v>
      </c>
      <c r="AA21" s="78">
        <f t="shared" si="11"/>
        <v>8086524</v>
      </c>
      <c r="AB21" s="78">
        <f t="shared" si="12"/>
        <v>171089613</v>
      </c>
      <c r="AC21" s="95">
        <f t="shared" si="13"/>
        <v>0.8857862438519285</v>
      </c>
      <c r="AD21" s="77">
        <v>44520958</v>
      </c>
      <c r="AE21" s="78">
        <v>164626</v>
      </c>
      <c r="AF21" s="78">
        <f t="shared" si="14"/>
        <v>44685584</v>
      </c>
      <c r="AG21" s="78">
        <v>164828000</v>
      </c>
      <c r="AH21" s="78">
        <v>163372500</v>
      </c>
      <c r="AI21" s="79">
        <v>156377058</v>
      </c>
      <c r="AJ21" s="114">
        <f t="shared" si="15"/>
        <v>0.95718103107928199</v>
      </c>
      <c r="AK21" s="115">
        <f t="shared" si="16"/>
        <v>-0.66915529178269217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5690773761</v>
      </c>
      <c r="E22" s="81">
        <f>SUM(E16:E21)</f>
        <v>460517216</v>
      </c>
      <c r="F22" s="82">
        <f t="shared" si="0"/>
        <v>6151290977</v>
      </c>
      <c r="G22" s="80">
        <f>SUM(G16:G21)</f>
        <v>5603392451</v>
      </c>
      <c r="H22" s="81">
        <f>SUM(H16:H21)</f>
        <v>784011194</v>
      </c>
      <c r="I22" s="82">
        <f t="shared" si="1"/>
        <v>6387403645</v>
      </c>
      <c r="J22" s="80">
        <f>SUM(J16:J21)</f>
        <v>1243546037</v>
      </c>
      <c r="K22" s="81">
        <f>SUM(K16:K21)</f>
        <v>105302648</v>
      </c>
      <c r="L22" s="81">
        <f t="shared" si="2"/>
        <v>1348848685</v>
      </c>
      <c r="M22" s="96">
        <f t="shared" si="3"/>
        <v>0.21927895949702528</v>
      </c>
      <c r="N22" s="80">
        <f>SUM(N16:N21)</f>
        <v>572181462</v>
      </c>
      <c r="O22" s="81">
        <f>SUM(O16:O21)</f>
        <v>126775043</v>
      </c>
      <c r="P22" s="81">
        <f t="shared" si="4"/>
        <v>698956505</v>
      </c>
      <c r="Q22" s="96">
        <f t="shared" si="5"/>
        <v>0.11362761209206898</v>
      </c>
      <c r="R22" s="80">
        <f>SUM(R16:R21)</f>
        <v>1096847595</v>
      </c>
      <c r="S22" s="81">
        <f>SUM(S16:S21)</f>
        <v>64113122</v>
      </c>
      <c r="T22" s="81">
        <f t="shared" si="6"/>
        <v>1160960717</v>
      </c>
      <c r="U22" s="96">
        <f t="shared" si="7"/>
        <v>0.18175784427038508</v>
      </c>
      <c r="V22" s="80">
        <f>SUM(V16:V21)</f>
        <v>791632242</v>
      </c>
      <c r="W22" s="81">
        <f>SUM(W16:W21)</f>
        <v>113026703</v>
      </c>
      <c r="X22" s="81">
        <f t="shared" si="8"/>
        <v>904658945</v>
      </c>
      <c r="Y22" s="96">
        <f t="shared" si="9"/>
        <v>0.14163171693527754</v>
      </c>
      <c r="Z22" s="80">
        <f t="shared" si="10"/>
        <v>3704207336</v>
      </c>
      <c r="AA22" s="81">
        <f t="shared" si="11"/>
        <v>409217516</v>
      </c>
      <c r="AB22" s="81">
        <f t="shared" si="12"/>
        <v>4113424852</v>
      </c>
      <c r="AC22" s="96">
        <f t="shared" si="13"/>
        <v>0.64399012190500138</v>
      </c>
      <c r="AD22" s="80">
        <f>SUM(AD16:AD21)</f>
        <v>767711971</v>
      </c>
      <c r="AE22" s="81">
        <f>SUM(AE16:AE21)</f>
        <v>116257891</v>
      </c>
      <c r="AF22" s="81">
        <f t="shared" si="14"/>
        <v>883969862</v>
      </c>
      <c r="AG22" s="81">
        <f>SUM(AG16:AG21)</f>
        <v>5490362859</v>
      </c>
      <c r="AH22" s="81">
        <f>SUM(AH16:AH21)</f>
        <v>5684457485</v>
      </c>
      <c r="AI22" s="82">
        <f>SUM(AI16:AI21)</f>
        <v>4147106743</v>
      </c>
      <c r="AJ22" s="116">
        <f t="shared" si="15"/>
        <v>0.72955189724670799</v>
      </c>
      <c r="AK22" s="117">
        <f t="shared" si="16"/>
        <v>2.3404737977367862E-2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658565364</v>
      </c>
      <c r="E23" s="78">
        <v>231198060</v>
      </c>
      <c r="F23" s="79">
        <f t="shared" si="0"/>
        <v>889763424</v>
      </c>
      <c r="G23" s="77">
        <v>693753276</v>
      </c>
      <c r="H23" s="78">
        <v>203502826</v>
      </c>
      <c r="I23" s="79">
        <f t="shared" si="1"/>
        <v>897256102</v>
      </c>
      <c r="J23" s="77">
        <v>218710005</v>
      </c>
      <c r="K23" s="78">
        <v>23488892</v>
      </c>
      <c r="L23" s="78">
        <f t="shared" si="2"/>
        <v>242198897</v>
      </c>
      <c r="M23" s="95">
        <f t="shared" si="3"/>
        <v>0.27220594875790266</v>
      </c>
      <c r="N23" s="77">
        <v>196303533</v>
      </c>
      <c r="O23" s="78">
        <v>30227747</v>
      </c>
      <c r="P23" s="78">
        <f t="shared" si="4"/>
        <v>226531280</v>
      </c>
      <c r="Q23" s="95">
        <f t="shared" si="5"/>
        <v>0.25459720403161906</v>
      </c>
      <c r="R23" s="77">
        <v>181382704</v>
      </c>
      <c r="S23" s="78">
        <v>69375413</v>
      </c>
      <c r="T23" s="78">
        <f t="shared" si="6"/>
        <v>250758117</v>
      </c>
      <c r="U23" s="95">
        <f t="shared" si="7"/>
        <v>0.2794721779445753</v>
      </c>
      <c r="V23" s="77">
        <v>108154321</v>
      </c>
      <c r="W23" s="78">
        <v>71710771</v>
      </c>
      <c r="X23" s="78">
        <f t="shared" si="8"/>
        <v>179865092</v>
      </c>
      <c r="Y23" s="95">
        <f t="shared" si="9"/>
        <v>0.20046126362259056</v>
      </c>
      <c r="Z23" s="77">
        <f t="shared" si="10"/>
        <v>704550563</v>
      </c>
      <c r="AA23" s="78">
        <f t="shared" si="11"/>
        <v>194802823</v>
      </c>
      <c r="AB23" s="78">
        <f t="shared" si="12"/>
        <v>899353386</v>
      </c>
      <c r="AC23" s="95">
        <f t="shared" si="13"/>
        <v>1.0023374418912561</v>
      </c>
      <c r="AD23" s="77">
        <v>164471370</v>
      </c>
      <c r="AE23" s="78">
        <v>57450196</v>
      </c>
      <c r="AF23" s="78">
        <f t="shared" si="14"/>
        <v>221921566</v>
      </c>
      <c r="AG23" s="78">
        <v>833392692</v>
      </c>
      <c r="AH23" s="78">
        <v>844137608</v>
      </c>
      <c r="AI23" s="79">
        <v>802566840</v>
      </c>
      <c r="AJ23" s="114">
        <f t="shared" si="15"/>
        <v>0.95075356481451778</v>
      </c>
      <c r="AK23" s="115">
        <f t="shared" si="16"/>
        <v>-0.18951053184258804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1047130185</v>
      </c>
      <c r="E24" s="78">
        <v>131484000</v>
      </c>
      <c r="F24" s="79">
        <f t="shared" si="0"/>
        <v>1178614185</v>
      </c>
      <c r="G24" s="77">
        <v>1043038415</v>
      </c>
      <c r="H24" s="78">
        <v>135710844</v>
      </c>
      <c r="I24" s="79">
        <f t="shared" si="1"/>
        <v>1178749259</v>
      </c>
      <c r="J24" s="77">
        <v>284633599</v>
      </c>
      <c r="K24" s="78">
        <v>5465758</v>
      </c>
      <c r="L24" s="78">
        <f t="shared" si="2"/>
        <v>290099357</v>
      </c>
      <c r="M24" s="95">
        <f t="shared" si="3"/>
        <v>0.2461359796038769</v>
      </c>
      <c r="N24" s="77">
        <v>245029334</v>
      </c>
      <c r="O24" s="78">
        <v>26759952</v>
      </c>
      <c r="P24" s="78">
        <f t="shared" si="4"/>
        <v>271789286</v>
      </c>
      <c r="Q24" s="95">
        <f t="shared" si="5"/>
        <v>0.23060072537647253</v>
      </c>
      <c r="R24" s="77">
        <v>181419816</v>
      </c>
      <c r="S24" s="78">
        <v>20332831</v>
      </c>
      <c r="T24" s="78">
        <f t="shared" si="6"/>
        <v>201752647</v>
      </c>
      <c r="U24" s="95">
        <f t="shared" si="7"/>
        <v>0.1711582386666001</v>
      </c>
      <c r="V24" s="77">
        <v>237021730</v>
      </c>
      <c r="W24" s="78">
        <v>24944633</v>
      </c>
      <c r="X24" s="78">
        <f t="shared" si="8"/>
        <v>261966363</v>
      </c>
      <c r="Y24" s="95">
        <f t="shared" si="9"/>
        <v>0.22224095667490892</v>
      </c>
      <c r="Z24" s="77">
        <f t="shared" si="10"/>
        <v>948104479</v>
      </c>
      <c r="AA24" s="78">
        <f t="shared" si="11"/>
        <v>77503174</v>
      </c>
      <c r="AB24" s="78">
        <f t="shared" si="12"/>
        <v>1025607653</v>
      </c>
      <c r="AC24" s="95">
        <f t="shared" si="13"/>
        <v>0.87008127060888363</v>
      </c>
      <c r="AD24" s="77">
        <v>159332632</v>
      </c>
      <c r="AE24" s="78">
        <v>58118676</v>
      </c>
      <c r="AF24" s="78">
        <f t="shared" si="14"/>
        <v>217451308</v>
      </c>
      <c r="AG24" s="78">
        <v>1058824851</v>
      </c>
      <c r="AH24" s="78">
        <v>1090398608</v>
      </c>
      <c r="AI24" s="79">
        <v>977147328</v>
      </c>
      <c r="AJ24" s="114">
        <f t="shared" si="15"/>
        <v>0.89613772507677303</v>
      </c>
      <c r="AK24" s="115">
        <f t="shared" si="16"/>
        <v>0.20471274884214541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462440960</v>
      </c>
      <c r="E25" s="78">
        <v>197218000</v>
      </c>
      <c r="F25" s="79">
        <f t="shared" si="0"/>
        <v>659658960</v>
      </c>
      <c r="G25" s="77">
        <v>462440960</v>
      </c>
      <c r="H25" s="78">
        <v>197218000</v>
      </c>
      <c r="I25" s="79">
        <f t="shared" si="1"/>
        <v>659658960</v>
      </c>
      <c r="J25" s="77">
        <v>162075242</v>
      </c>
      <c r="K25" s="78">
        <v>30766446</v>
      </c>
      <c r="L25" s="78">
        <f t="shared" si="2"/>
        <v>192841688</v>
      </c>
      <c r="M25" s="95">
        <f t="shared" si="3"/>
        <v>0.29233543344882329</v>
      </c>
      <c r="N25" s="77">
        <v>155699533</v>
      </c>
      <c r="O25" s="78">
        <v>10618935</v>
      </c>
      <c r="P25" s="78">
        <f t="shared" si="4"/>
        <v>166318468</v>
      </c>
      <c r="Q25" s="95">
        <f t="shared" si="5"/>
        <v>0.25212796018112149</v>
      </c>
      <c r="R25" s="77">
        <v>161094191</v>
      </c>
      <c r="S25" s="78">
        <v>9857500</v>
      </c>
      <c r="T25" s="78">
        <f t="shared" si="6"/>
        <v>170951691</v>
      </c>
      <c r="U25" s="95">
        <f t="shared" si="7"/>
        <v>0.25915162434843603</v>
      </c>
      <c r="V25" s="77">
        <v>139835517</v>
      </c>
      <c r="W25" s="78">
        <v>30045822</v>
      </c>
      <c r="X25" s="78">
        <f t="shared" si="8"/>
        <v>169881339</v>
      </c>
      <c r="Y25" s="95">
        <f t="shared" si="9"/>
        <v>0.25752904046054342</v>
      </c>
      <c r="Z25" s="77">
        <f t="shared" si="10"/>
        <v>618704483</v>
      </c>
      <c r="AA25" s="78">
        <f t="shared" si="11"/>
        <v>81288703</v>
      </c>
      <c r="AB25" s="78">
        <f t="shared" si="12"/>
        <v>699993186</v>
      </c>
      <c r="AC25" s="95">
        <f t="shared" si="13"/>
        <v>1.0611440584389242</v>
      </c>
      <c r="AD25" s="77">
        <v>96980189</v>
      </c>
      <c r="AE25" s="78">
        <v>26025115</v>
      </c>
      <c r="AF25" s="78">
        <f t="shared" si="14"/>
        <v>123005304</v>
      </c>
      <c r="AG25" s="78">
        <v>497881052</v>
      </c>
      <c r="AH25" s="78">
        <v>546646784</v>
      </c>
      <c r="AI25" s="79">
        <v>552080135</v>
      </c>
      <c r="AJ25" s="114">
        <f t="shared" si="15"/>
        <v>1.0099394182112302</v>
      </c>
      <c r="AK25" s="115">
        <f t="shared" si="16"/>
        <v>0.3810895422851035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1705903317</v>
      </c>
      <c r="E26" s="78">
        <v>280614174</v>
      </c>
      <c r="F26" s="79">
        <f t="shared" si="0"/>
        <v>1986517491</v>
      </c>
      <c r="G26" s="77">
        <v>1556746180</v>
      </c>
      <c r="H26" s="78">
        <v>313990180</v>
      </c>
      <c r="I26" s="79">
        <f t="shared" si="1"/>
        <v>1870736360</v>
      </c>
      <c r="J26" s="77">
        <v>514548044</v>
      </c>
      <c r="K26" s="78">
        <v>36456700</v>
      </c>
      <c r="L26" s="78">
        <f t="shared" si="2"/>
        <v>551004744</v>
      </c>
      <c r="M26" s="95">
        <f t="shared" si="3"/>
        <v>0.27737220864973494</v>
      </c>
      <c r="N26" s="77">
        <v>433793741</v>
      </c>
      <c r="O26" s="78">
        <v>26660440</v>
      </c>
      <c r="P26" s="78">
        <f t="shared" si="4"/>
        <v>460454181</v>
      </c>
      <c r="Q26" s="95">
        <f t="shared" si="5"/>
        <v>0.2317896434771437</v>
      </c>
      <c r="R26" s="77">
        <v>452804014</v>
      </c>
      <c r="S26" s="78">
        <v>53822190</v>
      </c>
      <c r="T26" s="78">
        <f t="shared" si="6"/>
        <v>506626204</v>
      </c>
      <c r="U26" s="95">
        <f t="shared" si="7"/>
        <v>0.27081646288202793</v>
      </c>
      <c r="V26" s="77">
        <v>126604683</v>
      </c>
      <c r="W26" s="78">
        <v>130160728</v>
      </c>
      <c r="X26" s="78">
        <f t="shared" si="8"/>
        <v>256765411</v>
      </c>
      <c r="Y26" s="95">
        <f t="shared" si="9"/>
        <v>0.13725365930237224</v>
      </c>
      <c r="Z26" s="77">
        <f t="shared" si="10"/>
        <v>1527750482</v>
      </c>
      <c r="AA26" s="78">
        <f t="shared" si="11"/>
        <v>247100058</v>
      </c>
      <c r="AB26" s="78">
        <f t="shared" si="12"/>
        <v>1774850540</v>
      </c>
      <c r="AC26" s="95">
        <f t="shared" si="13"/>
        <v>0.94874434364444593</v>
      </c>
      <c r="AD26" s="77">
        <v>95868334</v>
      </c>
      <c r="AE26" s="78">
        <v>86724740</v>
      </c>
      <c r="AF26" s="78">
        <f t="shared" si="14"/>
        <v>182593074</v>
      </c>
      <c r="AG26" s="78">
        <v>1997939621</v>
      </c>
      <c r="AH26" s="78">
        <v>1878696618</v>
      </c>
      <c r="AI26" s="79">
        <v>1495318424</v>
      </c>
      <c r="AJ26" s="114">
        <f t="shared" si="15"/>
        <v>0.79593395212041629</v>
      </c>
      <c r="AK26" s="115">
        <f t="shared" si="16"/>
        <v>0.40621659614537187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249006428</v>
      </c>
      <c r="E27" s="78">
        <v>60180000</v>
      </c>
      <c r="F27" s="79">
        <f t="shared" si="0"/>
        <v>309186428</v>
      </c>
      <c r="G27" s="77">
        <v>244589088</v>
      </c>
      <c r="H27" s="78">
        <v>53548000</v>
      </c>
      <c r="I27" s="79">
        <f t="shared" si="1"/>
        <v>298137088</v>
      </c>
      <c r="J27" s="77">
        <v>64137696</v>
      </c>
      <c r="K27" s="78">
        <v>6896310</v>
      </c>
      <c r="L27" s="78">
        <f t="shared" si="2"/>
        <v>71034006</v>
      </c>
      <c r="M27" s="95">
        <f t="shared" si="3"/>
        <v>0.22974490329180944</v>
      </c>
      <c r="N27" s="77">
        <v>50611558</v>
      </c>
      <c r="O27" s="78">
        <v>7144471</v>
      </c>
      <c r="P27" s="78">
        <f t="shared" si="4"/>
        <v>57756029</v>
      </c>
      <c r="Q27" s="95">
        <f t="shared" si="5"/>
        <v>0.1868000137444584</v>
      </c>
      <c r="R27" s="77">
        <v>60175103</v>
      </c>
      <c r="S27" s="78">
        <v>9490686</v>
      </c>
      <c r="T27" s="78">
        <f t="shared" si="6"/>
        <v>69665789</v>
      </c>
      <c r="U27" s="95">
        <f t="shared" si="7"/>
        <v>0.23367032081563768</v>
      </c>
      <c r="V27" s="77">
        <v>17432022</v>
      </c>
      <c r="W27" s="78">
        <v>4762107</v>
      </c>
      <c r="X27" s="78">
        <f t="shared" si="8"/>
        <v>22194129</v>
      </c>
      <c r="Y27" s="95">
        <f t="shared" si="9"/>
        <v>7.4442697313794118E-2</v>
      </c>
      <c r="Z27" s="77">
        <f t="shared" si="10"/>
        <v>192356379</v>
      </c>
      <c r="AA27" s="78">
        <f t="shared" si="11"/>
        <v>28293574</v>
      </c>
      <c r="AB27" s="78">
        <f t="shared" si="12"/>
        <v>220649953</v>
      </c>
      <c r="AC27" s="95">
        <f t="shared" si="13"/>
        <v>0.74009562003906071</v>
      </c>
      <c r="AD27" s="77">
        <v>7216614</v>
      </c>
      <c r="AE27" s="78">
        <v>4916260</v>
      </c>
      <c r="AF27" s="78">
        <f t="shared" si="14"/>
        <v>12132874</v>
      </c>
      <c r="AG27" s="78">
        <v>251622157</v>
      </c>
      <c r="AH27" s="78">
        <v>262641043</v>
      </c>
      <c r="AI27" s="79">
        <v>178791678</v>
      </c>
      <c r="AJ27" s="114">
        <f t="shared" si="15"/>
        <v>0.68074538525191586</v>
      </c>
      <c r="AK27" s="115">
        <f t="shared" si="16"/>
        <v>0.82925570643855684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424575630</v>
      </c>
      <c r="E28" s="78">
        <v>41195520</v>
      </c>
      <c r="F28" s="79">
        <f t="shared" si="0"/>
        <v>465771150</v>
      </c>
      <c r="G28" s="77">
        <v>366725630</v>
      </c>
      <c r="H28" s="78">
        <v>41195520</v>
      </c>
      <c r="I28" s="79">
        <f t="shared" si="1"/>
        <v>407921150</v>
      </c>
      <c r="J28" s="77">
        <v>43009</v>
      </c>
      <c r="K28" s="78">
        <v>0</v>
      </c>
      <c r="L28" s="78">
        <f t="shared" si="2"/>
        <v>43009</v>
      </c>
      <c r="M28" s="95">
        <f t="shared" si="3"/>
        <v>9.2339338750371298E-5</v>
      </c>
      <c r="N28" s="77">
        <v>40012369</v>
      </c>
      <c r="O28" s="78">
        <v>1995134</v>
      </c>
      <c r="P28" s="78">
        <f t="shared" si="4"/>
        <v>42007503</v>
      </c>
      <c r="Q28" s="95">
        <f t="shared" si="5"/>
        <v>9.0189147610366158E-2</v>
      </c>
      <c r="R28" s="77">
        <v>109866094</v>
      </c>
      <c r="S28" s="78">
        <v>3208424</v>
      </c>
      <c r="T28" s="78">
        <f t="shared" si="6"/>
        <v>113074518</v>
      </c>
      <c r="U28" s="95">
        <f t="shared" si="7"/>
        <v>0.27719699750797427</v>
      </c>
      <c r="V28" s="77">
        <v>69175574</v>
      </c>
      <c r="W28" s="78">
        <v>740997</v>
      </c>
      <c r="X28" s="78">
        <f t="shared" si="8"/>
        <v>69916571</v>
      </c>
      <c r="Y28" s="95">
        <f t="shared" si="9"/>
        <v>0.17139726881040612</v>
      </c>
      <c r="Z28" s="77">
        <f t="shared" si="10"/>
        <v>219097046</v>
      </c>
      <c r="AA28" s="78">
        <f t="shared" si="11"/>
        <v>5944555</v>
      </c>
      <c r="AB28" s="78">
        <f t="shared" si="12"/>
        <v>225041601</v>
      </c>
      <c r="AC28" s="95">
        <f t="shared" si="13"/>
        <v>0.55167916887859336</v>
      </c>
      <c r="AD28" s="77">
        <v>14657796</v>
      </c>
      <c r="AE28" s="78">
        <v>487296</v>
      </c>
      <c r="AF28" s="78">
        <f t="shared" si="14"/>
        <v>15145092</v>
      </c>
      <c r="AG28" s="78">
        <v>395065440</v>
      </c>
      <c r="AH28" s="78">
        <v>397578369</v>
      </c>
      <c r="AI28" s="79">
        <v>103742980</v>
      </c>
      <c r="AJ28" s="114">
        <f t="shared" si="15"/>
        <v>0.2609371839341692</v>
      </c>
      <c r="AK28" s="115">
        <f t="shared" si="16"/>
        <v>3.6164507287245264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159632892</v>
      </c>
      <c r="E29" s="78">
        <v>1449996</v>
      </c>
      <c r="F29" s="79">
        <f t="shared" si="0"/>
        <v>161082888</v>
      </c>
      <c r="G29" s="77">
        <v>156858564</v>
      </c>
      <c r="H29" s="78">
        <v>1449996</v>
      </c>
      <c r="I29" s="79">
        <f t="shared" si="1"/>
        <v>158308560</v>
      </c>
      <c r="J29" s="77">
        <v>58683006</v>
      </c>
      <c r="K29" s="78">
        <v>0</v>
      </c>
      <c r="L29" s="78">
        <f t="shared" si="2"/>
        <v>58683006</v>
      </c>
      <c r="M29" s="95">
        <f t="shared" si="3"/>
        <v>0.36430316546100167</v>
      </c>
      <c r="N29" s="77">
        <v>51525513</v>
      </c>
      <c r="O29" s="78">
        <v>0</v>
      </c>
      <c r="P29" s="78">
        <f t="shared" si="4"/>
        <v>51525513</v>
      </c>
      <c r="Q29" s="95">
        <f t="shared" si="5"/>
        <v>0.3198695630537739</v>
      </c>
      <c r="R29" s="77">
        <v>39208199</v>
      </c>
      <c r="S29" s="78">
        <v>0</v>
      </c>
      <c r="T29" s="78">
        <f t="shared" si="6"/>
        <v>39208199</v>
      </c>
      <c r="U29" s="95">
        <f t="shared" si="7"/>
        <v>0.2476694816755329</v>
      </c>
      <c r="V29" s="77">
        <v>4374780</v>
      </c>
      <c r="W29" s="78">
        <v>0</v>
      </c>
      <c r="X29" s="78">
        <f t="shared" si="8"/>
        <v>4374780</v>
      </c>
      <c r="Y29" s="95">
        <f t="shared" si="9"/>
        <v>2.7634513256895268E-2</v>
      </c>
      <c r="Z29" s="77">
        <f t="shared" si="10"/>
        <v>153791498</v>
      </c>
      <c r="AA29" s="78">
        <f t="shared" si="11"/>
        <v>0</v>
      </c>
      <c r="AB29" s="78">
        <f t="shared" si="12"/>
        <v>153791498</v>
      </c>
      <c r="AC29" s="95">
        <f t="shared" si="13"/>
        <v>0.9714667229617906</v>
      </c>
      <c r="AD29" s="77">
        <v>1634317</v>
      </c>
      <c r="AE29" s="78">
        <v>0</v>
      </c>
      <c r="AF29" s="78">
        <f t="shared" si="14"/>
        <v>1634317</v>
      </c>
      <c r="AG29" s="78">
        <v>163055947</v>
      </c>
      <c r="AH29" s="78">
        <v>164095174</v>
      </c>
      <c r="AI29" s="79">
        <v>132563816</v>
      </c>
      <c r="AJ29" s="114">
        <f t="shared" si="15"/>
        <v>0.80784713388341334</v>
      </c>
      <c r="AK29" s="115">
        <f t="shared" si="16"/>
        <v>1.6768246307172965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4707254776</v>
      </c>
      <c r="E30" s="81">
        <f>SUM(E23:E29)</f>
        <v>943339750</v>
      </c>
      <c r="F30" s="82">
        <f t="shared" si="0"/>
        <v>5650594526</v>
      </c>
      <c r="G30" s="80">
        <f>SUM(G23:G29)</f>
        <v>4524152113</v>
      </c>
      <c r="H30" s="81">
        <f>SUM(H23:H29)</f>
        <v>946615366</v>
      </c>
      <c r="I30" s="82">
        <f t="shared" si="1"/>
        <v>5470767479</v>
      </c>
      <c r="J30" s="80">
        <f>SUM(J23:J29)</f>
        <v>1302830601</v>
      </c>
      <c r="K30" s="81">
        <f>SUM(K23:K29)</f>
        <v>103074106</v>
      </c>
      <c r="L30" s="81">
        <f t="shared" si="2"/>
        <v>1405904707</v>
      </c>
      <c r="M30" s="96">
        <f t="shared" si="3"/>
        <v>0.24880651063017009</v>
      </c>
      <c r="N30" s="80">
        <f>SUM(N23:N29)</f>
        <v>1172975581</v>
      </c>
      <c r="O30" s="81">
        <f>SUM(O23:O29)</f>
        <v>103406679</v>
      </c>
      <c r="P30" s="81">
        <f t="shared" si="4"/>
        <v>1276382260</v>
      </c>
      <c r="Q30" s="96">
        <f t="shared" si="5"/>
        <v>0.22588459570528385</v>
      </c>
      <c r="R30" s="80">
        <f>SUM(R23:R29)</f>
        <v>1185950121</v>
      </c>
      <c r="S30" s="81">
        <f>SUM(S23:S29)</f>
        <v>166087044</v>
      </c>
      <c r="T30" s="81">
        <f t="shared" si="6"/>
        <v>1352037165</v>
      </c>
      <c r="U30" s="96">
        <f t="shared" si="7"/>
        <v>0.24713848106136993</v>
      </c>
      <c r="V30" s="80">
        <f>SUM(V23:V29)</f>
        <v>702598627</v>
      </c>
      <c r="W30" s="81">
        <f>SUM(W23:W29)</f>
        <v>262365058</v>
      </c>
      <c r="X30" s="81">
        <f t="shared" si="8"/>
        <v>964963685</v>
      </c>
      <c r="Y30" s="96">
        <f t="shared" si="9"/>
        <v>0.17638543197167383</v>
      </c>
      <c r="Z30" s="80">
        <f t="shared" si="10"/>
        <v>4364354930</v>
      </c>
      <c r="AA30" s="81">
        <f t="shared" si="11"/>
        <v>634932887</v>
      </c>
      <c r="AB30" s="81">
        <f t="shared" si="12"/>
        <v>4999287817</v>
      </c>
      <c r="AC30" s="96">
        <f t="shared" si="13"/>
        <v>0.91381836939518735</v>
      </c>
      <c r="AD30" s="80">
        <f>SUM(AD23:AD29)</f>
        <v>540161252</v>
      </c>
      <c r="AE30" s="81">
        <f>SUM(AE23:AE29)</f>
        <v>233722283</v>
      </c>
      <c r="AF30" s="81">
        <f t="shared" si="14"/>
        <v>773883535</v>
      </c>
      <c r="AG30" s="81">
        <f>SUM(AG23:AG29)</f>
        <v>5197781760</v>
      </c>
      <c r="AH30" s="81">
        <f>SUM(AH23:AH29)</f>
        <v>5184194204</v>
      </c>
      <c r="AI30" s="82">
        <f>SUM(AI23:AI29)</f>
        <v>4242211201</v>
      </c>
      <c r="AJ30" s="116">
        <f t="shared" si="15"/>
        <v>0.81829712276727817</v>
      </c>
      <c r="AK30" s="117">
        <f t="shared" si="16"/>
        <v>0.24691073185837964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1191278640</v>
      </c>
      <c r="E31" s="78">
        <v>133068093</v>
      </c>
      <c r="F31" s="79">
        <f t="shared" si="0"/>
        <v>1324346733</v>
      </c>
      <c r="G31" s="77">
        <v>1265299904</v>
      </c>
      <c r="H31" s="78">
        <v>129647591</v>
      </c>
      <c r="I31" s="79">
        <f t="shared" si="1"/>
        <v>1394947495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828251158</v>
      </c>
      <c r="S31" s="78">
        <v>54079529</v>
      </c>
      <c r="T31" s="78">
        <f t="shared" si="6"/>
        <v>882330687</v>
      </c>
      <c r="U31" s="95">
        <f t="shared" si="7"/>
        <v>0.63251892287171707</v>
      </c>
      <c r="V31" s="77">
        <v>323874981</v>
      </c>
      <c r="W31" s="78">
        <v>21040831</v>
      </c>
      <c r="X31" s="78">
        <f t="shared" si="8"/>
        <v>344915812</v>
      </c>
      <c r="Y31" s="95">
        <f t="shared" si="9"/>
        <v>0.24726078453583661</v>
      </c>
      <c r="Z31" s="77">
        <f t="shared" si="10"/>
        <v>1152126139</v>
      </c>
      <c r="AA31" s="78">
        <f t="shared" si="11"/>
        <v>75120360</v>
      </c>
      <c r="AB31" s="78">
        <f t="shared" si="12"/>
        <v>1227246499</v>
      </c>
      <c r="AC31" s="95">
        <f t="shared" si="13"/>
        <v>0.87977970740755373</v>
      </c>
      <c r="AD31" s="77">
        <v>201958608</v>
      </c>
      <c r="AE31" s="78">
        <v>11784942</v>
      </c>
      <c r="AF31" s="78">
        <f t="shared" si="14"/>
        <v>213743550</v>
      </c>
      <c r="AG31" s="78">
        <v>1210494140</v>
      </c>
      <c r="AH31" s="78">
        <v>1237045947</v>
      </c>
      <c r="AI31" s="79">
        <v>1053700099</v>
      </c>
      <c r="AJ31" s="114">
        <f t="shared" si="15"/>
        <v>0.85178735806488193</v>
      </c>
      <c r="AK31" s="115">
        <f t="shared" si="16"/>
        <v>0.61368991953207486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1056344175</v>
      </c>
      <c r="E32" s="78">
        <v>153235050</v>
      </c>
      <c r="F32" s="79">
        <f t="shared" si="0"/>
        <v>1209579225</v>
      </c>
      <c r="G32" s="77">
        <v>1031411154</v>
      </c>
      <c r="H32" s="78">
        <v>137371050</v>
      </c>
      <c r="I32" s="79">
        <f t="shared" si="1"/>
        <v>1168782204</v>
      </c>
      <c r="J32" s="77">
        <v>209633214</v>
      </c>
      <c r="K32" s="78">
        <v>3930273</v>
      </c>
      <c r="L32" s="78">
        <f t="shared" si="2"/>
        <v>213563487</v>
      </c>
      <c r="M32" s="95">
        <f t="shared" si="3"/>
        <v>0.17656014801345485</v>
      </c>
      <c r="N32" s="77">
        <v>233399275</v>
      </c>
      <c r="O32" s="78">
        <v>19253199</v>
      </c>
      <c r="P32" s="78">
        <f t="shared" si="4"/>
        <v>252652474</v>
      </c>
      <c r="Q32" s="95">
        <f t="shared" si="5"/>
        <v>0.20887633383418933</v>
      </c>
      <c r="R32" s="77">
        <v>200752408</v>
      </c>
      <c r="S32" s="78">
        <v>23566193</v>
      </c>
      <c r="T32" s="78">
        <f t="shared" si="6"/>
        <v>224318601</v>
      </c>
      <c r="U32" s="95">
        <f t="shared" si="7"/>
        <v>0.19192506545043186</v>
      </c>
      <c r="V32" s="77">
        <v>213298380</v>
      </c>
      <c r="W32" s="78">
        <v>20116463</v>
      </c>
      <c r="X32" s="78">
        <f t="shared" si="8"/>
        <v>233414843</v>
      </c>
      <c r="Y32" s="95">
        <f t="shared" si="9"/>
        <v>0.19970773186070859</v>
      </c>
      <c r="Z32" s="77">
        <f t="shared" si="10"/>
        <v>857083277</v>
      </c>
      <c r="AA32" s="78">
        <f t="shared" si="11"/>
        <v>66866128</v>
      </c>
      <c r="AB32" s="78">
        <f t="shared" si="12"/>
        <v>923949405</v>
      </c>
      <c r="AC32" s="95">
        <f t="shared" si="13"/>
        <v>0.79052316320175597</v>
      </c>
      <c r="AD32" s="77">
        <v>167125776</v>
      </c>
      <c r="AE32" s="78">
        <v>12873284</v>
      </c>
      <c r="AF32" s="78">
        <f t="shared" si="14"/>
        <v>179999060</v>
      </c>
      <c r="AG32" s="78">
        <v>1072001746</v>
      </c>
      <c r="AH32" s="78">
        <v>1057961270</v>
      </c>
      <c r="AI32" s="79">
        <v>839231416</v>
      </c>
      <c r="AJ32" s="114">
        <f t="shared" si="15"/>
        <v>0.79325343923034153</v>
      </c>
      <c r="AK32" s="115">
        <f t="shared" si="16"/>
        <v>0.29675589972525418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1789823870</v>
      </c>
      <c r="E33" s="78">
        <v>208791610</v>
      </c>
      <c r="F33" s="79">
        <f t="shared" si="0"/>
        <v>1998615480</v>
      </c>
      <c r="G33" s="77">
        <v>1947075275</v>
      </c>
      <c r="H33" s="78">
        <v>160568000</v>
      </c>
      <c r="I33" s="79">
        <f t="shared" si="1"/>
        <v>2107643275</v>
      </c>
      <c r="J33" s="77">
        <v>461464409</v>
      </c>
      <c r="K33" s="78">
        <v>5832696</v>
      </c>
      <c r="L33" s="78">
        <f t="shared" si="2"/>
        <v>467297105</v>
      </c>
      <c r="M33" s="95">
        <f t="shared" si="3"/>
        <v>0.23381041009449202</v>
      </c>
      <c r="N33" s="77">
        <v>422338870</v>
      </c>
      <c r="O33" s="78">
        <v>23227029</v>
      </c>
      <c r="P33" s="78">
        <f t="shared" si="4"/>
        <v>445565899</v>
      </c>
      <c r="Q33" s="95">
        <f t="shared" si="5"/>
        <v>0.22293728006149538</v>
      </c>
      <c r="R33" s="77">
        <v>760787746</v>
      </c>
      <c r="S33" s="78">
        <v>11605246</v>
      </c>
      <c r="T33" s="78">
        <f t="shared" si="6"/>
        <v>772392992</v>
      </c>
      <c r="U33" s="95">
        <f t="shared" si="7"/>
        <v>0.36647235381898297</v>
      </c>
      <c r="V33" s="77">
        <v>-45599752</v>
      </c>
      <c r="W33" s="78">
        <v>37544451</v>
      </c>
      <c r="X33" s="78">
        <f t="shared" si="8"/>
        <v>-8055301</v>
      </c>
      <c r="Y33" s="95">
        <f t="shared" si="9"/>
        <v>-3.8219470512627428E-3</v>
      </c>
      <c r="Z33" s="77">
        <f t="shared" si="10"/>
        <v>1598991273</v>
      </c>
      <c r="AA33" s="78">
        <f t="shared" si="11"/>
        <v>78209422</v>
      </c>
      <c r="AB33" s="78">
        <f t="shared" si="12"/>
        <v>1677200695</v>
      </c>
      <c r="AC33" s="95">
        <f t="shared" si="13"/>
        <v>0.79577066712107625</v>
      </c>
      <c r="AD33" s="77">
        <v>287962870</v>
      </c>
      <c r="AE33" s="78">
        <v>32495501</v>
      </c>
      <c r="AF33" s="78">
        <f t="shared" si="14"/>
        <v>320458371</v>
      </c>
      <c r="AG33" s="78">
        <v>1983224505</v>
      </c>
      <c r="AH33" s="78">
        <v>1799672055</v>
      </c>
      <c r="AI33" s="79">
        <v>1555384067</v>
      </c>
      <c r="AJ33" s="114">
        <f t="shared" si="15"/>
        <v>0.86425972036333032</v>
      </c>
      <c r="AK33" s="115">
        <f t="shared" si="16"/>
        <v>-1.0251368094235243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283100775</v>
      </c>
      <c r="E34" s="78">
        <v>57906890</v>
      </c>
      <c r="F34" s="79">
        <f t="shared" si="0"/>
        <v>341007665</v>
      </c>
      <c r="G34" s="77">
        <v>317126890</v>
      </c>
      <c r="H34" s="78">
        <v>44755000</v>
      </c>
      <c r="I34" s="79">
        <f t="shared" si="1"/>
        <v>361881890</v>
      </c>
      <c r="J34" s="77">
        <v>95914518</v>
      </c>
      <c r="K34" s="78">
        <v>166504</v>
      </c>
      <c r="L34" s="78">
        <f t="shared" si="2"/>
        <v>96081022</v>
      </c>
      <c r="M34" s="95">
        <f t="shared" si="3"/>
        <v>0.28175619454184408</v>
      </c>
      <c r="N34" s="77">
        <v>89026762</v>
      </c>
      <c r="O34" s="78">
        <v>5520892</v>
      </c>
      <c r="P34" s="78">
        <f t="shared" si="4"/>
        <v>94547654</v>
      </c>
      <c r="Q34" s="95">
        <f t="shared" si="5"/>
        <v>0.27725961526407333</v>
      </c>
      <c r="R34" s="77">
        <v>78800403</v>
      </c>
      <c r="S34" s="78">
        <v>6845668</v>
      </c>
      <c r="T34" s="78">
        <f t="shared" si="6"/>
        <v>85646071</v>
      </c>
      <c r="U34" s="95">
        <f t="shared" si="7"/>
        <v>0.23666857437933686</v>
      </c>
      <c r="V34" s="77">
        <v>55357021</v>
      </c>
      <c r="W34" s="78">
        <v>516122</v>
      </c>
      <c r="X34" s="78">
        <f t="shared" si="8"/>
        <v>55873143</v>
      </c>
      <c r="Y34" s="95">
        <f t="shared" si="9"/>
        <v>0.15439607381292278</v>
      </c>
      <c r="Z34" s="77">
        <f t="shared" si="10"/>
        <v>319098704</v>
      </c>
      <c r="AA34" s="78">
        <f t="shared" si="11"/>
        <v>13049186</v>
      </c>
      <c r="AB34" s="78">
        <f t="shared" si="12"/>
        <v>332147890</v>
      </c>
      <c r="AC34" s="95">
        <f t="shared" si="13"/>
        <v>0.91783507044245849</v>
      </c>
      <c r="AD34" s="77">
        <v>35807480</v>
      </c>
      <c r="AE34" s="78">
        <v>4282610</v>
      </c>
      <c r="AF34" s="78">
        <f t="shared" si="14"/>
        <v>40090090</v>
      </c>
      <c r="AG34" s="78">
        <v>344312294</v>
      </c>
      <c r="AH34" s="78">
        <v>324496718</v>
      </c>
      <c r="AI34" s="79">
        <v>295922961</v>
      </c>
      <c r="AJ34" s="114">
        <f t="shared" si="15"/>
        <v>0.91194438829424462</v>
      </c>
      <c r="AK34" s="115">
        <f t="shared" si="16"/>
        <v>0.3936896375139094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185016000</v>
      </c>
      <c r="E35" s="78">
        <v>3100000</v>
      </c>
      <c r="F35" s="79">
        <f t="shared" si="0"/>
        <v>188116000</v>
      </c>
      <c r="G35" s="77">
        <v>186893000</v>
      </c>
      <c r="H35" s="78">
        <v>4945000</v>
      </c>
      <c r="I35" s="79">
        <f t="shared" si="1"/>
        <v>191838000</v>
      </c>
      <c r="J35" s="77">
        <v>74565735</v>
      </c>
      <c r="K35" s="78">
        <v>12994</v>
      </c>
      <c r="L35" s="78">
        <f t="shared" si="2"/>
        <v>74578729</v>
      </c>
      <c r="M35" s="95">
        <f t="shared" si="3"/>
        <v>0.39645074847434564</v>
      </c>
      <c r="N35" s="77">
        <v>60019811</v>
      </c>
      <c r="O35" s="78">
        <v>299192</v>
      </c>
      <c r="P35" s="78">
        <f t="shared" si="4"/>
        <v>60319003</v>
      </c>
      <c r="Q35" s="95">
        <f t="shared" si="5"/>
        <v>0.32064791405303111</v>
      </c>
      <c r="R35" s="77">
        <v>45707132</v>
      </c>
      <c r="S35" s="78">
        <v>752610</v>
      </c>
      <c r="T35" s="78">
        <f t="shared" si="6"/>
        <v>46459742</v>
      </c>
      <c r="U35" s="95">
        <f t="shared" si="7"/>
        <v>0.24218216411764093</v>
      </c>
      <c r="V35" s="77">
        <v>10670506</v>
      </c>
      <c r="W35" s="78">
        <v>520811</v>
      </c>
      <c r="X35" s="78">
        <f t="shared" si="8"/>
        <v>11191317</v>
      </c>
      <c r="Y35" s="95">
        <f t="shared" si="9"/>
        <v>5.8337331498451821E-2</v>
      </c>
      <c r="Z35" s="77">
        <f t="shared" si="10"/>
        <v>190963184</v>
      </c>
      <c r="AA35" s="78">
        <f t="shared" si="11"/>
        <v>1585607</v>
      </c>
      <c r="AB35" s="78">
        <f t="shared" si="12"/>
        <v>192548791</v>
      </c>
      <c r="AC35" s="95">
        <f t="shared" si="13"/>
        <v>1.0037051626893525</v>
      </c>
      <c r="AD35" s="77">
        <v>2176788</v>
      </c>
      <c r="AE35" s="78">
        <v>244392</v>
      </c>
      <c r="AF35" s="78">
        <f t="shared" si="14"/>
        <v>2421180</v>
      </c>
      <c r="AG35" s="78">
        <v>180169000</v>
      </c>
      <c r="AH35" s="78">
        <v>183549160</v>
      </c>
      <c r="AI35" s="79">
        <v>179643936</v>
      </c>
      <c r="AJ35" s="114">
        <f t="shared" si="15"/>
        <v>0.9787238252683913</v>
      </c>
      <c r="AK35" s="115">
        <f t="shared" si="16"/>
        <v>3.6222573290709486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4505563460</v>
      </c>
      <c r="E36" s="81">
        <f>SUM(E31:E35)</f>
        <v>556101643</v>
      </c>
      <c r="F36" s="82">
        <f t="shared" si="0"/>
        <v>5061665103</v>
      </c>
      <c r="G36" s="80">
        <f>SUM(G31:G35)</f>
        <v>4747806223</v>
      </c>
      <c r="H36" s="81">
        <f>SUM(H31:H35)</f>
        <v>477286641</v>
      </c>
      <c r="I36" s="82">
        <f t="shared" si="1"/>
        <v>5225092864</v>
      </c>
      <c r="J36" s="80">
        <f>SUM(J31:J35)</f>
        <v>841577876</v>
      </c>
      <c r="K36" s="81">
        <f>SUM(K31:K35)</f>
        <v>9942467</v>
      </c>
      <c r="L36" s="81">
        <f t="shared" si="2"/>
        <v>851520343</v>
      </c>
      <c r="M36" s="96">
        <f t="shared" si="3"/>
        <v>0.16822929326069244</v>
      </c>
      <c r="N36" s="80">
        <f>SUM(N31:N35)</f>
        <v>804784718</v>
      </c>
      <c r="O36" s="81">
        <f>SUM(O31:O35)</f>
        <v>48300312</v>
      </c>
      <c r="P36" s="81">
        <f t="shared" si="4"/>
        <v>853085030</v>
      </c>
      <c r="Q36" s="96">
        <f t="shared" si="5"/>
        <v>0.1685384182162476</v>
      </c>
      <c r="R36" s="80">
        <f>SUM(R31:R35)</f>
        <v>1914298847</v>
      </c>
      <c r="S36" s="81">
        <f>SUM(S31:S35)</f>
        <v>96849246</v>
      </c>
      <c r="T36" s="81">
        <f t="shared" si="6"/>
        <v>2011148093</v>
      </c>
      <c r="U36" s="96">
        <f t="shared" si="7"/>
        <v>0.38490188506628614</v>
      </c>
      <c r="V36" s="80">
        <f>SUM(V31:V35)</f>
        <v>557601136</v>
      </c>
      <c r="W36" s="81">
        <f>SUM(W31:W35)</f>
        <v>79738678</v>
      </c>
      <c r="X36" s="81">
        <f t="shared" si="8"/>
        <v>637339814</v>
      </c>
      <c r="Y36" s="96">
        <f t="shared" si="9"/>
        <v>0.12197674387591516</v>
      </c>
      <c r="Z36" s="80">
        <f t="shared" si="10"/>
        <v>4118262577</v>
      </c>
      <c r="AA36" s="81">
        <f t="shared" si="11"/>
        <v>234830703</v>
      </c>
      <c r="AB36" s="81">
        <f t="shared" si="12"/>
        <v>4353093280</v>
      </c>
      <c r="AC36" s="96">
        <f t="shared" si="13"/>
        <v>0.83311309354749874</v>
      </c>
      <c r="AD36" s="80">
        <f>SUM(AD31:AD35)</f>
        <v>695031522</v>
      </c>
      <c r="AE36" s="81">
        <f>SUM(AE31:AE35)</f>
        <v>61680729</v>
      </c>
      <c r="AF36" s="81">
        <f t="shared" si="14"/>
        <v>756712251</v>
      </c>
      <c r="AG36" s="81">
        <f>SUM(AG31:AG35)</f>
        <v>4790201685</v>
      </c>
      <c r="AH36" s="81">
        <f>SUM(AH31:AH35)</f>
        <v>4602725150</v>
      </c>
      <c r="AI36" s="82">
        <f>SUM(AI31:AI35)</f>
        <v>3923882479</v>
      </c>
      <c r="AJ36" s="116">
        <f t="shared" si="15"/>
        <v>0.85251288120039059</v>
      </c>
      <c r="AK36" s="117">
        <f t="shared" si="16"/>
        <v>-0.15775142644016737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25163090589</v>
      </c>
      <c r="E37" s="84">
        <f>SUM(E9,E11:E14,E16:E21,E23:E29,E31:E35)</f>
        <v>3294701043</v>
      </c>
      <c r="F37" s="85">
        <f t="shared" si="0"/>
        <v>28457791632</v>
      </c>
      <c r="G37" s="83">
        <f>SUM(G9,G11:G14,G16:G21,G23:G29,G31:G35)</f>
        <v>25034045325</v>
      </c>
      <c r="H37" s="84">
        <f>SUM(H9,H11:H14,H16:H21,H23:H29,H31:H35)</f>
        <v>3343178974</v>
      </c>
      <c r="I37" s="85">
        <f t="shared" si="1"/>
        <v>28377224299</v>
      </c>
      <c r="J37" s="83">
        <f>SUM(J9,J11:J14,J16:J21,J23:J29,J31:J35)</f>
        <v>6133191107</v>
      </c>
      <c r="K37" s="84">
        <f>SUM(K9,K11:K14,K16:K21,K23:K29,K31:K35)</f>
        <v>195087164</v>
      </c>
      <c r="L37" s="84">
        <f t="shared" si="2"/>
        <v>6328278271</v>
      </c>
      <c r="M37" s="97">
        <f t="shared" si="3"/>
        <v>0.22237418675467516</v>
      </c>
      <c r="N37" s="83">
        <f>SUM(N9,N11:N14,N16:N21,N23:N29,N31:N35)</f>
        <v>4520416261</v>
      </c>
      <c r="O37" s="84">
        <f>SUM(O9,O11:O14,O16:O21,O23:O29,O31:O35)</f>
        <v>473981575</v>
      </c>
      <c r="P37" s="84">
        <f t="shared" si="4"/>
        <v>4994397836</v>
      </c>
      <c r="Q37" s="97">
        <f t="shared" si="5"/>
        <v>0.17550194690384679</v>
      </c>
      <c r="R37" s="83">
        <f>SUM(R9,R11:R14,R16:R21,R23:R29,R31:R35)</f>
        <v>6941752253</v>
      </c>
      <c r="S37" s="84">
        <f>SUM(S9,S11:S14,S16:S21,S23:S29,S31:S35)</f>
        <v>494128352</v>
      </c>
      <c r="T37" s="84">
        <f t="shared" si="6"/>
        <v>7435880605</v>
      </c>
      <c r="U37" s="97">
        <f t="shared" si="7"/>
        <v>0.26203692534022915</v>
      </c>
      <c r="V37" s="83">
        <f>SUM(V9,V11:V14,V16:V21,V23:V29,V31:V35)</f>
        <v>4249241183</v>
      </c>
      <c r="W37" s="84">
        <f>SUM(W9,W11:W14,W16:W21,W23:W29,W31:W35)</f>
        <v>718044323</v>
      </c>
      <c r="X37" s="84">
        <f t="shared" si="8"/>
        <v>4967285506</v>
      </c>
      <c r="Y37" s="97">
        <f t="shared" si="9"/>
        <v>0.17504479837991219</v>
      </c>
      <c r="Z37" s="83">
        <f t="shared" si="10"/>
        <v>21844600804</v>
      </c>
      <c r="AA37" s="84">
        <f t="shared" si="11"/>
        <v>1881241414</v>
      </c>
      <c r="AB37" s="84">
        <f t="shared" si="12"/>
        <v>23725842218</v>
      </c>
      <c r="AC37" s="97">
        <f t="shared" si="13"/>
        <v>0.83608748931924559</v>
      </c>
      <c r="AD37" s="83">
        <f>SUM(AD9,AD11:AD14,AD16:AD21,AD23:AD29,AD31:AD35)</f>
        <v>4025179891</v>
      </c>
      <c r="AE37" s="84">
        <f>SUM(AE9,AE11:AE14,AE16:AE21,AE23:AE29,AE31:AE35)</f>
        <v>654691166</v>
      </c>
      <c r="AF37" s="84">
        <f t="shared" si="14"/>
        <v>4679871057</v>
      </c>
      <c r="AG37" s="84">
        <f>SUM(AG9,AG11:AG14,AG16:AG21,AG23:AG29,AG31:AG35)</f>
        <v>26448900581</v>
      </c>
      <c r="AH37" s="84">
        <f>SUM(AH9,AH11:AH14,AH16:AH21,AH23:AH29,AH31:AH35)</f>
        <v>26321599505</v>
      </c>
      <c r="AI37" s="85">
        <f>SUM(AI9,AI11:AI14,AI16:AI21,AI23:AI29,AI31:AI35)</f>
        <v>22391731035</v>
      </c>
      <c r="AJ37" s="118">
        <f t="shared" si="15"/>
        <v>0.85069796122179087</v>
      </c>
      <c r="AK37" s="119">
        <f t="shared" si="16"/>
        <v>6.1415035905763915E-2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55326542441</v>
      </c>
      <c r="E9" s="78">
        <v>2767670180</v>
      </c>
      <c r="F9" s="79">
        <f>$D9       +$E9</f>
        <v>58094212621</v>
      </c>
      <c r="G9" s="77">
        <v>55539197553</v>
      </c>
      <c r="H9" s="78">
        <v>2718720150</v>
      </c>
      <c r="I9" s="79">
        <f>$G9       +$H9</f>
        <v>58257917703</v>
      </c>
      <c r="J9" s="77">
        <v>15016369383</v>
      </c>
      <c r="K9" s="78">
        <v>217657645</v>
      </c>
      <c r="L9" s="78">
        <f>$J9       +$K9</f>
        <v>15234027028</v>
      </c>
      <c r="M9" s="95">
        <f>IF(($F9       =0),0,($L9       /$F9       ))</f>
        <v>0.26222968417499776</v>
      </c>
      <c r="N9" s="77">
        <v>13073427188</v>
      </c>
      <c r="O9" s="78">
        <v>486153631</v>
      </c>
      <c r="P9" s="78">
        <f>$N9       +$O9</f>
        <v>13559580819</v>
      </c>
      <c r="Q9" s="95">
        <f>IF(($F9       =0),0,($P9       /$F9       ))</f>
        <v>0.23340674065868067</v>
      </c>
      <c r="R9" s="77">
        <v>12673783028</v>
      </c>
      <c r="S9" s="78">
        <v>555565746</v>
      </c>
      <c r="T9" s="78">
        <f>$R9       +$S9</f>
        <v>13229348774</v>
      </c>
      <c r="U9" s="95">
        <f>IF(($I9       =0),0,($T9       /$I9       ))</f>
        <v>0.22708241721654862</v>
      </c>
      <c r="V9" s="77">
        <v>11547979790</v>
      </c>
      <c r="W9" s="78">
        <v>727194564</v>
      </c>
      <c r="X9" s="78">
        <f>$V9       +$W9</f>
        <v>12275174354</v>
      </c>
      <c r="Y9" s="95">
        <f>IF(($I9       =0),0,($X9       /$I9       ))</f>
        <v>0.21070396673940661</v>
      </c>
      <c r="Z9" s="77">
        <f>$J9       +$N9       +$R9       +$V9</f>
        <v>52311559389</v>
      </c>
      <c r="AA9" s="78">
        <f>$K9       +$O9       +$S9       +$W9</f>
        <v>1986571586</v>
      </c>
      <c r="AB9" s="78">
        <f>$Z9       +$AA9</f>
        <v>54298130975</v>
      </c>
      <c r="AC9" s="95">
        <f>IF(($I9       =0),0,($AB9       /$I9       ))</f>
        <v>0.93203006760064666</v>
      </c>
      <c r="AD9" s="77">
        <v>10051650542</v>
      </c>
      <c r="AE9" s="78">
        <v>740345858</v>
      </c>
      <c r="AF9" s="78">
        <f>$AD9       +$AE9</f>
        <v>10791996400</v>
      </c>
      <c r="AG9" s="78">
        <v>51590844133</v>
      </c>
      <c r="AH9" s="78">
        <v>53659676392</v>
      </c>
      <c r="AI9" s="79">
        <v>50019313969</v>
      </c>
      <c r="AJ9" s="114">
        <f>IF(($AH9       =0),0,($AI9       /$AH9       ))</f>
        <v>0.93215832319960223</v>
      </c>
      <c r="AK9" s="115">
        <f>IF(($AF9       =0),0,(($X9       /$AF9       )-1))</f>
        <v>0.13743314017413866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75393870352</v>
      </c>
      <c r="E10" s="78">
        <v>7642206000</v>
      </c>
      <c r="F10" s="79">
        <f t="shared" ref="F10:F23" si="0">$D10      +$E10</f>
        <v>83036076352</v>
      </c>
      <c r="G10" s="77">
        <v>71205652996</v>
      </c>
      <c r="H10" s="78">
        <v>6903334000</v>
      </c>
      <c r="I10" s="79">
        <f t="shared" ref="I10:I23" si="1">$G10      +$H10</f>
        <v>78108986996</v>
      </c>
      <c r="J10" s="77">
        <v>20707710655</v>
      </c>
      <c r="K10" s="78">
        <v>924276495</v>
      </c>
      <c r="L10" s="78">
        <f t="shared" ref="L10:L23" si="2">$J10      +$K10</f>
        <v>21631987150</v>
      </c>
      <c r="M10" s="95">
        <f t="shared" ref="M10:M23" si="3">IF(($F10      =0),0,($L10      /$F10      ))</f>
        <v>0.26051311791635462</v>
      </c>
      <c r="N10" s="77">
        <v>20933049082</v>
      </c>
      <c r="O10" s="78">
        <v>1249695285</v>
      </c>
      <c r="P10" s="78">
        <f t="shared" ref="P10:P23" si="4">$N10      +$O10</f>
        <v>22182744367</v>
      </c>
      <c r="Q10" s="95">
        <f t="shared" ref="Q10:Q23" si="5">IF(($F10      =0),0,($P10      /$F10      ))</f>
        <v>0.26714586408159097</v>
      </c>
      <c r="R10" s="77">
        <v>20325865084</v>
      </c>
      <c r="S10" s="78">
        <v>1011588887</v>
      </c>
      <c r="T10" s="78">
        <f t="shared" ref="T10:T23" si="6">$R10      +$S10</f>
        <v>21337453971</v>
      </c>
      <c r="U10" s="95">
        <f t="shared" ref="U10:U23" si="7">IF(($I10      =0),0,($T10      /$I10      ))</f>
        <v>0.27317540262163048</v>
      </c>
      <c r="V10" s="77">
        <v>19130552295</v>
      </c>
      <c r="W10" s="78">
        <v>1712815404</v>
      </c>
      <c r="X10" s="78">
        <f t="shared" ref="X10:X23" si="8">$V10      +$W10</f>
        <v>20843367699</v>
      </c>
      <c r="Y10" s="95">
        <f t="shared" ref="Y10:Y23" si="9">IF(($I10      =0),0,($X10      /$I10      ))</f>
        <v>0.26684980180407919</v>
      </c>
      <c r="Z10" s="77">
        <f t="shared" ref="Z10:Z23" si="10">$J10      +$N10      +$R10      +$V10</f>
        <v>81097177116</v>
      </c>
      <c r="AA10" s="78">
        <f t="shared" ref="AA10:AA23" si="11">$K10      +$O10      +$S10      +$W10</f>
        <v>4898376071</v>
      </c>
      <c r="AB10" s="78">
        <f t="shared" ref="AB10:AB23" si="12">$Z10      +$AA10</f>
        <v>85995553187</v>
      </c>
      <c r="AC10" s="95">
        <f t="shared" ref="AC10:AC23" si="13">IF(($I10      =0),0,($AB10      /$I10      ))</f>
        <v>1.100968742449622</v>
      </c>
      <c r="AD10" s="77">
        <v>16465920750</v>
      </c>
      <c r="AE10" s="78">
        <v>2285047317</v>
      </c>
      <c r="AF10" s="78">
        <f t="shared" ref="AF10:AF23" si="14">$AD10      +$AE10</f>
        <v>18750968067</v>
      </c>
      <c r="AG10" s="78">
        <v>77765163947</v>
      </c>
      <c r="AH10" s="78">
        <v>73682390929</v>
      </c>
      <c r="AI10" s="79">
        <v>75598720623</v>
      </c>
      <c r="AJ10" s="114">
        <f t="shared" ref="AJ10:AJ23" si="15">IF(($AH10      =0),0,($AI10      /$AH10      ))</f>
        <v>1.0260079738162482</v>
      </c>
      <c r="AK10" s="115">
        <f t="shared" ref="AK10:AK23" si="16">IF(($AF10      =0),0,(($X10      /$AF10      )-1))</f>
        <v>0.11158888567905101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44704930614</v>
      </c>
      <c r="E11" s="78">
        <v>2228221908</v>
      </c>
      <c r="F11" s="79">
        <f t="shared" si="0"/>
        <v>46933152522</v>
      </c>
      <c r="G11" s="77">
        <v>45078844946</v>
      </c>
      <c r="H11" s="78">
        <v>1980899368</v>
      </c>
      <c r="I11" s="79">
        <f t="shared" si="1"/>
        <v>47059744314</v>
      </c>
      <c r="J11" s="77">
        <v>13559215025</v>
      </c>
      <c r="K11" s="78">
        <v>82151767</v>
      </c>
      <c r="L11" s="78">
        <f t="shared" si="2"/>
        <v>13641366792</v>
      </c>
      <c r="M11" s="95">
        <f t="shared" si="3"/>
        <v>0.29065524174208379</v>
      </c>
      <c r="N11" s="77">
        <v>14545305891</v>
      </c>
      <c r="O11" s="78">
        <v>464467609</v>
      </c>
      <c r="P11" s="78">
        <f t="shared" si="4"/>
        <v>15009773500</v>
      </c>
      <c r="Q11" s="95">
        <f t="shared" si="5"/>
        <v>0.31981174699407078</v>
      </c>
      <c r="R11" s="77">
        <v>11092249625</v>
      </c>
      <c r="S11" s="78">
        <v>403942741</v>
      </c>
      <c r="T11" s="78">
        <f t="shared" si="6"/>
        <v>11496192366</v>
      </c>
      <c r="U11" s="95">
        <f t="shared" si="7"/>
        <v>0.24428930784861808</v>
      </c>
      <c r="V11" s="77">
        <v>1399141101</v>
      </c>
      <c r="W11" s="78">
        <v>2023497208</v>
      </c>
      <c r="X11" s="78">
        <f t="shared" si="8"/>
        <v>3422638309</v>
      </c>
      <c r="Y11" s="95">
        <f t="shared" si="9"/>
        <v>7.2729640989183719E-2</v>
      </c>
      <c r="Z11" s="77">
        <f t="shared" si="10"/>
        <v>40595911642</v>
      </c>
      <c r="AA11" s="78">
        <f t="shared" si="11"/>
        <v>2974059325</v>
      </c>
      <c r="AB11" s="78">
        <f t="shared" si="12"/>
        <v>43569970967</v>
      </c>
      <c r="AC11" s="95">
        <f t="shared" si="13"/>
        <v>0.92584376736696772</v>
      </c>
      <c r="AD11" s="77">
        <v>8702286659</v>
      </c>
      <c r="AE11" s="78">
        <v>977901161</v>
      </c>
      <c r="AF11" s="78">
        <f t="shared" si="14"/>
        <v>9680187820</v>
      </c>
      <c r="AG11" s="78">
        <v>44944945450</v>
      </c>
      <c r="AH11" s="78">
        <v>44968066064</v>
      </c>
      <c r="AI11" s="79">
        <v>31089975755</v>
      </c>
      <c r="AJ11" s="114">
        <f t="shared" si="15"/>
        <v>0.69137898238166939</v>
      </c>
      <c r="AK11" s="115">
        <f t="shared" si="16"/>
        <v>-0.64642852260277728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175425343407</v>
      </c>
      <c r="E12" s="81">
        <f>SUM(E9:E11)</f>
        <v>12638098088</v>
      </c>
      <c r="F12" s="82">
        <f t="shared" si="0"/>
        <v>188063441495</v>
      </c>
      <c r="G12" s="80">
        <f>SUM(G9:G11)</f>
        <v>171823695495</v>
      </c>
      <c r="H12" s="81">
        <f>SUM(H9:H11)</f>
        <v>11602953518</v>
      </c>
      <c r="I12" s="82">
        <f t="shared" si="1"/>
        <v>183426649013</v>
      </c>
      <c r="J12" s="80">
        <f>SUM(J9:J11)</f>
        <v>49283295063</v>
      </c>
      <c r="K12" s="81">
        <f>SUM(K9:K11)</f>
        <v>1224085907</v>
      </c>
      <c r="L12" s="81">
        <f t="shared" si="2"/>
        <v>50507380970</v>
      </c>
      <c r="M12" s="96">
        <f t="shared" si="3"/>
        <v>0.26856565299717133</v>
      </c>
      <c r="N12" s="80">
        <f>SUM(N9:N11)</f>
        <v>48551782161</v>
      </c>
      <c r="O12" s="81">
        <f>SUM(O9:O11)</f>
        <v>2200316525</v>
      </c>
      <c r="P12" s="81">
        <f t="shared" si="4"/>
        <v>50752098686</v>
      </c>
      <c r="Q12" s="96">
        <f t="shared" si="5"/>
        <v>0.26986690386259538</v>
      </c>
      <c r="R12" s="80">
        <f>SUM(R9:R11)</f>
        <v>44091897737</v>
      </c>
      <c r="S12" s="81">
        <f>SUM(S9:S11)</f>
        <v>1971097374</v>
      </c>
      <c r="T12" s="81">
        <f t="shared" si="6"/>
        <v>46062995111</v>
      </c>
      <c r="U12" s="96">
        <f t="shared" si="7"/>
        <v>0.25112487939380812</v>
      </c>
      <c r="V12" s="80">
        <f>SUM(V9:V11)</f>
        <v>32077673186</v>
      </c>
      <c r="W12" s="81">
        <f>SUM(W9:W11)</f>
        <v>4463507176</v>
      </c>
      <c r="X12" s="81">
        <f t="shared" si="8"/>
        <v>36541180362</v>
      </c>
      <c r="Y12" s="96">
        <f t="shared" si="9"/>
        <v>0.19921413032743249</v>
      </c>
      <c r="Z12" s="80">
        <f t="shared" si="10"/>
        <v>174004648147</v>
      </c>
      <c r="AA12" s="81">
        <f t="shared" si="11"/>
        <v>9859006982</v>
      </c>
      <c r="AB12" s="81">
        <f t="shared" si="12"/>
        <v>183863655129</v>
      </c>
      <c r="AC12" s="96">
        <f t="shared" si="13"/>
        <v>1.0023824570658162</v>
      </c>
      <c r="AD12" s="80">
        <f>SUM(AD9:AD11)</f>
        <v>35219857951</v>
      </c>
      <c r="AE12" s="81">
        <f>SUM(AE9:AE11)</f>
        <v>4003294336</v>
      </c>
      <c r="AF12" s="81">
        <f t="shared" si="14"/>
        <v>39223152287</v>
      </c>
      <c r="AG12" s="81">
        <f>SUM(AG9:AG11)</f>
        <v>174300953530</v>
      </c>
      <c r="AH12" s="81">
        <f>SUM(AH9:AH11)</f>
        <v>172310133385</v>
      </c>
      <c r="AI12" s="82">
        <f>SUM(AI9:AI11)</f>
        <v>156708010347</v>
      </c>
      <c r="AJ12" s="116">
        <f t="shared" si="15"/>
        <v>0.90945324728442112</v>
      </c>
      <c r="AK12" s="117">
        <f t="shared" si="16"/>
        <v>-6.8377266196651521E-2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7960574607</v>
      </c>
      <c r="E13" s="78">
        <v>539962860</v>
      </c>
      <c r="F13" s="79">
        <f t="shared" si="0"/>
        <v>8500537467</v>
      </c>
      <c r="G13" s="77">
        <v>7960115612</v>
      </c>
      <c r="H13" s="78">
        <v>489733147</v>
      </c>
      <c r="I13" s="79">
        <f t="shared" si="1"/>
        <v>8449848759</v>
      </c>
      <c r="J13" s="77">
        <v>2232361066</v>
      </c>
      <c r="K13" s="78">
        <v>5857634</v>
      </c>
      <c r="L13" s="78">
        <f t="shared" si="2"/>
        <v>2238218700</v>
      </c>
      <c r="M13" s="95">
        <f t="shared" si="3"/>
        <v>0.26330319802589019</v>
      </c>
      <c r="N13" s="77">
        <v>1810400447</v>
      </c>
      <c r="O13" s="78">
        <v>31780599</v>
      </c>
      <c r="P13" s="78">
        <f t="shared" si="4"/>
        <v>1842181046</v>
      </c>
      <c r="Q13" s="95">
        <f t="shared" si="5"/>
        <v>0.21671347878314104</v>
      </c>
      <c r="R13" s="77">
        <v>1922362253</v>
      </c>
      <c r="S13" s="78">
        <v>57536382</v>
      </c>
      <c r="T13" s="78">
        <f t="shared" si="6"/>
        <v>1979898635</v>
      </c>
      <c r="U13" s="95">
        <f t="shared" si="7"/>
        <v>0.23431172456089164</v>
      </c>
      <c r="V13" s="77">
        <v>1586441869</v>
      </c>
      <c r="W13" s="78">
        <v>121278294</v>
      </c>
      <c r="X13" s="78">
        <f t="shared" si="8"/>
        <v>1707720163</v>
      </c>
      <c r="Y13" s="95">
        <f t="shared" si="9"/>
        <v>0.20210067797735359</v>
      </c>
      <c r="Z13" s="77">
        <f t="shared" si="10"/>
        <v>7551565635</v>
      </c>
      <c r="AA13" s="78">
        <f t="shared" si="11"/>
        <v>216452909</v>
      </c>
      <c r="AB13" s="78">
        <f t="shared" si="12"/>
        <v>7768018544</v>
      </c>
      <c r="AC13" s="95">
        <f t="shared" si="13"/>
        <v>0.9193085894852524</v>
      </c>
      <c r="AD13" s="77">
        <v>1579954091</v>
      </c>
      <c r="AE13" s="78">
        <v>92983508</v>
      </c>
      <c r="AF13" s="78">
        <f t="shared" si="14"/>
        <v>1672937599</v>
      </c>
      <c r="AG13" s="78">
        <v>7423752807</v>
      </c>
      <c r="AH13" s="78">
        <v>7548097941</v>
      </c>
      <c r="AI13" s="79">
        <v>7294024653</v>
      </c>
      <c r="AJ13" s="114">
        <f t="shared" si="15"/>
        <v>0.9663394288222048</v>
      </c>
      <c r="AK13" s="115">
        <f t="shared" si="16"/>
        <v>2.0791309861641682E-2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1694996413</v>
      </c>
      <c r="E14" s="78">
        <v>259622261</v>
      </c>
      <c r="F14" s="79">
        <f t="shared" si="0"/>
        <v>1954618674</v>
      </c>
      <c r="G14" s="77">
        <v>1645213325</v>
      </c>
      <c r="H14" s="78">
        <v>262297981</v>
      </c>
      <c r="I14" s="79">
        <f t="shared" si="1"/>
        <v>1907511306</v>
      </c>
      <c r="J14" s="77">
        <v>442088979</v>
      </c>
      <c r="K14" s="78">
        <v>27769463</v>
      </c>
      <c r="L14" s="78">
        <f t="shared" si="2"/>
        <v>469858442</v>
      </c>
      <c r="M14" s="95">
        <f t="shared" si="3"/>
        <v>0.24038368621459308</v>
      </c>
      <c r="N14" s="77">
        <v>381633236</v>
      </c>
      <c r="O14" s="78">
        <v>54197270</v>
      </c>
      <c r="P14" s="78">
        <f t="shared" si="4"/>
        <v>435830506</v>
      </c>
      <c r="Q14" s="95">
        <f t="shared" si="5"/>
        <v>0.22297469670035497</v>
      </c>
      <c r="R14" s="77">
        <v>372452960</v>
      </c>
      <c r="S14" s="78">
        <v>57545418</v>
      </c>
      <c r="T14" s="78">
        <f t="shared" si="6"/>
        <v>429998378</v>
      </c>
      <c r="U14" s="95">
        <f t="shared" si="7"/>
        <v>0.22542376375304168</v>
      </c>
      <c r="V14" s="77">
        <v>335524564</v>
      </c>
      <c r="W14" s="78">
        <v>95166055</v>
      </c>
      <c r="X14" s="78">
        <f t="shared" si="8"/>
        <v>430690619</v>
      </c>
      <c r="Y14" s="95">
        <f t="shared" si="9"/>
        <v>0.22578666645134945</v>
      </c>
      <c r="Z14" s="77">
        <f t="shared" si="10"/>
        <v>1531699739</v>
      </c>
      <c r="AA14" s="78">
        <f t="shared" si="11"/>
        <v>234678206</v>
      </c>
      <c r="AB14" s="78">
        <f t="shared" si="12"/>
        <v>1766377945</v>
      </c>
      <c r="AC14" s="95">
        <f t="shared" si="13"/>
        <v>0.92601178270552276</v>
      </c>
      <c r="AD14" s="77">
        <v>304392923</v>
      </c>
      <c r="AE14" s="78">
        <v>57251993</v>
      </c>
      <c r="AF14" s="78">
        <f t="shared" si="14"/>
        <v>361644916</v>
      </c>
      <c r="AG14" s="78">
        <v>1662453937</v>
      </c>
      <c r="AH14" s="78">
        <v>1715319600</v>
      </c>
      <c r="AI14" s="79">
        <v>1542542341</v>
      </c>
      <c r="AJ14" s="114">
        <f t="shared" si="15"/>
        <v>0.89927401342583624</v>
      </c>
      <c r="AK14" s="115">
        <f t="shared" si="16"/>
        <v>0.19092125990235131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1209418126</v>
      </c>
      <c r="E15" s="78">
        <v>87314197</v>
      </c>
      <c r="F15" s="79">
        <f t="shared" si="0"/>
        <v>1296732323</v>
      </c>
      <c r="G15" s="77">
        <v>1226343390</v>
      </c>
      <c r="H15" s="78">
        <v>91952884</v>
      </c>
      <c r="I15" s="79">
        <f t="shared" si="1"/>
        <v>1318296274</v>
      </c>
      <c r="J15" s="77">
        <v>357903727</v>
      </c>
      <c r="K15" s="78">
        <v>0</v>
      </c>
      <c r="L15" s="78">
        <f t="shared" si="2"/>
        <v>357903727</v>
      </c>
      <c r="M15" s="95">
        <f t="shared" si="3"/>
        <v>0.2760043230602805</v>
      </c>
      <c r="N15" s="77">
        <v>294679791</v>
      </c>
      <c r="O15" s="78">
        <v>28236716</v>
      </c>
      <c r="P15" s="78">
        <f t="shared" si="4"/>
        <v>322916507</v>
      </c>
      <c r="Q15" s="95">
        <f t="shared" si="5"/>
        <v>0.24902325736195904</v>
      </c>
      <c r="R15" s="77">
        <v>260416649</v>
      </c>
      <c r="S15" s="78">
        <v>19371546</v>
      </c>
      <c r="T15" s="78">
        <f t="shared" si="6"/>
        <v>279788195</v>
      </c>
      <c r="U15" s="95">
        <f t="shared" si="7"/>
        <v>0.2122346854179154</v>
      </c>
      <c r="V15" s="77">
        <v>234615943</v>
      </c>
      <c r="W15" s="78">
        <v>47081543</v>
      </c>
      <c r="X15" s="78">
        <f t="shared" si="8"/>
        <v>281697486</v>
      </c>
      <c r="Y15" s="95">
        <f t="shared" si="9"/>
        <v>0.21368298731913127</v>
      </c>
      <c r="Z15" s="77">
        <f t="shared" si="10"/>
        <v>1147616110</v>
      </c>
      <c r="AA15" s="78">
        <f t="shared" si="11"/>
        <v>94689805</v>
      </c>
      <c r="AB15" s="78">
        <f t="shared" si="12"/>
        <v>1242305915</v>
      </c>
      <c r="AC15" s="95">
        <f t="shared" si="13"/>
        <v>0.94235714649376301</v>
      </c>
      <c r="AD15" s="77">
        <v>268090254</v>
      </c>
      <c r="AE15" s="78">
        <v>43029467</v>
      </c>
      <c r="AF15" s="78">
        <f t="shared" si="14"/>
        <v>311119721</v>
      </c>
      <c r="AG15" s="78">
        <v>1201489243</v>
      </c>
      <c r="AH15" s="78">
        <v>1214195240</v>
      </c>
      <c r="AI15" s="79">
        <v>1109934415</v>
      </c>
      <c r="AJ15" s="114">
        <f t="shared" si="15"/>
        <v>0.91413174622559057</v>
      </c>
      <c r="AK15" s="115">
        <f t="shared" si="16"/>
        <v>-9.4568852483639221E-2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408336592</v>
      </c>
      <c r="E16" s="78">
        <v>2167000</v>
      </c>
      <c r="F16" s="79">
        <f t="shared" si="0"/>
        <v>410503592</v>
      </c>
      <c r="G16" s="77">
        <v>410254415</v>
      </c>
      <c r="H16" s="78">
        <v>2167000</v>
      </c>
      <c r="I16" s="79">
        <f t="shared" si="1"/>
        <v>412421415</v>
      </c>
      <c r="J16" s="77">
        <v>144771282</v>
      </c>
      <c r="K16" s="78">
        <v>318786</v>
      </c>
      <c r="L16" s="78">
        <f t="shared" si="2"/>
        <v>145090068</v>
      </c>
      <c r="M16" s="95">
        <f t="shared" si="3"/>
        <v>0.35344408874259009</v>
      </c>
      <c r="N16" s="77">
        <v>129453886</v>
      </c>
      <c r="O16" s="78">
        <v>92161</v>
      </c>
      <c r="P16" s="78">
        <f t="shared" si="4"/>
        <v>129546047</v>
      </c>
      <c r="Q16" s="95">
        <f t="shared" si="5"/>
        <v>0.31557835186981747</v>
      </c>
      <c r="R16" s="77">
        <v>98593770</v>
      </c>
      <c r="S16" s="78">
        <v>342214</v>
      </c>
      <c r="T16" s="78">
        <f t="shared" si="6"/>
        <v>98935984</v>
      </c>
      <c r="U16" s="95">
        <f t="shared" si="7"/>
        <v>0.23989051102014186</v>
      </c>
      <c r="V16" s="77">
        <v>34270171</v>
      </c>
      <c r="W16" s="78">
        <v>195000</v>
      </c>
      <c r="X16" s="78">
        <f t="shared" si="8"/>
        <v>34465171</v>
      </c>
      <c r="Y16" s="95">
        <f t="shared" si="9"/>
        <v>8.35678501321276E-2</v>
      </c>
      <c r="Z16" s="77">
        <f t="shared" si="10"/>
        <v>407089109</v>
      </c>
      <c r="AA16" s="78">
        <f t="shared" si="11"/>
        <v>948161</v>
      </c>
      <c r="AB16" s="78">
        <f t="shared" si="12"/>
        <v>408037270</v>
      </c>
      <c r="AC16" s="95">
        <f t="shared" si="13"/>
        <v>0.98936974453666526</v>
      </c>
      <c r="AD16" s="77">
        <v>32309528</v>
      </c>
      <c r="AE16" s="78">
        <v>339667</v>
      </c>
      <c r="AF16" s="78">
        <f t="shared" si="14"/>
        <v>32649195</v>
      </c>
      <c r="AG16" s="78">
        <v>397729119</v>
      </c>
      <c r="AH16" s="78">
        <v>397867123</v>
      </c>
      <c r="AI16" s="79">
        <v>392165975</v>
      </c>
      <c r="AJ16" s="114">
        <f t="shared" si="15"/>
        <v>0.98567072353952701</v>
      </c>
      <c r="AK16" s="115">
        <f t="shared" si="16"/>
        <v>5.5620850682535972E-2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11273325738</v>
      </c>
      <c r="E17" s="81">
        <f>SUM(E13:E16)</f>
        <v>889066318</v>
      </c>
      <c r="F17" s="82">
        <f t="shared" si="0"/>
        <v>12162392056</v>
      </c>
      <c r="G17" s="80">
        <f>SUM(G13:G16)</f>
        <v>11241926742</v>
      </c>
      <c r="H17" s="81">
        <f>SUM(H13:H16)</f>
        <v>846151012</v>
      </c>
      <c r="I17" s="82">
        <f t="shared" si="1"/>
        <v>12088077754</v>
      </c>
      <c r="J17" s="80">
        <f>SUM(J13:J16)</f>
        <v>3177125054</v>
      </c>
      <c r="K17" s="81">
        <f>SUM(K13:K16)</f>
        <v>33945883</v>
      </c>
      <c r="L17" s="81">
        <f t="shared" si="2"/>
        <v>3211070937</v>
      </c>
      <c r="M17" s="96">
        <f t="shared" si="3"/>
        <v>0.26401639761447271</v>
      </c>
      <c r="N17" s="80">
        <f>SUM(N13:N16)</f>
        <v>2616167360</v>
      </c>
      <c r="O17" s="81">
        <f>SUM(O13:O16)</f>
        <v>114306746</v>
      </c>
      <c r="P17" s="81">
        <f t="shared" si="4"/>
        <v>2730474106</v>
      </c>
      <c r="Q17" s="96">
        <f t="shared" si="5"/>
        <v>0.22450140510418684</v>
      </c>
      <c r="R17" s="80">
        <f>SUM(R13:R16)</f>
        <v>2653825632</v>
      </c>
      <c r="S17" s="81">
        <f>SUM(S13:S16)</f>
        <v>134795560</v>
      </c>
      <c r="T17" s="81">
        <f t="shared" si="6"/>
        <v>2788621192</v>
      </c>
      <c r="U17" s="96">
        <f t="shared" si="7"/>
        <v>0.23069186422772905</v>
      </c>
      <c r="V17" s="80">
        <f>SUM(V13:V16)</f>
        <v>2190852547</v>
      </c>
      <c r="W17" s="81">
        <f>SUM(W13:W16)</f>
        <v>263720892</v>
      </c>
      <c r="X17" s="81">
        <f t="shared" si="8"/>
        <v>2454573439</v>
      </c>
      <c r="Y17" s="96">
        <f t="shared" si="9"/>
        <v>0.20305738339478918</v>
      </c>
      <c r="Z17" s="80">
        <f t="shared" si="10"/>
        <v>10637970593</v>
      </c>
      <c r="AA17" s="81">
        <f t="shared" si="11"/>
        <v>546769081</v>
      </c>
      <c r="AB17" s="81">
        <f t="shared" si="12"/>
        <v>11184739674</v>
      </c>
      <c r="AC17" s="96">
        <f t="shared" si="13"/>
        <v>0.92527032846880208</v>
      </c>
      <c r="AD17" s="80">
        <f>SUM(AD13:AD16)</f>
        <v>2184746796</v>
      </c>
      <c r="AE17" s="81">
        <f>SUM(AE13:AE16)</f>
        <v>193604635</v>
      </c>
      <c r="AF17" s="81">
        <f t="shared" si="14"/>
        <v>2378351431</v>
      </c>
      <c r="AG17" s="81">
        <f>SUM(AG13:AG16)</f>
        <v>10685425106</v>
      </c>
      <c r="AH17" s="81">
        <f>SUM(AH13:AH16)</f>
        <v>10875479904</v>
      </c>
      <c r="AI17" s="82">
        <f>SUM(AI13:AI16)</f>
        <v>10338667384</v>
      </c>
      <c r="AJ17" s="116">
        <f t="shared" si="15"/>
        <v>0.95064010740320892</v>
      </c>
      <c r="AK17" s="117">
        <f t="shared" si="16"/>
        <v>3.2048252838711822E-2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3942643971</v>
      </c>
      <c r="E18" s="78">
        <v>7159622755</v>
      </c>
      <c r="F18" s="79">
        <f t="shared" si="0"/>
        <v>11102266726</v>
      </c>
      <c r="G18" s="77">
        <v>3876716403</v>
      </c>
      <c r="H18" s="78">
        <v>463683468</v>
      </c>
      <c r="I18" s="79">
        <f t="shared" si="1"/>
        <v>4340399871</v>
      </c>
      <c r="J18" s="77">
        <v>1056583431</v>
      </c>
      <c r="K18" s="78">
        <v>53722838</v>
      </c>
      <c r="L18" s="78">
        <f t="shared" si="2"/>
        <v>1110306269</v>
      </c>
      <c r="M18" s="95">
        <f t="shared" si="3"/>
        <v>0.10000716938279042</v>
      </c>
      <c r="N18" s="77">
        <v>1028380065</v>
      </c>
      <c r="O18" s="78">
        <v>128005156</v>
      </c>
      <c r="P18" s="78">
        <f t="shared" si="4"/>
        <v>1156385221</v>
      </c>
      <c r="Q18" s="95">
        <f t="shared" si="5"/>
        <v>0.10415757876649666</v>
      </c>
      <c r="R18" s="77">
        <v>1021897150</v>
      </c>
      <c r="S18" s="78">
        <v>298785370</v>
      </c>
      <c r="T18" s="78">
        <f t="shared" si="6"/>
        <v>1320682520</v>
      </c>
      <c r="U18" s="95">
        <f t="shared" si="7"/>
        <v>0.30427669321990908</v>
      </c>
      <c r="V18" s="77">
        <v>897262790</v>
      </c>
      <c r="W18" s="78">
        <v>195284864</v>
      </c>
      <c r="X18" s="78">
        <f t="shared" si="8"/>
        <v>1092547654</v>
      </c>
      <c r="Y18" s="95">
        <f t="shared" si="9"/>
        <v>0.25171589864329347</v>
      </c>
      <c r="Z18" s="77">
        <f t="shared" si="10"/>
        <v>4004123436</v>
      </c>
      <c r="AA18" s="78">
        <f t="shared" si="11"/>
        <v>675798228</v>
      </c>
      <c r="AB18" s="78">
        <f t="shared" si="12"/>
        <v>4679921664</v>
      </c>
      <c r="AC18" s="95">
        <f t="shared" si="13"/>
        <v>1.0782236206549736</v>
      </c>
      <c r="AD18" s="77">
        <v>736941483</v>
      </c>
      <c r="AE18" s="78">
        <v>155099810</v>
      </c>
      <c r="AF18" s="78">
        <f t="shared" si="14"/>
        <v>892041293</v>
      </c>
      <c r="AG18" s="78">
        <v>3789276451</v>
      </c>
      <c r="AH18" s="78">
        <v>3816029760</v>
      </c>
      <c r="AI18" s="79">
        <v>3658223945</v>
      </c>
      <c r="AJ18" s="114">
        <f t="shared" si="15"/>
        <v>0.95864659739970159</v>
      </c>
      <c r="AK18" s="115">
        <f t="shared" si="16"/>
        <v>0.22477251061515613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2248907942</v>
      </c>
      <c r="E19" s="78">
        <v>193935800</v>
      </c>
      <c r="F19" s="79">
        <f t="shared" si="0"/>
        <v>2442843742</v>
      </c>
      <c r="G19" s="77">
        <v>2450424403</v>
      </c>
      <c r="H19" s="78">
        <v>223492780</v>
      </c>
      <c r="I19" s="79">
        <f t="shared" si="1"/>
        <v>2673917183</v>
      </c>
      <c r="J19" s="77">
        <v>619892971</v>
      </c>
      <c r="K19" s="78">
        <v>20209934</v>
      </c>
      <c r="L19" s="78">
        <f t="shared" si="2"/>
        <v>640102905</v>
      </c>
      <c r="M19" s="95">
        <f t="shared" si="3"/>
        <v>0.2620318663836993</v>
      </c>
      <c r="N19" s="77">
        <v>377325414</v>
      </c>
      <c r="O19" s="78">
        <v>27935459</v>
      </c>
      <c r="P19" s="78">
        <f t="shared" si="4"/>
        <v>405260873</v>
      </c>
      <c r="Q19" s="95">
        <f t="shared" si="5"/>
        <v>0.16589717386843814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411669719</v>
      </c>
      <c r="W19" s="78">
        <v>96525939</v>
      </c>
      <c r="X19" s="78">
        <f t="shared" si="8"/>
        <v>508195658</v>
      </c>
      <c r="Y19" s="95">
        <f t="shared" si="9"/>
        <v>0.19005661851868955</v>
      </c>
      <c r="Z19" s="77">
        <f t="shared" si="10"/>
        <v>1408888104</v>
      </c>
      <c r="AA19" s="78">
        <f t="shared" si="11"/>
        <v>144671332</v>
      </c>
      <c r="AB19" s="78">
        <f t="shared" si="12"/>
        <v>1553559436</v>
      </c>
      <c r="AC19" s="95">
        <f t="shared" si="13"/>
        <v>0.58100506847298272</v>
      </c>
      <c r="AD19" s="77">
        <v>282395231</v>
      </c>
      <c r="AE19" s="78">
        <v>71220837</v>
      </c>
      <c r="AF19" s="78">
        <f t="shared" si="14"/>
        <v>353616068</v>
      </c>
      <c r="AG19" s="78">
        <v>2231985834</v>
      </c>
      <c r="AH19" s="78">
        <v>2312710449</v>
      </c>
      <c r="AI19" s="79">
        <v>1894213194</v>
      </c>
      <c r="AJ19" s="114">
        <f t="shared" si="15"/>
        <v>0.81904468188788815</v>
      </c>
      <c r="AK19" s="115">
        <f t="shared" si="16"/>
        <v>0.43713960984374722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2727260901</v>
      </c>
      <c r="E20" s="78">
        <v>242658000</v>
      </c>
      <c r="F20" s="79">
        <f t="shared" si="0"/>
        <v>2969918901</v>
      </c>
      <c r="G20" s="77">
        <v>2719142286</v>
      </c>
      <c r="H20" s="78">
        <v>429271843</v>
      </c>
      <c r="I20" s="79">
        <f t="shared" si="1"/>
        <v>3148414129</v>
      </c>
      <c r="J20" s="77">
        <v>760699634</v>
      </c>
      <c r="K20" s="78">
        <v>76301271</v>
      </c>
      <c r="L20" s="78">
        <f t="shared" si="2"/>
        <v>837000905</v>
      </c>
      <c r="M20" s="95">
        <f t="shared" si="3"/>
        <v>0.28182618209479521</v>
      </c>
      <c r="N20" s="77">
        <v>673914826</v>
      </c>
      <c r="O20" s="78">
        <v>65788053</v>
      </c>
      <c r="P20" s="78">
        <f t="shared" si="4"/>
        <v>739702879</v>
      </c>
      <c r="Q20" s="95">
        <f t="shared" si="5"/>
        <v>0.24906500940175</v>
      </c>
      <c r="R20" s="77">
        <v>490870847</v>
      </c>
      <c r="S20" s="78">
        <v>71459879</v>
      </c>
      <c r="T20" s="78">
        <f t="shared" si="6"/>
        <v>562330726</v>
      </c>
      <c r="U20" s="95">
        <f t="shared" si="7"/>
        <v>0.17860761099385855</v>
      </c>
      <c r="V20" s="77">
        <v>636244978</v>
      </c>
      <c r="W20" s="78">
        <v>80735350</v>
      </c>
      <c r="X20" s="78">
        <f t="shared" si="8"/>
        <v>716980328</v>
      </c>
      <c r="Y20" s="95">
        <f t="shared" si="9"/>
        <v>0.22772745217851231</v>
      </c>
      <c r="Z20" s="77">
        <f t="shared" si="10"/>
        <v>2561730285</v>
      </c>
      <c r="AA20" s="78">
        <f t="shared" si="11"/>
        <v>294284553</v>
      </c>
      <c r="AB20" s="78">
        <f t="shared" si="12"/>
        <v>2856014838</v>
      </c>
      <c r="AC20" s="95">
        <f t="shared" si="13"/>
        <v>0.90712807177851407</v>
      </c>
      <c r="AD20" s="77">
        <v>491067143</v>
      </c>
      <c r="AE20" s="78">
        <v>165935577</v>
      </c>
      <c r="AF20" s="78">
        <f t="shared" si="14"/>
        <v>657002720</v>
      </c>
      <c r="AG20" s="78">
        <v>2607084308</v>
      </c>
      <c r="AH20" s="78">
        <v>2948404310</v>
      </c>
      <c r="AI20" s="79">
        <v>2603579483</v>
      </c>
      <c r="AJ20" s="114">
        <f t="shared" si="15"/>
        <v>0.88304696685238526</v>
      </c>
      <c r="AK20" s="115">
        <f t="shared" si="16"/>
        <v>9.1289740779155304E-2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303827708</v>
      </c>
      <c r="E21" s="78">
        <v>3000000</v>
      </c>
      <c r="F21" s="79">
        <f t="shared" si="0"/>
        <v>306827708</v>
      </c>
      <c r="G21" s="77">
        <v>325117851</v>
      </c>
      <c r="H21" s="78">
        <v>9110752</v>
      </c>
      <c r="I21" s="79">
        <f t="shared" si="1"/>
        <v>334228603</v>
      </c>
      <c r="J21" s="77">
        <v>104019036</v>
      </c>
      <c r="K21" s="78">
        <v>689350</v>
      </c>
      <c r="L21" s="78">
        <f t="shared" si="2"/>
        <v>104708386</v>
      </c>
      <c r="M21" s="95">
        <f t="shared" si="3"/>
        <v>0.34126118101433006</v>
      </c>
      <c r="N21" s="77">
        <v>96359248</v>
      </c>
      <c r="O21" s="78">
        <v>29498</v>
      </c>
      <c r="P21" s="78">
        <f t="shared" si="4"/>
        <v>96388746</v>
      </c>
      <c r="Q21" s="95">
        <f t="shared" si="5"/>
        <v>0.31414615918585814</v>
      </c>
      <c r="R21" s="77">
        <v>66132887</v>
      </c>
      <c r="S21" s="78">
        <v>1967793</v>
      </c>
      <c r="T21" s="78">
        <f t="shared" si="6"/>
        <v>68100680</v>
      </c>
      <c r="U21" s="95">
        <f t="shared" si="7"/>
        <v>0.20375479354171253</v>
      </c>
      <c r="V21" s="77">
        <v>10067430</v>
      </c>
      <c r="W21" s="78">
        <v>1663512</v>
      </c>
      <c r="X21" s="78">
        <f t="shared" si="8"/>
        <v>11730942</v>
      </c>
      <c r="Y21" s="95">
        <f t="shared" si="9"/>
        <v>3.5098557977098085E-2</v>
      </c>
      <c r="Z21" s="77">
        <f t="shared" si="10"/>
        <v>276578601</v>
      </c>
      <c r="AA21" s="78">
        <f t="shared" si="11"/>
        <v>4350153</v>
      </c>
      <c r="AB21" s="78">
        <f t="shared" si="12"/>
        <v>280928754</v>
      </c>
      <c r="AC21" s="95">
        <f t="shared" si="13"/>
        <v>0.84052876228549478</v>
      </c>
      <c r="AD21" s="77">
        <v>8679195</v>
      </c>
      <c r="AE21" s="78">
        <v>-21981992</v>
      </c>
      <c r="AF21" s="78">
        <f t="shared" si="14"/>
        <v>-13302797</v>
      </c>
      <c r="AG21" s="78">
        <v>312749555</v>
      </c>
      <c r="AH21" s="78">
        <v>329005897</v>
      </c>
      <c r="AI21" s="79">
        <v>259640659</v>
      </c>
      <c r="AJ21" s="114">
        <f t="shared" si="15"/>
        <v>0.7891671893042087</v>
      </c>
      <c r="AK21" s="115">
        <f t="shared" si="16"/>
        <v>-1.8818402626154485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9222640522</v>
      </c>
      <c r="E22" s="81">
        <f>SUM(E18:E21)</f>
        <v>7599216555</v>
      </c>
      <c r="F22" s="82">
        <f t="shared" si="0"/>
        <v>16821857077</v>
      </c>
      <c r="G22" s="80">
        <f>SUM(G18:G21)</f>
        <v>9371400943</v>
      </c>
      <c r="H22" s="81">
        <f>SUM(H18:H21)</f>
        <v>1125558843</v>
      </c>
      <c r="I22" s="82">
        <f t="shared" si="1"/>
        <v>10496959786</v>
      </c>
      <c r="J22" s="80">
        <f>SUM(J18:J21)</f>
        <v>2541195072</v>
      </c>
      <c r="K22" s="81">
        <f>SUM(K18:K21)</f>
        <v>150923393</v>
      </c>
      <c r="L22" s="81">
        <f t="shared" si="2"/>
        <v>2692118465</v>
      </c>
      <c r="M22" s="96">
        <f t="shared" si="3"/>
        <v>0.16003693603370639</v>
      </c>
      <c r="N22" s="80">
        <f>SUM(N18:N21)</f>
        <v>2175979553</v>
      </c>
      <c r="O22" s="81">
        <f>SUM(O18:O21)</f>
        <v>221758166</v>
      </c>
      <c r="P22" s="81">
        <f t="shared" si="4"/>
        <v>2397737719</v>
      </c>
      <c r="Q22" s="96">
        <f t="shared" si="5"/>
        <v>0.14253704023430042</v>
      </c>
      <c r="R22" s="80">
        <f>SUM(R18:R21)</f>
        <v>1578900884</v>
      </c>
      <c r="S22" s="81">
        <f>SUM(S18:S21)</f>
        <v>372213042</v>
      </c>
      <c r="T22" s="81">
        <f t="shared" si="6"/>
        <v>1951113926</v>
      </c>
      <c r="U22" s="96">
        <f t="shared" si="7"/>
        <v>0.1858741926974169</v>
      </c>
      <c r="V22" s="80">
        <f>SUM(V18:V21)</f>
        <v>1955244917</v>
      </c>
      <c r="W22" s="81">
        <f>SUM(W18:W21)</f>
        <v>374209665</v>
      </c>
      <c r="X22" s="81">
        <f t="shared" si="8"/>
        <v>2329454582</v>
      </c>
      <c r="Y22" s="96">
        <f t="shared" si="9"/>
        <v>0.22191707213233675</v>
      </c>
      <c r="Z22" s="80">
        <f t="shared" si="10"/>
        <v>8251320426</v>
      </c>
      <c r="AA22" s="81">
        <f t="shared" si="11"/>
        <v>1119104266</v>
      </c>
      <c r="AB22" s="81">
        <f t="shared" si="12"/>
        <v>9370424692</v>
      </c>
      <c r="AC22" s="96">
        <f t="shared" si="13"/>
        <v>0.89267986950826639</v>
      </c>
      <c r="AD22" s="80">
        <f>SUM(AD18:AD21)</f>
        <v>1519083052</v>
      </c>
      <c r="AE22" s="81">
        <f>SUM(AE18:AE21)</f>
        <v>370274232</v>
      </c>
      <c r="AF22" s="81">
        <f t="shared" si="14"/>
        <v>1889357284</v>
      </c>
      <c r="AG22" s="81">
        <f>SUM(AG18:AG21)</f>
        <v>8941096148</v>
      </c>
      <c r="AH22" s="81">
        <f>SUM(AH18:AH21)</f>
        <v>9406150416</v>
      </c>
      <c r="AI22" s="82">
        <f>SUM(AI18:AI21)</f>
        <v>8415657281</v>
      </c>
      <c r="AJ22" s="116">
        <f t="shared" si="15"/>
        <v>0.89469728941234483</v>
      </c>
      <c r="AK22" s="117">
        <f t="shared" si="16"/>
        <v>0.23293492539868388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195921309667</v>
      </c>
      <c r="E23" s="84">
        <f>SUM(E9:E11,E13:E16,E18:E21)</f>
        <v>21126380961</v>
      </c>
      <c r="F23" s="85">
        <f t="shared" si="0"/>
        <v>217047690628</v>
      </c>
      <c r="G23" s="83">
        <f>SUM(G9:G11,G13:G16,G18:G21)</f>
        <v>192437023180</v>
      </c>
      <c r="H23" s="84">
        <f>SUM(H9:H11,H13:H16,H18:H21)</f>
        <v>13574663373</v>
      </c>
      <c r="I23" s="85">
        <f t="shared" si="1"/>
        <v>206011686553</v>
      </c>
      <c r="J23" s="83">
        <f>SUM(J9:J11,J13:J16,J18:J21)</f>
        <v>55001615189</v>
      </c>
      <c r="K23" s="84">
        <f>SUM(K9:K11,K13:K16,K18:K21)</f>
        <v>1408955183</v>
      </c>
      <c r="L23" s="84">
        <f t="shared" si="2"/>
        <v>56410570372</v>
      </c>
      <c r="M23" s="97">
        <f t="shared" si="3"/>
        <v>0.2598994267517114</v>
      </c>
      <c r="N23" s="83">
        <f>SUM(N9:N11,N13:N16,N18:N21)</f>
        <v>53343929074</v>
      </c>
      <c r="O23" s="84">
        <f>SUM(O9:O11,O13:O16,O18:O21)</f>
        <v>2536381437</v>
      </c>
      <c r="P23" s="84">
        <f t="shared" si="4"/>
        <v>55880310511</v>
      </c>
      <c r="Q23" s="97">
        <f t="shared" si="5"/>
        <v>0.25745636983889303</v>
      </c>
      <c r="R23" s="83">
        <f>SUM(R9:R11,R13:R16,R18:R21)</f>
        <v>48324624253</v>
      </c>
      <c r="S23" s="84">
        <f>SUM(S9:S11,S13:S16,S18:S21)</f>
        <v>2478105976</v>
      </c>
      <c r="T23" s="84">
        <f t="shared" si="6"/>
        <v>50802730229</v>
      </c>
      <c r="U23" s="97">
        <f t="shared" si="7"/>
        <v>0.24660120539292871</v>
      </c>
      <c r="V23" s="83">
        <f>SUM(V9:V11,V13:V16,V18:V21)</f>
        <v>36223770650</v>
      </c>
      <c r="W23" s="84">
        <f>SUM(W9:W11,W13:W16,W18:W21)</f>
        <v>5101437733</v>
      </c>
      <c r="X23" s="84">
        <f t="shared" si="8"/>
        <v>41325208383</v>
      </c>
      <c r="Y23" s="97">
        <f t="shared" si="9"/>
        <v>0.20059642768066166</v>
      </c>
      <c r="Z23" s="83">
        <f t="shared" si="10"/>
        <v>192893939166</v>
      </c>
      <c r="AA23" s="84">
        <f t="shared" si="11"/>
        <v>11524880329</v>
      </c>
      <c r="AB23" s="84">
        <f t="shared" si="12"/>
        <v>204418819495</v>
      </c>
      <c r="AC23" s="97">
        <f t="shared" si="13"/>
        <v>0.9922680742794161</v>
      </c>
      <c r="AD23" s="83">
        <f>SUM(AD9:AD11,AD13:AD16,AD18:AD21)</f>
        <v>38923687799</v>
      </c>
      <c r="AE23" s="84">
        <f>SUM(AE9:AE11,AE13:AE16,AE18:AE21)</f>
        <v>4567173203</v>
      </c>
      <c r="AF23" s="84">
        <f t="shared" si="14"/>
        <v>43490861002</v>
      </c>
      <c r="AG23" s="84">
        <f>SUM(AG9:AG11,AG13:AG16,AG18:AG21)</f>
        <v>193927474784</v>
      </c>
      <c r="AH23" s="84">
        <f>SUM(AH9:AH11,AH13:AH16,AH18:AH21)</f>
        <v>192591763705</v>
      </c>
      <c r="AI23" s="85">
        <f>SUM(AI9:AI11,AI13:AI16,AI18:AI21)</f>
        <v>175462335012</v>
      </c>
      <c r="AJ23" s="118">
        <f t="shared" si="15"/>
        <v>0.91105835284193259</v>
      </c>
      <c r="AK23" s="119">
        <f t="shared" si="16"/>
        <v>-4.9795579326433859E-2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52562915670</v>
      </c>
      <c r="E9" s="78">
        <v>8143224000</v>
      </c>
      <c r="F9" s="79">
        <f>$D9       +$E9</f>
        <v>60706139670</v>
      </c>
      <c r="G9" s="77">
        <v>53001667966</v>
      </c>
      <c r="H9" s="78">
        <v>7630468673</v>
      </c>
      <c r="I9" s="79">
        <f>$G9       +$H9</f>
        <v>60632136639</v>
      </c>
      <c r="J9" s="77">
        <v>14408216311</v>
      </c>
      <c r="K9" s="78">
        <v>520517151</v>
      </c>
      <c r="L9" s="78">
        <f>$J9       +$K9</f>
        <v>14928733462</v>
      </c>
      <c r="M9" s="95">
        <f>IF(($F9       =0),0,($L9       /$F9       ))</f>
        <v>0.24591801658206147</v>
      </c>
      <c r="N9" s="77">
        <v>13522605278</v>
      </c>
      <c r="O9" s="78">
        <v>1008864611</v>
      </c>
      <c r="P9" s="78">
        <f>$N9       +$O9</f>
        <v>14531469889</v>
      </c>
      <c r="Q9" s="95">
        <f>IF(($F9       =0),0,($P9       /$F9       ))</f>
        <v>0.23937397383515754</v>
      </c>
      <c r="R9" s="77">
        <v>13825731640</v>
      </c>
      <c r="S9" s="78">
        <v>1047405070</v>
      </c>
      <c r="T9" s="78">
        <f>$R9       +$S9</f>
        <v>14873136710</v>
      </c>
      <c r="U9" s="95">
        <f>IF(($I9       =0),0,($T9       /$I9       ))</f>
        <v>0.24530121375325659</v>
      </c>
      <c r="V9" s="77">
        <v>11971903323</v>
      </c>
      <c r="W9" s="78">
        <v>3187811307</v>
      </c>
      <c r="X9" s="78">
        <f>$V9       +$W9</f>
        <v>15159714630</v>
      </c>
      <c r="Y9" s="95">
        <f>IF(($I9       =0),0,($X9       /$I9       ))</f>
        <v>0.25002771583426137</v>
      </c>
      <c r="Z9" s="77">
        <f>$J9       +$N9       +$R9       +$V9</f>
        <v>53728456552</v>
      </c>
      <c r="AA9" s="78">
        <f>$K9       +$O9       +$S9       +$W9</f>
        <v>5764598139</v>
      </c>
      <c r="AB9" s="78">
        <f>$Z9       +$AA9</f>
        <v>59493054691</v>
      </c>
      <c r="AC9" s="95">
        <f>IF(($I9       =0),0,($AB9       /$I9       ))</f>
        <v>0.98121323095074109</v>
      </c>
      <c r="AD9" s="77">
        <v>9901259181</v>
      </c>
      <c r="AE9" s="78">
        <v>1766919084</v>
      </c>
      <c r="AF9" s="78">
        <f>$AD9       +$AE9</f>
        <v>11668178265</v>
      </c>
      <c r="AG9" s="78">
        <v>51755607300</v>
      </c>
      <c r="AH9" s="78">
        <v>53182343536</v>
      </c>
      <c r="AI9" s="79">
        <v>51376773312</v>
      </c>
      <c r="AJ9" s="114">
        <f>IF(($AH9       =0),0,($AI9       /$AH9       ))</f>
        <v>0.96604944227819178</v>
      </c>
      <c r="AK9" s="115">
        <f>IF(($AF9       =0),0,(($X9       /$AF9       )-1))</f>
        <v>0.29923577491725961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52562915670</v>
      </c>
      <c r="E10" s="81">
        <f>E9</f>
        <v>8143224000</v>
      </c>
      <c r="F10" s="82">
        <f t="shared" ref="F10:F41" si="0">$D10      +$E10</f>
        <v>60706139670</v>
      </c>
      <c r="G10" s="80">
        <f>G9</f>
        <v>53001667966</v>
      </c>
      <c r="H10" s="81">
        <f>H9</f>
        <v>7630468673</v>
      </c>
      <c r="I10" s="82">
        <f t="shared" ref="I10:I41" si="1">$G10      +$H10</f>
        <v>60632136639</v>
      </c>
      <c r="J10" s="80">
        <f>J9</f>
        <v>14408216311</v>
      </c>
      <c r="K10" s="81">
        <f>K9</f>
        <v>520517151</v>
      </c>
      <c r="L10" s="81">
        <f t="shared" ref="L10:L41" si="2">$J10      +$K10</f>
        <v>14928733462</v>
      </c>
      <c r="M10" s="96">
        <f t="shared" ref="M10:M41" si="3">IF(($F10      =0),0,($L10      /$F10      ))</f>
        <v>0.24591801658206147</v>
      </c>
      <c r="N10" s="80">
        <f>N9</f>
        <v>13522605278</v>
      </c>
      <c r="O10" s="81">
        <f>O9</f>
        <v>1008864611</v>
      </c>
      <c r="P10" s="81">
        <f t="shared" ref="P10:P41" si="4">$N10      +$O10</f>
        <v>14531469889</v>
      </c>
      <c r="Q10" s="96">
        <f t="shared" ref="Q10:Q41" si="5">IF(($F10      =0),0,($P10      /$F10      ))</f>
        <v>0.23937397383515754</v>
      </c>
      <c r="R10" s="80">
        <f>R9</f>
        <v>13825731640</v>
      </c>
      <c r="S10" s="81">
        <f>S9</f>
        <v>1047405070</v>
      </c>
      <c r="T10" s="81">
        <f t="shared" ref="T10:T41" si="6">$R10      +$S10</f>
        <v>14873136710</v>
      </c>
      <c r="U10" s="96">
        <f t="shared" ref="U10:U41" si="7">IF(($I10      =0),0,($T10      /$I10      ))</f>
        <v>0.24530121375325659</v>
      </c>
      <c r="V10" s="80">
        <f>V9</f>
        <v>11971903323</v>
      </c>
      <c r="W10" s="81">
        <f>W9</f>
        <v>3187811307</v>
      </c>
      <c r="X10" s="81">
        <f t="shared" ref="X10:X41" si="8">$V10      +$W10</f>
        <v>15159714630</v>
      </c>
      <c r="Y10" s="96">
        <f t="shared" ref="Y10:Y41" si="9">IF(($I10      =0),0,($X10      /$I10      ))</f>
        <v>0.25002771583426137</v>
      </c>
      <c r="Z10" s="80">
        <f t="shared" ref="Z10:Z41" si="10">$J10      +$N10      +$R10      +$V10</f>
        <v>53728456552</v>
      </c>
      <c r="AA10" s="81">
        <f t="shared" ref="AA10:AA41" si="11">$K10      +$O10      +$S10      +$W10</f>
        <v>5764598139</v>
      </c>
      <c r="AB10" s="81">
        <f t="shared" ref="AB10:AB41" si="12">$Z10      +$AA10</f>
        <v>59493054691</v>
      </c>
      <c r="AC10" s="96">
        <f t="shared" ref="AC10:AC41" si="13">IF(($I10      =0),0,($AB10      /$I10      ))</f>
        <v>0.98121323095074109</v>
      </c>
      <c r="AD10" s="80">
        <f>AD9</f>
        <v>9901259181</v>
      </c>
      <c r="AE10" s="81">
        <f>AE9</f>
        <v>1766919084</v>
      </c>
      <c r="AF10" s="81">
        <f t="shared" ref="AF10:AF41" si="14">$AD10      +$AE10</f>
        <v>11668178265</v>
      </c>
      <c r="AG10" s="81">
        <f>AG9</f>
        <v>51755607300</v>
      </c>
      <c r="AH10" s="81">
        <f>AH9</f>
        <v>53182343536</v>
      </c>
      <c r="AI10" s="82">
        <f>AI9</f>
        <v>51376773312</v>
      </c>
      <c r="AJ10" s="116">
        <f t="shared" ref="AJ10:AJ41" si="15">IF(($AH10      =0),0,($AI10      /$AH10      ))</f>
        <v>0.96604944227819178</v>
      </c>
      <c r="AK10" s="117">
        <f t="shared" ref="AK10:AK41" si="16">IF(($AF10      =0),0,(($X10      /$AF10      )-1))</f>
        <v>0.29923577491725961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368149146</v>
      </c>
      <c r="E11" s="78">
        <v>54355578</v>
      </c>
      <c r="F11" s="79">
        <f t="shared" si="0"/>
        <v>422504724</v>
      </c>
      <c r="G11" s="77">
        <v>382966402</v>
      </c>
      <c r="H11" s="78">
        <v>57591212</v>
      </c>
      <c r="I11" s="79">
        <f t="shared" si="1"/>
        <v>440557614</v>
      </c>
      <c r="J11" s="77">
        <v>140810716</v>
      </c>
      <c r="K11" s="78">
        <v>13433375</v>
      </c>
      <c r="L11" s="78">
        <f t="shared" si="2"/>
        <v>154244091</v>
      </c>
      <c r="M11" s="95">
        <f t="shared" si="3"/>
        <v>0.36507068971848938</v>
      </c>
      <c r="N11" s="77">
        <v>93249779</v>
      </c>
      <c r="O11" s="78">
        <v>17766476</v>
      </c>
      <c r="P11" s="78">
        <f t="shared" si="4"/>
        <v>111016255</v>
      </c>
      <c r="Q11" s="95">
        <f t="shared" si="5"/>
        <v>0.26275742895598964</v>
      </c>
      <c r="R11" s="77">
        <v>82544951</v>
      </c>
      <c r="S11" s="78">
        <v>3230519</v>
      </c>
      <c r="T11" s="78">
        <f t="shared" si="6"/>
        <v>85775470</v>
      </c>
      <c r="U11" s="95">
        <f t="shared" si="7"/>
        <v>0.19469750896190391</v>
      </c>
      <c r="V11" s="77">
        <v>56631857</v>
      </c>
      <c r="W11" s="78">
        <v>15937897</v>
      </c>
      <c r="X11" s="78">
        <f t="shared" si="8"/>
        <v>72569754</v>
      </c>
      <c r="Y11" s="95">
        <f t="shared" si="9"/>
        <v>0.16472250551093642</v>
      </c>
      <c r="Z11" s="77">
        <f t="shared" si="10"/>
        <v>373237303</v>
      </c>
      <c r="AA11" s="78">
        <f t="shared" si="11"/>
        <v>50368267</v>
      </c>
      <c r="AB11" s="78">
        <f t="shared" si="12"/>
        <v>423605570</v>
      </c>
      <c r="AC11" s="95">
        <f t="shared" si="13"/>
        <v>0.9615213913883236</v>
      </c>
      <c r="AD11" s="77">
        <v>38907189</v>
      </c>
      <c r="AE11" s="78">
        <v>26296396</v>
      </c>
      <c r="AF11" s="78">
        <f t="shared" si="14"/>
        <v>65203585</v>
      </c>
      <c r="AG11" s="78">
        <v>419112152</v>
      </c>
      <c r="AH11" s="78">
        <v>404954418</v>
      </c>
      <c r="AI11" s="79">
        <v>416744856</v>
      </c>
      <c r="AJ11" s="114">
        <f t="shared" si="15"/>
        <v>1.0291154694847655</v>
      </c>
      <c r="AK11" s="115">
        <f t="shared" si="16"/>
        <v>0.11297184042871256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219681622</v>
      </c>
      <c r="E12" s="78">
        <v>94051025</v>
      </c>
      <c r="F12" s="79">
        <f t="shared" si="0"/>
        <v>313732647</v>
      </c>
      <c r="G12" s="77">
        <v>234280565</v>
      </c>
      <c r="H12" s="78">
        <v>89887233</v>
      </c>
      <c r="I12" s="79">
        <f t="shared" si="1"/>
        <v>324167798</v>
      </c>
      <c r="J12" s="77">
        <v>92359160</v>
      </c>
      <c r="K12" s="78">
        <v>10062066</v>
      </c>
      <c r="L12" s="78">
        <f t="shared" si="2"/>
        <v>102421226</v>
      </c>
      <c r="M12" s="95">
        <f t="shared" si="3"/>
        <v>0.32646021056265784</v>
      </c>
      <c r="N12" s="77">
        <v>69609901</v>
      </c>
      <c r="O12" s="78">
        <v>15010518</v>
      </c>
      <c r="P12" s="78">
        <f t="shared" si="4"/>
        <v>84620419</v>
      </c>
      <c r="Q12" s="95">
        <f t="shared" si="5"/>
        <v>0.26972143259289172</v>
      </c>
      <c r="R12" s="77">
        <v>52396525</v>
      </c>
      <c r="S12" s="78">
        <v>14091730</v>
      </c>
      <c r="T12" s="78">
        <f t="shared" si="6"/>
        <v>66488255</v>
      </c>
      <c r="U12" s="95">
        <f t="shared" si="7"/>
        <v>0.20510444100311284</v>
      </c>
      <c r="V12" s="77">
        <v>7199627</v>
      </c>
      <c r="W12" s="78">
        <v>20599779</v>
      </c>
      <c r="X12" s="78">
        <f t="shared" si="8"/>
        <v>27799406</v>
      </c>
      <c r="Y12" s="95">
        <f t="shared" si="9"/>
        <v>8.5756223078024552E-2</v>
      </c>
      <c r="Z12" s="77">
        <f t="shared" si="10"/>
        <v>221565213</v>
      </c>
      <c r="AA12" s="78">
        <f t="shared" si="11"/>
        <v>59764093</v>
      </c>
      <c r="AB12" s="78">
        <f t="shared" si="12"/>
        <v>281329306</v>
      </c>
      <c r="AC12" s="95">
        <f t="shared" si="13"/>
        <v>0.86785087147983775</v>
      </c>
      <c r="AD12" s="77">
        <v>6937357</v>
      </c>
      <c r="AE12" s="78">
        <v>27528053</v>
      </c>
      <c r="AF12" s="78">
        <f t="shared" si="14"/>
        <v>34465410</v>
      </c>
      <c r="AG12" s="78">
        <v>286386216</v>
      </c>
      <c r="AH12" s="78">
        <v>301348525</v>
      </c>
      <c r="AI12" s="79">
        <v>276682577</v>
      </c>
      <c r="AJ12" s="114">
        <f t="shared" si="15"/>
        <v>0.91814810442493455</v>
      </c>
      <c r="AK12" s="115">
        <f t="shared" si="16"/>
        <v>-0.1934114232211368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204177331</v>
      </c>
      <c r="E13" s="78">
        <v>47122332</v>
      </c>
      <c r="F13" s="79">
        <f t="shared" si="0"/>
        <v>251299663</v>
      </c>
      <c r="G13" s="77">
        <v>207969259</v>
      </c>
      <c r="H13" s="78">
        <v>46808202</v>
      </c>
      <c r="I13" s="79">
        <f t="shared" si="1"/>
        <v>254777461</v>
      </c>
      <c r="J13" s="77">
        <v>64515945</v>
      </c>
      <c r="K13" s="78">
        <v>3657346</v>
      </c>
      <c r="L13" s="78">
        <f t="shared" si="2"/>
        <v>68173291</v>
      </c>
      <c r="M13" s="95">
        <f t="shared" si="3"/>
        <v>0.27128285882341197</v>
      </c>
      <c r="N13" s="77">
        <v>61554237</v>
      </c>
      <c r="O13" s="78">
        <v>6578532</v>
      </c>
      <c r="P13" s="78">
        <f t="shared" si="4"/>
        <v>68132769</v>
      </c>
      <c r="Q13" s="95">
        <f t="shared" si="5"/>
        <v>0.27112160910458522</v>
      </c>
      <c r="R13" s="77">
        <v>27721404</v>
      </c>
      <c r="S13" s="78">
        <v>7204161</v>
      </c>
      <c r="T13" s="78">
        <f t="shared" si="6"/>
        <v>34925565</v>
      </c>
      <c r="U13" s="95">
        <f t="shared" si="7"/>
        <v>0.13708263228198195</v>
      </c>
      <c r="V13" s="77">
        <v>49795536</v>
      </c>
      <c r="W13" s="78">
        <v>21470461</v>
      </c>
      <c r="X13" s="78">
        <f t="shared" si="8"/>
        <v>71265997</v>
      </c>
      <c r="Y13" s="95">
        <f t="shared" si="9"/>
        <v>0.27971860901777335</v>
      </c>
      <c r="Z13" s="77">
        <f t="shared" si="10"/>
        <v>203587122</v>
      </c>
      <c r="AA13" s="78">
        <f t="shared" si="11"/>
        <v>38910500</v>
      </c>
      <c r="AB13" s="78">
        <f t="shared" si="12"/>
        <v>242497622</v>
      </c>
      <c r="AC13" s="95">
        <f t="shared" si="13"/>
        <v>0.95180170588166746</v>
      </c>
      <c r="AD13" s="77">
        <v>52278769</v>
      </c>
      <c r="AE13" s="78">
        <v>4670463</v>
      </c>
      <c r="AF13" s="78">
        <f t="shared" si="14"/>
        <v>56949232</v>
      </c>
      <c r="AG13" s="78">
        <v>278090820</v>
      </c>
      <c r="AH13" s="78">
        <v>263596692</v>
      </c>
      <c r="AI13" s="79">
        <v>231899700</v>
      </c>
      <c r="AJ13" s="114">
        <f t="shared" si="15"/>
        <v>0.8797519355819533</v>
      </c>
      <c r="AK13" s="115">
        <f t="shared" si="16"/>
        <v>0.25139522513666201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1251107503</v>
      </c>
      <c r="E14" s="78">
        <v>150892792</v>
      </c>
      <c r="F14" s="79">
        <f t="shared" si="0"/>
        <v>1402000295</v>
      </c>
      <c r="G14" s="77">
        <v>1307659396</v>
      </c>
      <c r="H14" s="78">
        <v>175175899</v>
      </c>
      <c r="I14" s="79">
        <f t="shared" si="1"/>
        <v>1482835295</v>
      </c>
      <c r="J14" s="77">
        <v>405299115</v>
      </c>
      <c r="K14" s="78">
        <v>33350479</v>
      </c>
      <c r="L14" s="78">
        <f t="shared" si="2"/>
        <v>438649594</v>
      </c>
      <c r="M14" s="95">
        <f t="shared" si="3"/>
        <v>0.31287410963062601</v>
      </c>
      <c r="N14" s="77">
        <v>365862868</v>
      </c>
      <c r="O14" s="78">
        <v>36232801</v>
      </c>
      <c r="P14" s="78">
        <f t="shared" si="4"/>
        <v>402095669</v>
      </c>
      <c r="Q14" s="95">
        <f t="shared" si="5"/>
        <v>0.28680141540198462</v>
      </c>
      <c r="R14" s="77">
        <v>307281780</v>
      </c>
      <c r="S14" s="78">
        <v>30224496</v>
      </c>
      <c r="T14" s="78">
        <f t="shared" si="6"/>
        <v>337506276</v>
      </c>
      <c r="U14" s="95">
        <f t="shared" si="7"/>
        <v>0.22760874194055383</v>
      </c>
      <c r="V14" s="77">
        <v>177032653</v>
      </c>
      <c r="W14" s="78">
        <v>47256866</v>
      </c>
      <c r="X14" s="78">
        <f t="shared" si="8"/>
        <v>224289519</v>
      </c>
      <c r="Y14" s="95">
        <f t="shared" si="9"/>
        <v>0.15125720284396116</v>
      </c>
      <c r="Z14" s="77">
        <f t="shared" si="10"/>
        <v>1255476416</v>
      </c>
      <c r="AA14" s="78">
        <f t="shared" si="11"/>
        <v>147064642</v>
      </c>
      <c r="AB14" s="78">
        <f t="shared" si="12"/>
        <v>1402541058</v>
      </c>
      <c r="AC14" s="95">
        <f t="shared" si="13"/>
        <v>0.94585087280377955</v>
      </c>
      <c r="AD14" s="77">
        <v>115475529</v>
      </c>
      <c r="AE14" s="78">
        <v>80529357</v>
      </c>
      <c r="AF14" s="78">
        <f t="shared" si="14"/>
        <v>196004886</v>
      </c>
      <c r="AG14" s="78">
        <v>1346672042</v>
      </c>
      <c r="AH14" s="78">
        <v>1361787446</v>
      </c>
      <c r="AI14" s="79">
        <v>1286496628</v>
      </c>
      <c r="AJ14" s="114">
        <f t="shared" si="15"/>
        <v>0.94471176965160542</v>
      </c>
      <c r="AK14" s="115">
        <f t="shared" si="16"/>
        <v>0.14430575470450258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1287912183</v>
      </c>
      <c r="E15" s="78">
        <v>454992250</v>
      </c>
      <c r="F15" s="79">
        <f t="shared" si="0"/>
        <v>1742904433</v>
      </c>
      <c r="G15" s="77">
        <v>1391955833</v>
      </c>
      <c r="H15" s="78">
        <v>416471375</v>
      </c>
      <c r="I15" s="79">
        <f t="shared" si="1"/>
        <v>1808427208</v>
      </c>
      <c r="J15" s="77">
        <v>406013550</v>
      </c>
      <c r="K15" s="78">
        <v>83040073</v>
      </c>
      <c r="L15" s="78">
        <f t="shared" si="2"/>
        <v>489053623</v>
      </c>
      <c r="M15" s="95">
        <f t="shared" si="3"/>
        <v>0.28059692415734422</v>
      </c>
      <c r="N15" s="77">
        <v>368038871</v>
      </c>
      <c r="O15" s="78">
        <v>97343388</v>
      </c>
      <c r="P15" s="78">
        <f t="shared" si="4"/>
        <v>465382259</v>
      </c>
      <c r="Q15" s="95">
        <f t="shared" si="5"/>
        <v>0.26701536251127317</v>
      </c>
      <c r="R15" s="77">
        <v>306951105</v>
      </c>
      <c r="S15" s="78">
        <v>80305240</v>
      </c>
      <c r="T15" s="78">
        <f t="shared" si="6"/>
        <v>387256345</v>
      </c>
      <c r="U15" s="95">
        <f t="shared" si="7"/>
        <v>0.21413985770999305</v>
      </c>
      <c r="V15" s="77">
        <v>165644754</v>
      </c>
      <c r="W15" s="78">
        <v>58355578</v>
      </c>
      <c r="X15" s="78">
        <f t="shared" si="8"/>
        <v>224000332</v>
      </c>
      <c r="Y15" s="95">
        <f t="shared" si="9"/>
        <v>0.12386472123903149</v>
      </c>
      <c r="Z15" s="77">
        <f t="shared" si="10"/>
        <v>1246648280</v>
      </c>
      <c r="AA15" s="78">
        <f t="shared" si="11"/>
        <v>319044279</v>
      </c>
      <c r="AB15" s="78">
        <f t="shared" si="12"/>
        <v>1565692559</v>
      </c>
      <c r="AC15" s="95">
        <f t="shared" si="13"/>
        <v>0.86577582557583377</v>
      </c>
      <c r="AD15" s="77">
        <v>136030101</v>
      </c>
      <c r="AE15" s="78">
        <v>248794519</v>
      </c>
      <c r="AF15" s="78">
        <f t="shared" si="14"/>
        <v>384824620</v>
      </c>
      <c r="AG15" s="78">
        <v>1549610757</v>
      </c>
      <c r="AH15" s="78">
        <v>1664928248</v>
      </c>
      <c r="AI15" s="79">
        <v>1544362903</v>
      </c>
      <c r="AJ15" s="114">
        <f t="shared" si="15"/>
        <v>0.92758526071929559</v>
      </c>
      <c r="AK15" s="115">
        <f t="shared" si="16"/>
        <v>-0.41791579759112085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3331027785</v>
      </c>
      <c r="E16" s="81">
        <f>SUM(E11:E15)</f>
        <v>801413977</v>
      </c>
      <c r="F16" s="82">
        <f t="shared" si="0"/>
        <v>4132441762</v>
      </c>
      <c r="G16" s="80">
        <f>SUM(G11:G15)</f>
        <v>3524831455</v>
      </c>
      <c r="H16" s="81">
        <f>SUM(H11:H15)</f>
        <v>785933921</v>
      </c>
      <c r="I16" s="82">
        <f t="shared" si="1"/>
        <v>4310765376</v>
      </c>
      <c r="J16" s="80">
        <f>SUM(J11:J15)</f>
        <v>1108998486</v>
      </c>
      <c r="K16" s="81">
        <f>SUM(K11:K15)</f>
        <v>143543339</v>
      </c>
      <c r="L16" s="81">
        <f t="shared" si="2"/>
        <v>1252541825</v>
      </c>
      <c r="M16" s="96">
        <f t="shared" si="3"/>
        <v>0.3030996919346301</v>
      </c>
      <c r="N16" s="80">
        <f>SUM(N11:N15)</f>
        <v>958315656</v>
      </c>
      <c r="O16" s="81">
        <f>SUM(O11:O15)</f>
        <v>172931715</v>
      </c>
      <c r="P16" s="81">
        <f t="shared" si="4"/>
        <v>1131247371</v>
      </c>
      <c r="Q16" s="96">
        <f t="shared" si="5"/>
        <v>0.27374792825936989</v>
      </c>
      <c r="R16" s="80">
        <f>SUM(R11:R15)</f>
        <v>776895765</v>
      </c>
      <c r="S16" s="81">
        <f>SUM(S11:S15)</f>
        <v>135056146</v>
      </c>
      <c r="T16" s="81">
        <f t="shared" si="6"/>
        <v>911951911</v>
      </c>
      <c r="U16" s="96">
        <f t="shared" si="7"/>
        <v>0.21155220278915035</v>
      </c>
      <c r="V16" s="80">
        <f>SUM(V11:V15)</f>
        <v>456304427</v>
      </c>
      <c r="W16" s="81">
        <f>SUM(W11:W15)</f>
        <v>163620581</v>
      </c>
      <c r="X16" s="81">
        <f t="shared" si="8"/>
        <v>619925008</v>
      </c>
      <c r="Y16" s="96">
        <f t="shared" si="9"/>
        <v>0.14380857085180412</v>
      </c>
      <c r="Z16" s="80">
        <f t="shared" si="10"/>
        <v>3300514334</v>
      </c>
      <c r="AA16" s="81">
        <f t="shared" si="11"/>
        <v>615151781</v>
      </c>
      <c r="AB16" s="81">
        <f t="shared" si="12"/>
        <v>3915666115</v>
      </c>
      <c r="AC16" s="96">
        <f t="shared" si="13"/>
        <v>0.90834591388348385</v>
      </c>
      <c r="AD16" s="80">
        <f>SUM(AD11:AD15)</f>
        <v>349628945</v>
      </c>
      <c r="AE16" s="81">
        <f>SUM(AE11:AE15)</f>
        <v>387818788</v>
      </c>
      <c r="AF16" s="81">
        <f t="shared" si="14"/>
        <v>737447733</v>
      </c>
      <c r="AG16" s="81">
        <f>SUM(AG11:AG15)</f>
        <v>3879871987</v>
      </c>
      <c r="AH16" s="81">
        <f>SUM(AH11:AH15)</f>
        <v>3996615329</v>
      </c>
      <c r="AI16" s="82">
        <f>SUM(AI11:AI15)</f>
        <v>3756186664</v>
      </c>
      <c r="AJ16" s="116">
        <f t="shared" si="15"/>
        <v>0.93984192993120552</v>
      </c>
      <c r="AK16" s="117">
        <f t="shared" si="16"/>
        <v>-0.15936414167538027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220539050</v>
      </c>
      <c r="E17" s="78">
        <v>45670100</v>
      </c>
      <c r="F17" s="79">
        <f t="shared" si="0"/>
        <v>266209150</v>
      </c>
      <c r="G17" s="77">
        <v>237695199</v>
      </c>
      <c r="H17" s="78">
        <v>53829394</v>
      </c>
      <c r="I17" s="79">
        <f t="shared" si="1"/>
        <v>291524593</v>
      </c>
      <c r="J17" s="77">
        <v>80653993</v>
      </c>
      <c r="K17" s="78">
        <v>13202158</v>
      </c>
      <c r="L17" s="78">
        <f t="shared" si="2"/>
        <v>93856151</v>
      </c>
      <c r="M17" s="95">
        <f t="shared" si="3"/>
        <v>0.35256545839990849</v>
      </c>
      <c r="N17" s="77">
        <v>67973045</v>
      </c>
      <c r="O17" s="78">
        <v>16044423</v>
      </c>
      <c r="P17" s="78">
        <f t="shared" si="4"/>
        <v>84017468</v>
      </c>
      <c r="Q17" s="95">
        <f t="shared" si="5"/>
        <v>0.31560698796416276</v>
      </c>
      <c r="R17" s="77">
        <v>63850342</v>
      </c>
      <c r="S17" s="78">
        <v>6385340</v>
      </c>
      <c r="T17" s="78">
        <f t="shared" si="6"/>
        <v>70235682</v>
      </c>
      <c r="U17" s="95">
        <f t="shared" si="7"/>
        <v>0.24092540967890144</v>
      </c>
      <c r="V17" s="77">
        <v>24755987</v>
      </c>
      <c r="W17" s="78">
        <v>8991381</v>
      </c>
      <c r="X17" s="78">
        <f t="shared" si="8"/>
        <v>33747368</v>
      </c>
      <c r="Y17" s="95">
        <f t="shared" si="9"/>
        <v>0.11576165033870744</v>
      </c>
      <c r="Z17" s="77">
        <f t="shared" si="10"/>
        <v>237233367</v>
      </c>
      <c r="AA17" s="78">
        <f t="shared" si="11"/>
        <v>44623302</v>
      </c>
      <c r="AB17" s="78">
        <f t="shared" si="12"/>
        <v>281856669</v>
      </c>
      <c r="AC17" s="95">
        <f t="shared" si="13"/>
        <v>0.96683667782360994</v>
      </c>
      <c r="AD17" s="77">
        <v>23847057</v>
      </c>
      <c r="AE17" s="78">
        <v>13811939</v>
      </c>
      <c r="AF17" s="78">
        <f t="shared" si="14"/>
        <v>37658996</v>
      </c>
      <c r="AG17" s="78">
        <v>235813418</v>
      </c>
      <c r="AH17" s="78">
        <v>271398229</v>
      </c>
      <c r="AI17" s="79">
        <v>242074605</v>
      </c>
      <c r="AJ17" s="114">
        <f t="shared" si="15"/>
        <v>0.89195351750066132</v>
      </c>
      <c r="AK17" s="115">
        <f t="shared" si="16"/>
        <v>-0.10386968362088034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571897112</v>
      </c>
      <c r="E18" s="78">
        <v>83817650</v>
      </c>
      <c r="F18" s="79">
        <f t="shared" si="0"/>
        <v>655714762</v>
      </c>
      <c r="G18" s="77">
        <v>577594473</v>
      </c>
      <c r="H18" s="78">
        <v>103606994</v>
      </c>
      <c r="I18" s="79">
        <f t="shared" si="1"/>
        <v>681201467</v>
      </c>
      <c r="J18" s="77">
        <v>147701641</v>
      </c>
      <c r="K18" s="78">
        <v>958843</v>
      </c>
      <c r="L18" s="78">
        <f t="shared" si="2"/>
        <v>148660484</v>
      </c>
      <c r="M18" s="95">
        <f t="shared" si="3"/>
        <v>0.22671517039904615</v>
      </c>
      <c r="N18" s="77">
        <v>136393456</v>
      </c>
      <c r="O18" s="78">
        <v>-961594</v>
      </c>
      <c r="P18" s="78">
        <f t="shared" si="4"/>
        <v>135431862</v>
      </c>
      <c r="Q18" s="95">
        <f t="shared" si="5"/>
        <v>0.2065408159897428</v>
      </c>
      <c r="R18" s="77">
        <v>130262286</v>
      </c>
      <c r="S18" s="78">
        <v>21820</v>
      </c>
      <c r="T18" s="78">
        <f t="shared" si="6"/>
        <v>130284106</v>
      </c>
      <c r="U18" s="95">
        <f t="shared" si="7"/>
        <v>0.19125634971658098</v>
      </c>
      <c r="V18" s="77">
        <v>111903320</v>
      </c>
      <c r="W18" s="78">
        <v>-800400</v>
      </c>
      <c r="X18" s="78">
        <f t="shared" si="8"/>
        <v>111102920</v>
      </c>
      <c r="Y18" s="95">
        <f t="shared" si="9"/>
        <v>0.16309847436074298</v>
      </c>
      <c r="Z18" s="77">
        <f t="shared" si="10"/>
        <v>526260703</v>
      </c>
      <c r="AA18" s="78">
        <f t="shared" si="11"/>
        <v>-781331</v>
      </c>
      <c r="AB18" s="78">
        <f t="shared" si="12"/>
        <v>525479372</v>
      </c>
      <c r="AC18" s="95">
        <f t="shared" si="13"/>
        <v>0.77140082259981391</v>
      </c>
      <c r="AD18" s="77">
        <v>94609679</v>
      </c>
      <c r="AE18" s="78">
        <v>-89102</v>
      </c>
      <c r="AF18" s="78">
        <f t="shared" si="14"/>
        <v>94520577</v>
      </c>
      <c r="AG18" s="78">
        <v>579389724</v>
      </c>
      <c r="AH18" s="78">
        <v>590099237</v>
      </c>
      <c r="AI18" s="79">
        <v>480403458</v>
      </c>
      <c r="AJ18" s="114">
        <f t="shared" si="15"/>
        <v>0.81410621786653825</v>
      </c>
      <c r="AK18" s="115">
        <f t="shared" si="16"/>
        <v>0.1754363285361662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200217036</v>
      </c>
      <c r="E19" s="78">
        <v>20827860</v>
      </c>
      <c r="F19" s="79">
        <f t="shared" si="0"/>
        <v>221044896</v>
      </c>
      <c r="G19" s="77">
        <v>186417741</v>
      </c>
      <c r="H19" s="78">
        <v>53208850</v>
      </c>
      <c r="I19" s="79">
        <f t="shared" si="1"/>
        <v>239626591</v>
      </c>
      <c r="J19" s="77">
        <v>42884811</v>
      </c>
      <c r="K19" s="78">
        <v>1692598</v>
      </c>
      <c r="L19" s="78">
        <f t="shared" si="2"/>
        <v>44577409</v>
      </c>
      <c r="M19" s="95">
        <f t="shared" si="3"/>
        <v>0.20166676456533067</v>
      </c>
      <c r="N19" s="77">
        <v>30905770</v>
      </c>
      <c r="O19" s="78">
        <v>6519402</v>
      </c>
      <c r="P19" s="78">
        <f t="shared" si="4"/>
        <v>37425172</v>
      </c>
      <c r="Q19" s="95">
        <f t="shared" si="5"/>
        <v>0.1693102744159268</v>
      </c>
      <c r="R19" s="77">
        <v>29597511</v>
      </c>
      <c r="S19" s="78">
        <v>1498987</v>
      </c>
      <c r="T19" s="78">
        <f t="shared" si="6"/>
        <v>31096498</v>
      </c>
      <c r="U19" s="95">
        <f t="shared" si="7"/>
        <v>0.12977064803296393</v>
      </c>
      <c r="V19" s="77">
        <v>19277007</v>
      </c>
      <c r="W19" s="78">
        <v>4825687</v>
      </c>
      <c r="X19" s="78">
        <f t="shared" si="8"/>
        <v>24102694</v>
      </c>
      <c r="Y19" s="95">
        <f t="shared" si="9"/>
        <v>0.10058438798221689</v>
      </c>
      <c r="Z19" s="77">
        <f t="shared" si="10"/>
        <v>122665099</v>
      </c>
      <c r="AA19" s="78">
        <f t="shared" si="11"/>
        <v>14536674</v>
      </c>
      <c r="AB19" s="78">
        <f t="shared" si="12"/>
        <v>137201773</v>
      </c>
      <c r="AC19" s="95">
        <f t="shared" si="13"/>
        <v>0.57256489118104592</v>
      </c>
      <c r="AD19" s="77">
        <v>22619115</v>
      </c>
      <c r="AE19" s="78">
        <v>5502223</v>
      </c>
      <c r="AF19" s="78">
        <f t="shared" si="14"/>
        <v>28121338</v>
      </c>
      <c r="AG19" s="78">
        <v>185438638</v>
      </c>
      <c r="AH19" s="78">
        <v>215667211</v>
      </c>
      <c r="AI19" s="79">
        <v>152136575</v>
      </c>
      <c r="AJ19" s="114">
        <f t="shared" si="15"/>
        <v>0.70542283314453391</v>
      </c>
      <c r="AK19" s="115">
        <f t="shared" si="16"/>
        <v>-0.14290372670034401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64447835</v>
      </c>
      <c r="E20" s="78">
        <v>13368750</v>
      </c>
      <c r="F20" s="79">
        <f t="shared" si="0"/>
        <v>77816585</v>
      </c>
      <c r="G20" s="77">
        <v>66609855</v>
      </c>
      <c r="H20" s="78">
        <v>57841500</v>
      </c>
      <c r="I20" s="79">
        <f t="shared" si="1"/>
        <v>124451355</v>
      </c>
      <c r="J20" s="77">
        <v>24537609</v>
      </c>
      <c r="K20" s="78">
        <v>4514672</v>
      </c>
      <c r="L20" s="78">
        <f t="shared" si="2"/>
        <v>29052281</v>
      </c>
      <c r="M20" s="95">
        <f t="shared" si="3"/>
        <v>0.37334304762924253</v>
      </c>
      <c r="N20" s="77">
        <v>23246107</v>
      </c>
      <c r="O20" s="78">
        <v>2490986</v>
      </c>
      <c r="P20" s="78">
        <f t="shared" si="4"/>
        <v>25737093</v>
      </c>
      <c r="Q20" s="95">
        <f t="shared" si="5"/>
        <v>0.33074045847681444</v>
      </c>
      <c r="R20" s="77">
        <v>13258310</v>
      </c>
      <c r="S20" s="78">
        <v>6748277</v>
      </c>
      <c r="T20" s="78">
        <f t="shared" si="6"/>
        <v>20006587</v>
      </c>
      <c r="U20" s="95">
        <f t="shared" si="7"/>
        <v>0.16075828985550217</v>
      </c>
      <c r="V20" s="77">
        <v>2377507</v>
      </c>
      <c r="W20" s="78">
        <v>7735140</v>
      </c>
      <c r="X20" s="78">
        <f t="shared" si="8"/>
        <v>10112647</v>
      </c>
      <c r="Y20" s="95">
        <f t="shared" si="9"/>
        <v>8.1257829615434887E-2</v>
      </c>
      <c r="Z20" s="77">
        <f t="shared" si="10"/>
        <v>63419533</v>
      </c>
      <c r="AA20" s="78">
        <f t="shared" si="11"/>
        <v>21489075</v>
      </c>
      <c r="AB20" s="78">
        <f t="shared" si="12"/>
        <v>84908608</v>
      </c>
      <c r="AC20" s="95">
        <f t="shared" si="13"/>
        <v>0.68226342734476453</v>
      </c>
      <c r="AD20" s="77">
        <v>2514523</v>
      </c>
      <c r="AE20" s="78">
        <v>2124922</v>
      </c>
      <c r="AF20" s="78">
        <f t="shared" si="14"/>
        <v>4639445</v>
      </c>
      <c r="AG20" s="78">
        <v>73227820</v>
      </c>
      <c r="AH20" s="78">
        <v>76348997</v>
      </c>
      <c r="AI20" s="79">
        <v>74522173</v>
      </c>
      <c r="AJ20" s="114">
        <f t="shared" si="15"/>
        <v>0.97607271775947491</v>
      </c>
      <c r="AK20" s="115">
        <f t="shared" si="16"/>
        <v>1.1797105041659077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8120726123</v>
      </c>
      <c r="E21" s="78">
        <v>768760054</v>
      </c>
      <c r="F21" s="79">
        <f t="shared" si="0"/>
        <v>8889486177</v>
      </c>
      <c r="G21" s="77">
        <v>7908043431</v>
      </c>
      <c r="H21" s="78">
        <v>802543954</v>
      </c>
      <c r="I21" s="79">
        <f t="shared" si="1"/>
        <v>8710587385</v>
      </c>
      <c r="J21" s="77">
        <v>2006217766</v>
      </c>
      <c r="K21" s="78">
        <v>61514685</v>
      </c>
      <c r="L21" s="78">
        <f t="shared" si="2"/>
        <v>2067732451</v>
      </c>
      <c r="M21" s="95">
        <f t="shared" si="3"/>
        <v>0.23260427091386882</v>
      </c>
      <c r="N21" s="77">
        <v>1491613787</v>
      </c>
      <c r="O21" s="78">
        <v>148446120</v>
      </c>
      <c r="P21" s="78">
        <f t="shared" si="4"/>
        <v>1640059907</v>
      </c>
      <c r="Q21" s="95">
        <f t="shared" si="5"/>
        <v>0.18449434245630189</v>
      </c>
      <c r="R21" s="77">
        <v>1595007998</v>
      </c>
      <c r="S21" s="78">
        <v>129316274</v>
      </c>
      <c r="T21" s="78">
        <f t="shared" si="6"/>
        <v>1724324272</v>
      </c>
      <c r="U21" s="95">
        <f t="shared" si="7"/>
        <v>0.19795728988028516</v>
      </c>
      <c r="V21" s="77">
        <v>1194887217</v>
      </c>
      <c r="W21" s="78">
        <v>-172716969</v>
      </c>
      <c r="X21" s="78">
        <f t="shared" si="8"/>
        <v>1022170248</v>
      </c>
      <c r="Y21" s="95">
        <f t="shared" si="9"/>
        <v>0.11734802750044393</v>
      </c>
      <c r="Z21" s="77">
        <f t="shared" si="10"/>
        <v>6287726768</v>
      </c>
      <c r="AA21" s="78">
        <f t="shared" si="11"/>
        <v>166560110</v>
      </c>
      <c r="AB21" s="78">
        <f t="shared" si="12"/>
        <v>6454286878</v>
      </c>
      <c r="AC21" s="95">
        <f t="shared" si="13"/>
        <v>0.74097033790333766</v>
      </c>
      <c r="AD21" s="77">
        <v>1221897650</v>
      </c>
      <c r="AE21" s="78">
        <v>-13206249</v>
      </c>
      <c r="AF21" s="78">
        <f t="shared" si="14"/>
        <v>1208691401</v>
      </c>
      <c r="AG21" s="78">
        <v>7886688727</v>
      </c>
      <c r="AH21" s="78">
        <v>7522621863</v>
      </c>
      <c r="AI21" s="79">
        <v>6474749110</v>
      </c>
      <c r="AJ21" s="114">
        <f t="shared" si="15"/>
        <v>0.86070378491919686</v>
      </c>
      <c r="AK21" s="115">
        <f t="shared" si="16"/>
        <v>-0.15431660459045493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126921640</v>
      </c>
      <c r="E22" s="78">
        <v>22922001</v>
      </c>
      <c r="F22" s="79">
        <f t="shared" si="0"/>
        <v>149843641</v>
      </c>
      <c r="G22" s="77">
        <v>243473283</v>
      </c>
      <c r="H22" s="78">
        <v>26835132</v>
      </c>
      <c r="I22" s="79">
        <f t="shared" si="1"/>
        <v>270308415</v>
      </c>
      <c r="J22" s="77">
        <v>46940705</v>
      </c>
      <c r="K22" s="78">
        <v>9024082</v>
      </c>
      <c r="L22" s="78">
        <f t="shared" si="2"/>
        <v>55964787</v>
      </c>
      <c r="M22" s="95">
        <f t="shared" si="3"/>
        <v>0.3734879012983941</v>
      </c>
      <c r="N22" s="77">
        <v>40030473</v>
      </c>
      <c r="O22" s="78">
        <v>6150195</v>
      </c>
      <c r="P22" s="78">
        <f t="shared" si="4"/>
        <v>46180668</v>
      </c>
      <c r="Q22" s="95">
        <f t="shared" si="5"/>
        <v>0.30819237767987767</v>
      </c>
      <c r="R22" s="77">
        <v>30842027</v>
      </c>
      <c r="S22" s="78">
        <v>3160079</v>
      </c>
      <c r="T22" s="78">
        <f t="shared" si="6"/>
        <v>34002106</v>
      </c>
      <c r="U22" s="95">
        <f t="shared" si="7"/>
        <v>0.1257900387599846</v>
      </c>
      <c r="V22" s="77">
        <v>120039880</v>
      </c>
      <c r="W22" s="78">
        <v>5461921</v>
      </c>
      <c r="X22" s="78">
        <f t="shared" si="8"/>
        <v>125501801</v>
      </c>
      <c r="Y22" s="95">
        <f t="shared" si="9"/>
        <v>0.46429113573841196</v>
      </c>
      <c r="Z22" s="77">
        <f t="shared" si="10"/>
        <v>237853085</v>
      </c>
      <c r="AA22" s="78">
        <f t="shared" si="11"/>
        <v>23796277</v>
      </c>
      <c r="AB22" s="78">
        <f t="shared" si="12"/>
        <v>261649362</v>
      </c>
      <c r="AC22" s="95">
        <f t="shared" si="13"/>
        <v>0.96796602503107421</v>
      </c>
      <c r="AD22" s="77">
        <v>10801183</v>
      </c>
      <c r="AE22" s="78">
        <v>12589230</v>
      </c>
      <c r="AF22" s="78">
        <f t="shared" si="14"/>
        <v>23390413</v>
      </c>
      <c r="AG22" s="78">
        <v>136886079</v>
      </c>
      <c r="AH22" s="78">
        <v>161543204</v>
      </c>
      <c r="AI22" s="79">
        <v>170156315</v>
      </c>
      <c r="AJ22" s="114">
        <f t="shared" si="15"/>
        <v>1.0533176932655117</v>
      </c>
      <c r="AK22" s="115">
        <f t="shared" si="16"/>
        <v>4.3655230884550864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154499204</v>
      </c>
      <c r="E23" s="78">
        <v>24324415</v>
      </c>
      <c r="F23" s="79">
        <f t="shared" si="0"/>
        <v>178823619</v>
      </c>
      <c r="G23" s="77">
        <v>164286954</v>
      </c>
      <c r="H23" s="78">
        <v>26494575</v>
      </c>
      <c r="I23" s="79">
        <f t="shared" si="1"/>
        <v>190781529</v>
      </c>
      <c r="J23" s="77">
        <v>60569316</v>
      </c>
      <c r="K23" s="78">
        <v>7920842</v>
      </c>
      <c r="L23" s="78">
        <f t="shared" si="2"/>
        <v>68490158</v>
      </c>
      <c r="M23" s="95">
        <f t="shared" si="3"/>
        <v>0.38300398114636075</v>
      </c>
      <c r="N23" s="77">
        <v>40739388</v>
      </c>
      <c r="O23" s="78">
        <v>5957528</v>
      </c>
      <c r="P23" s="78">
        <f t="shared" si="4"/>
        <v>46696916</v>
      </c>
      <c r="Q23" s="95">
        <f t="shared" si="5"/>
        <v>0.26113393891217468</v>
      </c>
      <c r="R23" s="77">
        <v>32507937</v>
      </c>
      <c r="S23" s="78">
        <v>2201985</v>
      </c>
      <c r="T23" s="78">
        <f t="shared" si="6"/>
        <v>34709922</v>
      </c>
      <c r="U23" s="95">
        <f t="shared" si="7"/>
        <v>0.18193544302708675</v>
      </c>
      <c r="V23" s="77">
        <v>14092743</v>
      </c>
      <c r="W23" s="78">
        <v>5726234</v>
      </c>
      <c r="X23" s="78">
        <f t="shared" si="8"/>
        <v>19818977</v>
      </c>
      <c r="Y23" s="95">
        <f t="shared" si="9"/>
        <v>0.10388310180698887</v>
      </c>
      <c r="Z23" s="77">
        <f t="shared" si="10"/>
        <v>147909384</v>
      </c>
      <c r="AA23" s="78">
        <f t="shared" si="11"/>
        <v>21806589</v>
      </c>
      <c r="AB23" s="78">
        <f t="shared" si="12"/>
        <v>169715973</v>
      </c>
      <c r="AC23" s="95">
        <f t="shared" si="13"/>
        <v>0.88958283272800487</v>
      </c>
      <c r="AD23" s="77">
        <v>24132071</v>
      </c>
      <c r="AE23" s="78">
        <v>40655727</v>
      </c>
      <c r="AF23" s="78">
        <f t="shared" si="14"/>
        <v>64787798</v>
      </c>
      <c r="AG23" s="78">
        <v>187803968</v>
      </c>
      <c r="AH23" s="78">
        <v>182313863</v>
      </c>
      <c r="AI23" s="79">
        <v>191586943</v>
      </c>
      <c r="AJ23" s="114">
        <f t="shared" si="15"/>
        <v>1.0508632741767969</v>
      </c>
      <c r="AK23" s="115">
        <f t="shared" si="16"/>
        <v>-0.69409398664853528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1405803546</v>
      </c>
      <c r="E24" s="78">
        <v>184314976</v>
      </c>
      <c r="F24" s="79">
        <f t="shared" si="0"/>
        <v>1590118522</v>
      </c>
      <c r="G24" s="77">
        <v>1345297150</v>
      </c>
      <c r="H24" s="78">
        <v>203533343</v>
      </c>
      <c r="I24" s="79">
        <f t="shared" si="1"/>
        <v>1548830493</v>
      </c>
      <c r="J24" s="77">
        <v>453467153</v>
      </c>
      <c r="K24" s="78">
        <v>43565745</v>
      </c>
      <c r="L24" s="78">
        <f t="shared" si="2"/>
        <v>497032898</v>
      </c>
      <c r="M24" s="95">
        <f t="shared" si="3"/>
        <v>0.31257600683428804</v>
      </c>
      <c r="N24" s="77">
        <v>402297820</v>
      </c>
      <c r="O24" s="78">
        <v>73134557</v>
      </c>
      <c r="P24" s="78">
        <f t="shared" si="4"/>
        <v>475432377</v>
      </c>
      <c r="Q24" s="95">
        <f t="shared" si="5"/>
        <v>0.2989917860978164</v>
      </c>
      <c r="R24" s="77">
        <v>334937273</v>
      </c>
      <c r="S24" s="78">
        <v>26659519</v>
      </c>
      <c r="T24" s="78">
        <f t="shared" si="6"/>
        <v>361596792</v>
      </c>
      <c r="U24" s="95">
        <f t="shared" si="7"/>
        <v>0.23346440661792936</v>
      </c>
      <c r="V24" s="77">
        <v>156569569</v>
      </c>
      <c r="W24" s="78">
        <v>-79790168</v>
      </c>
      <c r="X24" s="78">
        <f t="shared" si="8"/>
        <v>76779401</v>
      </c>
      <c r="Y24" s="95">
        <f t="shared" si="9"/>
        <v>4.9572500894712178E-2</v>
      </c>
      <c r="Z24" s="77">
        <f t="shared" si="10"/>
        <v>1347271815</v>
      </c>
      <c r="AA24" s="78">
        <f t="shared" si="11"/>
        <v>63569653</v>
      </c>
      <c r="AB24" s="78">
        <f t="shared" si="12"/>
        <v>1410841468</v>
      </c>
      <c r="AC24" s="95">
        <f t="shared" si="13"/>
        <v>0.91090760052591502</v>
      </c>
      <c r="AD24" s="77">
        <v>173787884</v>
      </c>
      <c r="AE24" s="78">
        <v>123152595</v>
      </c>
      <c r="AF24" s="78">
        <f t="shared" si="14"/>
        <v>296940479</v>
      </c>
      <c r="AG24" s="78">
        <v>1520677549</v>
      </c>
      <c r="AH24" s="78">
        <v>1645357766</v>
      </c>
      <c r="AI24" s="79">
        <v>1083287231</v>
      </c>
      <c r="AJ24" s="114">
        <f t="shared" si="15"/>
        <v>0.65839007988734288</v>
      </c>
      <c r="AK24" s="115">
        <f t="shared" si="16"/>
        <v>-0.7414316793097111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10865051546</v>
      </c>
      <c r="E25" s="81">
        <f>SUM(E17:E24)</f>
        <v>1164005806</v>
      </c>
      <c r="F25" s="82">
        <f t="shared" si="0"/>
        <v>12029057352</v>
      </c>
      <c r="G25" s="80">
        <f>SUM(G17:G24)</f>
        <v>10729418086</v>
      </c>
      <c r="H25" s="81">
        <f>SUM(H17:H24)</f>
        <v>1327893742</v>
      </c>
      <c r="I25" s="82">
        <f t="shared" si="1"/>
        <v>12057311828</v>
      </c>
      <c r="J25" s="80">
        <f>SUM(J17:J24)</f>
        <v>2862972994</v>
      </c>
      <c r="K25" s="81">
        <f>SUM(K17:K24)</f>
        <v>142393625</v>
      </c>
      <c r="L25" s="81">
        <f t="shared" si="2"/>
        <v>3005366619</v>
      </c>
      <c r="M25" s="96">
        <f t="shared" si="3"/>
        <v>0.24984223876032277</v>
      </c>
      <c r="N25" s="80">
        <f>SUM(N17:N24)</f>
        <v>2233199846</v>
      </c>
      <c r="O25" s="81">
        <f>SUM(O17:O24)</f>
        <v>257781617</v>
      </c>
      <c r="P25" s="81">
        <f t="shared" si="4"/>
        <v>2490981463</v>
      </c>
      <c r="Q25" s="96">
        <f t="shared" si="5"/>
        <v>0.20708035468679842</v>
      </c>
      <c r="R25" s="80">
        <f>SUM(R17:R24)</f>
        <v>2230263684</v>
      </c>
      <c r="S25" s="81">
        <f>SUM(S17:S24)</f>
        <v>175992281</v>
      </c>
      <c r="T25" s="81">
        <f t="shared" si="6"/>
        <v>2406255965</v>
      </c>
      <c r="U25" s="96">
        <f t="shared" si="7"/>
        <v>0.19956819557507757</v>
      </c>
      <c r="V25" s="80">
        <f>SUM(V17:V24)</f>
        <v>1643903230</v>
      </c>
      <c r="W25" s="81">
        <f>SUM(W17:W24)</f>
        <v>-220567174</v>
      </c>
      <c r="X25" s="81">
        <f t="shared" si="8"/>
        <v>1423336056</v>
      </c>
      <c r="Y25" s="96">
        <f t="shared" si="9"/>
        <v>0.11804754461891487</v>
      </c>
      <c r="Z25" s="80">
        <f t="shared" si="10"/>
        <v>8970339754</v>
      </c>
      <c r="AA25" s="81">
        <f t="shared" si="11"/>
        <v>355600349</v>
      </c>
      <c r="AB25" s="81">
        <f t="shared" si="12"/>
        <v>9325940103</v>
      </c>
      <c r="AC25" s="96">
        <f t="shared" si="13"/>
        <v>0.77346760505462808</v>
      </c>
      <c r="AD25" s="80">
        <f>SUM(AD17:AD24)</f>
        <v>1574209162</v>
      </c>
      <c r="AE25" s="81">
        <f>SUM(AE17:AE24)</f>
        <v>184541285</v>
      </c>
      <c r="AF25" s="81">
        <f t="shared" si="14"/>
        <v>1758750447</v>
      </c>
      <c r="AG25" s="81">
        <f>SUM(AG17:AG24)</f>
        <v>10805925923</v>
      </c>
      <c r="AH25" s="81">
        <f>SUM(AH17:AH24)</f>
        <v>10665350370</v>
      </c>
      <c r="AI25" s="82">
        <f>SUM(AI17:AI24)</f>
        <v>8868916410</v>
      </c>
      <c r="AJ25" s="116">
        <f t="shared" si="15"/>
        <v>0.83156353071596278</v>
      </c>
      <c r="AK25" s="117">
        <f t="shared" si="16"/>
        <v>-0.19071175877858926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213040353</v>
      </c>
      <c r="E26" s="78">
        <v>34233750</v>
      </c>
      <c r="F26" s="79">
        <f t="shared" si="0"/>
        <v>247274103</v>
      </c>
      <c r="G26" s="77">
        <v>215375236</v>
      </c>
      <c r="H26" s="78">
        <v>58406340</v>
      </c>
      <c r="I26" s="79">
        <f t="shared" si="1"/>
        <v>273781576</v>
      </c>
      <c r="J26" s="77">
        <v>83807597</v>
      </c>
      <c r="K26" s="78">
        <v>14901742</v>
      </c>
      <c r="L26" s="78">
        <f t="shared" si="2"/>
        <v>98709339</v>
      </c>
      <c r="M26" s="95">
        <f t="shared" si="3"/>
        <v>0.39918995884498265</v>
      </c>
      <c r="N26" s="77">
        <v>65366293</v>
      </c>
      <c r="O26" s="78">
        <v>10233077</v>
      </c>
      <c r="P26" s="78">
        <f t="shared" si="4"/>
        <v>75599370</v>
      </c>
      <c r="Q26" s="95">
        <f t="shared" si="5"/>
        <v>0.30573104535738627</v>
      </c>
      <c r="R26" s="77">
        <v>54154002</v>
      </c>
      <c r="S26" s="78">
        <v>4087400</v>
      </c>
      <c r="T26" s="78">
        <f t="shared" si="6"/>
        <v>58241402</v>
      </c>
      <c r="U26" s="95">
        <f t="shared" si="7"/>
        <v>0.21272944239315797</v>
      </c>
      <c r="V26" s="77">
        <v>11517264</v>
      </c>
      <c r="W26" s="78">
        <v>22126269</v>
      </c>
      <c r="X26" s="78">
        <f t="shared" si="8"/>
        <v>33643533</v>
      </c>
      <c r="Y26" s="95">
        <f t="shared" si="9"/>
        <v>0.12288457642599004</v>
      </c>
      <c r="Z26" s="77">
        <f t="shared" si="10"/>
        <v>214845156</v>
      </c>
      <c r="AA26" s="78">
        <f t="shared" si="11"/>
        <v>51348488</v>
      </c>
      <c r="AB26" s="78">
        <f t="shared" si="12"/>
        <v>266193644</v>
      </c>
      <c r="AC26" s="95">
        <f t="shared" si="13"/>
        <v>0.97228472379017938</v>
      </c>
      <c r="AD26" s="77">
        <v>12767233</v>
      </c>
      <c r="AE26" s="78">
        <v>17603141</v>
      </c>
      <c r="AF26" s="78">
        <f t="shared" si="14"/>
        <v>30370374</v>
      </c>
      <c r="AG26" s="78">
        <v>266980168</v>
      </c>
      <c r="AH26" s="78">
        <v>278315291</v>
      </c>
      <c r="AI26" s="79">
        <v>261274605</v>
      </c>
      <c r="AJ26" s="114">
        <f t="shared" si="15"/>
        <v>0.93877200947611605</v>
      </c>
      <c r="AK26" s="115">
        <f t="shared" si="16"/>
        <v>0.10777473468058041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718037637</v>
      </c>
      <c r="E27" s="78">
        <v>54003956</v>
      </c>
      <c r="F27" s="79">
        <f t="shared" si="0"/>
        <v>772041593</v>
      </c>
      <c r="G27" s="77">
        <v>724641388</v>
      </c>
      <c r="H27" s="78">
        <v>93524016</v>
      </c>
      <c r="I27" s="79">
        <f t="shared" si="1"/>
        <v>818165404</v>
      </c>
      <c r="J27" s="77">
        <v>245901193</v>
      </c>
      <c r="K27" s="78">
        <v>32589738</v>
      </c>
      <c r="L27" s="78">
        <f t="shared" si="2"/>
        <v>278490931</v>
      </c>
      <c r="M27" s="95">
        <f t="shared" si="3"/>
        <v>0.360720113430469</v>
      </c>
      <c r="N27" s="77">
        <v>131141452</v>
      </c>
      <c r="O27" s="78">
        <v>28503173</v>
      </c>
      <c r="P27" s="78">
        <f t="shared" si="4"/>
        <v>159644625</v>
      </c>
      <c r="Q27" s="95">
        <f t="shared" si="5"/>
        <v>0.20678241489510008</v>
      </c>
      <c r="R27" s="77">
        <v>237264865</v>
      </c>
      <c r="S27" s="78">
        <v>17006941</v>
      </c>
      <c r="T27" s="78">
        <f t="shared" si="6"/>
        <v>254271806</v>
      </c>
      <c r="U27" s="95">
        <f t="shared" si="7"/>
        <v>0.3107828866349866</v>
      </c>
      <c r="V27" s="77">
        <v>118858093</v>
      </c>
      <c r="W27" s="78">
        <v>10065220</v>
      </c>
      <c r="X27" s="78">
        <f t="shared" si="8"/>
        <v>128923313</v>
      </c>
      <c r="Y27" s="95">
        <f t="shared" si="9"/>
        <v>0.1575760993677997</v>
      </c>
      <c r="Z27" s="77">
        <f t="shared" si="10"/>
        <v>733165603</v>
      </c>
      <c r="AA27" s="78">
        <f t="shared" si="11"/>
        <v>88165072</v>
      </c>
      <c r="AB27" s="78">
        <f t="shared" si="12"/>
        <v>821330675</v>
      </c>
      <c r="AC27" s="95">
        <f t="shared" si="13"/>
        <v>1.0038687421694013</v>
      </c>
      <c r="AD27" s="77">
        <v>102867537</v>
      </c>
      <c r="AE27" s="78">
        <v>63371084</v>
      </c>
      <c r="AF27" s="78">
        <f t="shared" si="14"/>
        <v>166238621</v>
      </c>
      <c r="AG27" s="78">
        <v>777364689</v>
      </c>
      <c r="AH27" s="78">
        <v>839032358</v>
      </c>
      <c r="AI27" s="79">
        <v>789939293</v>
      </c>
      <c r="AJ27" s="114">
        <f t="shared" si="15"/>
        <v>0.94148847236711697</v>
      </c>
      <c r="AK27" s="115">
        <f t="shared" si="16"/>
        <v>-0.22446834421226336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1289873364</v>
      </c>
      <c r="E28" s="78">
        <v>131661450</v>
      </c>
      <c r="F28" s="79">
        <f t="shared" si="0"/>
        <v>1421534814</v>
      </c>
      <c r="G28" s="77">
        <v>1339565769</v>
      </c>
      <c r="H28" s="78">
        <v>161947960</v>
      </c>
      <c r="I28" s="79">
        <f t="shared" si="1"/>
        <v>1501513729</v>
      </c>
      <c r="J28" s="77">
        <v>414585325</v>
      </c>
      <c r="K28" s="78">
        <v>20030637</v>
      </c>
      <c r="L28" s="78">
        <f t="shared" si="2"/>
        <v>434615962</v>
      </c>
      <c r="M28" s="95">
        <f t="shared" si="3"/>
        <v>0.30573712139842113</v>
      </c>
      <c r="N28" s="77">
        <v>364410259</v>
      </c>
      <c r="O28" s="78">
        <v>24374065</v>
      </c>
      <c r="P28" s="78">
        <f t="shared" si="4"/>
        <v>388784324</v>
      </c>
      <c r="Q28" s="95">
        <f t="shared" si="5"/>
        <v>0.27349616778361924</v>
      </c>
      <c r="R28" s="77">
        <v>297011709</v>
      </c>
      <c r="S28" s="78">
        <v>30389235</v>
      </c>
      <c r="T28" s="78">
        <f t="shared" si="6"/>
        <v>327400944</v>
      </c>
      <c r="U28" s="95">
        <f t="shared" si="7"/>
        <v>0.21804725303314226</v>
      </c>
      <c r="V28" s="77">
        <v>241587277</v>
      </c>
      <c r="W28" s="78">
        <v>52113122</v>
      </c>
      <c r="X28" s="78">
        <f t="shared" si="8"/>
        <v>293700399</v>
      </c>
      <c r="Y28" s="95">
        <f t="shared" si="9"/>
        <v>0.19560287283926658</v>
      </c>
      <c r="Z28" s="77">
        <f t="shared" si="10"/>
        <v>1317594570</v>
      </c>
      <c r="AA28" s="78">
        <f t="shared" si="11"/>
        <v>126907059</v>
      </c>
      <c r="AB28" s="78">
        <f t="shared" si="12"/>
        <v>1444501629</v>
      </c>
      <c r="AC28" s="95">
        <f t="shared" si="13"/>
        <v>0.96203025060718572</v>
      </c>
      <c r="AD28" s="77">
        <v>194101106</v>
      </c>
      <c r="AE28" s="78">
        <v>48923761</v>
      </c>
      <c r="AF28" s="78">
        <f t="shared" si="14"/>
        <v>243024867</v>
      </c>
      <c r="AG28" s="78">
        <v>1245474239</v>
      </c>
      <c r="AH28" s="78">
        <v>1359750371</v>
      </c>
      <c r="AI28" s="79">
        <v>1278973999</v>
      </c>
      <c r="AJ28" s="114">
        <f t="shared" si="15"/>
        <v>0.9405947049379404</v>
      </c>
      <c r="AK28" s="115">
        <f t="shared" si="16"/>
        <v>0.208519945409537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882330680</v>
      </c>
      <c r="E29" s="78">
        <v>308395356</v>
      </c>
      <c r="F29" s="79">
        <f t="shared" si="0"/>
        <v>1190726036</v>
      </c>
      <c r="G29" s="77">
        <v>924677794</v>
      </c>
      <c r="H29" s="78">
        <v>306868499</v>
      </c>
      <c r="I29" s="79">
        <f t="shared" si="1"/>
        <v>1231546293</v>
      </c>
      <c r="J29" s="77">
        <v>325067275</v>
      </c>
      <c r="K29" s="78">
        <v>25017659</v>
      </c>
      <c r="L29" s="78">
        <f t="shared" si="2"/>
        <v>350084934</v>
      </c>
      <c r="M29" s="95">
        <f t="shared" si="3"/>
        <v>0.29400964068614688</v>
      </c>
      <c r="N29" s="77">
        <v>272588450</v>
      </c>
      <c r="O29" s="78">
        <v>89249931</v>
      </c>
      <c r="P29" s="78">
        <f t="shared" si="4"/>
        <v>361838381</v>
      </c>
      <c r="Q29" s="95">
        <f t="shared" si="5"/>
        <v>0.30388046457396856</v>
      </c>
      <c r="R29" s="77">
        <v>243318629</v>
      </c>
      <c r="S29" s="78">
        <v>45239900</v>
      </c>
      <c r="T29" s="78">
        <f t="shared" si="6"/>
        <v>288558529</v>
      </c>
      <c r="U29" s="95">
        <f t="shared" si="7"/>
        <v>0.2343058727391257</v>
      </c>
      <c r="V29" s="77">
        <v>71303968</v>
      </c>
      <c r="W29" s="78">
        <v>45188764</v>
      </c>
      <c r="X29" s="78">
        <f t="shared" si="8"/>
        <v>116492732</v>
      </c>
      <c r="Y29" s="95">
        <f t="shared" si="9"/>
        <v>9.4590623724121747E-2</v>
      </c>
      <c r="Z29" s="77">
        <f t="shared" si="10"/>
        <v>912278322</v>
      </c>
      <c r="AA29" s="78">
        <f t="shared" si="11"/>
        <v>204696254</v>
      </c>
      <c r="AB29" s="78">
        <f t="shared" si="12"/>
        <v>1116974576</v>
      </c>
      <c r="AC29" s="95">
        <f t="shared" si="13"/>
        <v>0.90696921613810577</v>
      </c>
      <c r="AD29" s="77">
        <v>68199534</v>
      </c>
      <c r="AE29" s="78">
        <v>113419504</v>
      </c>
      <c r="AF29" s="78">
        <f t="shared" si="14"/>
        <v>181619038</v>
      </c>
      <c r="AG29" s="78">
        <v>1169711437</v>
      </c>
      <c r="AH29" s="78">
        <v>1168246535</v>
      </c>
      <c r="AI29" s="79">
        <v>1001150323</v>
      </c>
      <c r="AJ29" s="114">
        <f t="shared" si="15"/>
        <v>0.8569683649864196</v>
      </c>
      <c r="AK29" s="115">
        <f t="shared" si="16"/>
        <v>-0.35858744059639824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3103282034</v>
      </c>
      <c r="E30" s="81">
        <f>SUM(E26:E29)</f>
        <v>528294512</v>
      </c>
      <c r="F30" s="82">
        <f t="shared" si="0"/>
        <v>3631576546</v>
      </c>
      <c r="G30" s="80">
        <f>SUM(G26:G29)</f>
        <v>3204260187</v>
      </c>
      <c r="H30" s="81">
        <f>SUM(H26:H29)</f>
        <v>620746815</v>
      </c>
      <c r="I30" s="82">
        <f t="shared" si="1"/>
        <v>3825007002</v>
      </c>
      <c r="J30" s="80">
        <f>SUM(J26:J29)</f>
        <v>1069361390</v>
      </c>
      <c r="K30" s="81">
        <f>SUM(K26:K29)</f>
        <v>92539776</v>
      </c>
      <c r="L30" s="81">
        <f t="shared" si="2"/>
        <v>1161901166</v>
      </c>
      <c r="M30" s="96">
        <f t="shared" si="3"/>
        <v>0.31994401089515134</v>
      </c>
      <c r="N30" s="80">
        <f>SUM(N26:N29)</f>
        <v>833506454</v>
      </c>
      <c r="O30" s="81">
        <f>SUM(O26:O29)</f>
        <v>152360246</v>
      </c>
      <c r="P30" s="81">
        <f t="shared" si="4"/>
        <v>985866700</v>
      </c>
      <c r="Q30" s="96">
        <f t="shared" si="5"/>
        <v>0.27147072008874024</v>
      </c>
      <c r="R30" s="80">
        <f>SUM(R26:R29)</f>
        <v>831749205</v>
      </c>
      <c r="S30" s="81">
        <f>SUM(S26:S29)</f>
        <v>96723476</v>
      </c>
      <c r="T30" s="81">
        <f t="shared" si="6"/>
        <v>928472681</v>
      </c>
      <c r="U30" s="96">
        <f t="shared" si="7"/>
        <v>0.24273751146456071</v>
      </c>
      <c r="V30" s="80">
        <f>SUM(V26:V29)</f>
        <v>443266602</v>
      </c>
      <c r="W30" s="81">
        <f>SUM(W26:W29)</f>
        <v>129493375</v>
      </c>
      <c r="X30" s="81">
        <f t="shared" si="8"/>
        <v>572759977</v>
      </c>
      <c r="Y30" s="96">
        <f t="shared" si="9"/>
        <v>0.14974089634359314</v>
      </c>
      <c r="Z30" s="80">
        <f t="shared" si="10"/>
        <v>3177883651</v>
      </c>
      <c r="AA30" s="81">
        <f t="shared" si="11"/>
        <v>471116873</v>
      </c>
      <c r="AB30" s="81">
        <f t="shared" si="12"/>
        <v>3649000524</v>
      </c>
      <c r="AC30" s="96">
        <f t="shared" si="13"/>
        <v>0.95398531874373804</v>
      </c>
      <c r="AD30" s="80">
        <f>SUM(AD26:AD29)</f>
        <v>377935410</v>
      </c>
      <c r="AE30" s="81">
        <f>SUM(AE26:AE29)</f>
        <v>243317490</v>
      </c>
      <c r="AF30" s="81">
        <f t="shared" si="14"/>
        <v>621252900</v>
      </c>
      <c r="AG30" s="81">
        <f>SUM(AG26:AG29)</f>
        <v>3459530533</v>
      </c>
      <c r="AH30" s="81">
        <f>SUM(AH26:AH29)</f>
        <v>3645344555</v>
      </c>
      <c r="AI30" s="82">
        <f>SUM(AI26:AI29)</f>
        <v>3331338220</v>
      </c>
      <c r="AJ30" s="116">
        <f t="shared" si="15"/>
        <v>0.91386099989662017</v>
      </c>
      <c r="AK30" s="117">
        <f t="shared" si="16"/>
        <v>-7.8056654544389259E-2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435205156</v>
      </c>
      <c r="E31" s="78">
        <v>25668700</v>
      </c>
      <c r="F31" s="79">
        <f t="shared" si="0"/>
        <v>460873856</v>
      </c>
      <c r="G31" s="77">
        <v>441490141</v>
      </c>
      <c r="H31" s="78">
        <v>31544426</v>
      </c>
      <c r="I31" s="79">
        <f t="shared" si="1"/>
        <v>473034567</v>
      </c>
      <c r="J31" s="77">
        <v>113754284</v>
      </c>
      <c r="K31" s="78">
        <v>1786732</v>
      </c>
      <c r="L31" s="78">
        <f t="shared" si="2"/>
        <v>115541016</v>
      </c>
      <c r="M31" s="95">
        <f t="shared" si="3"/>
        <v>0.25069987046520598</v>
      </c>
      <c r="N31" s="77">
        <v>93897203</v>
      </c>
      <c r="O31" s="78">
        <v>2216789</v>
      </c>
      <c r="P31" s="78">
        <f t="shared" si="4"/>
        <v>96113992</v>
      </c>
      <c r="Q31" s="95">
        <f t="shared" si="5"/>
        <v>0.20854728630994421</v>
      </c>
      <c r="R31" s="77">
        <v>87648415</v>
      </c>
      <c r="S31" s="78">
        <v>9607752</v>
      </c>
      <c r="T31" s="78">
        <f t="shared" si="6"/>
        <v>97256167</v>
      </c>
      <c r="U31" s="95">
        <f t="shared" si="7"/>
        <v>0.20560054969513464</v>
      </c>
      <c r="V31" s="77">
        <v>72271709</v>
      </c>
      <c r="W31" s="78">
        <v>5580183</v>
      </c>
      <c r="X31" s="78">
        <f t="shared" si="8"/>
        <v>77851892</v>
      </c>
      <c r="Y31" s="95">
        <f t="shared" si="9"/>
        <v>0.16457971030265109</v>
      </c>
      <c r="Z31" s="77">
        <f t="shared" si="10"/>
        <v>367571611</v>
      </c>
      <c r="AA31" s="78">
        <f t="shared" si="11"/>
        <v>19191456</v>
      </c>
      <c r="AB31" s="78">
        <f t="shared" si="12"/>
        <v>386763067</v>
      </c>
      <c r="AC31" s="95">
        <f t="shared" si="13"/>
        <v>0.81762115071814612</v>
      </c>
      <c r="AD31" s="77">
        <v>60342559</v>
      </c>
      <c r="AE31" s="78">
        <v>4935020</v>
      </c>
      <c r="AF31" s="78">
        <f t="shared" si="14"/>
        <v>65277579</v>
      </c>
      <c r="AG31" s="78">
        <v>434279834</v>
      </c>
      <c r="AH31" s="78">
        <v>436348565</v>
      </c>
      <c r="AI31" s="79">
        <v>328984660</v>
      </c>
      <c r="AJ31" s="114">
        <f t="shared" si="15"/>
        <v>0.75394921947319804</v>
      </c>
      <c r="AK31" s="115">
        <f t="shared" si="16"/>
        <v>0.19262836019087048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282002464</v>
      </c>
      <c r="E32" s="78">
        <v>60607733</v>
      </c>
      <c r="F32" s="79">
        <f t="shared" si="0"/>
        <v>342610197</v>
      </c>
      <c r="G32" s="77">
        <v>289794265</v>
      </c>
      <c r="H32" s="78">
        <v>103578546</v>
      </c>
      <c r="I32" s="79">
        <f t="shared" si="1"/>
        <v>393372811</v>
      </c>
      <c r="J32" s="77">
        <v>92570888</v>
      </c>
      <c r="K32" s="78">
        <v>13598976</v>
      </c>
      <c r="L32" s="78">
        <f t="shared" si="2"/>
        <v>106169864</v>
      </c>
      <c r="M32" s="95">
        <f t="shared" si="3"/>
        <v>0.30988530093282657</v>
      </c>
      <c r="N32" s="77">
        <v>85920050</v>
      </c>
      <c r="O32" s="78">
        <v>20389447</v>
      </c>
      <c r="P32" s="78">
        <f t="shared" si="4"/>
        <v>106309497</v>
      </c>
      <c r="Q32" s="95">
        <f t="shared" si="5"/>
        <v>0.3102928573956017</v>
      </c>
      <c r="R32" s="77">
        <v>70391094</v>
      </c>
      <c r="S32" s="78">
        <v>23048058</v>
      </c>
      <c r="T32" s="78">
        <f t="shared" si="6"/>
        <v>93439152</v>
      </c>
      <c r="U32" s="95">
        <f t="shared" si="7"/>
        <v>0.23753332560648174</v>
      </c>
      <c r="V32" s="77">
        <v>19111222</v>
      </c>
      <c r="W32" s="78">
        <v>37102230</v>
      </c>
      <c r="X32" s="78">
        <f t="shared" si="8"/>
        <v>56213452</v>
      </c>
      <c r="Y32" s="95">
        <f t="shared" si="9"/>
        <v>0.1429012133733869</v>
      </c>
      <c r="Z32" s="77">
        <f t="shared" si="10"/>
        <v>267993254</v>
      </c>
      <c r="AA32" s="78">
        <f t="shared" si="11"/>
        <v>94138711</v>
      </c>
      <c r="AB32" s="78">
        <f t="shared" si="12"/>
        <v>362131965</v>
      </c>
      <c r="AC32" s="95">
        <f t="shared" si="13"/>
        <v>0.92058209127219015</v>
      </c>
      <c r="AD32" s="77">
        <v>14499032</v>
      </c>
      <c r="AE32" s="78">
        <v>26697765</v>
      </c>
      <c r="AF32" s="78">
        <f t="shared" si="14"/>
        <v>41196797</v>
      </c>
      <c r="AG32" s="78">
        <v>315513663</v>
      </c>
      <c r="AH32" s="78">
        <v>338021033</v>
      </c>
      <c r="AI32" s="79">
        <v>231482866</v>
      </c>
      <c r="AJ32" s="114">
        <f t="shared" si="15"/>
        <v>0.68481793557503268</v>
      </c>
      <c r="AK32" s="115">
        <f t="shared" si="16"/>
        <v>0.36451025549389193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281927640</v>
      </c>
      <c r="E33" s="78">
        <v>57968220</v>
      </c>
      <c r="F33" s="79">
        <f t="shared" si="0"/>
        <v>339895860</v>
      </c>
      <c r="G33" s="77">
        <v>295376004</v>
      </c>
      <c r="H33" s="78">
        <v>80442048</v>
      </c>
      <c r="I33" s="79">
        <f t="shared" si="1"/>
        <v>375818052</v>
      </c>
      <c r="J33" s="77">
        <v>103725531</v>
      </c>
      <c r="K33" s="78">
        <v>9735236</v>
      </c>
      <c r="L33" s="78">
        <f t="shared" si="2"/>
        <v>113460767</v>
      </c>
      <c r="M33" s="95">
        <f t="shared" si="3"/>
        <v>0.33381038239183025</v>
      </c>
      <c r="N33" s="77">
        <v>96802828</v>
      </c>
      <c r="O33" s="78">
        <v>16778915</v>
      </c>
      <c r="P33" s="78">
        <f t="shared" si="4"/>
        <v>113581743</v>
      </c>
      <c r="Q33" s="95">
        <f t="shared" si="5"/>
        <v>0.33416630317297774</v>
      </c>
      <c r="R33" s="77">
        <v>23494622</v>
      </c>
      <c r="S33" s="78">
        <v>5658627</v>
      </c>
      <c r="T33" s="78">
        <f t="shared" si="6"/>
        <v>29153249</v>
      </c>
      <c r="U33" s="95">
        <f t="shared" si="7"/>
        <v>7.7572774497804059E-2</v>
      </c>
      <c r="V33" s="77">
        <v>83410528</v>
      </c>
      <c r="W33" s="78">
        <v>9961689</v>
      </c>
      <c r="X33" s="78">
        <f t="shared" si="8"/>
        <v>93372217</v>
      </c>
      <c r="Y33" s="95">
        <f t="shared" si="9"/>
        <v>0.24845059065975894</v>
      </c>
      <c r="Z33" s="77">
        <f t="shared" si="10"/>
        <v>307433509</v>
      </c>
      <c r="AA33" s="78">
        <f t="shared" si="11"/>
        <v>42134467</v>
      </c>
      <c r="AB33" s="78">
        <f t="shared" si="12"/>
        <v>349567976</v>
      </c>
      <c r="AC33" s="95">
        <f t="shared" si="13"/>
        <v>0.93015216842218107</v>
      </c>
      <c r="AD33" s="77">
        <v>10478947</v>
      </c>
      <c r="AE33" s="78">
        <v>22579970</v>
      </c>
      <c r="AF33" s="78">
        <f t="shared" si="14"/>
        <v>33058917</v>
      </c>
      <c r="AG33" s="78">
        <v>361417480</v>
      </c>
      <c r="AH33" s="78">
        <v>321675948</v>
      </c>
      <c r="AI33" s="79">
        <v>245767884</v>
      </c>
      <c r="AJ33" s="114">
        <f t="shared" si="15"/>
        <v>0.76402319019512144</v>
      </c>
      <c r="AK33" s="115">
        <f t="shared" si="16"/>
        <v>1.8244185071156447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380693741</v>
      </c>
      <c r="E34" s="78">
        <v>39697803</v>
      </c>
      <c r="F34" s="79">
        <f t="shared" si="0"/>
        <v>420391544</v>
      </c>
      <c r="G34" s="77">
        <v>405342212</v>
      </c>
      <c r="H34" s="78">
        <v>36168995</v>
      </c>
      <c r="I34" s="79">
        <f t="shared" si="1"/>
        <v>441511207</v>
      </c>
      <c r="J34" s="77">
        <v>116106368</v>
      </c>
      <c r="K34" s="78">
        <v>11065747</v>
      </c>
      <c r="L34" s="78">
        <f t="shared" si="2"/>
        <v>127172115</v>
      </c>
      <c r="M34" s="95">
        <f t="shared" si="3"/>
        <v>0.30250873695023706</v>
      </c>
      <c r="N34" s="77">
        <v>103598768</v>
      </c>
      <c r="O34" s="78">
        <v>9960765</v>
      </c>
      <c r="P34" s="78">
        <f t="shared" si="4"/>
        <v>113559533</v>
      </c>
      <c r="Q34" s="95">
        <f t="shared" si="5"/>
        <v>0.27012801427804173</v>
      </c>
      <c r="R34" s="77">
        <v>88862510</v>
      </c>
      <c r="S34" s="78">
        <v>6605567</v>
      </c>
      <c r="T34" s="78">
        <f t="shared" si="6"/>
        <v>95468077</v>
      </c>
      <c r="U34" s="95">
        <f t="shared" si="7"/>
        <v>0.21623024622339881</v>
      </c>
      <c r="V34" s="77">
        <v>62995834</v>
      </c>
      <c r="W34" s="78">
        <v>17922262</v>
      </c>
      <c r="X34" s="78">
        <f t="shared" si="8"/>
        <v>80918096</v>
      </c>
      <c r="Y34" s="95">
        <f t="shared" si="9"/>
        <v>0.18327529339476087</v>
      </c>
      <c r="Z34" s="77">
        <f t="shared" si="10"/>
        <v>371563480</v>
      </c>
      <c r="AA34" s="78">
        <f t="shared" si="11"/>
        <v>45554341</v>
      </c>
      <c r="AB34" s="78">
        <f t="shared" si="12"/>
        <v>417117821</v>
      </c>
      <c r="AC34" s="95">
        <f t="shared" si="13"/>
        <v>0.94475024503738136</v>
      </c>
      <c r="AD34" s="77">
        <v>40250039</v>
      </c>
      <c r="AE34" s="78">
        <v>13279061</v>
      </c>
      <c r="AF34" s="78">
        <f t="shared" si="14"/>
        <v>53529100</v>
      </c>
      <c r="AG34" s="78">
        <v>379864849</v>
      </c>
      <c r="AH34" s="78">
        <v>394737026</v>
      </c>
      <c r="AI34" s="79">
        <v>363018555</v>
      </c>
      <c r="AJ34" s="114">
        <f t="shared" si="15"/>
        <v>0.91964657756731438</v>
      </c>
      <c r="AK34" s="115">
        <f t="shared" si="16"/>
        <v>0.51166554266744635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665972100</v>
      </c>
      <c r="E35" s="78">
        <v>371252703</v>
      </c>
      <c r="F35" s="79">
        <f t="shared" si="0"/>
        <v>1037224803</v>
      </c>
      <c r="G35" s="77">
        <v>701610078</v>
      </c>
      <c r="H35" s="78">
        <v>224717756</v>
      </c>
      <c r="I35" s="79">
        <f t="shared" si="1"/>
        <v>926327834</v>
      </c>
      <c r="J35" s="77">
        <v>237695481</v>
      </c>
      <c r="K35" s="78">
        <v>43201781</v>
      </c>
      <c r="L35" s="78">
        <f t="shared" si="2"/>
        <v>280897262</v>
      </c>
      <c r="M35" s="95">
        <f t="shared" si="3"/>
        <v>0.27081618294081616</v>
      </c>
      <c r="N35" s="77">
        <v>194774158</v>
      </c>
      <c r="O35" s="78">
        <v>69418605</v>
      </c>
      <c r="P35" s="78">
        <f t="shared" si="4"/>
        <v>264192763</v>
      </c>
      <c r="Q35" s="95">
        <f t="shared" si="5"/>
        <v>0.25471118916156499</v>
      </c>
      <c r="R35" s="77">
        <v>17156055</v>
      </c>
      <c r="S35" s="78">
        <v>33445868</v>
      </c>
      <c r="T35" s="78">
        <f t="shared" si="6"/>
        <v>50601923</v>
      </c>
      <c r="U35" s="95">
        <f t="shared" si="7"/>
        <v>5.4626365680381789E-2</v>
      </c>
      <c r="V35" s="77">
        <v>157871640</v>
      </c>
      <c r="W35" s="78">
        <v>57809768</v>
      </c>
      <c r="X35" s="78">
        <f t="shared" si="8"/>
        <v>215681408</v>
      </c>
      <c r="Y35" s="95">
        <f t="shared" si="9"/>
        <v>0.23283485617468772</v>
      </c>
      <c r="Z35" s="77">
        <f t="shared" si="10"/>
        <v>607497334</v>
      </c>
      <c r="AA35" s="78">
        <f t="shared" si="11"/>
        <v>203876022</v>
      </c>
      <c r="AB35" s="78">
        <f t="shared" si="12"/>
        <v>811373356</v>
      </c>
      <c r="AC35" s="95">
        <f t="shared" si="13"/>
        <v>0.87590302938041698</v>
      </c>
      <c r="AD35" s="77">
        <v>37448217</v>
      </c>
      <c r="AE35" s="78">
        <v>63484521</v>
      </c>
      <c r="AF35" s="78">
        <f t="shared" si="14"/>
        <v>100932738</v>
      </c>
      <c r="AG35" s="78">
        <v>844729940</v>
      </c>
      <c r="AH35" s="78">
        <v>853028619</v>
      </c>
      <c r="AI35" s="79">
        <v>777108530</v>
      </c>
      <c r="AJ35" s="114">
        <f t="shared" si="15"/>
        <v>0.91099936472354159</v>
      </c>
      <c r="AK35" s="115">
        <f t="shared" si="16"/>
        <v>1.136882564307331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2045801101</v>
      </c>
      <c r="E36" s="81">
        <f>SUM(E31:E35)</f>
        <v>555195159</v>
      </c>
      <c r="F36" s="82">
        <f t="shared" si="0"/>
        <v>2600996260</v>
      </c>
      <c r="G36" s="80">
        <f>SUM(G31:G35)</f>
        <v>2133612700</v>
      </c>
      <c r="H36" s="81">
        <f>SUM(H31:H35)</f>
        <v>476451771</v>
      </c>
      <c r="I36" s="82">
        <f t="shared" si="1"/>
        <v>2610064471</v>
      </c>
      <c r="J36" s="80">
        <f>SUM(J31:J35)</f>
        <v>663852552</v>
      </c>
      <c r="K36" s="81">
        <f>SUM(K31:K35)</f>
        <v>79388472</v>
      </c>
      <c r="L36" s="81">
        <f t="shared" si="2"/>
        <v>743241024</v>
      </c>
      <c r="M36" s="96">
        <f t="shared" si="3"/>
        <v>0.28575243856752025</v>
      </c>
      <c r="N36" s="80">
        <f>SUM(N31:N35)</f>
        <v>574993007</v>
      </c>
      <c r="O36" s="81">
        <f>SUM(O31:O35)</f>
        <v>118764521</v>
      </c>
      <c r="P36" s="81">
        <f t="shared" si="4"/>
        <v>693757528</v>
      </c>
      <c r="Q36" s="96">
        <f t="shared" si="5"/>
        <v>0.26672761459487837</v>
      </c>
      <c r="R36" s="80">
        <f>SUM(R31:R35)</f>
        <v>287552696</v>
      </c>
      <c r="S36" s="81">
        <f>SUM(S31:S35)</f>
        <v>78365872</v>
      </c>
      <c r="T36" s="81">
        <f t="shared" si="6"/>
        <v>365918568</v>
      </c>
      <c r="U36" s="96">
        <f t="shared" si="7"/>
        <v>0.14019522202062878</v>
      </c>
      <c r="V36" s="80">
        <f>SUM(V31:V35)</f>
        <v>395660933</v>
      </c>
      <c r="W36" s="81">
        <f>SUM(W31:W35)</f>
        <v>128376132</v>
      </c>
      <c r="X36" s="81">
        <f t="shared" si="8"/>
        <v>524037065</v>
      </c>
      <c r="Y36" s="96">
        <f t="shared" si="9"/>
        <v>0.20077552521115483</v>
      </c>
      <c r="Z36" s="80">
        <f t="shared" si="10"/>
        <v>1922059188</v>
      </c>
      <c r="AA36" s="81">
        <f t="shared" si="11"/>
        <v>404894997</v>
      </c>
      <c r="AB36" s="81">
        <f t="shared" si="12"/>
        <v>2326954185</v>
      </c>
      <c r="AC36" s="96">
        <f t="shared" si="13"/>
        <v>0.89153130539663206</v>
      </c>
      <c r="AD36" s="80">
        <f>SUM(AD31:AD35)</f>
        <v>163018794</v>
      </c>
      <c r="AE36" s="81">
        <f>SUM(AE31:AE35)</f>
        <v>130976337</v>
      </c>
      <c r="AF36" s="81">
        <f t="shared" si="14"/>
        <v>293995131</v>
      </c>
      <c r="AG36" s="81">
        <f>SUM(AG31:AG35)</f>
        <v>2335805766</v>
      </c>
      <c r="AH36" s="81">
        <f>SUM(AH31:AH35)</f>
        <v>2343811191</v>
      </c>
      <c r="AI36" s="82">
        <f>SUM(AI31:AI35)</f>
        <v>1946362495</v>
      </c>
      <c r="AJ36" s="116">
        <f t="shared" si="15"/>
        <v>0.83042631696351521</v>
      </c>
      <c r="AK36" s="117">
        <f t="shared" si="16"/>
        <v>0.78246851645988658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2355467910</v>
      </c>
      <c r="E37" s="78">
        <v>255337696</v>
      </c>
      <c r="F37" s="79">
        <f t="shared" si="0"/>
        <v>2610805606</v>
      </c>
      <c r="G37" s="77">
        <v>2397031934</v>
      </c>
      <c r="H37" s="78">
        <v>250901815</v>
      </c>
      <c r="I37" s="79">
        <f t="shared" si="1"/>
        <v>2647933749</v>
      </c>
      <c r="J37" s="77">
        <v>690715981</v>
      </c>
      <c r="K37" s="78">
        <v>26731453</v>
      </c>
      <c r="L37" s="78">
        <f t="shared" si="2"/>
        <v>717447434</v>
      </c>
      <c r="M37" s="95">
        <f t="shared" si="3"/>
        <v>0.27479925443365238</v>
      </c>
      <c r="N37" s="77">
        <v>617593348</v>
      </c>
      <c r="O37" s="78">
        <v>82688602</v>
      </c>
      <c r="P37" s="78">
        <f t="shared" si="4"/>
        <v>700281950</v>
      </c>
      <c r="Q37" s="95">
        <f t="shared" si="5"/>
        <v>0.26822447002207028</v>
      </c>
      <c r="R37" s="77">
        <v>549211207</v>
      </c>
      <c r="S37" s="78">
        <v>31114923</v>
      </c>
      <c r="T37" s="78">
        <f t="shared" si="6"/>
        <v>580326130</v>
      </c>
      <c r="U37" s="95">
        <f t="shared" si="7"/>
        <v>0.21916187677246907</v>
      </c>
      <c r="V37" s="77">
        <v>462109880</v>
      </c>
      <c r="W37" s="78">
        <v>70588088</v>
      </c>
      <c r="X37" s="78">
        <f t="shared" si="8"/>
        <v>532697968</v>
      </c>
      <c r="Y37" s="95">
        <f t="shared" si="9"/>
        <v>0.20117496074105892</v>
      </c>
      <c r="Z37" s="77">
        <f t="shared" si="10"/>
        <v>2319630416</v>
      </c>
      <c r="AA37" s="78">
        <f t="shared" si="11"/>
        <v>211123066</v>
      </c>
      <c r="AB37" s="78">
        <f t="shared" si="12"/>
        <v>2530753482</v>
      </c>
      <c r="AC37" s="95">
        <f t="shared" si="13"/>
        <v>0.95574652611899624</v>
      </c>
      <c r="AD37" s="77">
        <v>415403354</v>
      </c>
      <c r="AE37" s="78">
        <v>48692579</v>
      </c>
      <c r="AF37" s="78">
        <f t="shared" si="14"/>
        <v>464095933</v>
      </c>
      <c r="AG37" s="78">
        <v>2902640143</v>
      </c>
      <c r="AH37" s="78">
        <v>2462612399</v>
      </c>
      <c r="AI37" s="79">
        <v>2296473542</v>
      </c>
      <c r="AJ37" s="114">
        <f t="shared" si="15"/>
        <v>0.93253552322425382</v>
      </c>
      <c r="AK37" s="115">
        <f t="shared" si="16"/>
        <v>0.14781865153728901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124666566</v>
      </c>
      <c r="E38" s="78">
        <v>39050601</v>
      </c>
      <c r="F38" s="79">
        <f t="shared" si="0"/>
        <v>163717167</v>
      </c>
      <c r="G38" s="77">
        <v>125415587</v>
      </c>
      <c r="H38" s="78">
        <v>60559344</v>
      </c>
      <c r="I38" s="79">
        <f t="shared" si="1"/>
        <v>185974931</v>
      </c>
      <c r="J38" s="77">
        <v>49758032</v>
      </c>
      <c r="K38" s="78">
        <v>9067420</v>
      </c>
      <c r="L38" s="78">
        <f t="shared" si="2"/>
        <v>58825452</v>
      </c>
      <c r="M38" s="95">
        <f t="shared" si="3"/>
        <v>0.3593114459401805</v>
      </c>
      <c r="N38" s="77">
        <v>39905287</v>
      </c>
      <c r="O38" s="78">
        <v>8858757</v>
      </c>
      <c r="P38" s="78">
        <f t="shared" si="4"/>
        <v>48764044</v>
      </c>
      <c r="Q38" s="95">
        <f t="shared" si="5"/>
        <v>0.29785541060577964</v>
      </c>
      <c r="R38" s="77">
        <v>34396747</v>
      </c>
      <c r="S38" s="78">
        <v>8715252</v>
      </c>
      <c r="T38" s="78">
        <f t="shared" si="6"/>
        <v>43111999</v>
      </c>
      <c r="U38" s="95">
        <f t="shared" si="7"/>
        <v>0.23181618494591619</v>
      </c>
      <c r="V38" s="77">
        <v>-9100625</v>
      </c>
      <c r="W38" s="78">
        <v>17329021</v>
      </c>
      <c r="X38" s="78">
        <f t="shared" si="8"/>
        <v>8228396</v>
      </c>
      <c r="Y38" s="95">
        <f t="shared" si="9"/>
        <v>4.4244651447135096E-2</v>
      </c>
      <c r="Z38" s="77">
        <f t="shared" si="10"/>
        <v>114959441</v>
      </c>
      <c r="AA38" s="78">
        <f t="shared" si="11"/>
        <v>43970450</v>
      </c>
      <c r="AB38" s="78">
        <f t="shared" si="12"/>
        <v>158929891</v>
      </c>
      <c r="AC38" s="95">
        <f t="shared" si="13"/>
        <v>0.85457695908487796</v>
      </c>
      <c r="AD38" s="77">
        <v>23465808</v>
      </c>
      <c r="AE38" s="78">
        <v>7093499</v>
      </c>
      <c r="AF38" s="78">
        <f t="shared" si="14"/>
        <v>30559307</v>
      </c>
      <c r="AG38" s="78">
        <v>140020084</v>
      </c>
      <c r="AH38" s="78">
        <v>136430382</v>
      </c>
      <c r="AI38" s="79">
        <v>130093765</v>
      </c>
      <c r="AJ38" s="114">
        <f t="shared" si="15"/>
        <v>0.95355420906173227</v>
      </c>
      <c r="AK38" s="115">
        <f t="shared" si="16"/>
        <v>-0.730740098262045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199869460</v>
      </c>
      <c r="E39" s="78">
        <v>52996000</v>
      </c>
      <c r="F39" s="79">
        <f t="shared" si="0"/>
        <v>252865460</v>
      </c>
      <c r="G39" s="77">
        <v>212157465</v>
      </c>
      <c r="H39" s="78">
        <v>44761501</v>
      </c>
      <c r="I39" s="79">
        <f t="shared" si="1"/>
        <v>256918966</v>
      </c>
      <c r="J39" s="77">
        <v>60954052</v>
      </c>
      <c r="K39" s="78">
        <v>5326300</v>
      </c>
      <c r="L39" s="78">
        <f t="shared" si="2"/>
        <v>66280352</v>
      </c>
      <c r="M39" s="95">
        <f t="shared" si="3"/>
        <v>0.2621170641494493</v>
      </c>
      <c r="N39" s="77">
        <v>51080700</v>
      </c>
      <c r="O39" s="78">
        <v>9890209</v>
      </c>
      <c r="P39" s="78">
        <f t="shared" si="4"/>
        <v>60970909</v>
      </c>
      <c r="Q39" s="95">
        <f t="shared" si="5"/>
        <v>0.24111995762489666</v>
      </c>
      <c r="R39" s="77">
        <v>43002478</v>
      </c>
      <c r="S39" s="78">
        <v>2373165</v>
      </c>
      <c r="T39" s="78">
        <f t="shared" si="6"/>
        <v>45375643</v>
      </c>
      <c r="U39" s="95">
        <f t="shared" si="7"/>
        <v>0.17661461007125492</v>
      </c>
      <c r="V39" s="77">
        <v>14558563</v>
      </c>
      <c r="W39" s="78">
        <v>9394057</v>
      </c>
      <c r="X39" s="78">
        <f t="shared" si="8"/>
        <v>23952620</v>
      </c>
      <c r="Y39" s="95">
        <f t="shared" si="9"/>
        <v>9.3230252218903922E-2</v>
      </c>
      <c r="Z39" s="77">
        <f t="shared" si="10"/>
        <v>169595793</v>
      </c>
      <c r="AA39" s="78">
        <f t="shared" si="11"/>
        <v>26983731</v>
      </c>
      <c r="AB39" s="78">
        <f t="shared" si="12"/>
        <v>196579524</v>
      </c>
      <c r="AC39" s="95">
        <f t="shared" si="13"/>
        <v>0.76514212656452929</v>
      </c>
      <c r="AD39" s="77">
        <v>11889586</v>
      </c>
      <c r="AE39" s="78">
        <v>11484236</v>
      </c>
      <c r="AF39" s="78">
        <f t="shared" si="14"/>
        <v>23373822</v>
      </c>
      <c r="AG39" s="78">
        <v>267325956</v>
      </c>
      <c r="AH39" s="78">
        <v>259581391</v>
      </c>
      <c r="AI39" s="79">
        <v>217625338</v>
      </c>
      <c r="AJ39" s="114">
        <f t="shared" si="15"/>
        <v>0.83837033603075195</v>
      </c>
      <c r="AK39" s="115">
        <f t="shared" si="16"/>
        <v>2.4762659696818012E-2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284392176</v>
      </c>
      <c r="E40" s="78">
        <v>83693201</v>
      </c>
      <c r="F40" s="79">
        <f t="shared" si="0"/>
        <v>368085377</v>
      </c>
      <c r="G40" s="77">
        <v>338296093</v>
      </c>
      <c r="H40" s="78">
        <v>88151701</v>
      </c>
      <c r="I40" s="79">
        <f t="shared" si="1"/>
        <v>426447794</v>
      </c>
      <c r="J40" s="77">
        <v>109247160</v>
      </c>
      <c r="K40" s="78">
        <v>7984581</v>
      </c>
      <c r="L40" s="78">
        <f t="shared" si="2"/>
        <v>117231741</v>
      </c>
      <c r="M40" s="95">
        <f t="shared" si="3"/>
        <v>0.31849062289698077</v>
      </c>
      <c r="N40" s="77">
        <v>84312414</v>
      </c>
      <c r="O40" s="78">
        <v>21457459</v>
      </c>
      <c r="P40" s="78">
        <f t="shared" si="4"/>
        <v>105769873</v>
      </c>
      <c r="Q40" s="95">
        <f t="shared" si="5"/>
        <v>0.28735146683102275</v>
      </c>
      <c r="R40" s="77">
        <v>68837499</v>
      </c>
      <c r="S40" s="78">
        <v>31134142</v>
      </c>
      <c r="T40" s="78">
        <f t="shared" si="6"/>
        <v>99971641</v>
      </c>
      <c r="U40" s="95">
        <f t="shared" si="7"/>
        <v>0.23442879153456236</v>
      </c>
      <c r="V40" s="77">
        <v>12105299</v>
      </c>
      <c r="W40" s="78">
        <v>25824494</v>
      </c>
      <c r="X40" s="78">
        <f t="shared" si="8"/>
        <v>37929793</v>
      </c>
      <c r="Y40" s="95">
        <f t="shared" si="9"/>
        <v>8.8943578870993051E-2</v>
      </c>
      <c r="Z40" s="77">
        <f t="shared" si="10"/>
        <v>274502372</v>
      </c>
      <c r="AA40" s="78">
        <f t="shared" si="11"/>
        <v>86400676</v>
      </c>
      <c r="AB40" s="78">
        <f t="shared" si="12"/>
        <v>360903048</v>
      </c>
      <c r="AC40" s="95">
        <f t="shared" si="13"/>
        <v>0.84630065644096164</v>
      </c>
      <c r="AD40" s="77">
        <v>19554413</v>
      </c>
      <c r="AE40" s="78">
        <v>49425454</v>
      </c>
      <c r="AF40" s="78">
        <f t="shared" si="14"/>
        <v>68979867</v>
      </c>
      <c r="AG40" s="78">
        <v>374364496</v>
      </c>
      <c r="AH40" s="78">
        <v>388565362</v>
      </c>
      <c r="AI40" s="79">
        <v>345354620</v>
      </c>
      <c r="AJ40" s="114">
        <f t="shared" si="15"/>
        <v>0.88879414835746473</v>
      </c>
      <c r="AK40" s="115">
        <f t="shared" si="16"/>
        <v>-0.45013241327357156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2964396112</v>
      </c>
      <c r="E41" s="81">
        <f>SUM(E37:E40)</f>
        <v>431077498</v>
      </c>
      <c r="F41" s="82">
        <f t="shared" si="0"/>
        <v>3395473610</v>
      </c>
      <c r="G41" s="80">
        <f>SUM(G37:G40)</f>
        <v>3072901079</v>
      </c>
      <c r="H41" s="81">
        <f>SUM(H37:H40)</f>
        <v>444374361</v>
      </c>
      <c r="I41" s="82">
        <f t="shared" si="1"/>
        <v>3517275440</v>
      </c>
      <c r="J41" s="80">
        <f>SUM(J37:J40)</f>
        <v>910675225</v>
      </c>
      <c r="K41" s="81">
        <f>SUM(K37:K40)</f>
        <v>49109754</v>
      </c>
      <c r="L41" s="81">
        <f t="shared" si="2"/>
        <v>959784979</v>
      </c>
      <c r="M41" s="96">
        <f t="shared" si="3"/>
        <v>0.28266601047151124</v>
      </c>
      <c r="N41" s="80">
        <f>SUM(N37:N40)</f>
        <v>792891749</v>
      </c>
      <c r="O41" s="81">
        <f>SUM(O37:O40)</f>
        <v>122895027</v>
      </c>
      <c r="P41" s="81">
        <f t="shared" si="4"/>
        <v>915786776</v>
      </c>
      <c r="Q41" s="96">
        <f t="shared" si="5"/>
        <v>0.26970811179415999</v>
      </c>
      <c r="R41" s="80">
        <f>SUM(R37:R40)</f>
        <v>695447931</v>
      </c>
      <c r="S41" s="81">
        <f>SUM(S37:S40)</f>
        <v>73337482</v>
      </c>
      <c r="T41" s="81">
        <f t="shared" si="6"/>
        <v>768785413</v>
      </c>
      <c r="U41" s="96">
        <f t="shared" si="7"/>
        <v>0.21857412821783442</v>
      </c>
      <c r="V41" s="80">
        <f>SUM(V37:V40)</f>
        <v>479673117</v>
      </c>
      <c r="W41" s="81">
        <f>SUM(W37:W40)</f>
        <v>123135660</v>
      </c>
      <c r="X41" s="81">
        <f t="shared" si="8"/>
        <v>602808777</v>
      </c>
      <c r="Y41" s="96">
        <f t="shared" si="9"/>
        <v>0.17138514946671335</v>
      </c>
      <c r="Z41" s="80">
        <f t="shared" si="10"/>
        <v>2878688022</v>
      </c>
      <c r="AA41" s="81">
        <f t="shared" si="11"/>
        <v>368477923</v>
      </c>
      <c r="AB41" s="81">
        <f t="shared" si="12"/>
        <v>3247165945</v>
      </c>
      <c r="AC41" s="96">
        <f t="shared" si="13"/>
        <v>0.92320490686393331</v>
      </c>
      <c r="AD41" s="80">
        <f>SUM(AD37:AD40)</f>
        <v>470313161</v>
      </c>
      <c r="AE41" s="81">
        <f>SUM(AE37:AE40)</f>
        <v>116695768</v>
      </c>
      <c r="AF41" s="81">
        <f t="shared" si="14"/>
        <v>587008929</v>
      </c>
      <c r="AG41" s="81">
        <f>SUM(AG37:AG40)</f>
        <v>3684350679</v>
      </c>
      <c r="AH41" s="81">
        <f>SUM(AH37:AH40)</f>
        <v>3247189534</v>
      </c>
      <c r="AI41" s="82">
        <f>SUM(AI37:AI40)</f>
        <v>2989547265</v>
      </c>
      <c r="AJ41" s="116">
        <f t="shared" si="15"/>
        <v>0.92065684300151485</v>
      </c>
      <c r="AK41" s="117">
        <f t="shared" si="16"/>
        <v>2.6915856334444266E-2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210761300</v>
      </c>
      <c r="E42" s="78">
        <v>36938065</v>
      </c>
      <c r="F42" s="79">
        <f t="shared" ref="F42:F74" si="17">$D42      +$E42</f>
        <v>247699365</v>
      </c>
      <c r="G42" s="77">
        <v>303646646</v>
      </c>
      <c r="H42" s="78">
        <v>102910166</v>
      </c>
      <c r="I42" s="79">
        <f t="shared" ref="I42:I74" si="18">$G42      +$H42</f>
        <v>406556812</v>
      </c>
      <c r="J42" s="77">
        <v>94613936</v>
      </c>
      <c r="K42" s="78">
        <v>15781291</v>
      </c>
      <c r="L42" s="78">
        <f t="shared" ref="L42:L74" si="19">$J42      +$K42</f>
        <v>110395227</v>
      </c>
      <c r="M42" s="95">
        <f t="shared" ref="M42:M74" si="20">IF(($F42      =0),0,($L42      /$F42      ))</f>
        <v>0.44568231735273123</v>
      </c>
      <c r="N42" s="77">
        <v>74559542</v>
      </c>
      <c r="O42" s="78">
        <v>34318325</v>
      </c>
      <c r="P42" s="78">
        <f t="shared" ref="P42:P74" si="21">$N42      +$O42</f>
        <v>108877867</v>
      </c>
      <c r="Q42" s="95">
        <f t="shared" ref="Q42:Q74" si="22">IF(($F42      =0),0,($P42      /$F42      ))</f>
        <v>0.43955650431320242</v>
      </c>
      <c r="R42" s="77">
        <v>64464066</v>
      </c>
      <c r="S42" s="78">
        <v>24378236</v>
      </c>
      <c r="T42" s="78">
        <f t="shared" ref="T42:T74" si="23">$R42      +$S42</f>
        <v>88842302</v>
      </c>
      <c r="U42" s="95">
        <f t="shared" ref="U42:U74" si="24">IF(($I42      =0),0,($T42      /$I42      ))</f>
        <v>0.21852370782561134</v>
      </c>
      <c r="V42" s="77">
        <v>39206055</v>
      </c>
      <c r="W42" s="78">
        <v>22126527</v>
      </c>
      <c r="X42" s="78">
        <f t="shared" ref="X42:X74" si="25">$V42      +$W42</f>
        <v>61332582</v>
      </c>
      <c r="Y42" s="95">
        <f t="shared" ref="Y42:Y74" si="26">IF(($I42      =0),0,($X42      /$I42      ))</f>
        <v>0.1508585766852186</v>
      </c>
      <c r="Z42" s="77">
        <f t="shared" ref="Z42:Z74" si="27">$J42      +$N42      +$R42      +$V42</f>
        <v>272843599</v>
      </c>
      <c r="AA42" s="78">
        <f t="shared" ref="AA42:AA74" si="28">$K42      +$O42      +$S42      +$W42</f>
        <v>96604379</v>
      </c>
      <c r="AB42" s="78">
        <f t="shared" ref="AB42:AB74" si="29">$Z42      +$AA42</f>
        <v>369447978</v>
      </c>
      <c r="AC42" s="95">
        <f t="shared" ref="AC42:AC74" si="30">IF(($I42      =0),0,($AB42      /$I42      ))</f>
        <v>0.90872411209285064</v>
      </c>
      <c r="AD42" s="77">
        <v>22982197</v>
      </c>
      <c r="AE42" s="78">
        <v>14494223</v>
      </c>
      <c r="AF42" s="78">
        <f t="shared" ref="AF42:AF74" si="31">$AD42      +$AE42</f>
        <v>37476420</v>
      </c>
      <c r="AG42" s="78">
        <v>252716281</v>
      </c>
      <c r="AH42" s="78">
        <v>250737002</v>
      </c>
      <c r="AI42" s="79">
        <v>236177732</v>
      </c>
      <c r="AJ42" s="114">
        <f t="shared" ref="AJ42:AJ74" si="32">IF(($AH42      =0),0,($AI42      /$AH42      ))</f>
        <v>0.94193409874143741</v>
      </c>
      <c r="AK42" s="115">
        <f t="shared" ref="AK42:AK74" si="33">IF(($AF42      =0),0,(($X42      /$AF42      )-1))</f>
        <v>0.63656459181533354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314936084</v>
      </c>
      <c r="E43" s="78">
        <v>43124000</v>
      </c>
      <c r="F43" s="79">
        <f t="shared" si="17"/>
        <v>358060084</v>
      </c>
      <c r="G43" s="77">
        <v>339426895</v>
      </c>
      <c r="H43" s="78">
        <v>39515005</v>
      </c>
      <c r="I43" s="79">
        <f t="shared" si="18"/>
        <v>378941900</v>
      </c>
      <c r="J43" s="77">
        <v>104494294</v>
      </c>
      <c r="K43" s="78">
        <v>6213696</v>
      </c>
      <c r="L43" s="78">
        <f t="shared" si="19"/>
        <v>110707990</v>
      </c>
      <c r="M43" s="95">
        <f t="shared" si="20"/>
        <v>0.30918830371497091</v>
      </c>
      <c r="N43" s="77">
        <v>97933875</v>
      </c>
      <c r="O43" s="78">
        <v>4117455</v>
      </c>
      <c r="P43" s="78">
        <f t="shared" si="21"/>
        <v>102051330</v>
      </c>
      <c r="Q43" s="95">
        <f t="shared" si="22"/>
        <v>0.28501174679945612</v>
      </c>
      <c r="R43" s="77">
        <v>83159245</v>
      </c>
      <c r="S43" s="78">
        <v>11987524</v>
      </c>
      <c r="T43" s="78">
        <f t="shared" si="23"/>
        <v>95146769</v>
      </c>
      <c r="U43" s="95">
        <f t="shared" si="24"/>
        <v>0.25108537482922844</v>
      </c>
      <c r="V43" s="77">
        <v>36605896</v>
      </c>
      <c r="W43" s="78">
        <v>13234606</v>
      </c>
      <c r="X43" s="78">
        <f t="shared" si="25"/>
        <v>49840502</v>
      </c>
      <c r="Y43" s="95">
        <f t="shared" si="26"/>
        <v>0.13152544492968446</v>
      </c>
      <c r="Z43" s="77">
        <f t="shared" si="27"/>
        <v>322193310</v>
      </c>
      <c r="AA43" s="78">
        <f t="shared" si="28"/>
        <v>35553281</v>
      </c>
      <c r="AB43" s="78">
        <f t="shared" si="29"/>
        <v>357746591</v>
      </c>
      <c r="AC43" s="95">
        <f t="shared" si="30"/>
        <v>0.94406712744090848</v>
      </c>
      <c r="AD43" s="77">
        <v>37871948</v>
      </c>
      <c r="AE43" s="78">
        <v>18422936</v>
      </c>
      <c r="AF43" s="78">
        <f t="shared" si="31"/>
        <v>56294884</v>
      </c>
      <c r="AG43" s="78">
        <v>326481243</v>
      </c>
      <c r="AH43" s="78">
        <v>365246871</v>
      </c>
      <c r="AI43" s="79">
        <v>347180370</v>
      </c>
      <c r="AJ43" s="114">
        <f t="shared" si="32"/>
        <v>0.95053619227308861</v>
      </c>
      <c r="AK43" s="115">
        <f t="shared" si="33"/>
        <v>-0.11465308286273401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786412430</v>
      </c>
      <c r="E44" s="78">
        <v>83440000</v>
      </c>
      <c r="F44" s="79">
        <f t="shared" si="17"/>
        <v>869852430</v>
      </c>
      <c r="G44" s="77">
        <v>828688430</v>
      </c>
      <c r="H44" s="78">
        <v>80885000</v>
      </c>
      <c r="I44" s="79">
        <f t="shared" si="18"/>
        <v>909573430</v>
      </c>
      <c r="J44" s="77">
        <v>220400463</v>
      </c>
      <c r="K44" s="78">
        <v>5509578</v>
      </c>
      <c r="L44" s="78">
        <f t="shared" si="19"/>
        <v>225910041</v>
      </c>
      <c r="M44" s="95">
        <f t="shared" si="20"/>
        <v>0.25971076611236232</v>
      </c>
      <c r="N44" s="77">
        <v>214689067</v>
      </c>
      <c r="O44" s="78">
        <v>11084733</v>
      </c>
      <c r="P44" s="78">
        <f t="shared" si="21"/>
        <v>225773800</v>
      </c>
      <c r="Q44" s="95">
        <f t="shared" si="22"/>
        <v>0.25955414069487626</v>
      </c>
      <c r="R44" s="77">
        <v>178548251</v>
      </c>
      <c r="S44" s="78">
        <v>20767111</v>
      </c>
      <c r="T44" s="78">
        <f t="shared" si="23"/>
        <v>199315362</v>
      </c>
      <c r="U44" s="95">
        <f t="shared" si="24"/>
        <v>0.21913058959956647</v>
      </c>
      <c r="V44" s="77">
        <v>140185498</v>
      </c>
      <c r="W44" s="78">
        <v>21045938</v>
      </c>
      <c r="X44" s="78">
        <f t="shared" si="25"/>
        <v>161231436</v>
      </c>
      <c r="Y44" s="95">
        <f t="shared" si="26"/>
        <v>0.17726049451554451</v>
      </c>
      <c r="Z44" s="77">
        <f t="shared" si="27"/>
        <v>753823279</v>
      </c>
      <c r="AA44" s="78">
        <f t="shared" si="28"/>
        <v>58407360</v>
      </c>
      <c r="AB44" s="78">
        <f t="shared" si="29"/>
        <v>812230639</v>
      </c>
      <c r="AC44" s="95">
        <f t="shared" si="30"/>
        <v>0.89297973336798109</v>
      </c>
      <c r="AD44" s="77">
        <v>110286518</v>
      </c>
      <c r="AE44" s="78">
        <v>18957151</v>
      </c>
      <c r="AF44" s="78">
        <f t="shared" si="31"/>
        <v>129243669</v>
      </c>
      <c r="AG44" s="78">
        <v>771447591</v>
      </c>
      <c r="AH44" s="78">
        <v>766897711</v>
      </c>
      <c r="AI44" s="79">
        <v>701287784</v>
      </c>
      <c r="AJ44" s="114">
        <f t="shared" si="32"/>
        <v>0.9144476166000709</v>
      </c>
      <c r="AK44" s="115">
        <f t="shared" si="33"/>
        <v>0.24749968217011853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245246650</v>
      </c>
      <c r="E45" s="78">
        <v>49623456</v>
      </c>
      <c r="F45" s="79">
        <f t="shared" si="17"/>
        <v>294870106</v>
      </c>
      <c r="G45" s="77">
        <v>248578285</v>
      </c>
      <c r="H45" s="78">
        <v>47029240</v>
      </c>
      <c r="I45" s="79">
        <f t="shared" si="18"/>
        <v>295607525</v>
      </c>
      <c r="J45" s="77">
        <v>108094650</v>
      </c>
      <c r="K45" s="78">
        <v>9294878</v>
      </c>
      <c r="L45" s="78">
        <f t="shared" si="19"/>
        <v>117389528</v>
      </c>
      <c r="M45" s="95">
        <f t="shared" si="20"/>
        <v>0.39810589683852182</v>
      </c>
      <c r="N45" s="77">
        <v>77124247</v>
      </c>
      <c r="O45" s="78">
        <v>12830732</v>
      </c>
      <c r="P45" s="78">
        <f t="shared" si="21"/>
        <v>89954979</v>
      </c>
      <c r="Q45" s="95">
        <f t="shared" si="22"/>
        <v>0.3050664586528144</v>
      </c>
      <c r="R45" s="77">
        <v>55053413</v>
      </c>
      <c r="S45" s="78">
        <v>7015986</v>
      </c>
      <c r="T45" s="78">
        <f t="shared" si="23"/>
        <v>62069399</v>
      </c>
      <c r="U45" s="95">
        <f t="shared" si="24"/>
        <v>0.20997232394540702</v>
      </c>
      <c r="V45" s="77">
        <v>5831684</v>
      </c>
      <c r="W45" s="78">
        <v>-137698</v>
      </c>
      <c r="X45" s="78">
        <f t="shared" si="25"/>
        <v>5693986</v>
      </c>
      <c r="Y45" s="95">
        <f t="shared" si="26"/>
        <v>1.9261979207058414E-2</v>
      </c>
      <c r="Z45" s="77">
        <f t="shared" si="27"/>
        <v>246103994</v>
      </c>
      <c r="AA45" s="78">
        <f t="shared" si="28"/>
        <v>29003898</v>
      </c>
      <c r="AB45" s="78">
        <f t="shared" si="29"/>
        <v>275107892</v>
      </c>
      <c r="AC45" s="95">
        <f t="shared" si="30"/>
        <v>0.93065253328716857</v>
      </c>
      <c r="AD45" s="77">
        <v>7225466</v>
      </c>
      <c r="AE45" s="78">
        <v>26349660</v>
      </c>
      <c r="AF45" s="78">
        <f t="shared" si="31"/>
        <v>33575126</v>
      </c>
      <c r="AG45" s="78">
        <v>273517307</v>
      </c>
      <c r="AH45" s="78">
        <v>275390698</v>
      </c>
      <c r="AI45" s="79">
        <v>299505397</v>
      </c>
      <c r="AJ45" s="114">
        <f t="shared" si="32"/>
        <v>1.0875654086181226</v>
      </c>
      <c r="AK45" s="115">
        <f t="shared" si="33"/>
        <v>-0.83041058431173131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466128665</v>
      </c>
      <c r="E46" s="78">
        <v>40775831</v>
      </c>
      <c r="F46" s="79">
        <f t="shared" si="17"/>
        <v>506904496</v>
      </c>
      <c r="G46" s="77">
        <v>471621635</v>
      </c>
      <c r="H46" s="78">
        <v>53302031</v>
      </c>
      <c r="I46" s="79">
        <f t="shared" si="18"/>
        <v>524923666</v>
      </c>
      <c r="J46" s="77">
        <v>178704623</v>
      </c>
      <c r="K46" s="78">
        <v>13841273</v>
      </c>
      <c r="L46" s="78">
        <f t="shared" si="19"/>
        <v>192545896</v>
      </c>
      <c r="M46" s="95">
        <f t="shared" si="20"/>
        <v>0.37984649479218663</v>
      </c>
      <c r="N46" s="77">
        <v>117247308</v>
      </c>
      <c r="O46" s="78">
        <v>8335472</v>
      </c>
      <c r="P46" s="78">
        <f t="shared" si="21"/>
        <v>125582780</v>
      </c>
      <c r="Q46" s="95">
        <f t="shared" si="22"/>
        <v>0.24774445875106224</v>
      </c>
      <c r="R46" s="77">
        <v>84154057</v>
      </c>
      <c r="S46" s="78">
        <v>4586818</v>
      </c>
      <c r="T46" s="78">
        <f t="shared" si="23"/>
        <v>88740875</v>
      </c>
      <c r="U46" s="95">
        <f t="shared" si="24"/>
        <v>0.16905481834381611</v>
      </c>
      <c r="V46" s="77">
        <v>45677909</v>
      </c>
      <c r="W46" s="78">
        <v>16458813</v>
      </c>
      <c r="X46" s="78">
        <f t="shared" si="25"/>
        <v>62136722</v>
      </c>
      <c r="Y46" s="95">
        <f t="shared" si="26"/>
        <v>0.11837287214251833</v>
      </c>
      <c r="Z46" s="77">
        <f t="shared" si="27"/>
        <v>425783897</v>
      </c>
      <c r="AA46" s="78">
        <f t="shared" si="28"/>
        <v>43222376</v>
      </c>
      <c r="AB46" s="78">
        <f t="shared" si="29"/>
        <v>469006273</v>
      </c>
      <c r="AC46" s="95">
        <f t="shared" si="30"/>
        <v>0.89347519149574783</v>
      </c>
      <c r="AD46" s="77">
        <v>35387997</v>
      </c>
      <c r="AE46" s="78">
        <v>29658881</v>
      </c>
      <c r="AF46" s="78">
        <f t="shared" si="31"/>
        <v>65046878</v>
      </c>
      <c r="AG46" s="78">
        <v>439180153</v>
      </c>
      <c r="AH46" s="78">
        <v>468406544</v>
      </c>
      <c r="AI46" s="79">
        <v>477136930</v>
      </c>
      <c r="AJ46" s="114">
        <f t="shared" si="32"/>
        <v>1.0186384799952752</v>
      </c>
      <c r="AK46" s="115">
        <f t="shared" si="33"/>
        <v>-4.4739364739380783E-2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718247500</v>
      </c>
      <c r="E47" s="78">
        <v>789966960</v>
      </c>
      <c r="F47" s="79">
        <f t="shared" si="17"/>
        <v>1508214460</v>
      </c>
      <c r="G47" s="77">
        <v>826455472</v>
      </c>
      <c r="H47" s="78">
        <v>759713392</v>
      </c>
      <c r="I47" s="79">
        <f t="shared" si="18"/>
        <v>1586168864</v>
      </c>
      <c r="J47" s="77">
        <v>333112038</v>
      </c>
      <c r="K47" s="78">
        <v>107187839</v>
      </c>
      <c r="L47" s="78">
        <f t="shared" si="19"/>
        <v>440299877</v>
      </c>
      <c r="M47" s="95">
        <f t="shared" si="20"/>
        <v>0.2919345283296117</v>
      </c>
      <c r="N47" s="77">
        <v>231292500</v>
      </c>
      <c r="O47" s="78">
        <v>305378146</v>
      </c>
      <c r="P47" s="78">
        <f t="shared" si="21"/>
        <v>536670646</v>
      </c>
      <c r="Q47" s="95">
        <f t="shared" si="22"/>
        <v>0.35583178668105331</v>
      </c>
      <c r="R47" s="77">
        <v>240447720</v>
      </c>
      <c r="S47" s="78">
        <v>119599769</v>
      </c>
      <c r="T47" s="78">
        <f t="shared" si="23"/>
        <v>360047489</v>
      </c>
      <c r="U47" s="95">
        <f t="shared" si="24"/>
        <v>0.22699190305125042</v>
      </c>
      <c r="V47" s="77">
        <v>28221070</v>
      </c>
      <c r="W47" s="78">
        <v>180019257</v>
      </c>
      <c r="X47" s="78">
        <f t="shared" si="25"/>
        <v>208240327</v>
      </c>
      <c r="Y47" s="95">
        <f t="shared" si="26"/>
        <v>0.13128509311099426</v>
      </c>
      <c r="Z47" s="77">
        <f t="shared" si="27"/>
        <v>833073328</v>
      </c>
      <c r="AA47" s="78">
        <f t="shared" si="28"/>
        <v>712185011</v>
      </c>
      <c r="AB47" s="78">
        <f t="shared" si="29"/>
        <v>1545258339</v>
      </c>
      <c r="AC47" s="95">
        <f t="shared" si="30"/>
        <v>0.97420796364844042</v>
      </c>
      <c r="AD47" s="77">
        <v>41794783</v>
      </c>
      <c r="AE47" s="78">
        <v>341225069</v>
      </c>
      <c r="AF47" s="78">
        <f t="shared" si="31"/>
        <v>383019852</v>
      </c>
      <c r="AG47" s="78">
        <v>1021070637</v>
      </c>
      <c r="AH47" s="78">
        <v>1248776314</v>
      </c>
      <c r="AI47" s="79">
        <v>1259146423</v>
      </c>
      <c r="AJ47" s="114">
        <f t="shared" si="32"/>
        <v>1.0083042166028784</v>
      </c>
      <c r="AK47" s="115">
        <f t="shared" si="33"/>
        <v>-0.4563197549353134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2741732629</v>
      </c>
      <c r="E48" s="81">
        <f>SUM(E42:E47)</f>
        <v>1043868312</v>
      </c>
      <c r="F48" s="82">
        <f t="shared" si="17"/>
        <v>3785600941</v>
      </c>
      <c r="G48" s="80">
        <f>SUM(G42:G47)</f>
        <v>3018417363</v>
      </c>
      <c r="H48" s="81">
        <f>SUM(H42:H47)</f>
        <v>1083354834</v>
      </c>
      <c r="I48" s="82">
        <f t="shared" si="18"/>
        <v>4101772197</v>
      </c>
      <c r="J48" s="80">
        <f>SUM(J42:J47)</f>
        <v>1039420004</v>
      </c>
      <c r="K48" s="81">
        <f>SUM(K42:K47)</f>
        <v>157828555</v>
      </c>
      <c r="L48" s="81">
        <f t="shared" si="19"/>
        <v>1197248559</v>
      </c>
      <c r="M48" s="96">
        <f t="shared" si="20"/>
        <v>0.3162638053137572</v>
      </c>
      <c r="N48" s="80">
        <f>SUM(N42:N47)</f>
        <v>812846539</v>
      </c>
      <c r="O48" s="81">
        <f>SUM(O42:O47)</f>
        <v>376064863</v>
      </c>
      <c r="P48" s="81">
        <f t="shared" si="21"/>
        <v>1188911402</v>
      </c>
      <c r="Q48" s="96">
        <f t="shared" si="22"/>
        <v>0.31406147148884067</v>
      </c>
      <c r="R48" s="80">
        <f>SUM(R42:R47)</f>
        <v>705826752</v>
      </c>
      <c r="S48" s="81">
        <f>SUM(S42:S47)</f>
        <v>188335444</v>
      </c>
      <c r="T48" s="81">
        <f t="shared" si="23"/>
        <v>894162196</v>
      </c>
      <c r="U48" s="96">
        <f t="shared" si="24"/>
        <v>0.21799411402075969</v>
      </c>
      <c r="V48" s="80">
        <f>SUM(V42:V47)</f>
        <v>295728112</v>
      </c>
      <c r="W48" s="81">
        <f>SUM(W42:W47)</f>
        <v>252747443</v>
      </c>
      <c r="X48" s="81">
        <f t="shared" si="25"/>
        <v>548475555</v>
      </c>
      <c r="Y48" s="96">
        <f t="shared" si="26"/>
        <v>0.13371672746749569</v>
      </c>
      <c r="Z48" s="80">
        <f t="shared" si="27"/>
        <v>2853821407</v>
      </c>
      <c r="AA48" s="81">
        <f t="shared" si="28"/>
        <v>974976305</v>
      </c>
      <c r="AB48" s="81">
        <f t="shared" si="29"/>
        <v>3828797712</v>
      </c>
      <c r="AC48" s="96">
        <f t="shared" si="30"/>
        <v>0.93344962326292735</v>
      </c>
      <c r="AD48" s="80">
        <f>SUM(AD42:AD47)</f>
        <v>255548909</v>
      </c>
      <c r="AE48" s="81">
        <f>SUM(AE42:AE47)</f>
        <v>449107920</v>
      </c>
      <c r="AF48" s="81">
        <f t="shared" si="31"/>
        <v>704656829</v>
      </c>
      <c r="AG48" s="81">
        <f>SUM(AG42:AG47)</f>
        <v>3084413212</v>
      </c>
      <c r="AH48" s="81">
        <f>SUM(AH42:AH47)</f>
        <v>3375455140</v>
      </c>
      <c r="AI48" s="82">
        <f>SUM(AI42:AI47)</f>
        <v>3320434636</v>
      </c>
      <c r="AJ48" s="116">
        <f t="shared" si="32"/>
        <v>0.98369982662545474</v>
      </c>
      <c r="AK48" s="117">
        <f t="shared" si="33"/>
        <v>-0.22164160989064929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276688729</v>
      </c>
      <c r="E49" s="78">
        <v>58828795</v>
      </c>
      <c r="F49" s="79">
        <f t="shared" si="17"/>
        <v>335517524</v>
      </c>
      <c r="G49" s="77">
        <v>295849870</v>
      </c>
      <c r="H49" s="78">
        <v>60631979</v>
      </c>
      <c r="I49" s="79">
        <f t="shared" si="18"/>
        <v>356481849</v>
      </c>
      <c r="J49" s="77">
        <v>109033972</v>
      </c>
      <c r="K49" s="78">
        <v>3639498</v>
      </c>
      <c r="L49" s="78">
        <f t="shared" si="19"/>
        <v>112673470</v>
      </c>
      <c r="M49" s="95">
        <f t="shared" si="20"/>
        <v>0.33581992575743974</v>
      </c>
      <c r="N49" s="77">
        <v>88534811</v>
      </c>
      <c r="O49" s="78">
        <v>5598195</v>
      </c>
      <c r="P49" s="78">
        <f t="shared" si="21"/>
        <v>94133006</v>
      </c>
      <c r="Q49" s="95">
        <f t="shared" si="22"/>
        <v>0.28056062430885131</v>
      </c>
      <c r="R49" s="77">
        <v>68475571</v>
      </c>
      <c r="S49" s="78">
        <v>8403701</v>
      </c>
      <c r="T49" s="78">
        <f t="shared" si="23"/>
        <v>76879272</v>
      </c>
      <c r="U49" s="95">
        <f t="shared" si="24"/>
        <v>0.21566111210335426</v>
      </c>
      <c r="V49" s="77">
        <v>11957921</v>
      </c>
      <c r="W49" s="78">
        <v>19584979</v>
      </c>
      <c r="X49" s="78">
        <f t="shared" si="25"/>
        <v>31542900</v>
      </c>
      <c r="Y49" s="95">
        <f t="shared" si="26"/>
        <v>8.8483887997338126E-2</v>
      </c>
      <c r="Z49" s="77">
        <f t="shared" si="27"/>
        <v>278002275</v>
      </c>
      <c r="AA49" s="78">
        <f t="shared" si="28"/>
        <v>37226373</v>
      </c>
      <c r="AB49" s="78">
        <f t="shared" si="29"/>
        <v>315228648</v>
      </c>
      <c r="AC49" s="95">
        <f t="shared" si="30"/>
        <v>0.88427685416319757</v>
      </c>
      <c r="AD49" s="77">
        <v>10192763</v>
      </c>
      <c r="AE49" s="78">
        <v>11327708</v>
      </c>
      <c r="AF49" s="78">
        <f t="shared" si="31"/>
        <v>21520471</v>
      </c>
      <c r="AG49" s="78">
        <v>301572637</v>
      </c>
      <c r="AH49" s="78">
        <v>313919914</v>
      </c>
      <c r="AI49" s="79">
        <v>246999456</v>
      </c>
      <c r="AJ49" s="114">
        <f t="shared" si="32"/>
        <v>0.78682315133406922</v>
      </c>
      <c r="AK49" s="115">
        <f t="shared" si="33"/>
        <v>0.46571606169772028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318514389</v>
      </c>
      <c r="E50" s="78">
        <v>44865268</v>
      </c>
      <c r="F50" s="79">
        <f t="shared" si="17"/>
        <v>363379657</v>
      </c>
      <c r="G50" s="77">
        <v>335491783</v>
      </c>
      <c r="H50" s="78">
        <v>66817449</v>
      </c>
      <c r="I50" s="79">
        <f t="shared" si="18"/>
        <v>402309232</v>
      </c>
      <c r="J50" s="77">
        <v>123221896</v>
      </c>
      <c r="K50" s="78">
        <v>12194633</v>
      </c>
      <c r="L50" s="78">
        <f t="shared" si="19"/>
        <v>135416529</v>
      </c>
      <c r="M50" s="95">
        <f t="shared" si="20"/>
        <v>0.37265853052417847</v>
      </c>
      <c r="N50" s="77">
        <v>98927386</v>
      </c>
      <c r="O50" s="78">
        <v>20830936</v>
      </c>
      <c r="P50" s="78">
        <f t="shared" si="21"/>
        <v>119758322</v>
      </c>
      <c r="Q50" s="95">
        <f t="shared" si="22"/>
        <v>0.3295680418345488</v>
      </c>
      <c r="R50" s="77">
        <v>79822687</v>
      </c>
      <c r="S50" s="78">
        <v>10766357</v>
      </c>
      <c r="T50" s="78">
        <f t="shared" si="23"/>
        <v>90589044</v>
      </c>
      <c r="U50" s="95">
        <f t="shared" si="24"/>
        <v>0.22517267016134496</v>
      </c>
      <c r="V50" s="77">
        <v>27021829</v>
      </c>
      <c r="W50" s="78">
        <v>15503490</v>
      </c>
      <c r="X50" s="78">
        <f t="shared" si="25"/>
        <v>42525319</v>
      </c>
      <c r="Y50" s="95">
        <f t="shared" si="26"/>
        <v>0.10570306524807763</v>
      </c>
      <c r="Z50" s="77">
        <f t="shared" si="27"/>
        <v>328993798</v>
      </c>
      <c r="AA50" s="78">
        <f t="shared" si="28"/>
        <v>59295416</v>
      </c>
      <c r="AB50" s="78">
        <f t="shared" si="29"/>
        <v>388289214</v>
      </c>
      <c r="AC50" s="95">
        <f t="shared" si="30"/>
        <v>0.96515114025521542</v>
      </c>
      <c r="AD50" s="77">
        <v>13898544</v>
      </c>
      <c r="AE50" s="78">
        <v>22205846</v>
      </c>
      <c r="AF50" s="78">
        <f t="shared" si="31"/>
        <v>36104390</v>
      </c>
      <c r="AG50" s="78">
        <v>340680630</v>
      </c>
      <c r="AH50" s="78">
        <v>357828612</v>
      </c>
      <c r="AI50" s="79">
        <v>357275061</v>
      </c>
      <c r="AJ50" s="114">
        <f t="shared" si="32"/>
        <v>0.99845302756281551</v>
      </c>
      <c r="AK50" s="115">
        <f t="shared" si="33"/>
        <v>0.17784344230715443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337007597</v>
      </c>
      <c r="E51" s="78">
        <v>47556437</v>
      </c>
      <c r="F51" s="79">
        <f t="shared" si="17"/>
        <v>384564034</v>
      </c>
      <c r="G51" s="77">
        <v>355720784</v>
      </c>
      <c r="H51" s="78">
        <v>46281805</v>
      </c>
      <c r="I51" s="79">
        <f t="shared" si="18"/>
        <v>402002589</v>
      </c>
      <c r="J51" s="77">
        <v>133552055</v>
      </c>
      <c r="K51" s="78">
        <v>8326460</v>
      </c>
      <c r="L51" s="78">
        <f t="shared" si="19"/>
        <v>141878515</v>
      </c>
      <c r="M51" s="95">
        <f t="shared" si="20"/>
        <v>0.36893339588797841</v>
      </c>
      <c r="N51" s="77">
        <v>101798874</v>
      </c>
      <c r="O51" s="78">
        <v>7775335</v>
      </c>
      <c r="P51" s="78">
        <f t="shared" si="21"/>
        <v>109574209</v>
      </c>
      <c r="Q51" s="95">
        <f t="shared" si="22"/>
        <v>0.28493098499169583</v>
      </c>
      <c r="R51" s="77">
        <v>85126902</v>
      </c>
      <c r="S51" s="78">
        <v>1205366</v>
      </c>
      <c r="T51" s="78">
        <f t="shared" si="23"/>
        <v>86332268</v>
      </c>
      <c r="U51" s="95">
        <f t="shared" si="24"/>
        <v>0.2147555024825972</v>
      </c>
      <c r="V51" s="77">
        <v>27502667</v>
      </c>
      <c r="W51" s="78">
        <v>1688553</v>
      </c>
      <c r="X51" s="78">
        <f t="shared" si="25"/>
        <v>29191220</v>
      </c>
      <c r="Y51" s="95">
        <f t="shared" si="26"/>
        <v>7.2614507465274064E-2</v>
      </c>
      <c r="Z51" s="77">
        <f t="shared" si="27"/>
        <v>347980498</v>
      </c>
      <c r="AA51" s="78">
        <f t="shared" si="28"/>
        <v>18995714</v>
      </c>
      <c r="AB51" s="78">
        <f t="shared" si="29"/>
        <v>366976212</v>
      </c>
      <c r="AC51" s="95">
        <f t="shared" si="30"/>
        <v>0.9128702700966933</v>
      </c>
      <c r="AD51" s="77">
        <v>11860816</v>
      </c>
      <c r="AE51" s="78">
        <v>-2399573</v>
      </c>
      <c r="AF51" s="78">
        <f t="shared" si="31"/>
        <v>9461243</v>
      </c>
      <c r="AG51" s="78">
        <v>385422571</v>
      </c>
      <c r="AH51" s="78">
        <v>391136769</v>
      </c>
      <c r="AI51" s="79">
        <v>326101205</v>
      </c>
      <c r="AJ51" s="114">
        <f t="shared" si="32"/>
        <v>0.83372679544734896</v>
      </c>
      <c r="AK51" s="115">
        <f t="shared" si="33"/>
        <v>2.0853472424289281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196503529</v>
      </c>
      <c r="E52" s="78">
        <v>35190077</v>
      </c>
      <c r="F52" s="79">
        <f t="shared" si="17"/>
        <v>231693606</v>
      </c>
      <c r="G52" s="77">
        <v>200625629</v>
      </c>
      <c r="H52" s="78">
        <v>33825120</v>
      </c>
      <c r="I52" s="79">
        <f t="shared" si="18"/>
        <v>234450749</v>
      </c>
      <c r="J52" s="77">
        <v>81239641</v>
      </c>
      <c r="K52" s="78">
        <v>4555351</v>
      </c>
      <c r="L52" s="78">
        <f t="shared" si="19"/>
        <v>85794992</v>
      </c>
      <c r="M52" s="95">
        <f t="shared" si="20"/>
        <v>0.37029503524581514</v>
      </c>
      <c r="N52" s="77">
        <v>59840321</v>
      </c>
      <c r="O52" s="78">
        <v>10552953</v>
      </c>
      <c r="P52" s="78">
        <f t="shared" si="21"/>
        <v>70393274</v>
      </c>
      <c r="Q52" s="95">
        <f t="shared" si="22"/>
        <v>0.30382052925534769</v>
      </c>
      <c r="R52" s="77">
        <v>47137958</v>
      </c>
      <c r="S52" s="78">
        <v>9575299</v>
      </c>
      <c r="T52" s="78">
        <f t="shared" si="23"/>
        <v>56713257</v>
      </c>
      <c r="U52" s="95">
        <f t="shared" si="24"/>
        <v>0.24189838267481925</v>
      </c>
      <c r="V52" s="77">
        <v>12697415</v>
      </c>
      <c r="W52" s="78">
        <v>10721805</v>
      </c>
      <c r="X52" s="78">
        <f t="shared" si="25"/>
        <v>23419220</v>
      </c>
      <c r="Y52" s="95">
        <f t="shared" si="26"/>
        <v>9.9889721401572484E-2</v>
      </c>
      <c r="Z52" s="77">
        <f t="shared" si="27"/>
        <v>200915335</v>
      </c>
      <c r="AA52" s="78">
        <f t="shared" si="28"/>
        <v>35405408</v>
      </c>
      <c r="AB52" s="78">
        <f t="shared" si="29"/>
        <v>236320743</v>
      </c>
      <c r="AC52" s="95">
        <f t="shared" si="30"/>
        <v>1.0079760632370596</v>
      </c>
      <c r="AD52" s="77">
        <v>8374382</v>
      </c>
      <c r="AE52" s="78">
        <v>6203414</v>
      </c>
      <c r="AF52" s="78">
        <f t="shared" si="31"/>
        <v>14577796</v>
      </c>
      <c r="AG52" s="78">
        <v>242697610</v>
      </c>
      <c r="AH52" s="78">
        <v>213488379</v>
      </c>
      <c r="AI52" s="79">
        <v>201100385</v>
      </c>
      <c r="AJ52" s="114">
        <f t="shared" si="32"/>
        <v>0.94197345046120751</v>
      </c>
      <c r="AK52" s="115">
        <f t="shared" si="33"/>
        <v>0.60649936382701464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671896206</v>
      </c>
      <c r="E53" s="78">
        <v>233671204</v>
      </c>
      <c r="F53" s="79">
        <f t="shared" si="17"/>
        <v>905567410</v>
      </c>
      <c r="G53" s="77">
        <v>699549489</v>
      </c>
      <c r="H53" s="78">
        <v>215528919</v>
      </c>
      <c r="I53" s="79">
        <f t="shared" si="18"/>
        <v>915078408</v>
      </c>
      <c r="J53" s="77">
        <v>273393434</v>
      </c>
      <c r="K53" s="78">
        <v>40601974</v>
      </c>
      <c r="L53" s="78">
        <f t="shared" si="19"/>
        <v>313995408</v>
      </c>
      <c r="M53" s="95">
        <f t="shared" si="20"/>
        <v>0.34673885624925482</v>
      </c>
      <c r="N53" s="77">
        <v>182819317</v>
      </c>
      <c r="O53" s="78">
        <v>67309912</v>
      </c>
      <c r="P53" s="78">
        <f t="shared" si="21"/>
        <v>250129229</v>
      </c>
      <c r="Q53" s="95">
        <f t="shared" si="22"/>
        <v>0.27621271065839265</v>
      </c>
      <c r="R53" s="77">
        <v>214927438</v>
      </c>
      <c r="S53" s="78">
        <v>66041680</v>
      </c>
      <c r="T53" s="78">
        <f t="shared" si="23"/>
        <v>280969118</v>
      </c>
      <c r="U53" s="95">
        <f t="shared" si="24"/>
        <v>0.30704376318318727</v>
      </c>
      <c r="V53" s="77">
        <v>24377426</v>
      </c>
      <c r="W53" s="78">
        <v>39908085</v>
      </c>
      <c r="X53" s="78">
        <f t="shared" si="25"/>
        <v>64285511</v>
      </c>
      <c r="Y53" s="95">
        <f t="shared" si="26"/>
        <v>7.0251369104536887E-2</v>
      </c>
      <c r="Z53" s="77">
        <f t="shared" si="27"/>
        <v>695517615</v>
      </c>
      <c r="AA53" s="78">
        <f t="shared" si="28"/>
        <v>213861651</v>
      </c>
      <c r="AB53" s="78">
        <f t="shared" si="29"/>
        <v>909379266</v>
      </c>
      <c r="AC53" s="95">
        <f t="shared" si="30"/>
        <v>0.99377196319990102</v>
      </c>
      <c r="AD53" s="77">
        <v>19892975</v>
      </c>
      <c r="AE53" s="78">
        <v>43849105</v>
      </c>
      <c r="AF53" s="78">
        <f t="shared" si="31"/>
        <v>63742080</v>
      </c>
      <c r="AG53" s="78">
        <v>891196887</v>
      </c>
      <c r="AH53" s="78">
        <v>841145588</v>
      </c>
      <c r="AI53" s="79">
        <v>702638482</v>
      </c>
      <c r="AJ53" s="114">
        <f t="shared" si="32"/>
        <v>0.83533515722369811</v>
      </c>
      <c r="AK53" s="115">
        <f t="shared" si="33"/>
        <v>8.5254670070382677E-3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1800610450</v>
      </c>
      <c r="E54" s="81">
        <f>SUM(E49:E53)</f>
        <v>420111781</v>
      </c>
      <c r="F54" s="82">
        <f t="shared" si="17"/>
        <v>2220722231</v>
      </c>
      <c r="G54" s="80">
        <f>SUM(G49:G53)</f>
        <v>1887237555</v>
      </c>
      <c r="H54" s="81">
        <f>SUM(H49:H53)</f>
        <v>423085272</v>
      </c>
      <c r="I54" s="82">
        <f t="shared" si="18"/>
        <v>2310322827</v>
      </c>
      <c r="J54" s="80">
        <f>SUM(J49:J53)</f>
        <v>720440998</v>
      </c>
      <c r="K54" s="81">
        <f>SUM(K49:K53)</f>
        <v>69317916</v>
      </c>
      <c r="L54" s="81">
        <f t="shared" si="19"/>
        <v>789758914</v>
      </c>
      <c r="M54" s="96">
        <f t="shared" si="20"/>
        <v>0.35563156119906469</v>
      </c>
      <c r="N54" s="80">
        <f>SUM(N49:N53)</f>
        <v>531920709</v>
      </c>
      <c r="O54" s="81">
        <f>SUM(O49:O53)</f>
        <v>112067331</v>
      </c>
      <c r="P54" s="81">
        <f t="shared" si="21"/>
        <v>643988040</v>
      </c>
      <c r="Q54" s="96">
        <f t="shared" si="22"/>
        <v>0.28999036034777281</v>
      </c>
      <c r="R54" s="80">
        <f>SUM(R49:R53)</f>
        <v>495490556</v>
      </c>
      <c r="S54" s="81">
        <f>SUM(S49:S53)</f>
        <v>95992403</v>
      </c>
      <c r="T54" s="81">
        <f t="shared" si="23"/>
        <v>591482959</v>
      </c>
      <c r="U54" s="96">
        <f t="shared" si="24"/>
        <v>0.25601745006694687</v>
      </c>
      <c r="V54" s="80">
        <f>SUM(V49:V53)</f>
        <v>103557258</v>
      </c>
      <c r="W54" s="81">
        <f>SUM(W49:W53)</f>
        <v>87406912</v>
      </c>
      <c r="X54" s="81">
        <f t="shared" si="25"/>
        <v>190964170</v>
      </c>
      <c r="Y54" s="96">
        <f t="shared" si="26"/>
        <v>8.2656920395826575E-2</v>
      </c>
      <c r="Z54" s="80">
        <f t="shared" si="27"/>
        <v>1851409521</v>
      </c>
      <c r="AA54" s="81">
        <f t="shared" si="28"/>
        <v>364784562</v>
      </c>
      <c r="AB54" s="81">
        <f t="shared" si="29"/>
        <v>2216194083</v>
      </c>
      <c r="AC54" s="96">
        <f t="shared" si="30"/>
        <v>0.95925731984294682</v>
      </c>
      <c r="AD54" s="80">
        <f>SUM(AD49:AD53)</f>
        <v>64219480</v>
      </c>
      <c r="AE54" s="81">
        <f>SUM(AE49:AE53)</f>
        <v>81186500</v>
      </c>
      <c r="AF54" s="81">
        <f t="shared" si="31"/>
        <v>145405980</v>
      </c>
      <c r="AG54" s="81">
        <f>SUM(AG49:AG53)</f>
        <v>2161570335</v>
      </c>
      <c r="AH54" s="81">
        <f>SUM(AH49:AH53)</f>
        <v>2117519262</v>
      </c>
      <c r="AI54" s="82">
        <f>SUM(AI49:AI53)</f>
        <v>1834114589</v>
      </c>
      <c r="AJ54" s="116">
        <f t="shared" si="32"/>
        <v>0.86616193860152946</v>
      </c>
      <c r="AK54" s="117">
        <f t="shared" si="33"/>
        <v>0.31331716893624328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223196452</v>
      </c>
      <c r="E55" s="78">
        <v>40310623</v>
      </c>
      <c r="F55" s="79">
        <f t="shared" si="17"/>
        <v>263507075</v>
      </c>
      <c r="G55" s="77">
        <v>225155333</v>
      </c>
      <c r="H55" s="78">
        <v>41443474</v>
      </c>
      <c r="I55" s="79">
        <f t="shared" si="18"/>
        <v>266598807</v>
      </c>
      <c r="J55" s="77">
        <v>83924089</v>
      </c>
      <c r="K55" s="78">
        <v>10494785</v>
      </c>
      <c r="L55" s="78">
        <f t="shared" si="19"/>
        <v>94418874</v>
      </c>
      <c r="M55" s="95">
        <f t="shared" si="20"/>
        <v>0.35831627670718141</v>
      </c>
      <c r="N55" s="77">
        <v>67169412</v>
      </c>
      <c r="O55" s="78">
        <v>24629256</v>
      </c>
      <c r="P55" s="78">
        <f t="shared" si="21"/>
        <v>91798668</v>
      </c>
      <c r="Q55" s="95">
        <f t="shared" si="22"/>
        <v>0.34837268790600784</v>
      </c>
      <c r="R55" s="77">
        <v>71881196</v>
      </c>
      <c r="S55" s="78">
        <v>3090640</v>
      </c>
      <c r="T55" s="78">
        <f t="shared" si="23"/>
        <v>74971836</v>
      </c>
      <c r="U55" s="95">
        <f t="shared" si="24"/>
        <v>0.2812159470766124</v>
      </c>
      <c r="V55" s="77">
        <v>9924327</v>
      </c>
      <c r="W55" s="78">
        <v>3610453</v>
      </c>
      <c r="X55" s="78">
        <f t="shared" si="25"/>
        <v>13534780</v>
      </c>
      <c r="Y55" s="95">
        <f t="shared" si="26"/>
        <v>5.0768344210932646E-2</v>
      </c>
      <c r="Z55" s="77">
        <f t="shared" si="27"/>
        <v>232899024</v>
      </c>
      <c r="AA55" s="78">
        <f t="shared" si="28"/>
        <v>41825134</v>
      </c>
      <c r="AB55" s="78">
        <f t="shared" si="29"/>
        <v>274724158</v>
      </c>
      <c r="AC55" s="95">
        <f t="shared" si="30"/>
        <v>1.0304778220556703</v>
      </c>
      <c r="AD55" s="77">
        <v>22125080</v>
      </c>
      <c r="AE55" s="78">
        <v>13815825</v>
      </c>
      <c r="AF55" s="78">
        <f t="shared" si="31"/>
        <v>35940905</v>
      </c>
      <c r="AG55" s="78">
        <v>242340116</v>
      </c>
      <c r="AH55" s="78">
        <v>250944727</v>
      </c>
      <c r="AI55" s="79">
        <v>245421013</v>
      </c>
      <c r="AJ55" s="114">
        <f t="shared" si="32"/>
        <v>0.97798832409815883</v>
      </c>
      <c r="AK55" s="115">
        <f t="shared" si="33"/>
        <v>-0.62341571532492024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4931450700</v>
      </c>
      <c r="E56" s="78">
        <v>802941100</v>
      </c>
      <c r="F56" s="79">
        <f t="shared" si="17"/>
        <v>5734391800</v>
      </c>
      <c r="G56" s="77">
        <v>5122626700</v>
      </c>
      <c r="H56" s="78">
        <v>817406500</v>
      </c>
      <c r="I56" s="79">
        <f t="shared" si="18"/>
        <v>5940033200</v>
      </c>
      <c r="J56" s="77">
        <v>1479474431</v>
      </c>
      <c r="K56" s="78">
        <v>193901025</v>
      </c>
      <c r="L56" s="78">
        <f t="shared" si="19"/>
        <v>1673375456</v>
      </c>
      <c r="M56" s="95">
        <f t="shared" si="20"/>
        <v>0.29181393848951864</v>
      </c>
      <c r="N56" s="77">
        <v>1133785690</v>
      </c>
      <c r="O56" s="78">
        <v>266757370</v>
      </c>
      <c r="P56" s="78">
        <f t="shared" si="21"/>
        <v>1400543060</v>
      </c>
      <c r="Q56" s="95">
        <f t="shared" si="22"/>
        <v>0.24423567639727722</v>
      </c>
      <c r="R56" s="77">
        <v>1291261833</v>
      </c>
      <c r="S56" s="78">
        <v>183314195</v>
      </c>
      <c r="T56" s="78">
        <f t="shared" si="23"/>
        <v>1474576028</v>
      </c>
      <c r="U56" s="95">
        <f t="shared" si="24"/>
        <v>0.24824373506868616</v>
      </c>
      <c r="V56" s="77">
        <v>1103801797</v>
      </c>
      <c r="W56" s="78">
        <v>149547132</v>
      </c>
      <c r="X56" s="78">
        <f t="shared" si="25"/>
        <v>1253348929</v>
      </c>
      <c r="Y56" s="95">
        <f t="shared" si="26"/>
        <v>0.2110003238702437</v>
      </c>
      <c r="Z56" s="77">
        <f t="shared" si="27"/>
        <v>5008323751</v>
      </c>
      <c r="AA56" s="78">
        <f t="shared" si="28"/>
        <v>793519722</v>
      </c>
      <c r="AB56" s="78">
        <f t="shared" si="29"/>
        <v>5801843473</v>
      </c>
      <c r="AC56" s="95">
        <f t="shared" si="30"/>
        <v>0.97673586622377806</v>
      </c>
      <c r="AD56" s="77">
        <v>1192858353</v>
      </c>
      <c r="AE56" s="78">
        <v>254153050</v>
      </c>
      <c r="AF56" s="78">
        <f t="shared" si="31"/>
        <v>1447011403</v>
      </c>
      <c r="AG56" s="78">
        <v>5303352100</v>
      </c>
      <c r="AH56" s="78">
        <v>5555283515</v>
      </c>
      <c r="AI56" s="79">
        <v>5389452277</v>
      </c>
      <c r="AJ56" s="114">
        <f t="shared" si="32"/>
        <v>0.97014891543298665</v>
      </c>
      <c r="AK56" s="115">
        <f t="shared" si="33"/>
        <v>-0.13383617682520776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472479310</v>
      </c>
      <c r="E57" s="78">
        <v>110154690</v>
      </c>
      <c r="F57" s="79">
        <f t="shared" si="17"/>
        <v>582634000</v>
      </c>
      <c r="G57" s="77">
        <v>478040210</v>
      </c>
      <c r="H57" s="78">
        <v>114170910</v>
      </c>
      <c r="I57" s="79">
        <f t="shared" si="18"/>
        <v>592211120</v>
      </c>
      <c r="J57" s="77">
        <v>183126240</v>
      </c>
      <c r="K57" s="78">
        <v>6466597</v>
      </c>
      <c r="L57" s="78">
        <f t="shared" si="19"/>
        <v>189592837</v>
      </c>
      <c r="M57" s="95">
        <f t="shared" si="20"/>
        <v>0.32540640779631808</v>
      </c>
      <c r="N57" s="77">
        <v>132764339</v>
      </c>
      <c r="O57" s="78">
        <v>48897392</v>
      </c>
      <c r="P57" s="78">
        <f t="shared" si="21"/>
        <v>181661731</v>
      </c>
      <c r="Q57" s="95">
        <f t="shared" si="22"/>
        <v>0.31179390663778633</v>
      </c>
      <c r="R57" s="77">
        <v>102495005</v>
      </c>
      <c r="S57" s="78">
        <v>17896136</v>
      </c>
      <c r="T57" s="78">
        <f t="shared" si="23"/>
        <v>120391141</v>
      </c>
      <c r="U57" s="95">
        <f t="shared" si="24"/>
        <v>0.20329091591525672</v>
      </c>
      <c r="V57" s="77">
        <v>49866481</v>
      </c>
      <c r="W57" s="78">
        <v>51402076</v>
      </c>
      <c r="X57" s="78">
        <f t="shared" si="25"/>
        <v>101268557</v>
      </c>
      <c r="Y57" s="95">
        <f t="shared" si="26"/>
        <v>0.17100076911760792</v>
      </c>
      <c r="Z57" s="77">
        <f t="shared" si="27"/>
        <v>468252065</v>
      </c>
      <c r="AA57" s="78">
        <f t="shared" si="28"/>
        <v>124662201</v>
      </c>
      <c r="AB57" s="78">
        <f t="shared" si="29"/>
        <v>592914266</v>
      </c>
      <c r="AC57" s="95">
        <f t="shared" si="30"/>
        <v>1.0011873231964978</v>
      </c>
      <c r="AD57" s="77">
        <v>20933503</v>
      </c>
      <c r="AE57" s="78">
        <v>20883828</v>
      </c>
      <c r="AF57" s="78">
        <f t="shared" si="31"/>
        <v>41817331</v>
      </c>
      <c r="AG57" s="78">
        <v>525624160</v>
      </c>
      <c r="AH57" s="78">
        <v>536170230</v>
      </c>
      <c r="AI57" s="79">
        <v>763961977</v>
      </c>
      <c r="AJ57" s="114">
        <f t="shared" si="32"/>
        <v>1.4248496732091971</v>
      </c>
      <c r="AK57" s="115">
        <f t="shared" si="33"/>
        <v>1.4216886773572424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191859610</v>
      </c>
      <c r="E58" s="78">
        <v>35933045</v>
      </c>
      <c r="F58" s="79">
        <f t="shared" si="17"/>
        <v>227792655</v>
      </c>
      <c r="G58" s="77">
        <v>192735311</v>
      </c>
      <c r="H58" s="78">
        <v>27758145</v>
      </c>
      <c r="I58" s="79">
        <f t="shared" si="18"/>
        <v>220493456</v>
      </c>
      <c r="J58" s="77">
        <v>65101047</v>
      </c>
      <c r="K58" s="78">
        <v>9968883</v>
      </c>
      <c r="L58" s="78">
        <f t="shared" si="19"/>
        <v>75069930</v>
      </c>
      <c r="M58" s="95">
        <f t="shared" si="20"/>
        <v>0.32955377775459882</v>
      </c>
      <c r="N58" s="77">
        <v>52832916</v>
      </c>
      <c r="O58" s="78">
        <v>6567416</v>
      </c>
      <c r="P58" s="78">
        <f t="shared" si="21"/>
        <v>59400332</v>
      </c>
      <c r="Q58" s="95">
        <f t="shared" si="22"/>
        <v>0.26076491360092363</v>
      </c>
      <c r="R58" s="77">
        <v>37873697</v>
      </c>
      <c r="S58" s="78">
        <v>1579738</v>
      </c>
      <c r="T58" s="78">
        <f t="shared" si="23"/>
        <v>39453435</v>
      </c>
      <c r="U58" s="95">
        <f t="shared" si="24"/>
        <v>0.17893245321530088</v>
      </c>
      <c r="V58" s="77">
        <v>16962180</v>
      </c>
      <c r="W58" s="78">
        <v>3345757</v>
      </c>
      <c r="X58" s="78">
        <f t="shared" si="25"/>
        <v>20307937</v>
      </c>
      <c r="Y58" s="95">
        <f t="shared" si="26"/>
        <v>9.2102220938475379E-2</v>
      </c>
      <c r="Z58" s="77">
        <f t="shared" si="27"/>
        <v>172769840</v>
      </c>
      <c r="AA58" s="78">
        <f t="shared" si="28"/>
        <v>21461794</v>
      </c>
      <c r="AB58" s="78">
        <f t="shared" si="29"/>
        <v>194231634</v>
      </c>
      <c r="AC58" s="95">
        <f t="shared" si="30"/>
        <v>0.88089523164805394</v>
      </c>
      <c r="AD58" s="77">
        <v>11823215</v>
      </c>
      <c r="AE58" s="78">
        <v>19845398</v>
      </c>
      <c r="AF58" s="78">
        <f t="shared" si="31"/>
        <v>31668613</v>
      </c>
      <c r="AG58" s="78">
        <v>230740220</v>
      </c>
      <c r="AH58" s="78">
        <v>245546247</v>
      </c>
      <c r="AI58" s="79">
        <v>205546207</v>
      </c>
      <c r="AJ58" s="114">
        <f t="shared" si="32"/>
        <v>0.83709773417958211</v>
      </c>
      <c r="AK58" s="115">
        <f t="shared" si="33"/>
        <v>-0.35873614041764312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237575268</v>
      </c>
      <c r="E59" s="78">
        <v>43469339</v>
      </c>
      <c r="F59" s="79">
        <f t="shared" si="17"/>
        <v>281044607</v>
      </c>
      <c r="G59" s="77">
        <v>236020232</v>
      </c>
      <c r="H59" s="78">
        <v>43043322</v>
      </c>
      <c r="I59" s="79">
        <f t="shared" si="18"/>
        <v>279063554</v>
      </c>
      <c r="J59" s="77">
        <v>72630900</v>
      </c>
      <c r="K59" s="78">
        <v>8845979</v>
      </c>
      <c r="L59" s="78">
        <f t="shared" si="19"/>
        <v>81476879</v>
      </c>
      <c r="M59" s="95">
        <f t="shared" si="20"/>
        <v>0.28990728507378899</v>
      </c>
      <c r="N59" s="77">
        <v>65383131</v>
      </c>
      <c r="O59" s="78">
        <v>10009263</v>
      </c>
      <c r="P59" s="78">
        <f t="shared" si="21"/>
        <v>75392394</v>
      </c>
      <c r="Q59" s="95">
        <f t="shared" si="22"/>
        <v>0.26825775027236159</v>
      </c>
      <c r="R59" s="77">
        <v>57083317</v>
      </c>
      <c r="S59" s="78">
        <v>8666996</v>
      </c>
      <c r="T59" s="78">
        <f t="shared" si="23"/>
        <v>65750313</v>
      </c>
      <c r="U59" s="95">
        <f t="shared" si="24"/>
        <v>0.23561053407927285</v>
      </c>
      <c r="V59" s="77">
        <v>26030298</v>
      </c>
      <c r="W59" s="78">
        <v>5984636</v>
      </c>
      <c r="X59" s="78">
        <f t="shared" si="25"/>
        <v>32014934</v>
      </c>
      <c r="Y59" s="95">
        <f t="shared" si="26"/>
        <v>0.11472273444922872</v>
      </c>
      <c r="Z59" s="77">
        <f t="shared" si="27"/>
        <v>221127646</v>
      </c>
      <c r="AA59" s="78">
        <f t="shared" si="28"/>
        <v>33506874</v>
      </c>
      <c r="AB59" s="78">
        <f t="shared" si="29"/>
        <v>254634520</v>
      </c>
      <c r="AC59" s="95">
        <f t="shared" si="30"/>
        <v>0.91246067911827711</v>
      </c>
      <c r="AD59" s="77">
        <v>28120442</v>
      </c>
      <c r="AE59" s="78">
        <v>11554092</v>
      </c>
      <c r="AF59" s="78">
        <f t="shared" si="31"/>
        <v>39674534</v>
      </c>
      <c r="AG59" s="78">
        <v>237047405</v>
      </c>
      <c r="AH59" s="78">
        <v>248936804</v>
      </c>
      <c r="AI59" s="79">
        <v>203258497</v>
      </c>
      <c r="AJ59" s="114">
        <f t="shared" si="32"/>
        <v>0.81650641341085106</v>
      </c>
      <c r="AK59" s="115">
        <f t="shared" si="33"/>
        <v>-0.19306086871744987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875156549</v>
      </c>
      <c r="E60" s="78">
        <v>452537631</v>
      </c>
      <c r="F60" s="79">
        <f t="shared" si="17"/>
        <v>1327694180</v>
      </c>
      <c r="G60" s="77">
        <v>900216132</v>
      </c>
      <c r="H60" s="78">
        <v>436432245</v>
      </c>
      <c r="I60" s="79">
        <f t="shared" si="18"/>
        <v>1336648377</v>
      </c>
      <c r="J60" s="77">
        <v>338565461</v>
      </c>
      <c r="K60" s="78">
        <v>91783692</v>
      </c>
      <c r="L60" s="78">
        <f t="shared" si="19"/>
        <v>430349153</v>
      </c>
      <c r="M60" s="95">
        <f t="shared" si="20"/>
        <v>0.32413274041767659</v>
      </c>
      <c r="N60" s="77">
        <v>280933272</v>
      </c>
      <c r="O60" s="78">
        <v>152307864</v>
      </c>
      <c r="P60" s="78">
        <f t="shared" si="21"/>
        <v>433241136</v>
      </c>
      <c r="Q60" s="95">
        <f t="shared" si="22"/>
        <v>0.3263109400690451</v>
      </c>
      <c r="R60" s="77">
        <v>224289889</v>
      </c>
      <c r="S60" s="78">
        <v>86621323</v>
      </c>
      <c r="T60" s="78">
        <f t="shared" si="23"/>
        <v>310911212</v>
      </c>
      <c r="U60" s="95">
        <f t="shared" si="24"/>
        <v>0.23260508698466778</v>
      </c>
      <c r="V60" s="77">
        <v>40427142</v>
      </c>
      <c r="W60" s="78">
        <v>99123823</v>
      </c>
      <c r="X60" s="78">
        <f t="shared" si="25"/>
        <v>139550965</v>
      </c>
      <c r="Y60" s="95">
        <f t="shared" si="26"/>
        <v>0.10440364676401354</v>
      </c>
      <c r="Z60" s="77">
        <f t="shared" si="27"/>
        <v>884215764</v>
      </c>
      <c r="AA60" s="78">
        <f t="shared" si="28"/>
        <v>429836702</v>
      </c>
      <c r="AB60" s="78">
        <f t="shared" si="29"/>
        <v>1314052466</v>
      </c>
      <c r="AC60" s="95">
        <f t="shared" si="30"/>
        <v>0.98309509711842491</v>
      </c>
      <c r="AD60" s="77">
        <v>59479134</v>
      </c>
      <c r="AE60" s="78">
        <v>164248083</v>
      </c>
      <c r="AF60" s="78">
        <f t="shared" si="31"/>
        <v>223727217</v>
      </c>
      <c r="AG60" s="78">
        <v>1325443994</v>
      </c>
      <c r="AH60" s="78">
        <v>1343763082</v>
      </c>
      <c r="AI60" s="79">
        <v>1263748502</v>
      </c>
      <c r="AJ60" s="114">
        <f t="shared" si="32"/>
        <v>0.9404548457448989</v>
      </c>
      <c r="AK60" s="115">
        <f t="shared" si="33"/>
        <v>-0.3762450234206417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6931717889</v>
      </c>
      <c r="E61" s="81">
        <f>SUM(E55:E60)</f>
        <v>1485346428</v>
      </c>
      <c r="F61" s="82">
        <f t="shared" si="17"/>
        <v>8417064317</v>
      </c>
      <c r="G61" s="80">
        <f>SUM(G55:G60)</f>
        <v>7154793918</v>
      </c>
      <c r="H61" s="81">
        <f>SUM(H55:H60)</f>
        <v>1480254596</v>
      </c>
      <c r="I61" s="82">
        <f t="shared" si="18"/>
        <v>8635048514</v>
      </c>
      <c r="J61" s="80">
        <f>SUM(J55:J60)</f>
        <v>2222822168</v>
      </c>
      <c r="K61" s="81">
        <f>SUM(K55:K60)</f>
        <v>321460961</v>
      </c>
      <c r="L61" s="81">
        <f t="shared" si="19"/>
        <v>2544283129</v>
      </c>
      <c r="M61" s="96">
        <f t="shared" si="20"/>
        <v>0.30227678358846499</v>
      </c>
      <c r="N61" s="80">
        <f>SUM(N55:N60)</f>
        <v>1732868760</v>
      </c>
      <c r="O61" s="81">
        <f>SUM(O55:O60)</f>
        <v>509168561</v>
      </c>
      <c r="P61" s="81">
        <f t="shared" si="21"/>
        <v>2242037321</v>
      </c>
      <c r="Q61" s="96">
        <f t="shared" si="22"/>
        <v>0.26636808708610465</v>
      </c>
      <c r="R61" s="80">
        <f>SUM(R55:R60)</f>
        <v>1784884937</v>
      </c>
      <c r="S61" s="81">
        <f>SUM(S55:S60)</f>
        <v>301169028</v>
      </c>
      <c r="T61" s="81">
        <f t="shared" si="23"/>
        <v>2086053965</v>
      </c>
      <c r="U61" s="96">
        <f t="shared" si="24"/>
        <v>0.24157987782209697</v>
      </c>
      <c r="V61" s="80">
        <f>SUM(V55:V60)</f>
        <v>1247012225</v>
      </c>
      <c r="W61" s="81">
        <f>SUM(W55:W60)</f>
        <v>313013877</v>
      </c>
      <c r="X61" s="81">
        <f t="shared" si="25"/>
        <v>1560026102</v>
      </c>
      <c r="Y61" s="96">
        <f t="shared" si="26"/>
        <v>0.18066211202759666</v>
      </c>
      <c r="Z61" s="80">
        <f t="shared" si="27"/>
        <v>6987588090</v>
      </c>
      <c r="AA61" s="81">
        <f t="shared" si="28"/>
        <v>1444812427</v>
      </c>
      <c r="AB61" s="81">
        <f t="shared" si="29"/>
        <v>8432400517</v>
      </c>
      <c r="AC61" s="96">
        <f t="shared" si="30"/>
        <v>0.97653192142795175</v>
      </c>
      <c r="AD61" s="80">
        <f>SUM(AD55:AD60)</f>
        <v>1335339727</v>
      </c>
      <c r="AE61" s="81">
        <f>SUM(AE55:AE60)</f>
        <v>484500276</v>
      </c>
      <c r="AF61" s="81">
        <f t="shared" si="31"/>
        <v>1819840003</v>
      </c>
      <c r="AG61" s="81">
        <f>SUM(AG55:AG60)</f>
        <v>7864547995</v>
      </c>
      <c r="AH61" s="81">
        <f>SUM(AH55:AH60)</f>
        <v>8180644605</v>
      </c>
      <c r="AI61" s="82">
        <f>SUM(AI55:AI60)</f>
        <v>8071388473</v>
      </c>
      <c r="AJ61" s="116">
        <f t="shared" si="32"/>
        <v>0.98664455708866472</v>
      </c>
      <c r="AK61" s="117">
        <f t="shared" si="33"/>
        <v>-0.14276744140786979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382368862</v>
      </c>
      <c r="E62" s="78">
        <v>143944633</v>
      </c>
      <c r="F62" s="79">
        <f t="shared" si="17"/>
        <v>526313495</v>
      </c>
      <c r="G62" s="77">
        <v>418586997</v>
      </c>
      <c r="H62" s="78">
        <v>139783764</v>
      </c>
      <c r="I62" s="79">
        <f t="shared" si="18"/>
        <v>558370761</v>
      </c>
      <c r="J62" s="77">
        <v>142573193</v>
      </c>
      <c r="K62" s="78">
        <v>15262839</v>
      </c>
      <c r="L62" s="78">
        <f t="shared" si="19"/>
        <v>157836032</v>
      </c>
      <c r="M62" s="95">
        <f t="shared" si="20"/>
        <v>0.29988976816944435</v>
      </c>
      <c r="N62" s="77">
        <v>117456959</v>
      </c>
      <c r="O62" s="78">
        <v>25999126</v>
      </c>
      <c r="P62" s="78">
        <f t="shared" si="21"/>
        <v>143456085</v>
      </c>
      <c r="Q62" s="95">
        <f t="shared" si="22"/>
        <v>0.27256774975910508</v>
      </c>
      <c r="R62" s="77">
        <v>106580384</v>
      </c>
      <c r="S62" s="78">
        <v>31307695</v>
      </c>
      <c r="T62" s="78">
        <f t="shared" si="23"/>
        <v>137888079</v>
      </c>
      <c r="U62" s="95">
        <f t="shared" si="24"/>
        <v>0.24694716957072185</v>
      </c>
      <c r="V62" s="77">
        <v>50823728</v>
      </c>
      <c r="W62" s="78">
        <v>56700221</v>
      </c>
      <c r="X62" s="78">
        <f t="shared" si="25"/>
        <v>107523949</v>
      </c>
      <c r="Y62" s="95">
        <f t="shared" si="26"/>
        <v>0.19256729848717849</v>
      </c>
      <c r="Z62" s="77">
        <f t="shared" si="27"/>
        <v>417434264</v>
      </c>
      <c r="AA62" s="78">
        <f t="shared" si="28"/>
        <v>129269881</v>
      </c>
      <c r="AB62" s="78">
        <f t="shared" si="29"/>
        <v>546704145</v>
      </c>
      <c r="AC62" s="95">
        <f t="shared" si="30"/>
        <v>0.97910596898178193</v>
      </c>
      <c r="AD62" s="77">
        <v>30025305</v>
      </c>
      <c r="AE62" s="78">
        <v>31191235</v>
      </c>
      <c r="AF62" s="78">
        <f t="shared" si="31"/>
        <v>61216540</v>
      </c>
      <c r="AG62" s="78">
        <v>406903161</v>
      </c>
      <c r="AH62" s="78">
        <v>430989780</v>
      </c>
      <c r="AI62" s="79">
        <v>435951744</v>
      </c>
      <c r="AJ62" s="114">
        <f t="shared" si="32"/>
        <v>1.0115129504927007</v>
      </c>
      <c r="AK62" s="115">
        <f t="shared" si="33"/>
        <v>0.75645256984468578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2573013910</v>
      </c>
      <c r="E63" s="78">
        <v>950898017</v>
      </c>
      <c r="F63" s="79">
        <f t="shared" si="17"/>
        <v>3523911927</v>
      </c>
      <c r="G63" s="77">
        <v>2618347675</v>
      </c>
      <c r="H63" s="78">
        <v>1122175158</v>
      </c>
      <c r="I63" s="79">
        <f t="shared" si="18"/>
        <v>3740522833</v>
      </c>
      <c r="J63" s="77">
        <v>562643197</v>
      </c>
      <c r="K63" s="78">
        <v>61769764</v>
      </c>
      <c r="L63" s="78">
        <f t="shared" si="19"/>
        <v>624412961</v>
      </c>
      <c r="M63" s="95">
        <f t="shared" si="20"/>
        <v>0.17719312341939811</v>
      </c>
      <c r="N63" s="77">
        <v>661468856</v>
      </c>
      <c r="O63" s="78">
        <v>248110121</v>
      </c>
      <c r="P63" s="78">
        <f t="shared" si="21"/>
        <v>909578977</v>
      </c>
      <c r="Q63" s="95">
        <f t="shared" si="22"/>
        <v>0.25811626279046901</v>
      </c>
      <c r="R63" s="77">
        <v>634875091</v>
      </c>
      <c r="S63" s="78">
        <v>173086300</v>
      </c>
      <c r="T63" s="78">
        <f t="shared" si="23"/>
        <v>807961391</v>
      </c>
      <c r="U63" s="95">
        <f t="shared" si="24"/>
        <v>0.21600226146781551</v>
      </c>
      <c r="V63" s="77">
        <v>626999492</v>
      </c>
      <c r="W63" s="78">
        <v>184123246</v>
      </c>
      <c r="X63" s="78">
        <f t="shared" si="25"/>
        <v>811122738</v>
      </c>
      <c r="Y63" s="95">
        <f t="shared" si="26"/>
        <v>0.21684742326501394</v>
      </c>
      <c r="Z63" s="77">
        <f t="shared" si="27"/>
        <v>2485986636</v>
      </c>
      <c r="AA63" s="78">
        <f t="shared" si="28"/>
        <v>667089431</v>
      </c>
      <c r="AB63" s="78">
        <f t="shared" si="29"/>
        <v>3153076067</v>
      </c>
      <c r="AC63" s="95">
        <f t="shared" si="30"/>
        <v>0.84295062689702871</v>
      </c>
      <c r="AD63" s="77">
        <v>562873033</v>
      </c>
      <c r="AE63" s="78">
        <v>379813288</v>
      </c>
      <c r="AF63" s="78">
        <f t="shared" si="31"/>
        <v>942686321</v>
      </c>
      <c r="AG63" s="78">
        <v>2647998072</v>
      </c>
      <c r="AH63" s="78">
        <v>3268078686</v>
      </c>
      <c r="AI63" s="79">
        <v>2737101631</v>
      </c>
      <c r="AJ63" s="114">
        <f t="shared" si="32"/>
        <v>0.83752623298985041</v>
      </c>
      <c r="AK63" s="115">
        <f t="shared" si="33"/>
        <v>-0.13956241866375829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232076319</v>
      </c>
      <c r="E64" s="78">
        <v>74984786</v>
      </c>
      <c r="F64" s="79">
        <f t="shared" si="17"/>
        <v>307061105</v>
      </c>
      <c r="G64" s="77">
        <v>252783715</v>
      </c>
      <c r="H64" s="78">
        <v>103709795</v>
      </c>
      <c r="I64" s="79">
        <f t="shared" si="18"/>
        <v>356493510</v>
      </c>
      <c r="J64" s="77">
        <v>105537676</v>
      </c>
      <c r="K64" s="78">
        <v>27828258</v>
      </c>
      <c r="L64" s="78">
        <f t="shared" si="19"/>
        <v>133365934</v>
      </c>
      <c r="M64" s="95">
        <f t="shared" si="20"/>
        <v>0.43433027442534605</v>
      </c>
      <c r="N64" s="77">
        <v>70574646</v>
      </c>
      <c r="O64" s="78">
        <v>23252900</v>
      </c>
      <c r="P64" s="78">
        <f t="shared" si="21"/>
        <v>93827546</v>
      </c>
      <c r="Q64" s="95">
        <f t="shared" si="22"/>
        <v>0.30556636601695286</v>
      </c>
      <c r="R64" s="77">
        <v>55876826</v>
      </c>
      <c r="S64" s="78">
        <v>11457468</v>
      </c>
      <c r="T64" s="78">
        <f t="shared" si="23"/>
        <v>67334294</v>
      </c>
      <c r="U64" s="95">
        <f t="shared" si="24"/>
        <v>0.18887943850646818</v>
      </c>
      <c r="V64" s="77">
        <v>16888632</v>
      </c>
      <c r="W64" s="78">
        <v>23722784</v>
      </c>
      <c r="X64" s="78">
        <f t="shared" si="25"/>
        <v>40611416</v>
      </c>
      <c r="Y64" s="95">
        <f t="shared" si="26"/>
        <v>0.11391908929842789</v>
      </c>
      <c r="Z64" s="77">
        <f t="shared" si="27"/>
        <v>248877780</v>
      </c>
      <c r="AA64" s="78">
        <f t="shared" si="28"/>
        <v>86261410</v>
      </c>
      <c r="AB64" s="78">
        <f t="shared" si="29"/>
        <v>335139190</v>
      </c>
      <c r="AC64" s="95">
        <f t="shared" si="30"/>
        <v>0.94009899366751448</v>
      </c>
      <c r="AD64" s="77">
        <v>6085840</v>
      </c>
      <c r="AE64" s="78">
        <v>20509806</v>
      </c>
      <c r="AF64" s="78">
        <f t="shared" si="31"/>
        <v>26595646</v>
      </c>
      <c r="AG64" s="78">
        <v>297165173</v>
      </c>
      <c r="AH64" s="78">
        <v>303280628</v>
      </c>
      <c r="AI64" s="79">
        <v>300300528</v>
      </c>
      <c r="AJ64" s="114">
        <f t="shared" si="32"/>
        <v>0.99017378716322102</v>
      </c>
      <c r="AK64" s="115">
        <f t="shared" si="33"/>
        <v>0.52699490736190424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145397531</v>
      </c>
      <c r="E65" s="78">
        <v>26314871</v>
      </c>
      <c r="F65" s="79">
        <f t="shared" si="17"/>
        <v>171712402</v>
      </c>
      <c r="G65" s="77">
        <v>173441846</v>
      </c>
      <c r="H65" s="78">
        <v>30872877</v>
      </c>
      <c r="I65" s="79">
        <f t="shared" si="18"/>
        <v>204314723</v>
      </c>
      <c r="J65" s="77">
        <v>59974987</v>
      </c>
      <c r="K65" s="78">
        <v>4554070</v>
      </c>
      <c r="L65" s="78">
        <f t="shared" si="19"/>
        <v>64529057</v>
      </c>
      <c r="M65" s="95">
        <f t="shared" si="20"/>
        <v>0.37579729971979542</v>
      </c>
      <c r="N65" s="77">
        <v>41344113</v>
      </c>
      <c r="O65" s="78">
        <v>6994675</v>
      </c>
      <c r="P65" s="78">
        <f t="shared" si="21"/>
        <v>48338788</v>
      </c>
      <c r="Q65" s="95">
        <f t="shared" si="22"/>
        <v>0.28151017303921938</v>
      </c>
      <c r="R65" s="77">
        <v>51172684</v>
      </c>
      <c r="S65" s="78">
        <v>7849950</v>
      </c>
      <c r="T65" s="78">
        <f t="shared" si="23"/>
        <v>59022634</v>
      </c>
      <c r="U65" s="95">
        <f t="shared" si="24"/>
        <v>0.28888096331657898</v>
      </c>
      <c r="V65" s="77">
        <v>2479232</v>
      </c>
      <c r="W65" s="78">
        <v>12855200</v>
      </c>
      <c r="X65" s="78">
        <f t="shared" si="25"/>
        <v>15334432</v>
      </c>
      <c r="Y65" s="95">
        <f t="shared" si="26"/>
        <v>7.5052995568997735E-2</v>
      </c>
      <c r="Z65" s="77">
        <f t="shared" si="27"/>
        <v>154971016</v>
      </c>
      <c r="AA65" s="78">
        <f t="shared" si="28"/>
        <v>32253895</v>
      </c>
      <c r="AB65" s="78">
        <f t="shared" si="29"/>
        <v>187224911</v>
      </c>
      <c r="AC65" s="95">
        <f t="shared" si="30"/>
        <v>0.91635545520623107</v>
      </c>
      <c r="AD65" s="77">
        <v>5096429</v>
      </c>
      <c r="AE65" s="78">
        <v>3828838</v>
      </c>
      <c r="AF65" s="78">
        <f t="shared" si="31"/>
        <v>8925267</v>
      </c>
      <c r="AG65" s="78">
        <v>175885318</v>
      </c>
      <c r="AH65" s="78">
        <v>175482155</v>
      </c>
      <c r="AI65" s="79">
        <v>170866211</v>
      </c>
      <c r="AJ65" s="114">
        <f t="shared" si="32"/>
        <v>0.97369565013604942</v>
      </c>
      <c r="AK65" s="115">
        <f t="shared" si="33"/>
        <v>0.71809224306678998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1518509253</v>
      </c>
      <c r="E66" s="78">
        <v>452464959</v>
      </c>
      <c r="F66" s="79">
        <f t="shared" si="17"/>
        <v>1970974212</v>
      </c>
      <c r="G66" s="77">
        <v>1565873682</v>
      </c>
      <c r="H66" s="78">
        <v>420341888</v>
      </c>
      <c r="I66" s="79">
        <f t="shared" si="18"/>
        <v>1986215570</v>
      </c>
      <c r="J66" s="77">
        <v>447619746</v>
      </c>
      <c r="K66" s="78">
        <v>21831273</v>
      </c>
      <c r="L66" s="78">
        <f t="shared" si="19"/>
        <v>469451019</v>
      </c>
      <c r="M66" s="95">
        <f t="shared" si="20"/>
        <v>0.23818222285294924</v>
      </c>
      <c r="N66" s="77">
        <v>216545142</v>
      </c>
      <c r="O66" s="78">
        <v>47899905</v>
      </c>
      <c r="P66" s="78">
        <f t="shared" si="21"/>
        <v>264445047</v>
      </c>
      <c r="Q66" s="95">
        <f t="shared" si="22"/>
        <v>0.13416971434225949</v>
      </c>
      <c r="R66" s="77">
        <v>637441855</v>
      </c>
      <c r="S66" s="78">
        <v>85152278</v>
      </c>
      <c r="T66" s="78">
        <f t="shared" si="23"/>
        <v>722594133</v>
      </c>
      <c r="U66" s="95">
        <f t="shared" si="24"/>
        <v>0.36380448523017067</v>
      </c>
      <c r="V66" s="77">
        <v>154457562</v>
      </c>
      <c r="W66" s="78">
        <v>118858353</v>
      </c>
      <c r="X66" s="78">
        <f t="shared" si="25"/>
        <v>273315915</v>
      </c>
      <c r="Y66" s="95">
        <f t="shared" si="26"/>
        <v>0.13760637018871019</v>
      </c>
      <c r="Z66" s="77">
        <f t="shared" si="27"/>
        <v>1456064305</v>
      </c>
      <c r="AA66" s="78">
        <f t="shared" si="28"/>
        <v>273741809</v>
      </c>
      <c r="AB66" s="78">
        <f t="shared" si="29"/>
        <v>1729806114</v>
      </c>
      <c r="AC66" s="95">
        <f t="shared" si="30"/>
        <v>0.87090552512384145</v>
      </c>
      <c r="AD66" s="77">
        <v>175549635</v>
      </c>
      <c r="AE66" s="78">
        <v>82293788</v>
      </c>
      <c r="AF66" s="78">
        <f t="shared" si="31"/>
        <v>257843423</v>
      </c>
      <c r="AG66" s="78">
        <v>1590597708</v>
      </c>
      <c r="AH66" s="78">
        <v>1779322529</v>
      </c>
      <c r="AI66" s="79">
        <v>1523432785</v>
      </c>
      <c r="AJ66" s="114">
        <f t="shared" si="32"/>
        <v>0.85618698137666305</v>
      </c>
      <c r="AK66" s="115">
        <f t="shared" si="33"/>
        <v>6.0007316921168785E-2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4851365875</v>
      </c>
      <c r="E67" s="81">
        <f>SUM(E62:E66)</f>
        <v>1648607266</v>
      </c>
      <c r="F67" s="82">
        <f t="shared" si="17"/>
        <v>6499973141</v>
      </c>
      <c r="G67" s="80">
        <f>SUM(G62:G66)</f>
        <v>5029033915</v>
      </c>
      <c r="H67" s="81">
        <f>SUM(H62:H66)</f>
        <v>1816883482</v>
      </c>
      <c r="I67" s="82">
        <f t="shared" si="18"/>
        <v>6845917397</v>
      </c>
      <c r="J67" s="80">
        <f>SUM(J62:J66)</f>
        <v>1318348799</v>
      </c>
      <c r="K67" s="81">
        <f>SUM(K62:K66)</f>
        <v>131246204</v>
      </c>
      <c r="L67" s="81">
        <f t="shared" si="19"/>
        <v>1449595003</v>
      </c>
      <c r="M67" s="96">
        <f t="shared" si="20"/>
        <v>0.22301553738066437</v>
      </c>
      <c r="N67" s="80">
        <f>SUM(N62:N66)</f>
        <v>1107389716</v>
      </c>
      <c r="O67" s="81">
        <f>SUM(O62:O66)</f>
        <v>352256727</v>
      </c>
      <c r="P67" s="81">
        <f t="shared" si="21"/>
        <v>1459646443</v>
      </c>
      <c r="Q67" s="96">
        <f t="shared" si="22"/>
        <v>0.22456191915516716</v>
      </c>
      <c r="R67" s="80">
        <f>SUM(R62:R66)</f>
        <v>1485946840</v>
      </c>
      <c r="S67" s="81">
        <f>SUM(S62:S66)</f>
        <v>308853691</v>
      </c>
      <c r="T67" s="81">
        <f t="shared" si="23"/>
        <v>1794800531</v>
      </c>
      <c r="U67" s="96">
        <f t="shared" si="24"/>
        <v>0.26217093004752184</v>
      </c>
      <c r="V67" s="80">
        <f>SUM(V62:V66)</f>
        <v>851648646</v>
      </c>
      <c r="W67" s="81">
        <f>SUM(W62:W66)</f>
        <v>396259804</v>
      </c>
      <c r="X67" s="81">
        <f t="shared" si="25"/>
        <v>1247908450</v>
      </c>
      <c r="Y67" s="96">
        <f t="shared" si="26"/>
        <v>0.18228505803281458</v>
      </c>
      <c r="Z67" s="80">
        <f t="shared" si="27"/>
        <v>4763334001</v>
      </c>
      <c r="AA67" s="81">
        <f t="shared" si="28"/>
        <v>1188616426</v>
      </c>
      <c r="AB67" s="81">
        <f t="shared" si="29"/>
        <v>5951950427</v>
      </c>
      <c r="AC67" s="96">
        <f t="shared" si="30"/>
        <v>0.86941604489827007</v>
      </c>
      <c r="AD67" s="80">
        <f>SUM(AD62:AD66)</f>
        <v>779630242</v>
      </c>
      <c r="AE67" s="81">
        <f>SUM(AE62:AE66)</f>
        <v>517636955</v>
      </c>
      <c r="AF67" s="81">
        <f t="shared" si="31"/>
        <v>1297267197</v>
      </c>
      <c r="AG67" s="81">
        <f>SUM(AG62:AG66)</f>
        <v>5118549432</v>
      </c>
      <c r="AH67" s="81">
        <f>SUM(AH62:AH66)</f>
        <v>5957153778</v>
      </c>
      <c r="AI67" s="82">
        <f>SUM(AI62:AI66)</f>
        <v>5167652899</v>
      </c>
      <c r="AJ67" s="116">
        <f t="shared" si="32"/>
        <v>0.8674701193855936</v>
      </c>
      <c r="AK67" s="117">
        <f t="shared" si="33"/>
        <v>-3.8048250286559893E-2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471842451</v>
      </c>
      <c r="E68" s="78">
        <v>111109115</v>
      </c>
      <c r="F68" s="79">
        <f t="shared" si="17"/>
        <v>582951566</v>
      </c>
      <c r="G68" s="77">
        <v>484721976</v>
      </c>
      <c r="H68" s="78">
        <v>135619335</v>
      </c>
      <c r="I68" s="79">
        <f t="shared" si="18"/>
        <v>620341311</v>
      </c>
      <c r="J68" s="77">
        <v>172539363</v>
      </c>
      <c r="K68" s="78">
        <v>26790717</v>
      </c>
      <c r="L68" s="78">
        <f t="shared" si="19"/>
        <v>199330080</v>
      </c>
      <c r="M68" s="95">
        <f t="shared" si="20"/>
        <v>0.34193248912208946</v>
      </c>
      <c r="N68" s="77">
        <v>116723273</v>
      </c>
      <c r="O68" s="78">
        <v>39729956</v>
      </c>
      <c r="P68" s="78">
        <f t="shared" si="21"/>
        <v>156453229</v>
      </c>
      <c r="Q68" s="95">
        <f t="shared" si="22"/>
        <v>0.2683811797153659</v>
      </c>
      <c r="R68" s="77">
        <v>112355105</v>
      </c>
      <c r="S68" s="78">
        <v>10155947</v>
      </c>
      <c r="T68" s="78">
        <f t="shared" si="23"/>
        <v>122511052</v>
      </c>
      <c r="U68" s="95">
        <f t="shared" si="24"/>
        <v>0.19748975254043658</v>
      </c>
      <c r="V68" s="77">
        <v>99889008</v>
      </c>
      <c r="W68" s="78">
        <v>20641469</v>
      </c>
      <c r="X68" s="78">
        <f t="shared" si="25"/>
        <v>120530477</v>
      </c>
      <c r="Y68" s="95">
        <f t="shared" si="26"/>
        <v>0.19429703433050907</v>
      </c>
      <c r="Z68" s="77">
        <f t="shared" si="27"/>
        <v>501506749</v>
      </c>
      <c r="AA68" s="78">
        <f t="shared" si="28"/>
        <v>97318089</v>
      </c>
      <c r="AB68" s="78">
        <f t="shared" si="29"/>
        <v>598824838</v>
      </c>
      <c r="AC68" s="95">
        <f t="shared" si="30"/>
        <v>0.96531510538075382</v>
      </c>
      <c r="AD68" s="77">
        <v>90381162</v>
      </c>
      <c r="AE68" s="78">
        <v>30583821</v>
      </c>
      <c r="AF68" s="78">
        <f t="shared" si="31"/>
        <v>120964983</v>
      </c>
      <c r="AG68" s="78">
        <v>577779529</v>
      </c>
      <c r="AH68" s="78">
        <v>599872145</v>
      </c>
      <c r="AI68" s="79">
        <v>514889650</v>
      </c>
      <c r="AJ68" s="114">
        <f t="shared" si="32"/>
        <v>0.85833232013131733</v>
      </c>
      <c r="AK68" s="115">
        <f t="shared" si="33"/>
        <v>-3.5919981900878195E-3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227089004</v>
      </c>
      <c r="E69" s="78">
        <v>59604599</v>
      </c>
      <c r="F69" s="79">
        <f t="shared" si="17"/>
        <v>286693603</v>
      </c>
      <c r="G69" s="77">
        <v>266438690</v>
      </c>
      <c r="H69" s="78">
        <v>61822966</v>
      </c>
      <c r="I69" s="79">
        <f t="shared" si="18"/>
        <v>328261656</v>
      </c>
      <c r="J69" s="77">
        <v>90878780</v>
      </c>
      <c r="K69" s="78">
        <v>10301413</v>
      </c>
      <c r="L69" s="78">
        <f t="shared" si="19"/>
        <v>101180193</v>
      </c>
      <c r="M69" s="95">
        <f t="shared" si="20"/>
        <v>0.35292099977549901</v>
      </c>
      <c r="N69" s="77">
        <v>81625514</v>
      </c>
      <c r="O69" s="78">
        <v>19206372</v>
      </c>
      <c r="P69" s="78">
        <f t="shared" si="21"/>
        <v>100831886</v>
      </c>
      <c r="Q69" s="95">
        <f t="shared" si="22"/>
        <v>0.35170608951466559</v>
      </c>
      <c r="R69" s="77">
        <v>64044832</v>
      </c>
      <c r="S69" s="78">
        <v>10973887</v>
      </c>
      <c r="T69" s="78">
        <f t="shared" si="23"/>
        <v>75018719</v>
      </c>
      <c r="U69" s="95">
        <f t="shared" si="24"/>
        <v>0.22853329844896658</v>
      </c>
      <c r="V69" s="77">
        <v>28437294</v>
      </c>
      <c r="W69" s="78">
        <v>11816405</v>
      </c>
      <c r="X69" s="78">
        <f t="shared" si="25"/>
        <v>40253699</v>
      </c>
      <c r="Y69" s="95">
        <f t="shared" si="26"/>
        <v>0.12262686873181436</v>
      </c>
      <c r="Z69" s="77">
        <f t="shared" si="27"/>
        <v>264986420</v>
      </c>
      <c r="AA69" s="78">
        <f t="shared" si="28"/>
        <v>52298077</v>
      </c>
      <c r="AB69" s="78">
        <f t="shared" si="29"/>
        <v>317284497</v>
      </c>
      <c r="AC69" s="95">
        <f t="shared" si="30"/>
        <v>0.96655972819438896</v>
      </c>
      <c r="AD69" s="77">
        <v>13527358</v>
      </c>
      <c r="AE69" s="78">
        <v>14232317</v>
      </c>
      <c r="AF69" s="78">
        <f t="shared" si="31"/>
        <v>27759675</v>
      </c>
      <c r="AG69" s="78">
        <v>235228632</v>
      </c>
      <c r="AH69" s="78">
        <v>237122925</v>
      </c>
      <c r="AI69" s="79">
        <v>220594902</v>
      </c>
      <c r="AJ69" s="114">
        <f t="shared" si="32"/>
        <v>0.93029765890413174</v>
      </c>
      <c r="AK69" s="115">
        <f t="shared" si="33"/>
        <v>0.45007817994987342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278224748</v>
      </c>
      <c r="E70" s="78">
        <v>108906083</v>
      </c>
      <c r="F70" s="79">
        <f t="shared" si="17"/>
        <v>387130831</v>
      </c>
      <c r="G70" s="77">
        <v>290136591</v>
      </c>
      <c r="H70" s="78">
        <v>92794703</v>
      </c>
      <c r="I70" s="79">
        <f t="shared" si="18"/>
        <v>382931294</v>
      </c>
      <c r="J70" s="77">
        <v>116323054</v>
      </c>
      <c r="K70" s="78">
        <v>18402510</v>
      </c>
      <c r="L70" s="78">
        <f t="shared" si="19"/>
        <v>134725564</v>
      </c>
      <c r="M70" s="95">
        <f t="shared" si="20"/>
        <v>0.34801042234737434</v>
      </c>
      <c r="N70" s="77">
        <v>92385801</v>
      </c>
      <c r="O70" s="78">
        <v>26301812</v>
      </c>
      <c r="P70" s="78">
        <f t="shared" si="21"/>
        <v>118687613</v>
      </c>
      <c r="Q70" s="95">
        <f t="shared" si="22"/>
        <v>0.30658269374572233</v>
      </c>
      <c r="R70" s="77">
        <v>74239524</v>
      </c>
      <c r="S70" s="78">
        <v>14841522</v>
      </c>
      <c r="T70" s="78">
        <f t="shared" si="23"/>
        <v>89081046</v>
      </c>
      <c r="U70" s="95">
        <f t="shared" si="24"/>
        <v>0.23262931861609618</v>
      </c>
      <c r="V70" s="77">
        <v>7212775</v>
      </c>
      <c r="W70" s="78">
        <v>21091341</v>
      </c>
      <c r="X70" s="78">
        <f t="shared" si="25"/>
        <v>28304116</v>
      </c>
      <c r="Y70" s="95">
        <f t="shared" si="26"/>
        <v>7.3914345584928876E-2</v>
      </c>
      <c r="Z70" s="77">
        <f t="shared" si="27"/>
        <v>290161154</v>
      </c>
      <c r="AA70" s="78">
        <f t="shared" si="28"/>
        <v>80637185</v>
      </c>
      <c r="AB70" s="78">
        <f t="shared" si="29"/>
        <v>370798339</v>
      </c>
      <c r="AC70" s="95">
        <f t="shared" si="30"/>
        <v>0.96831558248148819</v>
      </c>
      <c r="AD70" s="77">
        <v>46831898</v>
      </c>
      <c r="AE70" s="78">
        <v>32569955</v>
      </c>
      <c r="AF70" s="78">
        <f t="shared" si="31"/>
        <v>79401853</v>
      </c>
      <c r="AG70" s="78">
        <v>394551491</v>
      </c>
      <c r="AH70" s="78">
        <v>408693538</v>
      </c>
      <c r="AI70" s="79">
        <v>366872976</v>
      </c>
      <c r="AJ70" s="114">
        <f t="shared" si="32"/>
        <v>0.89767256364107229</v>
      </c>
      <c r="AK70" s="115">
        <f t="shared" si="33"/>
        <v>-0.64353330645822582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244798546</v>
      </c>
      <c r="E71" s="78">
        <v>91794000</v>
      </c>
      <c r="F71" s="79">
        <f t="shared" si="17"/>
        <v>336592546</v>
      </c>
      <c r="G71" s="77">
        <v>252708393</v>
      </c>
      <c r="H71" s="78">
        <v>84661187</v>
      </c>
      <c r="I71" s="79">
        <f t="shared" si="18"/>
        <v>337369580</v>
      </c>
      <c r="J71" s="77">
        <v>77134584</v>
      </c>
      <c r="K71" s="78">
        <v>7446534</v>
      </c>
      <c r="L71" s="78">
        <f t="shared" si="19"/>
        <v>84581118</v>
      </c>
      <c r="M71" s="95">
        <f t="shared" si="20"/>
        <v>0.25128636687040595</v>
      </c>
      <c r="N71" s="77">
        <v>0</v>
      </c>
      <c r="O71" s="78">
        <v>19945969</v>
      </c>
      <c r="P71" s="78">
        <f t="shared" si="21"/>
        <v>19945969</v>
      </c>
      <c r="Q71" s="95">
        <f t="shared" si="22"/>
        <v>5.9258498849823017E-2</v>
      </c>
      <c r="R71" s="77">
        <v>72358258</v>
      </c>
      <c r="S71" s="78">
        <v>10580056</v>
      </c>
      <c r="T71" s="78">
        <f t="shared" si="23"/>
        <v>82938314</v>
      </c>
      <c r="U71" s="95">
        <f t="shared" si="24"/>
        <v>0.24583815173851775</v>
      </c>
      <c r="V71" s="77">
        <v>20326310</v>
      </c>
      <c r="W71" s="78">
        <v>20066028</v>
      </c>
      <c r="X71" s="78">
        <f t="shared" si="25"/>
        <v>40392338</v>
      </c>
      <c r="Y71" s="95">
        <f t="shared" si="26"/>
        <v>0.11972726764517418</v>
      </c>
      <c r="Z71" s="77">
        <f t="shared" si="27"/>
        <v>169819152</v>
      </c>
      <c r="AA71" s="78">
        <f t="shared" si="28"/>
        <v>58038587</v>
      </c>
      <c r="AB71" s="78">
        <f t="shared" si="29"/>
        <v>227857739</v>
      </c>
      <c r="AC71" s="95">
        <f t="shared" si="30"/>
        <v>0.67539503413437574</v>
      </c>
      <c r="AD71" s="77">
        <v>22629980</v>
      </c>
      <c r="AE71" s="78">
        <v>35633597</v>
      </c>
      <c r="AF71" s="78">
        <f t="shared" si="31"/>
        <v>58263577</v>
      </c>
      <c r="AG71" s="78">
        <v>315277461</v>
      </c>
      <c r="AH71" s="78">
        <v>324133336</v>
      </c>
      <c r="AI71" s="79">
        <v>304433513</v>
      </c>
      <c r="AJ71" s="114">
        <f t="shared" si="32"/>
        <v>0.9392230887353098</v>
      </c>
      <c r="AK71" s="115">
        <f t="shared" si="33"/>
        <v>-0.30673089295564537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588969746</v>
      </c>
      <c r="E72" s="78">
        <v>306141124</v>
      </c>
      <c r="F72" s="79">
        <f t="shared" si="17"/>
        <v>895110870</v>
      </c>
      <c r="G72" s="77">
        <v>582512575</v>
      </c>
      <c r="H72" s="78">
        <v>316868022</v>
      </c>
      <c r="I72" s="79">
        <f t="shared" si="18"/>
        <v>899380597</v>
      </c>
      <c r="J72" s="77">
        <v>223083577</v>
      </c>
      <c r="K72" s="78">
        <v>78335194</v>
      </c>
      <c r="L72" s="78">
        <f t="shared" si="19"/>
        <v>301418771</v>
      </c>
      <c r="M72" s="95">
        <f t="shared" si="20"/>
        <v>0.33673903546719303</v>
      </c>
      <c r="N72" s="77">
        <v>183763624</v>
      </c>
      <c r="O72" s="78">
        <v>103571342</v>
      </c>
      <c r="P72" s="78">
        <f t="shared" si="21"/>
        <v>287334966</v>
      </c>
      <c r="Q72" s="95">
        <f t="shared" si="22"/>
        <v>0.32100488959540846</v>
      </c>
      <c r="R72" s="77">
        <v>147635714</v>
      </c>
      <c r="S72" s="78">
        <v>71774514</v>
      </c>
      <c r="T72" s="78">
        <f t="shared" si="23"/>
        <v>219410228</v>
      </c>
      <c r="U72" s="95">
        <f t="shared" si="24"/>
        <v>0.24395703969139551</v>
      </c>
      <c r="V72" s="77">
        <v>38900770</v>
      </c>
      <c r="W72" s="78">
        <v>50532329</v>
      </c>
      <c r="X72" s="78">
        <f t="shared" si="25"/>
        <v>89433099</v>
      </c>
      <c r="Y72" s="95">
        <f t="shared" si="26"/>
        <v>9.9438546148666804E-2</v>
      </c>
      <c r="Z72" s="77">
        <f t="shared" si="27"/>
        <v>593383685</v>
      </c>
      <c r="AA72" s="78">
        <f t="shared" si="28"/>
        <v>304213379</v>
      </c>
      <c r="AB72" s="78">
        <f t="shared" si="29"/>
        <v>897597064</v>
      </c>
      <c r="AC72" s="95">
        <f t="shared" si="30"/>
        <v>0.99801693186850016</v>
      </c>
      <c r="AD72" s="77">
        <v>27737402</v>
      </c>
      <c r="AE72" s="78">
        <v>93152802</v>
      </c>
      <c r="AF72" s="78">
        <f t="shared" si="31"/>
        <v>120890204</v>
      </c>
      <c r="AG72" s="78">
        <v>843708160</v>
      </c>
      <c r="AH72" s="78">
        <v>835748180</v>
      </c>
      <c r="AI72" s="79">
        <v>806555782</v>
      </c>
      <c r="AJ72" s="114">
        <f t="shared" si="32"/>
        <v>0.96507034212147491</v>
      </c>
      <c r="AK72" s="115">
        <f t="shared" si="33"/>
        <v>-0.26021219221368841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1810924495</v>
      </c>
      <c r="E73" s="81">
        <f>SUM(E68:E72)</f>
        <v>677554921</v>
      </c>
      <c r="F73" s="82">
        <f t="shared" si="17"/>
        <v>2488479416</v>
      </c>
      <c r="G73" s="80">
        <f>SUM(G68:G72)</f>
        <v>1876518225</v>
      </c>
      <c r="H73" s="81">
        <f>SUM(H68:H72)</f>
        <v>691766213</v>
      </c>
      <c r="I73" s="82">
        <f t="shared" si="18"/>
        <v>2568284438</v>
      </c>
      <c r="J73" s="80">
        <f>SUM(J68:J72)</f>
        <v>679959358</v>
      </c>
      <c r="K73" s="81">
        <f>SUM(K68:K72)</f>
        <v>141276368</v>
      </c>
      <c r="L73" s="81">
        <f t="shared" si="19"/>
        <v>821235726</v>
      </c>
      <c r="M73" s="96">
        <f t="shared" si="20"/>
        <v>0.33001507696618215</v>
      </c>
      <c r="N73" s="80">
        <f>SUM(N68:N72)</f>
        <v>474498212</v>
      </c>
      <c r="O73" s="81">
        <f>SUM(O68:O72)</f>
        <v>208755451</v>
      </c>
      <c r="P73" s="81">
        <f t="shared" si="21"/>
        <v>683253663</v>
      </c>
      <c r="Q73" s="96">
        <f t="shared" si="22"/>
        <v>0.27456673284373273</v>
      </c>
      <c r="R73" s="80">
        <f>SUM(R68:R72)</f>
        <v>470633433</v>
      </c>
      <c r="S73" s="81">
        <f>SUM(S68:S72)</f>
        <v>118325926</v>
      </c>
      <c r="T73" s="81">
        <f t="shared" si="23"/>
        <v>588959359</v>
      </c>
      <c r="U73" s="96">
        <f t="shared" si="24"/>
        <v>0.22932014471833201</v>
      </c>
      <c r="V73" s="80">
        <f>SUM(V68:V72)</f>
        <v>194766157</v>
      </c>
      <c r="W73" s="81">
        <f>SUM(W68:W72)</f>
        <v>124147572</v>
      </c>
      <c r="X73" s="81">
        <f t="shared" si="25"/>
        <v>318913729</v>
      </c>
      <c r="Y73" s="96">
        <f t="shared" si="26"/>
        <v>0.12417383537484955</v>
      </c>
      <c r="Z73" s="80">
        <f t="shared" si="27"/>
        <v>1819857160</v>
      </c>
      <c r="AA73" s="81">
        <f t="shared" si="28"/>
        <v>592505317</v>
      </c>
      <c r="AB73" s="81">
        <f t="shared" si="29"/>
        <v>2412362477</v>
      </c>
      <c r="AC73" s="96">
        <f t="shared" si="30"/>
        <v>0.93928944991722918</v>
      </c>
      <c r="AD73" s="80">
        <f>SUM(AD68:AD72)</f>
        <v>201107800</v>
      </c>
      <c r="AE73" s="81">
        <f>SUM(AE68:AE72)</f>
        <v>206172492</v>
      </c>
      <c r="AF73" s="81">
        <f t="shared" si="31"/>
        <v>407280292</v>
      </c>
      <c r="AG73" s="81">
        <f>SUM(AG68:AG72)</f>
        <v>2366545273</v>
      </c>
      <c r="AH73" s="81">
        <f>SUM(AH68:AH72)</f>
        <v>2405570124</v>
      </c>
      <c r="AI73" s="82">
        <f>SUM(AI68:AI72)</f>
        <v>2213346823</v>
      </c>
      <c r="AJ73" s="116">
        <f t="shared" si="32"/>
        <v>0.92009241423385757</v>
      </c>
      <c r="AK73" s="117">
        <f t="shared" si="33"/>
        <v>-0.21696744167527748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93008825586</v>
      </c>
      <c r="E74" s="84">
        <f>SUM(E9,E11:E15,E17:E24,E26:E29,E31:E35,E37:E40,E42:E47,E49:E53,E55:E60,E62:E66,E68:E72)</f>
        <v>16898699660</v>
      </c>
      <c r="F74" s="85">
        <f t="shared" si="17"/>
        <v>109907525246</v>
      </c>
      <c r="G74" s="83">
        <f>SUM(G9,G11:G15,G17:G24,G26:G29,G31:G35,G37:G40,G42:G47,G49:G53,G55:G60,G62:G66,G68:G72)</f>
        <v>94632692449</v>
      </c>
      <c r="H74" s="84">
        <f>SUM(H9,H11:H15,H17:H24,H26:H29,H31:H35,H37:H40,H42:H47,H49:H53,H55:H60,H62:H66,H68:H72)</f>
        <v>16781213680</v>
      </c>
      <c r="I74" s="85">
        <f t="shared" si="18"/>
        <v>111413906129</v>
      </c>
      <c r="J74" s="83">
        <f>SUM(J9,J11:J15,J17:J24,J26:J29,J31:J35,J37:J40,J42:J47,J49:J53,J55:J60,J62:J66,J68:J72)</f>
        <v>27005068285</v>
      </c>
      <c r="K74" s="84">
        <f>SUM(K9,K11:K15,K17:K24,K26:K29,K31:K35,K37:K40,K42:K47,K49:K53,K55:K60,K62:K66,K68:K72)</f>
        <v>1848622121</v>
      </c>
      <c r="L74" s="84">
        <f t="shared" si="19"/>
        <v>28853690406</v>
      </c>
      <c r="M74" s="97">
        <f t="shared" si="20"/>
        <v>0.26252697748783227</v>
      </c>
      <c r="N74" s="83">
        <f>SUM(N9,N11:N15,N17:N24,N26:N29,N31:N35,N37:N40,N42:N47,N49:N53,N55:N60,N62:N66,N68:N72)</f>
        <v>23575035926</v>
      </c>
      <c r="O74" s="84">
        <f>SUM(O9,O11:O15,O17:O24,O26:O29,O31:O35,O37:O40,O42:O47,O49:O53,O55:O60,O62:O66,O68:O72)</f>
        <v>3391910670</v>
      </c>
      <c r="P74" s="84">
        <f t="shared" si="21"/>
        <v>26966946596</v>
      </c>
      <c r="Q74" s="97">
        <f t="shared" si="22"/>
        <v>0.24536032938273661</v>
      </c>
      <c r="R74" s="83">
        <f>SUM(R9,R11:R15,R17:R24,R26:R29,R31:R35,R37:R40,R42:R47,R49:R53,R55:R60,R62:R66,R68:R72)</f>
        <v>23590423439</v>
      </c>
      <c r="S74" s="84">
        <f>SUM(S9,S11:S15,S17:S24,S26:S29,S31:S35,S37:S40,S42:S47,S49:S53,S55:S60,S62:S66,S68:S72)</f>
        <v>2619556819</v>
      </c>
      <c r="T74" s="84">
        <f t="shared" si="23"/>
        <v>26209980258</v>
      </c>
      <c r="U74" s="97">
        <f t="shared" si="24"/>
        <v>0.23524873302308344</v>
      </c>
      <c r="V74" s="83">
        <f>SUM(V9,V11:V15,V17:V24,V26:V29,V31:V35,V37:V40,V42:V47,V49:V53,V55:V60,V62:V66,V68:V72)</f>
        <v>18083424030</v>
      </c>
      <c r="W74" s="84">
        <f>SUM(W9,W11:W15,W17:W24,W26:W29,W31:W35,W37:W40,W42:W47,W49:W53,W55:W60,W62:W66,W68:W72)</f>
        <v>4685445489</v>
      </c>
      <c r="X74" s="84">
        <f t="shared" si="25"/>
        <v>22768869519</v>
      </c>
      <c r="Y74" s="97">
        <f t="shared" si="26"/>
        <v>0.20436290504559804</v>
      </c>
      <c r="Z74" s="83">
        <f t="shared" si="27"/>
        <v>92253951680</v>
      </c>
      <c r="AA74" s="84">
        <f t="shared" si="28"/>
        <v>12545535099</v>
      </c>
      <c r="AB74" s="84">
        <f t="shared" si="29"/>
        <v>104799486779</v>
      </c>
      <c r="AC74" s="97">
        <f t="shared" si="30"/>
        <v>0.94063201282664366</v>
      </c>
      <c r="AD74" s="83">
        <f>SUM(AD9,AD11:AD15,AD17:AD24,AD26:AD29,AD31:AD35,AD37:AD40,AD42:AD47,AD49:AD53,AD55:AD60,AD62:AD66,AD68:AD72)</f>
        <v>15472210811</v>
      </c>
      <c r="AE74" s="84">
        <f>SUM(AE9,AE11:AE15,AE17:AE24,AE26:AE29,AE31:AE35,AE37:AE40,AE42:AE47,AE49:AE53,AE55:AE60,AE62:AE66,AE68:AE72)</f>
        <v>4568872895</v>
      </c>
      <c r="AF74" s="84">
        <f t="shared" si="31"/>
        <v>20041083706</v>
      </c>
      <c r="AG74" s="84">
        <f>SUM(AG9,AG11:AG15,AG17:AG24,AG26:AG29,AG31:AG35,AG37:AG40,AG42:AG47,AG49:AG53,AG55:AG60,AG62:AG66,AG68:AG72)</f>
        <v>96516718435</v>
      </c>
      <c r="AH74" s="84">
        <f>SUM(AH9,AH11:AH15,AH17:AH24,AH26:AH29,AH31:AH35,AH37:AH40,AH42:AH47,AH49:AH53,AH55:AH60,AH62:AH66,AH68:AH72)</f>
        <v>99116997424</v>
      </c>
      <c r="AI74" s="85">
        <f>SUM(AI9,AI11:AI15,AI17:AI24,AI26:AI29,AI31:AI35,AI37:AI40,AI42:AI47,AI49:AI53,AI55:AI60,AI62:AI66,AI68:AI72)</f>
        <v>92876061786</v>
      </c>
      <c r="AJ74" s="118">
        <f t="shared" si="32"/>
        <v>0.93703465802840358</v>
      </c>
      <c r="AK74" s="119">
        <f t="shared" si="33"/>
        <v>0.13610969611305701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539824575</v>
      </c>
      <c r="E9" s="78">
        <v>214990539</v>
      </c>
      <c r="F9" s="79">
        <f>$D9       +$E9</f>
        <v>754815114</v>
      </c>
      <c r="G9" s="77">
        <v>537286478</v>
      </c>
      <c r="H9" s="78">
        <v>219483289</v>
      </c>
      <c r="I9" s="79">
        <f>$G9       +$H9</f>
        <v>756769767</v>
      </c>
      <c r="J9" s="77">
        <v>41935621</v>
      </c>
      <c r="K9" s="78">
        <v>53324662</v>
      </c>
      <c r="L9" s="78">
        <f>$J9       +$K9</f>
        <v>95260283</v>
      </c>
      <c r="M9" s="95">
        <f>IF(($F9       =0),0,($L9       /$F9       ))</f>
        <v>0.12620346523691894</v>
      </c>
      <c r="N9" s="77">
        <v>48842030</v>
      </c>
      <c r="O9" s="78">
        <v>55515787</v>
      </c>
      <c r="P9" s="78">
        <f>$N9       +$O9</f>
        <v>104357817</v>
      </c>
      <c r="Q9" s="95">
        <f>IF(($F9       =0),0,($P9       /$F9       ))</f>
        <v>0.13825613062644637</v>
      </c>
      <c r="R9" s="77">
        <v>136732141</v>
      </c>
      <c r="S9" s="78">
        <v>31272612</v>
      </c>
      <c r="T9" s="78">
        <f>$R9       +$S9</f>
        <v>168004753</v>
      </c>
      <c r="U9" s="95">
        <f>IF(($I9       =0),0,($T9       /$I9       ))</f>
        <v>0.22200246405985191</v>
      </c>
      <c r="V9" s="77">
        <v>53604022</v>
      </c>
      <c r="W9" s="78">
        <v>46907832</v>
      </c>
      <c r="X9" s="78">
        <f>$V9       +$W9</f>
        <v>100511854</v>
      </c>
      <c r="Y9" s="95">
        <f>IF(($I9       =0),0,($X9       /$I9       ))</f>
        <v>0.13281695223958384</v>
      </c>
      <c r="Z9" s="77">
        <f>$J9       +$N9       +$R9       +$V9</f>
        <v>281113814</v>
      </c>
      <c r="AA9" s="78">
        <f>$K9       +$O9       +$S9       +$W9</f>
        <v>187020893</v>
      </c>
      <c r="AB9" s="78">
        <f>$Z9       +$AA9</f>
        <v>468134707</v>
      </c>
      <c r="AC9" s="95">
        <f>IF(($I9       =0),0,($AB9       /$I9       ))</f>
        <v>0.61859594213942748</v>
      </c>
      <c r="AD9" s="77">
        <v>51710960</v>
      </c>
      <c r="AE9" s="78">
        <v>37445589</v>
      </c>
      <c r="AF9" s="78">
        <f>$AD9       +$AE9</f>
        <v>89156549</v>
      </c>
      <c r="AG9" s="78">
        <v>679074631</v>
      </c>
      <c r="AH9" s="78">
        <v>679706072</v>
      </c>
      <c r="AI9" s="79">
        <v>544365307</v>
      </c>
      <c r="AJ9" s="114">
        <f>IF(($AH9       =0),0,($AI9       /$AH9       ))</f>
        <v>0.80088339566870903</v>
      </c>
      <c r="AK9" s="115">
        <f>IF(($AF9       =0),0,(($X9       /$AF9       )-1))</f>
        <v>0.12736366680141464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467049010</v>
      </c>
      <c r="E10" s="78">
        <v>110032249</v>
      </c>
      <c r="F10" s="79">
        <f t="shared" ref="F10:F41" si="0">$D10      +$E10</f>
        <v>577081259</v>
      </c>
      <c r="G10" s="77">
        <v>480355490</v>
      </c>
      <c r="H10" s="78">
        <v>110032249</v>
      </c>
      <c r="I10" s="79">
        <f t="shared" ref="I10:I41" si="1">$G10      +$H10</f>
        <v>590387739</v>
      </c>
      <c r="J10" s="77">
        <v>184389788</v>
      </c>
      <c r="K10" s="78">
        <v>24124042</v>
      </c>
      <c r="L10" s="78">
        <f t="shared" ref="L10:L41" si="2">$J10      +$K10</f>
        <v>208513830</v>
      </c>
      <c r="M10" s="95">
        <f t="shared" ref="M10:M41" si="3">IF(($F10      =0),0,($L10      /$F10      ))</f>
        <v>0.36132490311905968</v>
      </c>
      <c r="N10" s="77">
        <v>150285704</v>
      </c>
      <c r="O10" s="78">
        <v>30794086</v>
      </c>
      <c r="P10" s="78">
        <f t="shared" ref="P10:P41" si="4">$N10      +$O10</f>
        <v>181079790</v>
      </c>
      <c r="Q10" s="95">
        <f t="shared" ref="Q10:Q41" si="5">IF(($F10      =0),0,($P10      /$F10      ))</f>
        <v>0.31378560155251894</v>
      </c>
      <c r="R10" s="77">
        <v>116903038</v>
      </c>
      <c r="S10" s="78">
        <v>18846880</v>
      </c>
      <c r="T10" s="78">
        <f t="shared" ref="T10:T41" si="6">$R10      +$S10</f>
        <v>135749918</v>
      </c>
      <c r="U10" s="95">
        <f t="shared" ref="U10:U41" si="7">IF(($I10      =0),0,($T10      /$I10      ))</f>
        <v>0.22993349799224067</v>
      </c>
      <c r="V10" s="77">
        <v>28033361</v>
      </c>
      <c r="W10" s="78">
        <v>14623703</v>
      </c>
      <c r="X10" s="78">
        <f t="shared" ref="X10:X41" si="8">$V10      +$W10</f>
        <v>42657064</v>
      </c>
      <c r="Y10" s="95">
        <f t="shared" ref="Y10:Y41" si="9">IF(($I10      =0),0,($X10      /$I10      ))</f>
        <v>7.2252625151485408E-2</v>
      </c>
      <c r="Z10" s="77">
        <f t="shared" ref="Z10:Z41" si="10">$J10      +$N10      +$R10      +$V10</f>
        <v>479611891</v>
      </c>
      <c r="AA10" s="78">
        <f t="shared" ref="AA10:AA41" si="11">$K10      +$O10      +$S10      +$W10</f>
        <v>88388711</v>
      </c>
      <c r="AB10" s="78">
        <f t="shared" ref="AB10:AB41" si="12">$Z10      +$AA10</f>
        <v>568000602</v>
      </c>
      <c r="AC10" s="95">
        <f t="shared" ref="AC10:AC41" si="13">IF(($I10      =0),0,($AB10      /$I10      ))</f>
        <v>0.9620806200380797</v>
      </c>
      <c r="AD10" s="77">
        <v>31794922</v>
      </c>
      <c r="AE10" s="78">
        <v>23980739</v>
      </c>
      <c r="AF10" s="78">
        <f t="shared" ref="AF10:AF41" si="14">$AD10      +$AE10</f>
        <v>55775661</v>
      </c>
      <c r="AG10" s="78">
        <v>600964428</v>
      </c>
      <c r="AH10" s="78">
        <v>568486430</v>
      </c>
      <c r="AI10" s="79">
        <v>559158964</v>
      </c>
      <c r="AJ10" s="114">
        <f t="shared" ref="AJ10:AJ41" si="15">IF(($AH10      =0),0,($AI10      /$AH10      ))</f>
        <v>0.98359245619987801</v>
      </c>
      <c r="AK10" s="115">
        <f t="shared" ref="AK10:AK41" si="16">IF(($AF10      =0),0,(($X10      /$AF10      )-1))</f>
        <v>-0.23520289611628264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1613783285</v>
      </c>
      <c r="E11" s="78">
        <v>190704744</v>
      </c>
      <c r="F11" s="79">
        <f t="shared" si="0"/>
        <v>1804488029</v>
      </c>
      <c r="G11" s="77">
        <v>1675821948</v>
      </c>
      <c r="H11" s="78">
        <v>214146161</v>
      </c>
      <c r="I11" s="79">
        <f t="shared" si="1"/>
        <v>1889968109</v>
      </c>
      <c r="J11" s="77">
        <v>560420549</v>
      </c>
      <c r="K11" s="78">
        <v>21030392</v>
      </c>
      <c r="L11" s="78">
        <f t="shared" si="2"/>
        <v>581450941</v>
      </c>
      <c r="M11" s="95">
        <f t="shared" si="3"/>
        <v>0.3222248813267134</v>
      </c>
      <c r="N11" s="77">
        <v>460213128</v>
      </c>
      <c r="O11" s="78">
        <v>41474254</v>
      </c>
      <c r="P11" s="78">
        <f t="shared" si="4"/>
        <v>501687382</v>
      </c>
      <c r="Q11" s="95">
        <f t="shared" si="5"/>
        <v>0.27802200620750139</v>
      </c>
      <c r="R11" s="77">
        <v>399214491</v>
      </c>
      <c r="S11" s="78">
        <v>20037578</v>
      </c>
      <c r="T11" s="78">
        <f t="shared" si="6"/>
        <v>419252069</v>
      </c>
      <c r="U11" s="95">
        <f t="shared" si="7"/>
        <v>0.22183023459683149</v>
      </c>
      <c r="V11" s="77">
        <v>332106492</v>
      </c>
      <c r="W11" s="78">
        <v>59496647</v>
      </c>
      <c r="X11" s="78">
        <f t="shared" si="8"/>
        <v>391603139</v>
      </c>
      <c r="Y11" s="95">
        <f t="shared" si="9"/>
        <v>0.20720092425644204</v>
      </c>
      <c r="Z11" s="77">
        <f t="shared" si="10"/>
        <v>1751954660</v>
      </c>
      <c r="AA11" s="78">
        <f t="shared" si="11"/>
        <v>142038871</v>
      </c>
      <c r="AB11" s="78">
        <f t="shared" si="12"/>
        <v>1893993531</v>
      </c>
      <c r="AC11" s="95">
        <f t="shared" si="13"/>
        <v>1.0021298888488281</v>
      </c>
      <c r="AD11" s="77">
        <v>243186395</v>
      </c>
      <c r="AE11" s="78">
        <v>60917551</v>
      </c>
      <c r="AF11" s="78">
        <f t="shared" si="14"/>
        <v>304103946</v>
      </c>
      <c r="AG11" s="78">
        <v>1769571434</v>
      </c>
      <c r="AH11" s="78">
        <v>1771707554</v>
      </c>
      <c r="AI11" s="79">
        <v>13944222367</v>
      </c>
      <c r="AJ11" s="114">
        <f t="shared" si="15"/>
        <v>7.8704989068415969</v>
      </c>
      <c r="AK11" s="115">
        <f t="shared" si="16"/>
        <v>0.28772791064013359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676345538</v>
      </c>
      <c r="E12" s="78">
        <v>64766000</v>
      </c>
      <c r="F12" s="79">
        <f t="shared" si="0"/>
        <v>741111538</v>
      </c>
      <c r="G12" s="77">
        <v>678895538</v>
      </c>
      <c r="H12" s="78">
        <v>57246000</v>
      </c>
      <c r="I12" s="79">
        <f t="shared" si="1"/>
        <v>736141538</v>
      </c>
      <c r="J12" s="77">
        <v>170351781</v>
      </c>
      <c r="K12" s="78">
        <v>11286103</v>
      </c>
      <c r="L12" s="78">
        <f t="shared" si="2"/>
        <v>181637884</v>
      </c>
      <c r="M12" s="95">
        <f t="shared" si="3"/>
        <v>0.24508845792655842</v>
      </c>
      <c r="N12" s="77">
        <v>203709527</v>
      </c>
      <c r="O12" s="78">
        <v>12166379</v>
      </c>
      <c r="P12" s="78">
        <f t="shared" si="4"/>
        <v>215875906</v>
      </c>
      <c r="Q12" s="95">
        <f t="shared" si="5"/>
        <v>0.29128666190054647</v>
      </c>
      <c r="R12" s="77">
        <v>125507245</v>
      </c>
      <c r="S12" s="78">
        <v>9458794</v>
      </c>
      <c r="T12" s="78">
        <f t="shared" si="6"/>
        <v>134966039</v>
      </c>
      <c r="U12" s="95">
        <f t="shared" si="7"/>
        <v>0.18334251231996096</v>
      </c>
      <c r="V12" s="77">
        <v>100154700</v>
      </c>
      <c r="W12" s="78">
        <v>15576175</v>
      </c>
      <c r="X12" s="78">
        <f t="shared" si="8"/>
        <v>115730875</v>
      </c>
      <c r="Y12" s="95">
        <f t="shared" si="9"/>
        <v>0.15721280355191694</v>
      </c>
      <c r="Z12" s="77">
        <f t="shared" si="10"/>
        <v>599723253</v>
      </c>
      <c r="AA12" s="78">
        <f t="shared" si="11"/>
        <v>48487451</v>
      </c>
      <c r="AB12" s="78">
        <f t="shared" si="12"/>
        <v>648210704</v>
      </c>
      <c r="AC12" s="95">
        <f t="shared" si="13"/>
        <v>0.88055172889863476</v>
      </c>
      <c r="AD12" s="77">
        <v>87846826</v>
      </c>
      <c r="AE12" s="78">
        <v>18026118</v>
      </c>
      <c r="AF12" s="78">
        <f t="shared" si="14"/>
        <v>105872944</v>
      </c>
      <c r="AG12" s="78">
        <v>672646257</v>
      </c>
      <c r="AH12" s="78">
        <v>672271485</v>
      </c>
      <c r="AI12" s="79">
        <v>488532879</v>
      </c>
      <c r="AJ12" s="114">
        <f t="shared" si="15"/>
        <v>0.72668987142895103</v>
      </c>
      <c r="AK12" s="115">
        <f t="shared" si="16"/>
        <v>9.311095571310446E-2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348971064</v>
      </c>
      <c r="E13" s="78">
        <v>167915976</v>
      </c>
      <c r="F13" s="79">
        <f t="shared" si="0"/>
        <v>516887040</v>
      </c>
      <c r="G13" s="77">
        <v>374476281</v>
      </c>
      <c r="H13" s="78">
        <v>225159726</v>
      </c>
      <c r="I13" s="79">
        <f t="shared" si="1"/>
        <v>599636007</v>
      </c>
      <c r="J13" s="77">
        <v>123869089</v>
      </c>
      <c r="K13" s="78">
        <v>46842056</v>
      </c>
      <c r="L13" s="78">
        <f t="shared" si="2"/>
        <v>170711145</v>
      </c>
      <c r="M13" s="95">
        <f t="shared" si="3"/>
        <v>0.33026779893726876</v>
      </c>
      <c r="N13" s="77">
        <v>108631718</v>
      </c>
      <c r="O13" s="78">
        <v>39897391</v>
      </c>
      <c r="P13" s="78">
        <f t="shared" si="4"/>
        <v>148529109</v>
      </c>
      <c r="Q13" s="95">
        <f t="shared" si="5"/>
        <v>0.28735313038608978</v>
      </c>
      <c r="R13" s="77">
        <v>96536489</v>
      </c>
      <c r="S13" s="78">
        <v>14070454</v>
      </c>
      <c r="T13" s="78">
        <f t="shared" si="6"/>
        <v>110606943</v>
      </c>
      <c r="U13" s="95">
        <f t="shared" si="7"/>
        <v>0.18445680664403463</v>
      </c>
      <c r="V13" s="77">
        <v>39567098</v>
      </c>
      <c r="W13" s="78">
        <v>88564895</v>
      </c>
      <c r="X13" s="78">
        <f t="shared" si="8"/>
        <v>128131993</v>
      </c>
      <c r="Y13" s="95">
        <f t="shared" si="9"/>
        <v>0.21368295349882149</v>
      </c>
      <c r="Z13" s="77">
        <f t="shared" si="10"/>
        <v>368604394</v>
      </c>
      <c r="AA13" s="78">
        <f t="shared" si="11"/>
        <v>189374796</v>
      </c>
      <c r="AB13" s="78">
        <f t="shared" si="12"/>
        <v>557979190</v>
      </c>
      <c r="AC13" s="95">
        <f t="shared" si="13"/>
        <v>0.93052982723901034</v>
      </c>
      <c r="AD13" s="77">
        <v>42801573</v>
      </c>
      <c r="AE13" s="78">
        <v>54142625</v>
      </c>
      <c r="AF13" s="78">
        <f t="shared" si="14"/>
        <v>96944198</v>
      </c>
      <c r="AG13" s="78">
        <v>468557059</v>
      </c>
      <c r="AH13" s="78">
        <v>477772362</v>
      </c>
      <c r="AI13" s="79">
        <v>481816796</v>
      </c>
      <c r="AJ13" s="114">
        <f t="shared" si="15"/>
        <v>1.0084651903744906</v>
      </c>
      <c r="AK13" s="115">
        <f t="shared" si="16"/>
        <v>0.32170873186242677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1690321682</v>
      </c>
      <c r="E14" s="78">
        <v>450742250</v>
      </c>
      <c r="F14" s="79">
        <f t="shared" si="0"/>
        <v>2141063932</v>
      </c>
      <c r="G14" s="77">
        <v>1782384682</v>
      </c>
      <c r="H14" s="78">
        <v>485242250</v>
      </c>
      <c r="I14" s="79">
        <f t="shared" si="1"/>
        <v>2267626932</v>
      </c>
      <c r="J14" s="77">
        <v>535663280</v>
      </c>
      <c r="K14" s="78">
        <v>91793328</v>
      </c>
      <c r="L14" s="78">
        <f t="shared" si="2"/>
        <v>627456608</v>
      </c>
      <c r="M14" s="95">
        <f t="shared" si="3"/>
        <v>0.29305832423877382</v>
      </c>
      <c r="N14" s="77">
        <v>483287362</v>
      </c>
      <c r="O14" s="78">
        <v>100325149</v>
      </c>
      <c r="P14" s="78">
        <f t="shared" si="4"/>
        <v>583612511</v>
      </c>
      <c r="Q14" s="95">
        <f t="shared" si="5"/>
        <v>0.2725806092370342</v>
      </c>
      <c r="R14" s="77">
        <v>405741871</v>
      </c>
      <c r="S14" s="78">
        <v>68289406</v>
      </c>
      <c r="T14" s="78">
        <f t="shared" si="6"/>
        <v>474031277</v>
      </c>
      <c r="U14" s="95">
        <f t="shared" si="7"/>
        <v>0.20904288545466967</v>
      </c>
      <c r="V14" s="77">
        <v>94768849</v>
      </c>
      <c r="W14" s="78">
        <v>137856214</v>
      </c>
      <c r="X14" s="78">
        <f t="shared" si="8"/>
        <v>232625063</v>
      </c>
      <c r="Y14" s="95">
        <f t="shared" si="9"/>
        <v>0.10258524438798648</v>
      </c>
      <c r="Z14" s="77">
        <f t="shared" si="10"/>
        <v>1519461362</v>
      </c>
      <c r="AA14" s="78">
        <f t="shared" si="11"/>
        <v>398264097</v>
      </c>
      <c r="AB14" s="78">
        <f t="shared" si="12"/>
        <v>1917725459</v>
      </c>
      <c r="AC14" s="95">
        <f t="shared" si="13"/>
        <v>0.84569707297866936</v>
      </c>
      <c r="AD14" s="77">
        <v>46063240</v>
      </c>
      <c r="AE14" s="78">
        <v>87164195</v>
      </c>
      <c r="AF14" s="78">
        <f t="shared" si="14"/>
        <v>133227435</v>
      </c>
      <c r="AG14" s="78">
        <v>2138468396</v>
      </c>
      <c r="AH14" s="78">
        <v>2067048867</v>
      </c>
      <c r="AI14" s="79">
        <v>1729153995</v>
      </c>
      <c r="AJ14" s="114">
        <f t="shared" si="15"/>
        <v>0.83653271221865122</v>
      </c>
      <c r="AK14" s="115">
        <f t="shared" si="16"/>
        <v>0.74607477056058302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5336295154</v>
      </c>
      <c r="E15" s="81">
        <f>SUM(E9:E14)</f>
        <v>1199151758</v>
      </c>
      <c r="F15" s="82">
        <f t="shared" si="0"/>
        <v>6535446912</v>
      </c>
      <c r="G15" s="80">
        <f>SUM(G9:G14)</f>
        <v>5529220417</v>
      </c>
      <c r="H15" s="81">
        <f>SUM(H9:H14)</f>
        <v>1311309675</v>
      </c>
      <c r="I15" s="82">
        <f t="shared" si="1"/>
        <v>6840530092</v>
      </c>
      <c r="J15" s="80">
        <f>SUM(J9:J14)</f>
        <v>1616630108</v>
      </c>
      <c r="K15" s="81">
        <f>SUM(K9:K14)</f>
        <v>248400583</v>
      </c>
      <c r="L15" s="81">
        <f t="shared" si="2"/>
        <v>1865030691</v>
      </c>
      <c r="M15" s="96">
        <f t="shared" si="3"/>
        <v>0.28537156159520494</v>
      </c>
      <c r="N15" s="80">
        <f>SUM(N9:N14)</f>
        <v>1454969469</v>
      </c>
      <c r="O15" s="81">
        <f>SUM(O9:O14)</f>
        <v>280173046</v>
      </c>
      <c r="P15" s="81">
        <f t="shared" si="4"/>
        <v>1735142515</v>
      </c>
      <c r="Q15" s="96">
        <f t="shared" si="5"/>
        <v>0.26549714784065254</v>
      </c>
      <c r="R15" s="80">
        <f>SUM(R9:R14)</f>
        <v>1280635275</v>
      </c>
      <c r="S15" s="81">
        <f>SUM(S9:S14)</f>
        <v>161975724</v>
      </c>
      <c r="T15" s="81">
        <f t="shared" si="6"/>
        <v>1442610999</v>
      </c>
      <c r="U15" s="96">
        <f t="shared" si="7"/>
        <v>0.21089169692961859</v>
      </c>
      <c r="V15" s="80">
        <f>SUM(V9:V14)</f>
        <v>648234522</v>
      </c>
      <c r="W15" s="81">
        <f>SUM(W9:W14)</f>
        <v>363025466</v>
      </c>
      <c r="X15" s="81">
        <f t="shared" si="8"/>
        <v>1011259988</v>
      </c>
      <c r="Y15" s="96">
        <f t="shared" si="9"/>
        <v>0.14783357055656673</v>
      </c>
      <c r="Z15" s="80">
        <f t="shared" si="10"/>
        <v>5000469374</v>
      </c>
      <c r="AA15" s="81">
        <f t="shared" si="11"/>
        <v>1053574819</v>
      </c>
      <c r="AB15" s="81">
        <f t="shared" si="12"/>
        <v>6054044193</v>
      </c>
      <c r="AC15" s="96">
        <f t="shared" si="13"/>
        <v>0.88502559181490992</v>
      </c>
      <c r="AD15" s="80">
        <f>SUM(AD9:AD14)</f>
        <v>503403916</v>
      </c>
      <c r="AE15" s="81">
        <f>SUM(AE9:AE14)</f>
        <v>281676817</v>
      </c>
      <c r="AF15" s="81">
        <f t="shared" si="14"/>
        <v>785080733</v>
      </c>
      <c r="AG15" s="81">
        <f>SUM(AG9:AG14)</f>
        <v>6329282205</v>
      </c>
      <c r="AH15" s="81">
        <f>SUM(AH9:AH14)</f>
        <v>6236992770</v>
      </c>
      <c r="AI15" s="82">
        <f>SUM(AI9:AI14)</f>
        <v>17747250308</v>
      </c>
      <c r="AJ15" s="116">
        <f t="shared" si="15"/>
        <v>2.8454819433757335</v>
      </c>
      <c r="AK15" s="117">
        <f t="shared" si="16"/>
        <v>0.28809681029326706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530867674</v>
      </c>
      <c r="E16" s="78">
        <v>80036000</v>
      </c>
      <c r="F16" s="79">
        <f t="shared" si="0"/>
        <v>610903674</v>
      </c>
      <c r="G16" s="77">
        <v>542577564</v>
      </c>
      <c r="H16" s="78">
        <v>97902630</v>
      </c>
      <c r="I16" s="79">
        <f t="shared" si="1"/>
        <v>640480194</v>
      </c>
      <c r="J16" s="77">
        <v>175219177</v>
      </c>
      <c r="K16" s="78">
        <v>5723342</v>
      </c>
      <c r="L16" s="78">
        <f t="shared" si="2"/>
        <v>180942519</v>
      </c>
      <c r="M16" s="95">
        <f t="shared" si="3"/>
        <v>0.29618829727319662</v>
      </c>
      <c r="N16" s="77">
        <v>139848777</v>
      </c>
      <c r="O16" s="78">
        <v>14277236</v>
      </c>
      <c r="P16" s="78">
        <f t="shared" si="4"/>
        <v>154126013</v>
      </c>
      <c r="Q16" s="95">
        <f t="shared" si="5"/>
        <v>0.25229184167584495</v>
      </c>
      <c r="R16" s="77">
        <v>124077137</v>
      </c>
      <c r="S16" s="78">
        <v>16000260</v>
      </c>
      <c r="T16" s="78">
        <f t="shared" si="6"/>
        <v>140077397</v>
      </c>
      <c r="U16" s="95">
        <f t="shared" si="7"/>
        <v>0.21870683638969796</v>
      </c>
      <c r="V16" s="77">
        <v>56746090</v>
      </c>
      <c r="W16" s="78">
        <v>6695996</v>
      </c>
      <c r="X16" s="78">
        <f t="shared" si="8"/>
        <v>63442086</v>
      </c>
      <c r="Y16" s="95">
        <f t="shared" si="9"/>
        <v>9.9053938895103444E-2</v>
      </c>
      <c r="Z16" s="77">
        <f t="shared" si="10"/>
        <v>495891181</v>
      </c>
      <c r="AA16" s="78">
        <f t="shared" si="11"/>
        <v>42696834</v>
      </c>
      <c r="AB16" s="78">
        <f t="shared" si="12"/>
        <v>538588015</v>
      </c>
      <c r="AC16" s="95">
        <f t="shared" si="13"/>
        <v>0.84091283391036442</v>
      </c>
      <c r="AD16" s="77">
        <v>114542068</v>
      </c>
      <c r="AE16" s="78">
        <v>11224068</v>
      </c>
      <c r="AF16" s="78">
        <f t="shared" si="14"/>
        <v>125766136</v>
      </c>
      <c r="AG16" s="78">
        <v>488756550</v>
      </c>
      <c r="AH16" s="78">
        <v>588113970</v>
      </c>
      <c r="AI16" s="79">
        <v>465241919</v>
      </c>
      <c r="AJ16" s="114">
        <f t="shared" si="15"/>
        <v>0.79107442219065127</v>
      </c>
      <c r="AK16" s="115">
        <f t="shared" si="16"/>
        <v>-0.4955550991882266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897697200</v>
      </c>
      <c r="E17" s="78">
        <v>343557697</v>
      </c>
      <c r="F17" s="79">
        <f t="shared" si="0"/>
        <v>1241254897</v>
      </c>
      <c r="G17" s="77">
        <v>909295136</v>
      </c>
      <c r="H17" s="78">
        <v>326593681</v>
      </c>
      <c r="I17" s="79">
        <f t="shared" si="1"/>
        <v>1235888817</v>
      </c>
      <c r="J17" s="77">
        <v>321166808</v>
      </c>
      <c r="K17" s="78">
        <v>38267413</v>
      </c>
      <c r="L17" s="78">
        <f t="shared" si="2"/>
        <v>359434221</v>
      </c>
      <c r="M17" s="95">
        <f t="shared" si="3"/>
        <v>0.28957325515389287</v>
      </c>
      <c r="N17" s="77">
        <v>283320596</v>
      </c>
      <c r="O17" s="78">
        <v>73704044</v>
      </c>
      <c r="P17" s="78">
        <f t="shared" si="4"/>
        <v>357024640</v>
      </c>
      <c r="Q17" s="95">
        <f t="shared" si="5"/>
        <v>0.28763200923750315</v>
      </c>
      <c r="R17" s="77">
        <v>217669460</v>
      </c>
      <c r="S17" s="78">
        <v>46341100</v>
      </c>
      <c r="T17" s="78">
        <f t="shared" si="6"/>
        <v>264010560</v>
      </c>
      <c r="U17" s="95">
        <f t="shared" si="7"/>
        <v>0.21361999264695991</v>
      </c>
      <c r="V17" s="77">
        <v>76325366</v>
      </c>
      <c r="W17" s="78">
        <v>123453077</v>
      </c>
      <c r="X17" s="78">
        <f t="shared" si="8"/>
        <v>199778443</v>
      </c>
      <c r="Y17" s="95">
        <f t="shared" si="9"/>
        <v>0.16164758532643961</v>
      </c>
      <c r="Z17" s="77">
        <f t="shared" si="10"/>
        <v>898482230</v>
      </c>
      <c r="AA17" s="78">
        <f t="shared" si="11"/>
        <v>281765634</v>
      </c>
      <c r="AB17" s="78">
        <f t="shared" si="12"/>
        <v>1180247864</v>
      </c>
      <c r="AC17" s="95">
        <f t="shared" si="13"/>
        <v>0.954978997920652</v>
      </c>
      <c r="AD17" s="77">
        <v>70899752</v>
      </c>
      <c r="AE17" s="78">
        <v>85213556</v>
      </c>
      <c r="AF17" s="78">
        <f t="shared" si="14"/>
        <v>156113308</v>
      </c>
      <c r="AG17" s="78">
        <v>1206513517</v>
      </c>
      <c r="AH17" s="78">
        <v>1177610403</v>
      </c>
      <c r="AI17" s="79">
        <v>1018827718</v>
      </c>
      <c r="AJ17" s="114">
        <f t="shared" si="15"/>
        <v>0.86516535129487981</v>
      </c>
      <c r="AK17" s="115">
        <f t="shared" si="16"/>
        <v>0.2797015549756976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1395876579</v>
      </c>
      <c r="E18" s="78">
        <v>503876925</v>
      </c>
      <c r="F18" s="79">
        <f t="shared" si="0"/>
        <v>1899753504</v>
      </c>
      <c r="G18" s="77">
        <v>1425093579</v>
      </c>
      <c r="H18" s="78">
        <v>484502224</v>
      </c>
      <c r="I18" s="79">
        <f t="shared" si="1"/>
        <v>1909595803</v>
      </c>
      <c r="J18" s="77">
        <v>360094489</v>
      </c>
      <c r="K18" s="78">
        <v>92491085</v>
      </c>
      <c r="L18" s="78">
        <f t="shared" si="2"/>
        <v>452585574</v>
      </c>
      <c r="M18" s="95">
        <f t="shared" si="3"/>
        <v>0.23823384088886512</v>
      </c>
      <c r="N18" s="77">
        <v>283737615</v>
      </c>
      <c r="O18" s="78">
        <v>79519901</v>
      </c>
      <c r="P18" s="78">
        <f t="shared" si="4"/>
        <v>363257516</v>
      </c>
      <c r="Q18" s="95">
        <f t="shared" si="5"/>
        <v>0.19121297328055883</v>
      </c>
      <c r="R18" s="77">
        <v>294362508</v>
      </c>
      <c r="S18" s="78">
        <v>49930256</v>
      </c>
      <c r="T18" s="78">
        <f t="shared" si="6"/>
        <v>344292764</v>
      </c>
      <c r="U18" s="95">
        <f t="shared" si="7"/>
        <v>0.18029614615779505</v>
      </c>
      <c r="V18" s="77">
        <v>206582176</v>
      </c>
      <c r="W18" s="78">
        <v>19537729</v>
      </c>
      <c r="X18" s="78">
        <f t="shared" si="8"/>
        <v>226119905</v>
      </c>
      <c r="Y18" s="95">
        <f t="shared" si="9"/>
        <v>0.11841244343162186</v>
      </c>
      <c r="Z18" s="77">
        <f t="shared" si="10"/>
        <v>1144776788</v>
      </c>
      <c r="AA18" s="78">
        <f t="shared" si="11"/>
        <v>241478971</v>
      </c>
      <c r="AB18" s="78">
        <f t="shared" si="12"/>
        <v>1386255759</v>
      </c>
      <c r="AC18" s="95">
        <f t="shared" si="13"/>
        <v>0.72594198040348334</v>
      </c>
      <c r="AD18" s="77">
        <v>143719664</v>
      </c>
      <c r="AE18" s="78">
        <v>74909584</v>
      </c>
      <c r="AF18" s="78">
        <f t="shared" si="14"/>
        <v>218629248</v>
      </c>
      <c r="AG18" s="78">
        <v>1684116640</v>
      </c>
      <c r="AH18" s="78">
        <v>1669283982</v>
      </c>
      <c r="AI18" s="79">
        <v>1259169717</v>
      </c>
      <c r="AJ18" s="114">
        <f t="shared" si="15"/>
        <v>0.75431725852384057</v>
      </c>
      <c r="AK18" s="115">
        <f t="shared" si="16"/>
        <v>3.4261916319631602E-2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662484333</v>
      </c>
      <c r="E19" s="78">
        <v>325650000</v>
      </c>
      <c r="F19" s="79">
        <f t="shared" si="0"/>
        <v>988134333</v>
      </c>
      <c r="G19" s="77">
        <v>641851118</v>
      </c>
      <c r="H19" s="78">
        <v>304563306</v>
      </c>
      <c r="I19" s="79">
        <f t="shared" si="1"/>
        <v>946414424</v>
      </c>
      <c r="J19" s="77">
        <v>199855714</v>
      </c>
      <c r="K19" s="78">
        <v>106153423</v>
      </c>
      <c r="L19" s="78">
        <f t="shared" si="2"/>
        <v>306009137</v>
      </c>
      <c r="M19" s="95">
        <f t="shared" si="3"/>
        <v>0.30968374114777369</v>
      </c>
      <c r="N19" s="77">
        <v>161438144</v>
      </c>
      <c r="O19" s="78">
        <v>96105453</v>
      </c>
      <c r="P19" s="78">
        <f t="shared" si="4"/>
        <v>257543597</v>
      </c>
      <c r="Q19" s="95">
        <f t="shared" si="5"/>
        <v>0.26063621958979133</v>
      </c>
      <c r="R19" s="77">
        <v>146674731</v>
      </c>
      <c r="S19" s="78">
        <v>58877771</v>
      </c>
      <c r="T19" s="78">
        <f t="shared" si="6"/>
        <v>205552502</v>
      </c>
      <c r="U19" s="95">
        <f t="shared" si="7"/>
        <v>0.21719079590021126</v>
      </c>
      <c r="V19" s="77">
        <v>43329000</v>
      </c>
      <c r="W19" s="78">
        <v>42965638</v>
      </c>
      <c r="X19" s="78">
        <f t="shared" si="8"/>
        <v>86294638</v>
      </c>
      <c r="Y19" s="95">
        <f t="shared" si="9"/>
        <v>9.1180603139243782E-2</v>
      </c>
      <c r="Z19" s="77">
        <f t="shared" si="10"/>
        <v>551297589</v>
      </c>
      <c r="AA19" s="78">
        <f t="shared" si="11"/>
        <v>304102285</v>
      </c>
      <c r="AB19" s="78">
        <f t="shared" si="12"/>
        <v>855399874</v>
      </c>
      <c r="AC19" s="95">
        <f t="shared" si="13"/>
        <v>0.90383224548149954</v>
      </c>
      <c r="AD19" s="77">
        <v>54507939</v>
      </c>
      <c r="AE19" s="78">
        <v>80705334</v>
      </c>
      <c r="AF19" s="78">
        <f t="shared" si="14"/>
        <v>135213273</v>
      </c>
      <c r="AG19" s="78">
        <v>889227204</v>
      </c>
      <c r="AH19" s="78">
        <v>961089202</v>
      </c>
      <c r="AI19" s="79">
        <v>851818868</v>
      </c>
      <c r="AJ19" s="114">
        <f t="shared" si="15"/>
        <v>0.88630573127591961</v>
      </c>
      <c r="AK19" s="115">
        <f t="shared" si="16"/>
        <v>-0.36178870546236985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2439118454</v>
      </c>
      <c r="E20" s="78">
        <v>896188979</v>
      </c>
      <c r="F20" s="79">
        <f t="shared" si="0"/>
        <v>3335307433</v>
      </c>
      <c r="G20" s="77">
        <v>2286054409</v>
      </c>
      <c r="H20" s="78">
        <v>844314482</v>
      </c>
      <c r="I20" s="79">
        <f t="shared" si="1"/>
        <v>3130368891</v>
      </c>
      <c r="J20" s="77">
        <v>631316210</v>
      </c>
      <c r="K20" s="78">
        <v>126139657</v>
      </c>
      <c r="L20" s="78">
        <f t="shared" si="2"/>
        <v>757455867</v>
      </c>
      <c r="M20" s="95">
        <f t="shared" si="3"/>
        <v>0.22710226334928688</v>
      </c>
      <c r="N20" s="77">
        <v>489228975</v>
      </c>
      <c r="O20" s="78">
        <v>199719023</v>
      </c>
      <c r="P20" s="78">
        <f t="shared" si="4"/>
        <v>688947998</v>
      </c>
      <c r="Q20" s="95">
        <f t="shared" si="5"/>
        <v>0.20656206716761752</v>
      </c>
      <c r="R20" s="77">
        <v>530836827</v>
      </c>
      <c r="S20" s="78">
        <v>154977204</v>
      </c>
      <c r="T20" s="78">
        <f t="shared" si="6"/>
        <v>685814031</v>
      </c>
      <c r="U20" s="95">
        <f t="shared" si="7"/>
        <v>0.21908409356218586</v>
      </c>
      <c r="V20" s="77">
        <v>145574971</v>
      </c>
      <c r="W20" s="78">
        <v>208709183</v>
      </c>
      <c r="X20" s="78">
        <f t="shared" si="8"/>
        <v>354284154</v>
      </c>
      <c r="Y20" s="95">
        <f t="shared" si="9"/>
        <v>0.1131764869688644</v>
      </c>
      <c r="Z20" s="77">
        <f t="shared" si="10"/>
        <v>1796956983</v>
      </c>
      <c r="AA20" s="78">
        <f t="shared" si="11"/>
        <v>689545067</v>
      </c>
      <c r="AB20" s="78">
        <f t="shared" si="12"/>
        <v>2486502050</v>
      </c>
      <c r="AC20" s="95">
        <f t="shared" si="13"/>
        <v>0.79431598529772129</v>
      </c>
      <c r="AD20" s="77">
        <v>135894163</v>
      </c>
      <c r="AE20" s="78">
        <v>314575450</v>
      </c>
      <c r="AF20" s="78">
        <f t="shared" si="14"/>
        <v>450469613</v>
      </c>
      <c r="AG20" s="78">
        <v>2510242195</v>
      </c>
      <c r="AH20" s="78">
        <v>2741458010</v>
      </c>
      <c r="AI20" s="79">
        <v>2703279651</v>
      </c>
      <c r="AJ20" s="114">
        <f t="shared" si="15"/>
        <v>0.98607370280312989</v>
      </c>
      <c r="AK20" s="115">
        <f t="shared" si="16"/>
        <v>-0.21352263554345452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5926044240</v>
      </c>
      <c r="E21" s="81">
        <f>SUM(E16:E20)</f>
        <v>2149309601</v>
      </c>
      <c r="F21" s="82">
        <f t="shared" si="0"/>
        <v>8075353841</v>
      </c>
      <c r="G21" s="80">
        <f>SUM(G16:G20)</f>
        <v>5804871806</v>
      </c>
      <c r="H21" s="81">
        <f>SUM(H16:H20)</f>
        <v>2057876323</v>
      </c>
      <c r="I21" s="82">
        <f t="shared" si="1"/>
        <v>7862748129</v>
      </c>
      <c r="J21" s="80">
        <f>SUM(J16:J20)</f>
        <v>1687652398</v>
      </c>
      <c r="K21" s="81">
        <f>SUM(K16:K20)</f>
        <v>368774920</v>
      </c>
      <c r="L21" s="81">
        <f t="shared" si="2"/>
        <v>2056427318</v>
      </c>
      <c r="M21" s="96">
        <f t="shared" si="3"/>
        <v>0.25465476293548334</v>
      </c>
      <c r="N21" s="80">
        <f>SUM(N16:N20)</f>
        <v>1357574107</v>
      </c>
      <c r="O21" s="81">
        <f>SUM(O16:O20)</f>
        <v>463325657</v>
      </c>
      <c r="P21" s="81">
        <f t="shared" si="4"/>
        <v>1820899764</v>
      </c>
      <c r="Q21" s="96">
        <f t="shared" si="5"/>
        <v>0.2254885420320494</v>
      </c>
      <c r="R21" s="80">
        <f>SUM(R16:R20)</f>
        <v>1313620663</v>
      </c>
      <c r="S21" s="81">
        <f>SUM(S16:S20)</f>
        <v>326126591</v>
      </c>
      <c r="T21" s="81">
        <f t="shared" si="6"/>
        <v>1639747254</v>
      </c>
      <c r="U21" s="96">
        <f t="shared" si="7"/>
        <v>0.2085463284716137</v>
      </c>
      <c r="V21" s="80">
        <f>SUM(V16:V20)</f>
        <v>528557603</v>
      </c>
      <c r="W21" s="81">
        <f>SUM(W16:W20)</f>
        <v>401361623</v>
      </c>
      <c r="X21" s="81">
        <f t="shared" si="8"/>
        <v>929919226</v>
      </c>
      <c r="Y21" s="96">
        <f t="shared" si="9"/>
        <v>0.11826898315236621</v>
      </c>
      <c r="Z21" s="80">
        <f t="shared" si="10"/>
        <v>4887404771</v>
      </c>
      <c r="AA21" s="81">
        <f t="shared" si="11"/>
        <v>1559588791</v>
      </c>
      <c r="AB21" s="81">
        <f t="shared" si="12"/>
        <v>6446993562</v>
      </c>
      <c r="AC21" s="96">
        <f t="shared" si="13"/>
        <v>0.81994150851935554</v>
      </c>
      <c r="AD21" s="80">
        <f>SUM(AD16:AD20)</f>
        <v>519563586</v>
      </c>
      <c r="AE21" s="81">
        <f>SUM(AE16:AE20)</f>
        <v>566627992</v>
      </c>
      <c r="AF21" s="81">
        <f t="shared" si="14"/>
        <v>1086191578</v>
      </c>
      <c r="AG21" s="81">
        <f>SUM(AG16:AG20)</f>
        <v>6778856106</v>
      </c>
      <c r="AH21" s="81">
        <f>SUM(AH16:AH20)</f>
        <v>7137555567</v>
      </c>
      <c r="AI21" s="82">
        <f>SUM(AI16:AI20)</f>
        <v>6298337873</v>
      </c>
      <c r="AJ21" s="116">
        <f t="shared" si="15"/>
        <v>0.88242225421262344</v>
      </c>
      <c r="AK21" s="117">
        <f t="shared" si="16"/>
        <v>-0.14387181337544863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352990326</v>
      </c>
      <c r="E22" s="78">
        <v>86892000</v>
      </c>
      <c r="F22" s="79">
        <f t="shared" si="0"/>
        <v>439882326</v>
      </c>
      <c r="G22" s="77">
        <v>355883855</v>
      </c>
      <c r="H22" s="78">
        <v>147328342</v>
      </c>
      <c r="I22" s="79">
        <f t="shared" si="1"/>
        <v>503212197</v>
      </c>
      <c r="J22" s="77">
        <v>175063728</v>
      </c>
      <c r="K22" s="78">
        <v>7813008</v>
      </c>
      <c r="L22" s="78">
        <f t="shared" si="2"/>
        <v>182876736</v>
      </c>
      <c r="M22" s="95">
        <f t="shared" si="3"/>
        <v>0.41574013137322546</v>
      </c>
      <c r="N22" s="77">
        <v>9844274</v>
      </c>
      <c r="O22" s="78">
        <v>20138321</v>
      </c>
      <c r="P22" s="78">
        <f t="shared" si="4"/>
        <v>29982595</v>
      </c>
      <c r="Q22" s="95">
        <f t="shared" si="5"/>
        <v>6.8160490267117485E-2</v>
      </c>
      <c r="R22" s="77">
        <v>173637563</v>
      </c>
      <c r="S22" s="78">
        <v>19984817</v>
      </c>
      <c r="T22" s="78">
        <f t="shared" si="6"/>
        <v>193622380</v>
      </c>
      <c r="U22" s="95">
        <f t="shared" si="7"/>
        <v>0.38477282775401406</v>
      </c>
      <c r="V22" s="77">
        <v>21081038</v>
      </c>
      <c r="W22" s="78">
        <v>23779671</v>
      </c>
      <c r="X22" s="78">
        <f t="shared" si="8"/>
        <v>44860709</v>
      </c>
      <c r="Y22" s="95">
        <f t="shared" si="9"/>
        <v>8.9148691680062758E-2</v>
      </c>
      <c r="Z22" s="77">
        <f t="shared" si="10"/>
        <v>379626603</v>
      </c>
      <c r="AA22" s="78">
        <f t="shared" si="11"/>
        <v>71715817</v>
      </c>
      <c r="AB22" s="78">
        <f t="shared" si="12"/>
        <v>451342420</v>
      </c>
      <c r="AC22" s="95">
        <f t="shared" si="13"/>
        <v>0.89692265547371064</v>
      </c>
      <c r="AD22" s="77">
        <v>13842933</v>
      </c>
      <c r="AE22" s="78">
        <v>30122029</v>
      </c>
      <c r="AF22" s="78">
        <f t="shared" si="14"/>
        <v>43964962</v>
      </c>
      <c r="AG22" s="78">
        <v>404598840</v>
      </c>
      <c r="AH22" s="78">
        <v>429317351</v>
      </c>
      <c r="AI22" s="79">
        <v>409294864</v>
      </c>
      <c r="AJ22" s="114">
        <f t="shared" si="15"/>
        <v>0.95336203637388039</v>
      </c>
      <c r="AK22" s="115">
        <f t="shared" si="16"/>
        <v>2.0374110638376131E-2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274776804</v>
      </c>
      <c r="E23" s="78">
        <v>72380350</v>
      </c>
      <c r="F23" s="79">
        <f t="shared" si="0"/>
        <v>347157154</v>
      </c>
      <c r="G23" s="77">
        <v>282665845</v>
      </c>
      <c r="H23" s="78">
        <v>73305346</v>
      </c>
      <c r="I23" s="79">
        <f t="shared" si="1"/>
        <v>355971191</v>
      </c>
      <c r="J23" s="77">
        <v>89653783</v>
      </c>
      <c r="K23" s="78">
        <v>16972194</v>
      </c>
      <c r="L23" s="78">
        <f t="shared" si="2"/>
        <v>106625977</v>
      </c>
      <c r="M23" s="95">
        <f t="shared" si="3"/>
        <v>0.30714037078435086</v>
      </c>
      <c r="N23" s="77">
        <v>78445355</v>
      </c>
      <c r="O23" s="78">
        <v>22096745</v>
      </c>
      <c r="P23" s="78">
        <f t="shared" si="4"/>
        <v>100542100</v>
      </c>
      <c r="Q23" s="95">
        <f t="shared" si="5"/>
        <v>0.28961552092917547</v>
      </c>
      <c r="R23" s="77">
        <v>75234560</v>
      </c>
      <c r="S23" s="78">
        <v>4227137</v>
      </c>
      <c r="T23" s="78">
        <f t="shared" si="6"/>
        <v>79461697</v>
      </c>
      <c r="U23" s="95">
        <f t="shared" si="7"/>
        <v>0.22322507834629798</v>
      </c>
      <c r="V23" s="77">
        <v>24839760</v>
      </c>
      <c r="W23" s="78">
        <v>22088597</v>
      </c>
      <c r="X23" s="78">
        <f t="shared" si="8"/>
        <v>46928357</v>
      </c>
      <c r="Y23" s="95">
        <f t="shared" si="9"/>
        <v>0.13183189591317238</v>
      </c>
      <c r="Z23" s="77">
        <f t="shared" si="10"/>
        <v>268173458</v>
      </c>
      <c r="AA23" s="78">
        <f t="shared" si="11"/>
        <v>65384673</v>
      </c>
      <c r="AB23" s="78">
        <f t="shared" si="12"/>
        <v>333558131</v>
      </c>
      <c r="AC23" s="95">
        <f t="shared" si="13"/>
        <v>0.9370368710539837</v>
      </c>
      <c r="AD23" s="77">
        <v>21367980</v>
      </c>
      <c r="AE23" s="78">
        <v>19997865</v>
      </c>
      <c r="AF23" s="78">
        <f t="shared" si="14"/>
        <v>41365845</v>
      </c>
      <c r="AG23" s="78">
        <v>322948256</v>
      </c>
      <c r="AH23" s="78">
        <v>321467319</v>
      </c>
      <c r="AI23" s="79">
        <v>292923591</v>
      </c>
      <c r="AJ23" s="114">
        <f t="shared" si="15"/>
        <v>0.91120799436536193</v>
      </c>
      <c r="AK23" s="115">
        <f t="shared" si="16"/>
        <v>0.13447113192054938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4945302348</v>
      </c>
      <c r="E24" s="78">
        <v>797238842</v>
      </c>
      <c r="F24" s="79">
        <f t="shared" si="0"/>
        <v>5742541190</v>
      </c>
      <c r="G24" s="77">
        <v>4935691964</v>
      </c>
      <c r="H24" s="78">
        <v>866334700</v>
      </c>
      <c r="I24" s="79">
        <f t="shared" si="1"/>
        <v>5802026664</v>
      </c>
      <c r="J24" s="77">
        <v>1327697595</v>
      </c>
      <c r="K24" s="78">
        <v>184109206</v>
      </c>
      <c r="L24" s="78">
        <f t="shared" si="2"/>
        <v>1511806801</v>
      </c>
      <c r="M24" s="95">
        <f t="shared" si="3"/>
        <v>0.26326442440371944</v>
      </c>
      <c r="N24" s="77">
        <v>1164563392</v>
      </c>
      <c r="O24" s="78">
        <v>221313685</v>
      </c>
      <c r="P24" s="78">
        <f t="shared" si="4"/>
        <v>1385877077</v>
      </c>
      <c r="Q24" s="95">
        <f t="shared" si="5"/>
        <v>0.24133515653546406</v>
      </c>
      <c r="R24" s="77">
        <v>1047010424</v>
      </c>
      <c r="S24" s="78">
        <v>194414554</v>
      </c>
      <c r="T24" s="78">
        <f t="shared" si="6"/>
        <v>1241424978</v>
      </c>
      <c r="U24" s="95">
        <f t="shared" si="7"/>
        <v>0.21396402496781081</v>
      </c>
      <c r="V24" s="77">
        <v>872517577</v>
      </c>
      <c r="W24" s="78">
        <v>276107908</v>
      </c>
      <c r="X24" s="78">
        <f t="shared" si="8"/>
        <v>1148625485</v>
      </c>
      <c r="Y24" s="95">
        <f t="shared" si="9"/>
        <v>0.19796970119543042</v>
      </c>
      <c r="Z24" s="77">
        <f t="shared" si="10"/>
        <v>4411788988</v>
      </c>
      <c r="AA24" s="78">
        <f t="shared" si="11"/>
        <v>875945353</v>
      </c>
      <c r="AB24" s="78">
        <f t="shared" si="12"/>
        <v>5287734341</v>
      </c>
      <c r="AC24" s="95">
        <f t="shared" si="13"/>
        <v>0.91135988288522629</v>
      </c>
      <c r="AD24" s="77">
        <v>810981024</v>
      </c>
      <c r="AE24" s="78">
        <v>365452737</v>
      </c>
      <c r="AF24" s="78">
        <f t="shared" si="14"/>
        <v>1176433761</v>
      </c>
      <c r="AG24" s="78">
        <v>5186148229</v>
      </c>
      <c r="AH24" s="78">
        <v>5103430268</v>
      </c>
      <c r="AI24" s="79">
        <v>4598609911</v>
      </c>
      <c r="AJ24" s="114">
        <f t="shared" si="15"/>
        <v>0.90108214857654245</v>
      </c>
      <c r="AK24" s="115">
        <f t="shared" si="16"/>
        <v>-2.3637774536801937E-2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713725841</v>
      </c>
      <c r="E25" s="78">
        <v>299562774</v>
      </c>
      <c r="F25" s="79">
        <f t="shared" si="0"/>
        <v>1013288615</v>
      </c>
      <c r="G25" s="77">
        <v>705551385</v>
      </c>
      <c r="H25" s="78">
        <v>232981685</v>
      </c>
      <c r="I25" s="79">
        <f t="shared" si="1"/>
        <v>938533070</v>
      </c>
      <c r="J25" s="77">
        <v>161252413</v>
      </c>
      <c r="K25" s="78">
        <v>14342919</v>
      </c>
      <c r="L25" s="78">
        <f t="shared" si="2"/>
        <v>175595332</v>
      </c>
      <c r="M25" s="95">
        <f t="shared" si="3"/>
        <v>0.17329251449252689</v>
      </c>
      <c r="N25" s="77">
        <v>143079580</v>
      </c>
      <c r="O25" s="78">
        <v>4813592</v>
      </c>
      <c r="P25" s="78">
        <f t="shared" si="4"/>
        <v>147893172</v>
      </c>
      <c r="Q25" s="95">
        <f t="shared" si="5"/>
        <v>0.14595365013550457</v>
      </c>
      <c r="R25" s="77">
        <v>108854555</v>
      </c>
      <c r="S25" s="78">
        <v>1995879</v>
      </c>
      <c r="T25" s="78">
        <f t="shared" si="6"/>
        <v>110850434</v>
      </c>
      <c r="U25" s="95">
        <f t="shared" si="7"/>
        <v>0.11811031229831891</v>
      </c>
      <c r="V25" s="77">
        <v>30614705</v>
      </c>
      <c r="W25" s="78">
        <v>3712752</v>
      </c>
      <c r="X25" s="78">
        <f t="shared" si="8"/>
        <v>34327457</v>
      </c>
      <c r="Y25" s="95">
        <f t="shared" si="9"/>
        <v>3.6575649912900778E-2</v>
      </c>
      <c r="Z25" s="77">
        <f t="shared" si="10"/>
        <v>443801253</v>
      </c>
      <c r="AA25" s="78">
        <f t="shared" si="11"/>
        <v>24865142</v>
      </c>
      <c r="AB25" s="78">
        <f t="shared" si="12"/>
        <v>468666395</v>
      </c>
      <c r="AC25" s="95">
        <f t="shared" si="13"/>
        <v>0.49936055529721507</v>
      </c>
      <c r="AD25" s="77">
        <v>18933004</v>
      </c>
      <c r="AE25" s="78">
        <v>30127264</v>
      </c>
      <c r="AF25" s="78">
        <f t="shared" si="14"/>
        <v>49060268</v>
      </c>
      <c r="AG25" s="78">
        <v>756642032</v>
      </c>
      <c r="AH25" s="78">
        <v>820383916</v>
      </c>
      <c r="AI25" s="79">
        <v>435410757</v>
      </c>
      <c r="AJ25" s="114">
        <f t="shared" si="15"/>
        <v>0.53074024064606362</v>
      </c>
      <c r="AK25" s="115">
        <f t="shared" si="16"/>
        <v>-0.30030025518816983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967645000</v>
      </c>
      <c r="E26" s="78">
        <v>420353000</v>
      </c>
      <c r="F26" s="79">
        <f t="shared" si="0"/>
        <v>1387998000</v>
      </c>
      <c r="G26" s="77">
        <v>970506000</v>
      </c>
      <c r="H26" s="78">
        <v>516529000</v>
      </c>
      <c r="I26" s="79">
        <f t="shared" si="1"/>
        <v>1487035000</v>
      </c>
      <c r="J26" s="77">
        <v>368371474</v>
      </c>
      <c r="K26" s="78">
        <v>182473658</v>
      </c>
      <c r="L26" s="78">
        <f t="shared" si="2"/>
        <v>550845132</v>
      </c>
      <c r="M26" s="95">
        <f t="shared" si="3"/>
        <v>0.39686305888048828</v>
      </c>
      <c r="N26" s="77">
        <v>309856271</v>
      </c>
      <c r="O26" s="78">
        <v>183650644</v>
      </c>
      <c r="P26" s="78">
        <f t="shared" si="4"/>
        <v>493506915</v>
      </c>
      <c r="Q26" s="95">
        <f t="shared" si="5"/>
        <v>0.35555304474502125</v>
      </c>
      <c r="R26" s="77">
        <v>248325235</v>
      </c>
      <c r="S26" s="78">
        <v>46888960</v>
      </c>
      <c r="T26" s="78">
        <f t="shared" si="6"/>
        <v>295214195</v>
      </c>
      <c r="U26" s="95">
        <f t="shared" si="7"/>
        <v>0.19852538440588149</v>
      </c>
      <c r="V26" s="77">
        <v>52423034</v>
      </c>
      <c r="W26" s="78">
        <v>87082264</v>
      </c>
      <c r="X26" s="78">
        <f t="shared" si="8"/>
        <v>139505298</v>
      </c>
      <c r="Y26" s="95">
        <f t="shared" si="9"/>
        <v>9.3814401140524598E-2</v>
      </c>
      <c r="Z26" s="77">
        <f t="shared" si="10"/>
        <v>978976014</v>
      </c>
      <c r="AA26" s="78">
        <f t="shared" si="11"/>
        <v>500095526</v>
      </c>
      <c r="AB26" s="78">
        <f t="shared" si="12"/>
        <v>1479071540</v>
      </c>
      <c r="AC26" s="95">
        <f t="shared" si="13"/>
        <v>0.99464473936390196</v>
      </c>
      <c r="AD26" s="77">
        <v>96791196</v>
      </c>
      <c r="AE26" s="78">
        <v>128983524</v>
      </c>
      <c r="AF26" s="78">
        <f t="shared" si="14"/>
        <v>225774720</v>
      </c>
      <c r="AG26" s="78">
        <v>1277137000</v>
      </c>
      <c r="AH26" s="78">
        <v>1394715000</v>
      </c>
      <c r="AI26" s="79">
        <v>1416320276</v>
      </c>
      <c r="AJ26" s="114">
        <f t="shared" si="15"/>
        <v>1.0154908178373359</v>
      </c>
      <c r="AK26" s="115">
        <f t="shared" si="16"/>
        <v>-0.38210399286510022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7254440319</v>
      </c>
      <c r="E27" s="81">
        <f>SUM(E22:E26)</f>
        <v>1676426966</v>
      </c>
      <c r="F27" s="82">
        <f t="shared" si="0"/>
        <v>8930867285</v>
      </c>
      <c r="G27" s="80">
        <f>SUM(G22:G26)</f>
        <v>7250299049</v>
      </c>
      <c r="H27" s="81">
        <f>SUM(H22:H26)</f>
        <v>1836479073</v>
      </c>
      <c r="I27" s="82">
        <f t="shared" si="1"/>
        <v>9086778122</v>
      </c>
      <c r="J27" s="80">
        <f>SUM(J22:J26)</f>
        <v>2122038993</v>
      </c>
      <c r="K27" s="81">
        <f>SUM(K22:K26)</f>
        <v>405710985</v>
      </c>
      <c r="L27" s="81">
        <f t="shared" si="2"/>
        <v>2527749978</v>
      </c>
      <c r="M27" s="96">
        <f t="shared" si="3"/>
        <v>0.2830352190145663</v>
      </c>
      <c r="N27" s="80">
        <f>SUM(N22:N26)</f>
        <v>1705788872</v>
      </c>
      <c r="O27" s="81">
        <f>SUM(O22:O26)</f>
        <v>452012987</v>
      </c>
      <c r="P27" s="81">
        <f t="shared" si="4"/>
        <v>2157801859</v>
      </c>
      <c r="Q27" s="96">
        <f t="shared" si="5"/>
        <v>0.24161168116608062</v>
      </c>
      <c r="R27" s="80">
        <f>SUM(R22:R26)</f>
        <v>1653062337</v>
      </c>
      <c r="S27" s="81">
        <f>SUM(S22:S26)</f>
        <v>267511347</v>
      </c>
      <c r="T27" s="81">
        <f t="shared" si="6"/>
        <v>1920573684</v>
      </c>
      <c r="U27" s="96">
        <f t="shared" si="7"/>
        <v>0.21135914822769786</v>
      </c>
      <c r="V27" s="80">
        <f>SUM(V22:V26)</f>
        <v>1001476114</v>
      </c>
      <c r="W27" s="81">
        <f>SUM(W22:W26)</f>
        <v>412771192</v>
      </c>
      <c r="X27" s="81">
        <f t="shared" si="8"/>
        <v>1414247306</v>
      </c>
      <c r="Y27" s="96">
        <f t="shared" si="9"/>
        <v>0.15563792655792547</v>
      </c>
      <c r="Z27" s="80">
        <f t="shared" si="10"/>
        <v>6482366316</v>
      </c>
      <c r="AA27" s="81">
        <f t="shared" si="11"/>
        <v>1538006511</v>
      </c>
      <c r="AB27" s="81">
        <f t="shared" si="12"/>
        <v>8020372827</v>
      </c>
      <c r="AC27" s="96">
        <f t="shared" si="13"/>
        <v>0.88264208934318245</v>
      </c>
      <c r="AD27" s="80">
        <f>SUM(AD22:AD26)</f>
        <v>961916137</v>
      </c>
      <c r="AE27" s="81">
        <f>SUM(AE22:AE26)</f>
        <v>574683419</v>
      </c>
      <c r="AF27" s="81">
        <f t="shared" si="14"/>
        <v>1536599556</v>
      </c>
      <c r="AG27" s="81">
        <f>SUM(AG22:AG26)</f>
        <v>7947474357</v>
      </c>
      <c r="AH27" s="81">
        <f>SUM(AH22:AH26)</f>
        <v>8069313854</v>
      </c>
      <c r="AI27" s="82">
        <f>SUM(AI22:AI26)</f>
        <v>7152559399</v>
      </c>
      <c r="AJ27" s="116">
        <f t="shared" si="15"/>
        <v>0.88639003618064005</v>
      </c>
      <c r="AK27" s="117">
        <f t="shared" si="16"/>
        <v>-7.962533213175027E-2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550933503</v>
      </c>
      <c r="E28" s="78">
        <v>108462550</v>
      </c>
      <c r="F28" s="79">
        <f t="shared" si="0"/>
        <v>659396053</v>
      </c>
      <c r="G28" s="77">
        <v>550933502</v>
      </c>
      <c r="H28" s="78">
        <v>100445300</v>
      </c>
      <c r="I28" s="79">
        <f t="shared" si="1"/>
        <v>651378802</v>
      </c>
      <c r="J28" s="77">
        <v>53952583</v>
      </c>
      <c r="K28" s="78">
        <v>2456000</v>
      </c>
      <c r="L28" s="78">
        <f t="shared" si="2"/>
        <v>56408583</v>
      </c>
      <c r="M28" s="95">
        <f t="shared" si="3"/>
        <v>8.5545830526832109E-2</v>
      </c>
      <c r="N28" s="77">
        <v>106047423</v>
      </c>
      <c r="O28" s="78">
        <v>20527219</v>
      </c>
      <c r="P28" s="78">
        <f t="shared" si="4"/>
        <v>126574642</v>
      </c>
      <c r="Q28" s="95">
        <f t="shared" si="5"/>
        <v>0.19195541347894601</v>
      </c>
      <c r="R28" s="77">
        <v>54515607</v>
      </c>
      <c r="S28" s="78">
        <v>456721</v>
      </c>
      <c r="T28" s="78">
        <f t="shared" si="6"/>
        <v>54972328</v>
      </c>
      <c r="U28" s="95">
        <f t="shared" si="7"/>
        <v>8.439379333686084E-2</v>
      </c>
      <c r="V28" s="77">
        <v>110554102</v>
      </c>
      <c r="W28" s="78">
        <v>14964229</v>
      </c>
      <c r="X28" s="78">
        <f t="shared" si="8"/>
        <v>125518331</v>
      </c>
      <c r="Y28" s="95">
        <f t="shared" si="9"/>
        <v>0.19269637055213842</v>
      </c>
      <c r="Z28" s="77">
        <f t="shared" si="10"/>
        <v>325069715</v>
      </c>
      <c r="AA28" s="78">
        <f t="shared" si="11"/>
        <v>38404169</v>
      </c>
      <c r="AB28" s="78">
        <f t="shared" si="12"/>
        <v>363473884</v>
      </c>
      <c r="AC28" s="95">
        <f t="shared" si="13"/>
        <v>0.55800692758804271</v>
      </c>
      <c r="AD28" s="77">
        <v>87363932</v>
      </c>
      <c r="AE28" s="78">
        <v>17351306</v>
      </c>
      <c r="AF28" s="78">
        <f t="shared" si="14"/>
        <v>104715238</v>
      </c>
      <c r="AG28" s="78">
        <v>580101588</v>
      </c>
      <c r="AH28" s="78">
        <v>567900667</v>
      </c>
      <c r="AI28" s="79">
        <v>416244450</v>
      </c>
      <c r="AJ28" s="114">
        <f t="shared" si="15"/>
        <v>0.7329529162183569</v>
      </c>
      <c r="AK28" s="115">
        <f t="shared" si="16"/>
        <v>0.19866347436463827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789635014</v>
      </c>
      <c r="E29" s="78">
        <v>106396650</v>
      </c>
      <c r="F29" s="79">
        <f t="shared" si="0"/>
        <v>896031664</v>
      </c>
      <c r="G29" s="77">
        <v>784235014</v>
      </c>
      <c r="H29" s="78">
        <v>297046761</v>
      </c>
      <c r="I29" s="79">
        <f t="shared" si="1"/>
        <v>1081281775</v>
      </c>
      <c r="J29" s="77">
        <v>261711064</v>
      </c>
      <c r="K29" s="78">
        <v>16508994</v>
      </c>
      <c r="L29" s="78">
        <f t="shared" si="2"/>
        <v>278220058</v>
      </c>
      <c r="M29" s="95">
        <f t="shared" si="3"/>
        <v>0.31050248465326558</v>
      </c>
      <c r="N29" s="77">
        <v>214090959</v>
      </c>
      <c r="O29" s="78">
        <v>37947766</v>
      </c>
      <c r="P29" s="78">
        <f t="shared" si="4"/>
        <v>252038725</v>
      </c>
      <c r="Q29" s="95">
        <f t="shared" si="5"/>
        <v>0.28128327951588994</v>
      </c>
      <c r="R29" s="77">
        <v>194103627</v>
      </c>
      <c r="S29" s="78">
        <v>17723998</v>
      </c>
      <c r="T29" s="78">
        <f t="shared" si="6"/>
        <v>211827625</v>
      </c>
      <c r="U29" s="95">
        <f t="shared" si="7"/>
        <v>0.1959041851047568</v>
      </c>
      <c r="V29" s="77">
        <v>137788093</v>
      </c>
      <c r="W29" s="78">
        <v>40925145</v>
      </c>
      <c r="X29" s="78">
        <f t="shared" si="8"/>
        <v>178713238</v>
      </c>
      <c r="Y29" s="95">
        <f t="shared" si="9"/>
        <v>0.16527906243495133</v>
      </c>
      <c r="Z29" s="77">
        <f t="shared" si="10"/>
        <v>807693743</v>
      </c>
      <c r="AA29" s="78">
        <f t="shared" si="11"/>
        <v>113105903</v>
      </c>
      <c r="AB29" s="78">
        <f t="shared" si="12"/>
        <v>920799646</v>
      </c>
      <c r="AC29" s="95">
        <f t="shared" si="13"/>
        <v>0.85158158334815182</v>
      </c>
      <c r="AD29" s="77">
        <v>114098280</v>
      </c>
      <c r="AE29" s="78">
        <v>29873971</v>
      </c>
      <c r="AF29" s="78">
        <f t="shared" si="14"/>
        <v>143972251</v>
      </c>
      <c r="AG29" s="78">
        <v>924696961</v>
      </c>
      <c r="AH29" s="78">
        <v>973607088</v>
      </c>
      <c r="AI29" s="79">
        <v>578501418</v>
      </c>
      <c r="AJ29" s="114">
        <f t="shared" si="15"/>
        <v>0.59418365491603731</v>
      </c>
      <c r="AK29" s="115">
        <f t="shared" si="16"/>
        <v>0.24130335365806022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555868844</v>
      </c>
      <c r="E30" s="78">
        <v>92692900</v>
      </c>
      <c r="F30" s="79">
        <f t="shared" si="0"/>
        <v>648561744</v>
      </c>
      <c r="G30" s="77">
        <v>556887213</v>
      </c>
      <c r="H30" s="78">
        <v>88968312</v>
      </c>
      <c r="I30" s="79">
        <f t="shared" si="1"/>
        <v>645855525</v>
      </c>
      <c r="J30" s="77">
        <v>146776276</v>
      </c>
      <c r="K30" s="78">
        <v>16768353</v>
      </c>
      <c r="L30" s="78">
        <f t="shared" si="2"/>
        <v>163544629</v>
      </c>
      <c r="M30" s="95">
        <f t="shared" si="3"/>
        <v>0.25216508761577527</v>
      </c>
      <c r="N30" s="77">
        <v>128783604</v>
      </c>
      <c r="O30" s="78">
        <v>20034845</v>
      </c>
      <c r="P30" s="78">
        <f t="shared" si="4"/>
        <v>148818449</v>
      </c>
      <c r="Q30" s="95">
        <f t="shared" si="5"/>
        <v>0.22945918469097987</v>
      </c>
      <c r="R30" s="77">
        <v>122960253</v>
      </c>
      <c r="S30" s="78">
        <v>15821594</v>
      </c>
      <c r="T30" s="78">
        <f t="shared" si="6"/>
        <v>138781847</v>
      </c>
      <c r="U30" s="95">
        <f t="shared" si="7"/>
        <v>0.21488063758531756</v>
      </c>
      <c r="V30" s="77">
        <v>100839467</v>
      </c>
      <c r="W30" s="78">
        <v>27325956</v>
      </c>
      <c r="X30" s="78">
        <f t="shared" si="8"/>
        <v>128165423</v>
      </c>
      <c r="Y30" s="95">
        <f t="shared" si="9"/>
        <v>0.19844286847279041</v>
      </c>
      <c r="Z30" s="77">
        <f t="shared" si="10"/>
        <v>499359600</v>
      </c>
      <c r="AA30" s="78">
        <f t="shared" si="11"/>
        <v>79950748</v>
      </c>
      <c r="AB30" s="78">
        <f t="shared" si="12"/>
        <v>579310348</v>
      </c>
      <c r="AC30" s="95">
        <f t="shared" si="13"/>
        <v>0.8969658469670907</v>
      </c>
      <c r="AD30" s="77">
        <v>88949361</v>
      </c>
      <c r="AE30" s="78">
        <v>33620006</v>
      </c>
      <c r="AF30" s="78">
        <f t="shared" si="14"/>
        <v>122569367</v>
      </c>
      <c r="AG30" s="78">
        <v>603156199</v>
      </c>
      <c r="AH30" s="78">
        <v>605444135</v>
      </c>
      <c r="AI30" s="79">
        <v>557205952</v>
      </c>
      <c r="AJ30" s="114">
        <f t="shared" si="15"/>
        <v>0.92032595542444229</v>
      </c>
      <c r="AK30" s="115">
        <f t="shared" si="16"/>
        <v>4.5656236439566511E-2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1418182584</v>
      </c>
      <c r="E31" s="78">
        <v>311598550</v>
      </c>
      <c r="F31" s="79">
        <f t="shared" si="0"/>
        <v>1729781134</v>
      </c>
      <c r="G31" s="77">
        <v>1468307867</v>
      </c>
      <c r="H31" s="78">
        <v>450580302</v>
      </c>
      <c r="I31" s="79">
        <f t="shared" si="1"/>
        <v>1918888169</v>
      </c>
      <c r="J31" s="77">
        <v>362011039</v>
      </c>
      <c r="K31" s="78">
        <v>64375123</v>
      </c>
      <c r="L31" s="78">
        <f t="shared" si="2"/>
        <v>426386162</v>
      </c>
      <c r="M31" s="95">
        <f t="shared" si="3"/>
        <v>0.24649717448010969</v>
      </c>
      <c r="N31" s="77">
        <v>356711074</v>
      </c>
      <c r="O31" s="78">
        <v>175256913</v>
      </c>
      <c r="P31" s="78">
        <f t="shared" si="4"/>
        <v>531967987</v>
      </c>
      <c r="Q31" s="95">
        <f t="shared" si="5"/>
        <v>0.30753485313477813</v>
      </c>
      <c r="R31" s="77">
        <v>315773027</v>
      </c>
      <c r="S31" s="78">
        <v>94201594</v>
      </c>
      <c r="T31" s="78">
        <f t="shared" si="6"/>
        <v>409974621</v>
      </c>
      <c r="U31" s="95">
        <f t="shared" si="7"/>
        <v>0.21365216984669419</v>
      </c>
      <c r="V31" s="77">
        <v>169532109</v>
      </c>
      <c r="W31" s="78">
        <v>116109844</v>
      </c>
      <c r="X31" s="78">
        <f t="shared" si="8"/>
        <v>285641953</v>
      </c>
      <c r="Y31" s="95">
        <f t="shared" si="9"/>
        <v>0.14885805103945066</v>
      </c>
      <c r="Z31" s="77">
        <f t="shared" si="10"/>
        <v>1204027249</v>
      </c>
      <c r="AA31" s="78">
        <f t="shared" si="11"/>
        <v>449943474</v>
      </c>
      <c r="AB31" s="78">
        <f t="shared" si="12"/>
        <v>1653970723</v>
      </c>
      <c r="AC31" s="95">
        <f t="shared" si="13"/>
        <v>0.8619422172277722</v>
      </c>
      <c r="AD31" s="77">
        <v>143988817</v>
      </c>
      <c r="AE31" s="78">
        <v>92137604</v>
      </c>
      <c r="AF31" s="78">
        <f t="shared" si="14"/>
        <v>236126421</v>
      </c>
      <c r="AG31" s="78">
        <v>1504665668</v>
      </c>
      <c r="AH31" s="78">
        <v>1511365668</v>
      </c>
      <c r="AI31" s="79">
        <v>1375867189</v>
      </c>
      <c r="AJ31" s="114">
        <f t="shared" si="15"/>
        <v>0.91034699155280796</v>
      </c>
      <c r="AK31" s="115">
        <f t="shared" si="16"/>
        <v>0.20969924411804808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868609038</v>
      </c>
      <c r="E32" s="78">
        <v>219833258</v>
      </c>
      <c r="F32" s="79">
        <f t="shared" si="0"/>
        <v>1088442296</v>
      </c>
      <c r="G32" s="77">
        <v>882530830</v>
      </c>
      <c r="H32" s="78">
        <v>222343363</v>
      </c>
      <c r="I32" s="79">
        <f t="shared" si="1"/>
        <v>1104874193</v>
      </c>
      <c r="J32" s="77">
        <v>232846022</v>
      </c>
      <c r="K32" s="78">
        <v>32041405</v>
      </c>
      <c r="L32" s="78">
        <f t="shared" si="2"/>
        <v>264887427</v>
      </c>
      <c r="M32" s="95">
        <f t="shared" si="3"/>
        <v>0.24336377589648536</v>
      </c>
      <c r="N32" s="77">
        <v>264609876</v>
      </c>
      <c r="O32" s="78">
        <v>74878202</v>
      </c>
      <c r="P32" s="78">
        <f t="shared" si="4"/>
        <v>339488078</v>
      </c>
      <c r="Q32" s="95">
        <f t="shared" si="5"/>
        <v>0.31190268813294997</v>
      </c>
      <c r="R32" s="77">
        <v>-129209593</v>
      </c>
      <c r="S32" s="78">
        <v>15890969</v>
      </c>
      <c r="T32" s="78">
        <f t="shared" si="6"/>
        <v>-113318624</v>
      </c>
      <c r="U32" s="95">
        <f t="shared" si="7"/>
        <v>-0.10256246794244746</v>
      </c>
      <c r="V32" s="77">
        <v>208074812</v>
      </c>
      <c r="W32" s="78">
        <v>46328914</v>
      </c>
      <c r="X32" s="78">
        <f t="shared" si="8"/>
        <v>254403726</v>
      </c>
      <c r="Y32" s="95">
        <f t="shared" si="9"/>
        <v>0.23025583148904266</v>
      </c>
      <c r="Z32" s="77">
        <f t="shared" si="10"/>
        <v>576321117</v>
      </c>
      <c r="AA32" s="78">
        <f t="shared" si="11"/>
        <v>169139490</v>
      </c>
      <c r="AB32" s="78">
        <f t="shared" si="12"/>
        <v>745460607</v>
      </c>
      <c r="AC32" s="95">
        <f t="shared" si="13"/>
        <v>0.67470180018948089</v>
      </c>
      <c r="AD32" s="77">
        <v>99837452</v>
      </c>
      <c r="AE32" s="78">
        <v>9692262</v>
      </c>
      <c r="AF32" s="78">
        <f t="shared" si="14"/>
        <v>109529714</v>
      </c>
      <c r="AG32" s="78">
        <v>878335685</v>
      </c>
      <c r="AH32" s="78">
        <v>995315053</v>
      </c>
      <c r="AI32" s="79">
        <v>720449034</v>
      </c>
      <c r="AJ32" s="114">
        <f t="shared" si="15"/>
        <v>0.72384018691215357</v>
      </c>
      <c r="AK32" s="115">
        <f t="shared" si="16"/>
        <v>1.3226914113917982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159511601</v>
      </c>
      <c r="E33" s="78">
        <v>150000</v>
      </c>
      <c r="F33" s="79">
        <f t="shared" si="0"/>
        <v>159661601</v>
      </c>
      <c r="G33" s="77">
        <v>160233927</v>
      </c>
      <c r="H33" s="78">
        <v>180000</v>
      </c>
      <c r="I33" s="79">
        <f t="shared" si="1"/>
        <v>160413927</v>
      </c>
      <c r="J33" s="77">
        <v>64858620</v>
      </c>
      <c r="K33" s="78">
        <v>0</v>
      </c>
      <c r="L33" s="78">
        <f t="shared" si="2"/>
        <v>64858620</v>
      </c>
      <c r="M33" s="95">
        <f t="shared" si="3"/>
        <v>0.4062255394770844</v>
      </c>
      <c r="N33" s="77">
        <v>52094980</v>
      </c>
      <c r="O33" s="78">
        <v>0</v>
      </c>
      <c r="P33" s="78">
        <f t="shared" si="4"/>
        <v>52094980</v>
      </c>
      <c r="Q33" s="95">
        <f t="shared" si="5"/>
        <v>0.32628371301375086</v>
      </c>
      <c r="R33" s="77">
        <v>39504183</v>
      </c>
      <c r="S33" s="78">
        <v>0</v>
      </c>
      <c r="T33" s="78">
        <f t="shared" si="6"/>
        <v>39504183</v>
      </c>
      <c r="U33" s="95">
        <f t="shared" si="7"/>
        <v>0.2462640478840718</v>
      </c>
      <c r="V33" s="77">
        <v>2976305</v>
      </c>
      <c r="W33" s="78">
        <v>317400</v>
      </c>
      <c r="X33" s="78">
        <f t="shared" si="8"/>
        <v>3293705</v>
      </c>
      <c r="Y33" s="95">
        <f t="shared" si="9"/>
        <v>2.0532537676731771E-2</v>
      </c>
      <c r="Z33" s="77">
        <f t="shared" si="10"/>
        <v>159434088</v>
      </c>
      <c r="AA33" s="78">
        <f t="shared" si="11"/>
        <v>317400</v>
      </c>
      <c r="AB33" s="78">
        <f t="shared" si="12"/>
        <v>159751488</v>
      </c>
      <c r="AC33" s="95">
        <f t="shared" si="13"/>
        <v>0.99587043960341426</v>
      </c>
      <c r="AD33" s="77">
        <v>4133902</v>
      </c>
      <c r="AE33" s="78">
        <v>1003138</v>
      </c>
      <c r="AF33" s="78">
        <f t="shared" si="14"/>
        <v>5137040</v>
      </c>
      <c r="AG33" s="78">
        <v>152991589</v>
      </c>
      <c r="AH33" s="78">
        <v>153870743</v>
      </c>
      <c r="AI33" s="79">
        <v>155663379</v>
      </c>
      <c r="AJ33" s="114">
        <f t="shared" si="15"/>
        <v>1.0116502719428606</v>
      </c>
      <c r="AK33" s="115">
        <f t="shared" si="16"/>
        <v>-0.35883212900814476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4342740584</v>
      </c>
      <c r="E34" s="81">
        <f>SUM(E28:E33)</f>
        <v>839133908</v>
      </c>
      <c r="F34" s="82">
        <f t="shared" si="0"/>
        <v>5181874492</v>
      </c>
      <c r="G34" s="80">
        <f>SUM(G28:G33)</f>
        <v>4403128353</v>
      </c>
      <c r="H34" s="81">
        <f>SUM(H28:H33)</f>
        <v>1159564038</v>
      </c>
      <c r="I34" s="82">
        <f t="shared" si="1"/>
        <v>5562692391</v>
      </c>
      <c r="J34" s="80">
        <f>SUM(J28:J33)</f>
        <v>1122155604</v>
      </c>
      <c r="K34" s="81">
        <f>SUM(K28:K33)</f>
        <v>132149875</v>
      </c>
      <c r="L34" s="81">
        <f t="shared" si="2"/>
        <v>1254305479</v>
      </c>
      <c r="M34" s="96">
        <f t="shared" si="3"/>
        <v>0.24205632169139768</v>
      </c>
      <c r="N34" s="80">
        <f>SUM(N28:N33)</f>
        <v>1122337916</v>
      </c>
      <c r="O34" s="81">
        <f>SUM(O28:O33)</f>
        <v>328644945</v>
      </c>
      <c r="P34" s="81">
        <f t="shared" si="4"/>
        <v>1450982861</v>
      </c>
      <c r="Q34" s="96">
        <f t="shared" si="5"/>
        <v>0.28001119348608106</v>
      </c>
      <c r="R34" s="80">
        <f>SUM(R28:R33)</f>
        <v>597647104</v>
      </c>
      <c r="S34" s="81">
        <f>SUM(S28:S33)</f>
        <v>144094876</v>
      </c>
      <c r="T34" s="81">
        <f t="shared" si="6"/>
        <v>741741980</v>
      </c>
      <c r="U34" s="96">
        <f t="shared" si="7"/>
        <v>0.13334226088073473</v>
      </c>
      <c r="V34" s="80">
        <f>SUM(V28:V33)</f>
        <v>729764888</v>
      </c>
      <c r="W34" s="81">
        <f>SUM(W28:W33)</f>
        <v>245971488</v>
      </c>
      <c r="X34" s="81">
        <f t="shared" si="8"/>
        <v>975736376</v>
      </c>
      <c r="Y34" s="96">
        <f t="shared" si="9"/>
        <v>0.17540721424371136</v>
      </c>
      <c r="Z34" s="80">
        <f t="shared" si="10"/>
        <v>3571905512</v>
      </c>
      <c r="AA34" s="81">
        <f t="shared" si="11"/>
        <v>850861184</v>
      </c>
      <c r="AB34" s="81">
        <f t="shared" si="12"/>
        <v>4422766696</v>
      </c>
      <c r="AC34" s="96">
        <f t="shared" si="13"/>
        <v>0.79507662569220794</v>
      </c>
      <c r="AD34" s="80">
        <f>SUM(AD28:AD33)</f>
        <v>538371744</v>
      </c>
      <c r="AE34" s="81">
        <f>SUM(AE28:AE33)</f>
        <v>183678287</v>
      </c>
      <c r="AF34" s="81">
        <f t="shared" si="14"/>
        <v>722050031</v>
      </c>
      <c r="AG34" s="81">
        <f>SUM(AG28:AG33)</f>
        <v>4643947690</v>
      </c>
      <c r="AH34" s="81">
        <f>SUM(AH28:AH33)</f>
        <v>4807503354</v>
      </c>
      <c r="AI34" s="82">
        <f>SUM(AI28:AI33)</f>
        <v>3803931422</v>
      </c>
      <c r="AJ34" s="116">
        <f t="shared" si="15"/>
        <v>0.7912488337288428</v>
      </c>
      <c r="AK34" s="117">
        <f t="shared" si="16"/>
        <v>0.35134178257517457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375826571</v>
      </c>
      <c r="E35" s="78">
        <v>79359008</v>
      </c>
      <c r="F35" s="79">
        <f t="shared" si="0"/>
        <v>455185579</v>
      </c>
      <c r="G35" s="77">
        <v>382830774</v>
      </c>
      <c r="H35" s="78">
        <v>73313629</v>
      </c>
      <c r="I35" s="79">
        <f t="shared" si="1"/>
        <v>456144403</v>
      </c>
      <c r="J35" s="77">
        <v>28724969</v>
      </c>
      <c r="K35" s="78">
        <v>6189533</v>
      </c>
      <c r="L35" s="78">
        <f t="shared" si="2"/>
        <v>34914502</v>
      </c>
      <c r="M35" s="95">
        <f t="shared" si="3"/>
        <v>7.6703884329340763E-2</v>
      </c>
      <c r="N35" s="77">
        <v>110696287</v>
      </c>
      <c r="O35" s="78">
        <v>15252936</v>
      </c>
      <c r="P35" s="78">
        <f t="shared" si="4"/>
        <v>125949223</v>
      </c>
      <c r="Q35" s="95">
        <f t="shared" si="5"/>
        <v>0.27669862317848165</v>
      </c>
      <c r="R35" s="77">
        <v>97269378</v>
      </c>
      <c r="S35" s="78">
        <v>12797598</v>
      </c>
      <c r="T35" s="78">
        <f t="shared" si="6"/>
        <v>110066976</v>
      </c>
      <c r="U35" s="95">
        <f t="shared" si="7"/>
        <v>0.24129853457831424</v>
      </c>
      <c r="V35" s="77">
        <v>34907389</v>
      </c>
      <c r="W35" s="78">
        <v>17540103</v>
      </c>
      <c r="X35" s="78">
        <f t="shared" si="8"/>
        <v>52447492</v>
      </c>
      <c r="Y35" s="95">
        <f t="shared" si="9"/>
        <v>0.11498001872884978</v>
      </c>
      <c r="Z35" s="77">
        <f t="shared" si="10"/>
        <v>271598023</v>
      </c>
      <c r="AA35" s="78">
        <f t="shared" si="11"/>
        <v>51780170</v>
      </c>
      <c r="AB35" s="78">
        <f t="shared" si="12"/>
        <v>323378193</v>
      </c>
      <c r="AC35" s="95">
        <f t="shared" si="13"/>
        <v>0.70893820218594239</v>
      </c>
      <c r="AD35" s="77">
        <v>37906787</v>
      </c>
      <c r="AE35" s="78">
        <v>35400266</v>
      </c>
      <c r="AF35" s="78">
        <f t="shared" si="14"/>
        <v>73307053</v>
      </c>
      <c r="AG35" s="78">
        <v>408007143</v>
      </c>
      <c r="AH35" s="78">
        <v>410249709</v>
      </c>
      <c r="AI35" s="79">
        <v>375809289</v>
      </c>
      <c r="AJ35" s="114">
        <f t="shared" si="15"/>
        <v>0.91605010498618045</v>
      </c>
      <c r="AK35" s="115">
        <f t="shared" si="16"/>
        <v>-0.28455053294803712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680763743</v>
      </c>
      <c r="E36" s="78">
        <v>84156000</v>
      </c>
      <c r="F36" s="79">
        <f t="shared" si="0"/>
        <v>764919743</v>
      </c>
      <c r="G36" s="77">
        <v>697761925</v>
      </c>
      <c r="H36" s="78">
        <v>94038144</v>
      </c>
      <c r="I36" s="79">
        <f t="shared" si="1"/>
        <v>791800069</v>
      </c>
      <c r="J36" s="77">
        <v>199600964</v>
      </c>
      <c r="K36" s="78">
        <v>6825293</v>
      </c>
      <c r="L36" s="78">
        <f t="shared" si="2"/>
        <v>206426257</v>
      </c>
      <c r="M36" s="95">
        <f t="shared" si="3"/>
        <v>0.26986655644473279</v>
      </c>
      <c r="N36" s="77">
        <v>151354055</v>
      </c>
      <c r="O36" s="78">
        <v>21622175</v>
      </c>
      <c r="P36" s="78">
        <f t="shared" si="4"/>
        <v>172976230</v>
      </c>
      <c r="Q36" s="95">
        <f t="shared" si="5"/>
        <v>0.22613644317976506</v>
      </c>
      <c r="R36" s="77">
        <v>234273682</v>
      </c>
      <c r="S36" s="78">
        <v>35685072</v>
      </c>
      <c r="T36" s="78">
        <f t="shared" si="6"/>
        <v>269958754</v>
      </c>
      <c r="U36" s="95">
        <f t="shared" si="7"/>
        <v>0.34094307966017617</v>
      </c>
      <c r="V36" s="77">
        <v>53792112</v>
      </c>
      <c r="W36" s="78">
        <v>26469052</v>
      </c>
      <c r="X36" s="78">
        <f t="shared" si="8"/>
        <v>80261164</v>
      </c>
      <c r="Y36" s="95">
        <f t="shared" si="9"/>
        <v>0.10136544203812137</v>
      </c>
      <c r="Z36" s="77">
        <f t="shared" si="10"/>
        <v>639020813</v>
      </c>
      <c r="AA36" s="78">
        <f t="shared" si="11"/>
        <v>90601592</v>
      </c>
      <c r="AB36" s="78">
        <f t="shared" si="12"/>
        <v>729622405</v>
      </c>
      <c r="AC36" s="95">
        <f t="shared" si="13"/>
        <v>0.92147302528209307</v>
      </c>
      <c r="AD36" s="77">
        <v>136807804</v>
      </c>
      <c r="AE36" s="78">
        <v>26237079</v>
      </c>
      <c r="AF36" s="78">
        <f t="shared" si="14"/>
        <v>163044883</v>
      </c>
      <c r="AG36" s="78">
        <v>699391986</v>
      </c>
      <c r="AH36" s="78">
        <v>733638762</v>
      </c>
      <c r="AI36" s="79">
        <v>702933268</v>
      </c>
      <c r="AJ36" s="114">
        <f t="shared" si="15"/>
        <v>0.95814630361638387</v>
      </c>
      <c r="AK36" s="115">
        <f t="shared" si="16"/>
        <v>-0.50773576868401316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457809000</v>
      </c>
      <c r="E37" s="78">
        <v>236116080</v>
      </c>
      <c r="F37" s="79">
        <f t="shared" si="0"/>
        <v>693925080</v>
      </c>
      <c r="G37" s="77">
        <v>468997433</v>
      </c>
      <c r="H37" s="78">
        <v>225419666</v>
      </c>
      <c r="I37" s="79">
        <f t="shared" si="1"/>
        <v>694417099</v>
      </c>
      <c r="J37" s="77">
        <v>163163941</v>
      </c>
      <c r="K37" s="78">
        <v>46469830</v>
      </c>
      <c r="L37" s="78">
        <f t="shared" si="2"/>
        <v>209633771</v>
      </c>
      <c r="M37" s="95">
        <f t="shared" si="3"/>
        <v>0.30209856516498873</v>
      </c>
      <c r="N37" s="77">
        <v>133033698</v>
      </c>
      <c r="O37" s="78">
        <v>56050943</v>
      </c>
      <c r="P37" s="78">
        <f t="shared" si="4"/>
        <v>189084641</v>
      </c>
      <c r="Q37" s="95">
        <f t="shared" si="5"/>
        <v>0.2724856709315075</v>
      </c>
      <c r="R37" s="77">
        <v>122828124</v>
      </c>
      <c r="S37" s="78">
        <v>29637318</v>
      </c>
      <c r="T37" s="78">
        <f t="shared" si="6"/>
        <v>152465442</v>
      </c>
      <c r="U37" s="95">
        <f t="shared" si="7"/>
        <v>0.21955888214670821</v>
      </c>
      <c r="V37" s="77">
        <v>35323609</v>
      </c>
      <c r="W37" s="78">
        <v>51235349</v>
      </c>
      <c r="X37" s="78">
        <f t="shared" si="8"/>
        <v>86558958</v>
      </c>
      <c r="Y37" s="95">
        <f t="shared" si="9"/>
        <v>0.12464980791033201</v>
      </c>
      <c r="Z37" s="77">
        <f t="shared" si="10"/>
        <v>454349372</v>
      </c>
      <c r="AA37" s="78">
        <f t="shared" si="11"/>
        <v>183393440</v>
      </c>
      <c r="AB37" s="78">
        <f t="shared" si="12"/>
        <v>637742812</v>
      </c>
      <c r="AC37" s="95">
        <f t="shared" si="13"/>
        <v>0.91838581296224675</v>
      </c>
      <c r="AD37" s="77">
        <v>25364465</v>
      </c>
      <c r="AE37" s="78">
        <v>-15579801</v>
      </c>
      <c r="AF37" s="78">
        <f t="shared" si="14"/>
        <v>9784664</v>
      </c>
      <c r="AG37" s="78">
        <v>586175151</v>
      </c>
      <c r="AH37" s="78">
        <v>619860105</v>
      </c>
      <c r="AI37" s="79">
        <v>524118026</v>
      </c>
      <c r="AJ37" s="114">
        <f t="shared" si="15"/>
        <v>0.84554244058020156</v>
      </c>
      <c r="AK37" s="115">
        <f t="shared" si="16"/>
        <v>7.8463904330286667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915421905</v>
      </c>
      <c r="E38" s="78">
        <v>299863484</v>
      </c>
      <c r="F38" s="79">
        <f t="shared" si="0"/>
        <v>1215285389</v>
      </c>
      <c r="G38" s="77">
        <v>921760239</v>
      </c>
      <c r="H38" s="78">
        <v>421211633</v>
      </c>
      <c r="I38" s="79">
        <f t="shared" si="1"/>
        <v>1342971872</v>
      </c>
      <c r="J38" s="77">
        <v>329255530</v>
      </c>
      <c r="K38" s="78">
        <v>99143597</v>
      </c>
      <c r="L38" s="78">
        <f t="shared" si="2"/>
        <v>428399127</v>
      </c>
      <c r="M38" s="95">
        <f t="shared" si="3"/>
        <v>0.35250907389951347</v>
      </c>
      <c r="N38" s="77">
        <v>272661281</v>
      </c>
      <c r="O38" s="78">
        <v>145037956</v>
      </c>
      <c r="P38" s="78">
        <f t="shared" si="4"/>
        <v>417699237</v>
      </c>
      <c r="Q38" s="95">
        <f t="shared" si="5"/>
        <v>0.34370464812689361</v>
      </c>
      <c r="R38" s="77">
        <v>220439767</v>
      </c>
      <c r="S38" s="78">
        <v>20167903</v>
      </c>
      <c r="T38" s="78">
        <f t="shared" si="6"/>
        <v>240607670</v>
      </c>
      <c r="U38" s="95">
        <f t="shared" si="7"/>
        <v>0.17916061759482629</v>
      </c>
      <c r="V38" s="77">
        <v>86399298</v>
      </c>
      <c r="W38" s="78">
        <v>87095113</v>
      </c>
      <c r="X38" s="78">
        <f t="shared" si="8"/>
        <v>173494411</v>
      </c>
      <c r="Y38" s="95">
        <f t="shared" si="9"/>
        <v>0.12918692834692519</v>
      </c>
      <c r="Z38" s="77">
        <f t="shared" si="10"/>
        <v>908755876</v>
      </c>
      <c r="AA38" s="78">
        <f t="shared" si="11"/>
        <v>351444569</v>
      </c>
      <c r="AB38" s="78">
        <f t="shared" si="12"/>
        <v>1260200445</v>
      </c>
      <c r="AC38" s="95">
        <f t="shared" si="13"/>
        <v>0.93836696901422523</v>
      </c>
      <c r="AD38" s="77">
        <v>88338676</v>
      </c>
      <c r="AE38" s="78">
        <v>60982872</v>
      </c>
      <c r="AF38" s="78">
        <f t="shared" si="14"/>
        <v>149321548</v>
      </c>
      <c r="AG38" s="78">
        <v>1253649216</v>
      </c>
      <c r="AH38" s="78">
        <v>1204228253</v>
      </c>
      <c r="AI38" s="79">
        <v>954477334</v>
      </c>
      <c r="AJ38" s="114">
        <f t="shared" si="15"/>
        <v>0.79260499961048503</v>
      </c>
      <c r="AK38" s="115">
        <f t="shared" si="16"/>
        <v>0.16188462632332201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1273051732</v>
      </c>
      <c r="E39" s="78">
        <v>593743325</v>
      </c>
      <c r="F39" s="79">
        <f t="shared" si="0"/>
        <v>1866795057</v>
      </c>
      <c r="G39" s="77">
        <v>1312647010</v>
      </c>
      <c r="H39" s="78">
        <v>569617873</v>
      </c>
      <c r="I39" s="79">
        <f t="shared" si="1"/>
        <v>1882264883</v>
      </c>
      <c r="J39" s="77">
        <v>486800429</v>
      </c>
      <c r="K39" s="78">
        <v>33707763</v>
      </c>
      <c r="L39" s="78">
        <f t="shared" si="2"/>
        <v>520508192</v>
      </c>
      <c r="M39" s="95">
        <f t="shared" si="3"/>
        <v>0.27882449658746872</v>
      </c>
      <c r="N39" s="77">
        <v>178417728</v>
      </c>
      <c r="O39" s="78">
        <v>118772491</v>
      </c>
      <c r="P39" s="78">
        <f t="shared" si="4"/>
        <v>297190219</v>
      </c>
      <c r="Q39" s="95">
        <f t="shared" si="5"/>
        <v>0.1591980961625184</v>
      </c>
      <c r="R39" s="77">
        <v>579546867</v>
      </c>
      <c r="S39" s="78">
        <v>70938544</v>
      </c>
      <c r="T39" s="78">
        <f t="shared" si="6"/>
        <v>650485411</v>
      </c>
      <c r="U39" s="95">
        <f t="shared" si="7"/>
        <v>0.34558654144534662</v>
      </c>
      <c r="V39" s="77">
        <v>59807776</v>
      </c>
      <c r="W39" s="78">
        <v>195982346</v>
      </c>
      <c r="X39" s="78">
        <f t="shared" si="8"/>
        <v>255790122</v>
      </c>
      <c r="Y39" s="95">
        <f t="shared" si="9"/>
        <v>0.13589485959718667</v>
      </c>
      <c r="Z39" s="77">
        <f t="shared" si="10"/>
        <v>1304572800</v>
      </c>
      <c r="AA39" s="78">
        <f t="shared" si="11"/>
        <v>419401144</v>
      </c>
      <c r="AB39" s="78">
        <f t="shared" si="12"/>
        <v>1723973944</v>
      </c>
      <c r="AC39" s="95">
        <f t="shared" si="13"/>
        <v>0.91590400456937171</v>
      </c>
      <c r="AD39" s="77">
        <v>75266829</v>
      </c>
      <c r="AE39" s="78">
        <v>99048814</v>
      </c>
      <c r="AF39" s="78">
        <f t="shared" si="14"/>
        <v>174315643</v>
      </c>
      <c r="AG39" s="78">
        <v>1720155590</v>
      </c>
      <c r="AH39" s="78">
        <v>1807116384</v>
      </c>
      <c r="AI39" s="79">
        <v>1404183155</v>
      </c>
      <c r="AJ39" s="114">
        <f t="shared" si="15"/>
        <v>0.77702972948088767</v>
      </c>
      <c r="AK39" s="115">
        <f t="shared" si="16"/>
        <v>0.46739625657119022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3702872951</v>
      </c>
      <c r="E40" s="81">
        <f>SUM(E35:E39)</f>
        <v>1293237897</v>
      </c>
      <c r="F40" s="82">
        <f t="shared" si="0"/>
        <v>4996110848</v>
      </c>
      <c r="G40" s="80">
        <f>SUM(G35:G39)</f>
        <v>3783997381</v>
      </c>
      <c r="H40" s="81">
        <f>SUM(H35:H39)</f>
        <v>1383600945</v>
      </c>
      <c r="I40" s="82">
        <f t="shared" si="1"/>
        <v>5167598326</v>
      </c>
      <c r="J40" s="80">
        <f>SUM(J35:J39)</f>
        <v>1207545833</v>
      </c>
      <c r="K40" s="81">
        <f>SUM(K35:K39)</f>
        <v>192336016</v>
      </c>
      <c r="L40" s="81">
        <f t="shared" si="2"/>
        <v>1399881849</v>
      </c>
      <c r="M40" s="96">
        <f t="shared" si="3"/>
        <v>0.28019431345491236</v>
      </c>
      <c r="N40" s="80">
        <f>SUM(N35:N39)</f>
        <v>846163049</v>
      </c>
      <c r="O40" s="81">
        <f>SUM(O35:O39)</f>
        <v>356736501</v>
      </c>
      <c r="P40" s="81">
        <f t="shared" si="4"/>
        <v>1202899550</v>
      </c>
      <c r="Q40" s="96">
        <f t="shared" si="5"/>
        <v>0.24076718603662173</v>
      </c>
      <c r="R40" s="80">
        <f>SUM(R35:R39)</f>
        <v>1254357818</v>
      </c>
      <c r="S40" s="81">
        <f>SUM(S35:S39)</f>
        <v>169226435</v>
      </c>
      <c r="T40" s="81">
        <f t="shared" si="6"/>
        <v>1423584253</v>
      </c>
      <c r="U40" s="96">
        <f t="shared" si="7"/>
        <v>0.27548276069319244</v>
      </c>
      <c r="V40" s="80">
        <f>SUM(V35:V39)</f>
        <v>270230184</v>
      </c>
      <c r="W40" s="81">
        <f>SUM(W35:W39)</f>
        <v>378321963</v>
      </c>
      <c r="X40" s="81">
        <f t="shared" si="8"/>
        <v>648552147</v>
      </c>
      <c r="Y40" s="96">
        <f t="shared" si="9"/>
        <v>0.12550359104671635</v>
      </c>
      <c r="Z40" s="80">
        <f t="shared" si="10"/>
        <v>3578296884</v>
      </c>
      <c r="AA40" s="81">
        <f t="shared" si="11"/>
        <v>1096620915</v>
      </c>
      <c r="AB40" s="81">
        <f t="shared" si="12"/>
        <v>4674917799</v>
      </c>
      <c r="AC40" s="96">
        <f t="shared" si="13"/>
        <v>0.90465967052409024</v>
      </c>
      <c r="AD40" s="80">
        <f>SUM(AD35:AD39)</f>
        <v>363684561</v>
      </c>
      <c r="AE40" s="81">
        <f>SUM(AE35:AE39)</f>
        <v>206089230</v>
      </c>
      <c r="AF40" s="81">
        <f t="shared" si="14"/>
        <v>569773791</v>
      </c>
      <c r="AG40" s="81">
        <f>SUM(AG35:AG39)</f>
        <v>4667379086</v>
      </c>
      <c r="AH40" s="81">
        <f>SUM(AH35:AH39)</f>
        <v>4775093213</v>
      </c>
      <c r="AI40" s="82">
        <f>SUM(AI35:AI39)</f>
        <v>3961521072</v>
      </c>
      <c r="AJ40" s="116">
        <f t="shared" si="15"/>
        <v>0.82962172575289583</v>
      </c>
      <c r="AK40" s="117">
        <f t="shared" si="16"/>
        <v>0.13826251267496437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26562393248</v>
      </c>
      <c r="E41" s="84">
        <f>SUM(E9:E14,E16:E20,E22:E26,E28:E33,E35:E39)</f>
        <v>7157260130</v>
      </c>
      <c r="F41" s="85">
        <f t="shared" si="0"/>
        <v>33719653378</v>
      </c>
      <c r="G41" s="83">
        <f>SUM(G9:G14,G16:G20,G22:G26,G28:G33,G35:G39)</f>
        <v>26771517006</v>
      </c>
      <c r="H41" s="84">
        <f>SUM(H9:H14,H16:H20,H22:H26,H28:H33,H35:H39)</f>
        <v>7748830054</v>
      </c>
      <c r="I41" s="85">
        <f t="shared" si="1"/>
        <v>34520347060</v>
      </c>
      <c r="J41" s="83">
        <f>SUM(J9:J14,J16:J20,J22:J26,J28:J33,J35:J39)</f>
        <v>7756022936</v>
      </c>
      <c r="K41" s="84">
        <f>SUM(K9:K14,K16:K20,K22:K26,K28:K33,K35:K39)</f>
        <v>1347372379</v>
      </c>
      <c r="L41" s="84">
        <f t="shared" si="2"/>
        <v>9103395315</v>
      </c>
      <c r="M41" s="97">
        <f t="shared" si="3"/>
        <v>0.26997298023648741</v>
      </c>
      <c r="N41" s="83">
        <f>SUM(N9:N14,N16:N20,N22:N26,N28:N33,N35:N39)</f>
        <v>6486833413</v>
      </c>
      <c r="O41" s="84">
        <f>SUM(O9:O14,O16:O20,O22:O26,O28:O33,O35:O39)</f>
        <v>1880893136</v>
      </c>
      <c r="P41" s="84">
        <f t="shared" si="4"/>
        <v>8367726549</v>
      </c>
      <c r="Q41" s="97">
        <f t="shared" si="5"/>
        <v>0.24815577002518735</v>
      </c>
      <c r="R41" s="83">
        <f>SUM(R9:R14,R16:R20,R22:R26,R28:R33,R35:R39)</f>
        <v>6099323197</v>
      </c>
      <c r="S41" s="84">
        <f>SUM(S9:S14,S16:S20,S22:S26,S28:S33,S35:S39)</f>
        <v>1068934973</v>
      </c>
      <c r="T41" s="84">
        <f t="shared" si="6"/>
        <v>7168258170</v>
      </c>
      <c r="U41" s="97">
        <f t="shared" si="7"/>
        <v>0.20765313157312157</v>
      </c>
      <c r="V41" s="83">
        <f>SUM(V9:V14,V16:V20,V22:V26,V28:V33,V35:V39)</f>
        <v>3178263311</v>
      </c>
      <c r="W41" s="84">
        <f>SUM(W9:W14,W16:W20,W22:W26,W28:W33,W35:W39)</f>
        <v>1801451732</v>
      </c>
      <c r="X41" s="84">
        <f t="shared" si="8"/>
        <v>4979715043</v>
      </c>
      <c r="Y41" s="97">
        <f t="shared" si="9"/>
        <v>0.14425448951439365</v>
      </c>
      <c r="Z41" s="83">
        <f t="shared" si="10"/>
        <v>23520442857</v>
      </c>
      <c r="AA41" s="84">
        <f t="shared" si="11"/>
        <v>6098652220</v>
      </c>
      <c r="AB41" s="84">
        <f t="shared" si="12"/>
        <v>29619095077</v>
      </c>
      <c r="AC41" s="97">
        <f t="shared" si="13"/>
        <v>0.85801846156178241</v>
      </c>
      <c r="AD41" s="83">
        <f>SUM(AD9:AD14,AD16:AD20,AD22:AD26,AD28:AD33,AD35:AD39)</f>
        <v>2886939944</v>
      </c>
      <c r="AE41" s="84">
        <f>SUM(AE9:AE14,AE16:AE20,AE22:AE26,AE28:AE33,AE35:AE39)</f>
        <v>1812755745</v>
      </c>
      <c r="AF41" s="84">
        <f t="shared" si="14"/>
        <v>4699695689</v>
      </c>
      <c r="AG41" s="84">
        <f>SUM(AG9:AG14,AG16:AG20,AG22:AG26,AG28:AG33,AG35:AG39)</f>
        <v>30366939444</v>
      </c>
      <c r="AH41" s="84">
        <f>SUM(AH9:AH14,AH16:AH20,AH22:AH26,AH28:AH33,AH35:AH39)</f>
        <v>31026458758</v>
      </c>
      <c r="AI41" s="85">
        <f>SUM(AI9:AI14,AI16:AI20,AI22:AI26,AI28:AI33,AI35:AI39)</f>
        <v>38963600074</v>
      </c>
      <c r="AJ41" s="118">
        <f t="shared" si="15"/>
        <v>1.2558184734490028</v>
      </c>
      <c r="AK41" s="119">
        <f t="shared" si="16"/>
        <v>5.9582443743199542E-2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724446335</v>
      </c>
      <c r="E9" s="78">
        <v>20500000</v>
      </c>
      <c r="F9" s="79">
        <f>$D9       +$E9</f>
        <v>744946335</v>
      </c>
      <c r="G9" s="77">
        <v>785936640</v>
      </c>
      <c r="H9" s="78">
        <v>520706563</v>
      </c>
      <c r="I9" s="79">
        <f>$G9       +$H9</f>
        <v>1306643203</v>
      </c>
      <c r="J9" s="77">
        <v>15729875</v>
      </c>
      <c r="K9" s="78">
        <v>30199976</v>
      </c>
      <c r="L9" s="78">
        <f>$J9       +$K9</f>
        <v>45929851</v>
      </c>
      <c r="M9" s="95">
        <f>IF(($F9       =0),0,($L9       /$F9       ))</f>
        <v>6.1655247958230443E-2</v>
      </c>
      <c r="N9" s="77">
        <v>191475982</v>
      </c>
      <c r="O9" s="78">
        <v>90032338</v>
      </c>
      <c r="P9" s="78">
        <f>$N9       +$O9</f>
        <v>281508320</v>
      </c>
      <c r="Q9" s="95">
        <f>IF(($F9       =0),0,($P9       /$F9       ))</f>
        <v>0.37789073759252739</v>
      </c>
      <c r="R9" s="77">
        <v>166883276</v>
      </c>
      <c r="S9" s="78">
        <v>99768054</v>
      </c>
      <c r="T9" s="78">
        <f>$R9       +$S9</f>
        <v>266651330</v>
      </c>
      <c r="U9" s="95">
        <f>IF(($I9       =0),0,($T9       /$I9       ))</f>
        <v>0.20407355993417278</v>
      </c>
      <c r="V9" s="77">
        <v>32247152</v>
      </c>
      <c r="W9" s="78">
        <v>170220962</v>
      </c>
      <c r="X9" s="78">
        <f>$V9       +$W9</f>
        <v>202468114</v>
      </c>
      <c r="Y9" s="95">
        <f>IF(($I9       =0),0,($X9       /$I9       ))</f>
        <v>0.1549528697161868</v>
      </c>
      <c r="Z9" s="77">
        <f>$J9       +$N9       +$R9       +$V9</f>
        <v>406336285</v>
      </c>
      <c r="AA9" s="78">
        <f>$K9       +$O9       +$S9       +$W9</f>
        <v>390221330</v>
      </c>
      <c r="AB9" s="78">
        <f>$Z9       +$AA9</f>
        <v>796557615</v>
      </c>
      <c r="AC9" s="95">
        <f>IF(($I9       =0),0,($AB9       /$I9       ))</f>
        <v>0.6096213665453093</v>
      </c>
      <c r="AD9" s="77">
        <v>40724823</v>
      </c>
      <c r="AE9" s="78">
        <v>111457962</v>
      </c>
      <c r="AF9" s="78">
        <f>$AD9       +$AE9</f>
        <v>152182785</v>
      </c>
      <c r="AG9" s="78">
        <v>1014569177</v>
      </c>
      <c r="AH9" s="78">
        <v>1039458009</v>
      </c>
      <c r="AI9" s="79">
        <v>745456675</v>
      </c>
      <c r="AJ9" s="114">
        <f>IF(($AH9       =0),0,($AI9       /$AH9       ))</f>
        <v>0.71715900839242075</v>
      </c>
      <c r="AK9" s="115">
        <f>IF(($AF9       =0),0,(($X9       /$AF9       )-1))</f>
        <v>0.33042718333745835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1070077655</v>
      </c>
      <c r="E10" s="78">
        <v>166448450</v>
      </c>
      <c r="F10" s="79">
        <f t="shared" ref="F10:F32" si="0">$D10      +$E10</f>
        <v>1236526105</v>
      </c>
      <c r="G10" s="77">
        <v>1094862599</v>
      </c>
      <c r="H10" s="78">
        <v>168051680</v>
      </c>
      <c r="I10" s="79">
        <f t="shared" ref="I10:I32" si="1">$G10      +$H10</f>
        <v>1262914279</v>
      </c>
      <c r="J10" s="77">
        <v>292680123</v>
      </c>
      <c r="K10" s="78">
        <v>42795928</v>
      </c>
      <c r="L10" s="78">
        <f t="shared" ref="L10:L32" si="2">$J10      +$K10</f>
        <v>335476051</v>
      </c>
      <c r="M10" s="95">
        <f t="shared" ref="M10:M32" si="3">IF(($F10      =0),0,($L10      /$F10      ))</f>
        <v>0.2713052717961017</v>
      </c>
      <c r="N10" s="77">
        <v>262599270</v>
      </c>
      <c r="O10" s="78">
        <v>28730621</v>
      </c>
      <c r="P10" s="78">
        <f t="shared" ref="P10:P32" si="4">$N10      +$O10</f>
        <v>291329891</v>
      </c>
      <c r="Q10" s="95">
        <f t="shared" ref="Q10:Q32" si="5">IF(($F10      =0),0,($P10      /$F10      ))</f>
        <v>0.23560351036826674</v>
      </c>
      <c r="R10" s="77">
        <v>248132621</v>
      </c>
      <c r="S10" s="78">
        <v>22834362</v>
      </c>
      <c r="T10" s="78">
        <f t="shared" ref="T10:T32" si="6">$R10      +$S10</f>
        <v>270966983</v>
      </c>
      <c r="U10" s="95">
        <f t="shared" ref="U10:U32" si="7">IF(($I10      =0),0,($T10      /$I10      ))</f>
        <v>0.21455690818109754</v>
      </c>
      <c r="V10" s="77">
        <v>174833504</v>
      </c>
      <c r="W10" s="78">
        <v>43995915</v>
      </c>
      <c r="X10" s="78">
        <f t="shared" ref="X10:X32" si="8">$V10      +$W10</f>
        <v>218829419</v>
      </c>
      <c r="Y10" s="95">
        <f t="shared" ref="Y10:Y32" si="9">IF(($I10      =0),0,($X10      /$I10      ))</f>
        <v>0.17327337463732961</v>
      </c>
      <c r="Z10" s="77">
        <f t="shared" ref="Z10:Z32" si="10">$J10      +$N10      +$R10      +$V10</f>
        <v>978245518</v>
      </c>
      <c r="AA10" s="78">
        <f t="shared" ref="AA10:AA32" si="11">$K10      +$O10      +$S10      +$W10</f>
        <v>138356826</v>
      </c>
      <c r="AB10" s="78">
        <f t="shared" ref="AB10:AB32" si="12">$Z10      +$AA10</f>
        <v>1116602344</v>
      </c>
      <c r="AC10" s="95">
        <f t="shared" ref="AC10:AC32" si="13">IF(($I10      =0),0,($AB10      /$I10      ))</f>
        <v>0.8841473745028422</v>
      </c>
      <c r="AD10" s="77">
        <v>168316510</v>
      </c>
      <c r="AE10" s="78">
        <v>78794440</v>
      </c>
      <c r="AF10" s="78">
        <f t="shared" ref="AF10:AF32" si="14">$AD10      +$AE10</f>
        <v>247110950</v>
      </c>
      <c r="AG10" s="78">
        <v>1208480174</v>
      </c>
      <c r="AH10" s="78">
        <v>1281491124</v>
      </c>
      <c r="AI10" s="79">
        <v>1140822678</v>
      </c>
      <c r="AJ10" s="114">
        <f t="shared" ref="AJ10:AJ32" si="15">IF(($AH10      =0),0,($AI10      /$AH10      ))</f>
        <v>0.89023065133613832</v>
      </c>
      <c r="AK10" s="115">
        <f t="shared" ref="AK10:AK32" si="16">IF(($AF10      =0),0,(($X10      /$AF10      )-1))</f>
        <v>-0.11444871625478348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762711513</v>
      </c>
      <c r="E11" s="78">
        <v>82001634</v>
      </c>
      <c r="F11" s="79">
        <f t="shared" si="0"/>
        <v>844713147</v>
      </c>
      <c r="G11" s="77">
        <v>826026088</v>
      </c>
      <c r="H11" s="78">
        <v>104524095</v>
      </c>
      <c r="I11" s="79">
        <f t="shared" si="1"/>
        <v>930550183</v>
      </c>
      <c r="J11" s="77">
        <v>61413691</v>
      </c>
      <c r="K11" s="78">
        <v>27961234</v>
      </c>
      <c r="L11" s="78">
        <f t="shared" si="2"/>
        <v>89374925</v>
      </c>
      <c r="M11" s="95">
        <f t="shared" si="3"/>
        <v>0.10580505976190281</v>
      </c>
      <c r="N11" s="77">
        <v>209095452</v>
      </c>
      <c r="O11" s="78">
        <v>20666517</v>
      </c>
      <c r="P11" s="78">
        <f t="shared" si="4"/>
        <v>229761969</v>
      </c>
      <c r="Q11" s="95">
        <f t="shared" si="5"/>
        <v>0.27199999173210454</v>
      </c>
      <c r="R11" s="77">
        <v>85631046</v>
      </c>
      <c r="S11" s="78">
        <v>13211647</v>
      </c>
      <c r="T11" s="78">
        <f t="shared" si="6"/>
        <v>98842693</v>
      </c>
      <c r="U11" s="95">
        <f t="shared" si="7"/>
        <v>0.10621962663135601</v>
      </c>
      <c r="V11" s="77">
        <v>153830466</v>
      </c>
      <c r="W11" s="78">
        <v>22535539</v>
      </c>
      <c r="X11" s="78">
        <f t="shared" si="8"/>
        <v>176366005</v>
      </c>
      <c r="Y11" s="95">
        <f t="shared" si="9"/>
        <v>0.18952874140695322</v>
      </c>
      <c r="Z11" s="77">
        <f t="shared" si="10"/>
        <v>509970655</v>
      </c>
      <c r="AA11" s="78">
        <f t="shared" si="11"/>
        <v>84374937</v>
      </c>
      <c r="AB11" s="78">
        <f t="shared" si="12"/>
        <v>594345592</v>
      </c>
      <c r="AC11" s="95">
        <f t="shared" si="13"/>
        <v>0.63870342820619275</v>
      </c>
      <c r="AD11" s="77">
        <v>55865965</v>
      </c>
      <c r="AE11" s="78">
        <v>19335920</v>
      </c>
      <c r="AF11" s="78">
        <f t="shared" si="14"/>
        <v>75201885</v>
      </c>
      <c r="AG11" s="78">
        <v>807107758</v>
      </c>
      <c r="AH11" s="78">
        <v>820945293</v>
      </c>
      <c r="AI11" s="79">
        <v>676757597</v>
      </c>
      <c r="AJ11" s="114">
        <f t="shared" si="15"/>
        <v>0.82436381908824707</v>
      </c>
      <c r="AK11" s="115">
        <f t="shared" si="16"/>
        <v>1.3452338329019278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525612438</v>
      </c>
      <c r="E12" s="78">
        <v>52356900</v>
      </c>
      <c r="F12" s="79">
        <f t="shared" si="0"/>
        <v>577969338</v>
      </c>
      <c r="G12" s="77">
        <v>531260604</v>
      </c>
      <c r="H12" s="78">
        <v>46489900</v>
      </c>
      <c r="I12" s="79">
        <f t="shared" si="1"/>
        <v>577750504</v>
      </c>
      <c r="J12" s="77">
        <v>134046168</v>
      </c>
      <c r="K12" s="78">
        <v>9556885</v>
      </c>
      <c r="L12" s="78">
        <f t="shared" si="2"/>
        <v>143603053</v>
      </c>
      <c r="M12" s="95">
        <f t="shared" si="3"/>
        <v>0.24846136907006647</v>
      </c>
      <c r="N12" s="77">
        <v>111351029</v>
      </c>
      <c r="O12" s="78">
        <v>16674170</v>
      </c>
      <c r="P12" s="78">
        <f t="shared" si="4"/>
        <v>128025199</v>
      </c>
      <c r="Q12" s="95">
        <f t="shared" si="5"/>
        <v>0.22150863477120997</v>
      </c>
      <c r="R12" s="77">
        <v>77346089</v>
      </c>
      <c r="S12" s="78">
        <v>2943411</v>
      </c>
      <c r="T12" s="78">
        <f t="shared" si="6"/>
        <v>80289500</v>
      </c>
      <c r="U12" s="95">
        <f t="shared" si="7"/>
        <v>0.13896915613941205</v>
      </c>
      <c r="V12" s="77">
        <v>72605756</v>
      </c>
      <c r="W12" s="78">
        <v>9746428</v>
      </c>
      <c r="X12" s="78">
        <f t="shared" si="8"/>
        <v>82352184</v>
      </c>
      <c r="Y12" s="95">
        <f t="shared" si="9"/>
        <v>0.14253935466926049</v>
      </c>
      <c r="Z12" s="77">
        <f t="shared" si="10"/>
        <v>395349042</v>
      </c>
      <c r="AA12" s="78">
        <f t="shared" si="11"/>
        <v>38920894</v>
      </c>
      <c r="AB12" s="78">
        <f t="shared" si="12"/>
        <v>434269936</v>
      </c>
      <c r="AC12" s="95">
        <f t="shared" si="13"/>
        <v>0.75165652473407452</v>
      </c>
      <c r="AD12" s="77">
        <v>76509107</v>
      </c>
      <c r="AE12" s="78">
        <v>14058833</v>
      </c>
      <c r="AF12" s="78">
        <f t="shared" si="14"/>
        <v>90567940</v>
      </c>
      <c r="AG12" s="78">
        <v>459190613</v>
      </c>
      <c r="AH12" s="78">
        <v>535526025</v>
      </c>
      <c r="AI12" s="79">
        <v>426401747</v>
      </c>
      <c r="AJ12" s="114">
        <f t="shared" si="15"/>
        <v>0.7962297387881383</v>
      </c>
      <c r="AK12" s="115">
        <f t="shared" si="16"/>
        <v>-9.0713733800283025E-2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1133122559</v>
      </c>
      <c r="E13" s="78">
        <v>75686600</v>
      </c>
      <c r="F13" s="79">
        <f t="shared" si="0"/>
        <v>1208809159</v>
      </c>
      <c r="G13" s="77">
        <v>1181949769</v>
      </c>
      <c r="H13" s="78">
        <v>92243791</v>
      </c>
      <c r="I13" s="79">
        <f t="shared" si="1"/>
        <v>1274193560</v>
      </c>
      <c r="J13" s="77">
        <v>291032272</v>
      </c>
      <c r="K13" s="78">
        <v>17322438</v>
      </c>
      <c r="L13" s="78">
        <f t="shared" si="2"/>
        <v>308354710</v>
      </c>
      <c r="M13" s="95">
        <f t="shared" si="3"/>
        <v>0.25508965389961941</v>
      </c>
      <c r="N13" s="77">
        <v>216923561</v>
      </c>
      <c r="O13" s="78">
        <v>12155655</v>
      </c>
      <c r="P13" s="78">
        <f t="shared" si="4"/>
        <v>229079216</v>
      </c>
      <c r="Q13" s="95">
        <f t="shared" si="5"/>
        <v>0.18950817363884651</v>
      </c>
      <c r="R13" s="77">
        <v>333213285</v>
      </c>
      <c r="S13" s="78">
        <v>8288577</v>
      </c>
      <c r="T13" s="78">
        <f t="shared" si="6"/>
        <v>341501862</v>
      </c>
      <c r="U13" s="95">
        <f t="shared" si="7"/>
        <v>0.26801411710164347</v>
      </c>
      <c r="V13" s="77">
        <v>258733926</v>
      </c>
      <c r="W13" s="78">
        <v>23500989</v>
      </c>
      <c r="X13" s="78">
        <f t="shared" si="8"/>
        <v>282234915</v>
      </c>
      <c r="Y13" s="95">
        <f t="shared" si="9"/>
        <v>0.22150081734834698</v>
      </c>
      <c r="Z13" s="77">
        <f t="shared" si="10"/>
        <v>1099903044</v>
      </c>
      <c r="AA13" s="78">
        <f t="shared" si="11"/>
        <v>61267659</v>
      </c>
      <c r="AB13" s="78">
        <f t="shared" si="12"/>
        <v>1161170703</v>
      </c>
      <c r="AC13" s="95">
        <f t="shared" si="13"/>
        <v>0.91129851809955786</v>
      </c>
      <c r="AD13" s="77">
        <v>212056341</v>
      </c>
      <c r="AE13" s="78">
        <v>22939540</v>
      </c>
      <c r="AF13" s="78">
        <f t="shared" si="14"/>
        <v>234995881</v>
      </c>
      <c r="AG13" s="78">
        <v>1234434029</v>
      </c>
      <c r="AH13" s="78">
        <v>1234434029</v>
      </c>
      <c r="AI13" s="79">
        <v>971125014</v>
      </c>
      <c r="AJ13" s="114">
        <f t="shared" si="15"/>
        <v>0.78669656797025966</v>
      </c>
      <c r="AK13" s="115">
        <f t="shared" si="16"/>
        <v>0.20102068937965778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354211358</v>
      </c>
      <c r="E14" s="78">
        <v>36500000</v>
      </c>
      <c r="F14" s="79">
        <f t="shared" si="0"/>
        <v>390711358</v>
      </c>
      <c r="G14" s="77">
        <v>354211358</v>
      </c>
      <c r="H14" s="78">
        <v>36500000</v>
      </c>
      <c r="I14" s="79">
        <f t="shared" si="1"/>
        <v>390711358</v>
      </c>
      <c r="J14" s="77">
        <v>94742950</v>
      </c>
      <c r="K14" s="78">
        <v>6920026</v>
      </c>
      <c r="L14" s="78">
        <f t="shared" si="2"/>
        <v>101662976</v>
      </c>
      <c r="M14" s="95">
        <f t="shared" si="3"/>
        <v>0.2601996945274368</v>
      </c>
      <c r="N14" s="77">
        <v>91540898</v>
      </c>
      <c r="O14" s="78">
        <v>8987084</v>
      </c>
      <c r="P14" s="78">
        <f t="shared" si="4"/>
        <v>100527982</v>
      </c>
      <c r="Q14" s="95">
        <f t="shared" si="5"/>
        <v>0.25729475210188285</v>
      </c>
      <c r="R14" s="77">
        <v>84462557</v>
      </c>
      <c r="S14" s="78">
        <v>2938707</v>
      </c>
      <c r="T14" s="78">
        <f t="shared" si="6"/>
        <v>87401264</v>
      </c>
      <c r="U14" s="95">
        <f t="shared" si="7"/>
        <v>0.22369778152187733</v>
      </c>
      <c r="V14" s="77">
        <v>56412058</v>
      </c>
      <c r="W14" s="78">
        <v>5929747</v>
      </c>
      <c r="X14" s="78">
        <f t="shared" si="8"/>
        <v>62341805</v>
      </c>
      <c r="Y14" s="95">
        <f t="shared" si="9"/>
        <v>0.15955974589302827</v>
      </c>
      <c r="Z14" s="77">
        <f t="shared" si="10"/>
        <v>327158463</v>
      </c>
      <c r="AA14" s="78">
        <f t="shared" si="11"/>
        <v>24775564</v>
      </c>
      <c r="AB14" s="78">
        <f t="shared" si="12"/>
        <v>351934027</v>
      </c>
      <c r="AC14" s="95">
        <f t="shared" si="13"/>
        <v>0.90075197404422525</v>
      </c>
      <c r="AD14" s="77">
        <v>51104898</v>
      </c>
      <c r="AE14" s="78">
        <v>6224836</v>
      </c>
      <c r="AF14" s="78">
        <f t="shared" si="14"/>
        <v>57329734</v>
      </c>
      <c r="AG14" s="78">
        <v>369124475</v>
      </c>
      <c r="AH14" s="78">
        <v>369124475</v>
      </c>
      <c r="AI14" s="79">
        <v>314629851</v>
      </c>
      <c r="AJ14" s="114">
        <f t="shared" si="15"/>
        <v>0.85236789297160531</v>
      </c>
      <c r="AK14" s="115">
        <f t="shared" si="16"/>
        <v>8.7425331504241699E-2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3087553471</v>
      </c>
      <c r="E15" s="78">
        <v>123426550</v>
      </c>
      <c r="F15" s="79">
        <f t="shared" si="0"/>
        <v>3210980021</v>
      </c>
      <c r="G15" s="77">
        <v>3072267990</v>
      </c>
      <c r="H15" s="78">
        <v>193592505</v>
      </c>
      <c r="I15" s="79">
        <f t="shared" si="1"/>
        <v>3265860495</v>
      </c>
      <c r="J15" s="77">
        <v>639774770</v>
      </c>
      <c r="K15" s="78">
        <v>46548322</v>
      </c>
      <c r="L15" s="78">
        <f t="shared" si="2"/>
        <v>686323092</v>
      </c>
      <c r="M15" s="95">
        <f t="shared" si="3"/>
        <v>0.21374256068596073</v>
      </c>
      <c r="N15" s="77">
        <v>655379753</v>
      </c>
      <c r="O15" s="78">
        <v>38697924</v>
      </c>
      <c r="P15" s="78">
        <f t="shared" si="4"/>
        <v>694077677</v>
      </c>
      <c r="Q15" s="95">
        <f t="shared" si="5"/>
        <v>0.21615758194093104</v>
      </c>
      <c r="R15" s="77">
        <v>646117412</v>
      </c>
      <c r="S15" s="78">
        <v>45502654</v>
      </c>
      <c r="T15" s="78">
        <f t="shared" si="6"/>
        <v>691620066</v>
      </c>
      <c r="U15" s="95">
        <f t="shared" si="7"/>
        <v>0.21177269116634451</v>
      </c>
      <c r="V15" s="77">
        <v>364099250</v>
      </c>
      <c r="W15" s="78">
        <v>12907287</v>
      </c>
      <c r="X15" s="78">
        <f t="shared" si="8"/>
        <v>377006537</v>
      </c>
      <c r="Y15" s="95">
        <f t="shared" si="9"/>
        <v>0.11543865317492687</v>
      </c>
      <c r="Z15" s="77">
        <f t="shared" si="10"/>
        <v>2305371185</v>
      </c>
      <c r="AA15" s="78">
        <f t="shared" si="11"/>
        <v>143656187</v>
      </c>
      <c r="AB15" s="78">
        <f t="shared" si="12"/>
        <v>2449027372</v>
      </c>
      <c r="AC15" s="95">
        <f t="shared" si="13"/>
        <v>0.74988731936022268</v>
      </c>
      <c r="AD15" s="77">
        <v>498318932</v>
      </c>
      <c r="AE15" s="78">
        <v>97706787</v>
      </c>
      <c r="AF15" s="78">
        <f t="shared" si="14"/>
        <v>596025719</v>
      </c>
      <c r="AG15" s="78">
        <v>2992489743</v>
      </c>
      <c r="AH15" s="78">
        <v>3031222433</v>
      </c>
      <c r="AI15" s="79">
        <v>2478417235</v>
      </c>
      <c r="AJ15" s="114">
        <f t="shared" si="15"/>
        <v>0.81762961636144638</v>
      </c>
      <c r="AK15" s="115">
        <f t="shared" si="16"/>
        <v>-0.36746599184925444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391721230</v>
      </c>
      <c r="E16" s="78">
        <v>0</v>
      </c>
      <c r="F16" s="79">
        <f t="shared" si="0"/>
        <v>391721230</v>
      </c>
      <c r="G16" s="77">
        <v>846532045</v>
      </c>
      <c r="H16" s="78">
        <v>0</v>
      </c>
      <c r="I16" s="79">
        <f t="shared" si="1"/>
        <v>846532045</v>
      </c>
      <c r="J16" s="77">
        <v>249974116</v>
      </c>
      <c r="K16" s="78">
        <v>0</v>
      </c>
      <c r="L16" s="78">
        <f t="shared" si="2"/>
        <v>249974116</v>
      </c>
      <c r="M16" s="95">
        <f t="shared" si="3"/>
        <v>0.63814288543921915</v>
      </c>
      <c r="N16" s="77">
        <v>252554956</v>
      </c>
      <c r="O16" s="78">
        <v>0</v>
      </c>
      <c r="P16" s="78">
        <f t="shared" si="4"/>
        <v>252554956</v>
      </c>
      <c r="Q16" s="95">
        <f t="shared" si="5"/>
        <v>0.64473134631993267</v>
      </c>
      <c r="R16" s="77">
        <v>160205454</v>
      </c>
      <c r="S16" s="78">
        <v>0</v>
      </c>
      <c r="T16" s="78">
        <f t="shared" si="6"/>
        <v>160205454</v>
      </c>
      <c r="U16" s="95">
        <f t="shared" si="7"/>
        <v>0.18924913114186953</v>
      </c>
      <c r="V16" s="77">
        <v>134638092</v>
      </c>
      <c r="W16" s="78">
        <v>0</v>
      </c>
      <c r="X16" s="78">
        <f t="shared" si="8"/>
        <v>134638092</v>
      </c>
      <c r="Y16" s="95">
        <f t="shared" si="9"/>
        <v>0.15904665723552142</v>
      </c>
      <c r="Z16" s="77">
        <f t="shared" si="10"/>
        <v>797372618</v>
      </c>
      <c r="AA16" s="78">
        <f t="shared" si="11"/>
        <v>0</v>
      </c>
      <c r="AB16" s="78">
        <f t="shared" si="12"/>
        <v>797372618</v>
      </c>
      <c r="AC16" s="95">
        <f t="shared" si="13"/>
        <v>0.94192845115508883</v>
      </c>
      <c r="AD16" s="77">
        <v>37753742</v>
      </c>
      <c r="AE16" s="78">
        <v>0</v>
      </c>
      <c r="AF16" s="78">
        <f t="shared" si="14"/>
        <v>37753742</v>
      </c>
      <c r="AG16" s="78">
        <v>359911270</v>
      </c>
      <c r="AH16" s="78">
        <v>366830880</v>
      </c>
      <c r="AI16" s="79">
        <v>390146829</v>
      </c>
      <c r="AJ16" s="114">
        <f t="shared" si="15"/>
        <v>1.0635604859656309</v>
      </c>
      <c r="AK16" s="115">
        <f t="shared" si="16"/>
        <v>2.5662184691520116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8049456559</v>
      </c>
      <c r="E17" s="81">
        <f>SUM(E9:E16)</f>
        <v>556920134</v>
      </c>
      <c r="F17" s="82">
        <f t="shared" si="0"/>
        <v>8606376693</v>
      </c>
      <c r="G17" s="80">
        <f>SUM(G9:G16)</f>
        <v>8693047093</v>
      </c>
      <c r="H17" s="81">
        <f>SUM(H9:H16)</f>
        <v>1162108534</v>
      </c>
      <c r="I17" s="82">
        <f t="shared" si="1"/>
        <v>9855155627</v>
      </c>
      <c r="J17" s="80">
        <f>SUM(J9:J16)</f>
        <v>1779393965</v>
      </c>
      <c r="K17" s="81">
        <f>SUM(K9:K16)</f>
        <v>181304809</v>
      </c>
      <c r="L17" s="81">
        <f t="shared" si="2"/>
        <v>1960698774</v>
      </c>
      <c r="M17" s="96">
        <f t="shared" si="3"/>
        <v>0.22781930700229924</v>
      </c>
      <c r="N17" s="80">
        <f>SUM(N9:N16)</f>
        <v>1990920901</v>
      </c>
      <c r="O17" s="81">
        <f>SUM(O9:O16)</f>
        <v>215944309</v>
      </c>
      <c r="P17" s="81">
        <f t="shared" si="4"/>
        <v>2206865210</v>
      </c>
      <c r="Q17" s="96">
        <f t="shared" si="5"/>
        <v>0.25642210290364759</v>
      </c>
      <c r="R17" s="80">
        <f>SUM(R9:R16)</f>
        <v>1801991740</v>
      </c>
      <c r="S17" s="81">
        <f>SUM(S9:S16)</f>
        <v>195487412</v>
      </c>
      <c r="T17" s="81">
        <f t="shared" si="6"/>
        <v>1997479152</v>
      </c>
      <c r="U17" s="96">
        <f t="shared" si="7"/>
        <v>0.20268367417025265</v>
      </c>
      <c r="V17" s="80">
        <f>SUM(V9:V16)</f>
        <v>1247400204</v>
      </c>
      <c r="W17" s="81">
        <f>SUM(W9:W16)</f>
        <v>288836867</v>
      </c>
      <c r="X17" s="81">
        <f t="shared" si="8"/>
        <v>1536237071</v>
      </c>
      <c r="Y17" s="96">
        <f t="shared" si="9"/>
        <v>0.15588156383763213</v>
      </c>
      <c r="Z17" s="80">
        <f t="shared" si="10"/>
        <v>6819706810</v>
      </c>
      <c r="AA17" s="81">
        <f t="shared" si="11"/>
        <v>881573397</v>
      </c>
      <c r="AB17" s="81">
        <f t="shared" si="12"/>
        <v>7701280207</v>
      </c>
      <c r="AC17" s="96">
        <f t="shared" si="13"/>
        <v>0.78144683843458906</v>
      </c>
      <c r="AD17" s="80">
        <f>SUM(AD9:AD16)</f>
        <v>1140650318</v>
      </c>
      <c r="AE17" s="81">
        <f>SUM(AE9:AE16)</f>
        <v>350518318</v>
      </c>
      <c r="AF17" s="81">
        <f t="shared" si="14"/>
        <v>1491168636</v>
      </c>
      <c r="AG17" s="81">
        <f>SUM(AG9:AG16)</f>
        <v>8445307239</v>
      </c>
      <c r="AH17" s="81">
        <f>SUM(AH9:AH16)</f>
        <v>8679032268</v>
      </c>
      <c r="AI17" s="82">
        <f>SUM(AI9:AI16)</f>
        <v>7143757626</v>
      </c>
      <c r="AJ17" s="116">
        <f t="shared" si="15"/>
        <v>0.82310531928074171</v>
      </c>
      <c r="AK17" s="117">
        <f t="shared" si="16"/>
        <v>3.0223566880332342E-2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808580320</v>
      </c>
      <c r="E18" s="78">
        <v>67531000</v>
      </c>
      <c r="F18" s="79">
        <f t="shared" si="0"/>
        <v>876111320</v>
      </c>
      <c r="G18" s="77">
        <v>808580320</v>
      </c>
      <c r="H18" s="78">
        <v>67531000</v>
      </c>
      <c r="I18" s="79">
        <f t="shared" si="1"/>
        <v>876111320</v>
      </c>
      <c r="J18" s="77">
        <v>182437567</v>
      </c>
      <c r="K18" s="78">
        <v>9544920</v>
      </c>
      <c r="L18" s="78">
        <f t="shared" si="2"/>
        <v>191982487</v>
      </c>
      <c r="M18" s="95">
        <f t="shared" si="3"/>
        <v>0.21913024363159694</v>
      </c>
      <c r="N18" s="77">
        <v>126167516</v>
      </c>
      <c r="O18" s="78">
        <v>6295678</v>
      </c>
      <c r="P18" s="78">
        <f t="shared" si="4"/>
        <v>132463194</v>
      </c>
      <c r="Q18" s="95">
        <f t="shared" si="5"/>
        <v>0.15119447834551436</v>
      </c>
      <c r="R18" s="77">
        <v>139419004</v>
      </c>
      <c r="S18" s="78">
        <v>14950887</v>
      </c>
      <c r="T18" s="78">
        <f t="shared" si="6"/>
        <v>154369891</v>
      </c>
      <c r="U18" s="95">
        <f t="shared" si="7"/>
        <v>0.17619894581432871</v>
      </c>
      <c r="V18" s="77">
        <v>173019503</v>
      </c>
      <c r="W18" s="78">
        <v>30993390</v>
      </c>
      <c r="X18" s="78">
        <f t="shared" si="8"/>
        <v>204012893</v>
      </c>
      <c r="Y18" s="95">
        <f t="shared" si="9"/>
        <v>0.23286183883573153</v>
      </c>
      <c r="Z18" s="77">
        <f t="shared" si="10"/>
        <v>621043590</v>
      </c>
      <c r="AA18" s="78">
        <f t="shared" si="11"/>
        <v>61784875</v>
      </c>
      <c r="AB18" s="78">
        <f t="shared" si="12"/>
        <v>682828465</v>
      </c>
      <c r="AC18" s="95">
        <f t="shared" si="13"/>
        <v>0.77938550662717154</v>
      </c>
      <c r="AD18" s="77">
        <v>64229187</v>
      </c>
      <c r="AE18" s="78">
        <v>13684517</v>
      </c>
      <c r="AF18" s="78">
        <f t="shared" si="14"/>
        <v>77913704</v>
      </c>
      <c r="AG18" s="78">
        <v>755513553</v>
      </c>
      <c r="AH18" s="78">
        <v>839185945</v>
      </c>
      <c r="AI18" s="79">
        <v>506780191</v>
      </c>
      <c r="AJ18" s="114">
        <f t="shared" si="15"/>
        <v>0.60389499373705546</v>
      </c>
      <c r="AK18" s="115">
        <f t="shared" si="16"/>
        <v>1.6184468524304787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4709689752</v>
      </c>
      <c r="E19" s="78">
        <v>234268500</v>
      </c>
      <c r="F19" s="79">
        <f t="shared" si="0"/>
        <v>4943958252</v>
      </c>
      <c r="G19" s="77">
        <v>4471386254</v>
      </c>
      <c r="H19" s="78">
        <v>231324194</v>
      </c>
      <c r="I19" s="79">
        <f t="shared" si="1"/>
        <v>4702710448</v>
      </c>
      <c r="J19" s="77">
        <v>1124692747</v>
      </c>
      <c r="K19" s="78">
        <v>40340107</v>
      </c>
      <c r="L19" s="78">
        <f t="shared" si="2"/>
        <v>1165032854</v>
      </c>
      <c r="M19" s="95">
        <f t="shared" si="3"/>
        <v>0.23564779365373978</v>
      </c>
      <c r="N19" s="77">
        <v>578511871</v>
      </c>
      <c r="O19" s="78">
        <v>37358454</v>
      </c>
      <c r="P19" s="78">
        <f t="shared" si="4"/>
        <v>615870325</v>
      </c>
      <c r="Q19" s="95">
        <f t="shared" si="5"/>
        <v>0.12457029238684598</v>
      </c>
      <c r="R19" s="77">
        <v>990271952</v>
      </c>
      <c r="S19" s="78">
        <v>26926507</v>
      </c>
      <c r="T19" s="78">
        <f t="shared" si="6"/>
        <v>1017198459</v>
      </c>
      <c r="U19" s="95">
        <f t="shared" si="7"/>
        <v>0.21630046549699886</v>
      </c>
      <c r="V19" s="77">
        <v>866379814</v>
      </c>
      <c r="W19" s="78">
        <v>63258421</v>
      </c>
      <c r="X19" s="78">
        <f t="shared" si="8"/>
        <v>929638235</v>
      </c>
      <c r="Y19" s="95">
        <f t="shared" si="9"/>
        <v>0.19768136807048428</v>
      </c>
      <c r="Z19" s="77">
        <f t="shared" si="10"/>
        <v>3559856384</v>
      </c>
      <c r="AA19" s="78">
        <f t="shared" si="11"/>
        <v>167883489</v>
      </c>
      <c r="AB19" s="78">
        <f t="shared" si="12"/>
        <v>3727739873</v>
      </c>
      <c r="AC19" s="95">
        <f t="shared" si="13"/>
        <v>0.79267901228861715</v>
      </c>
      <c r="AD19" s="77">
        <v>701375927</v>
      </c>
      <c r="AE19" s="78">
        <v>70652677</v>
      </c>
      <c r="AF19" s="78">
        <f t="shared" si="14"/>
        <v>772028604</v>
      </c>
      <c r="AG19" s="78">
        <v>4217419872</v>
      </c>
      <c r="AH19" s="78">
        <v>4119748840</v>
      </c>
      <c r="AI19" s="79">
        <v>3613826269</v>
      </c>
      <c r="AJ19" s="114">
        <f t="shared" si="15"/>
        <v>0.87719577317727937</v>
      </c>
      <c r="AK19" s="115">
        <f t="shared" si="16"/>
        <v>0.20414998898149639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2361424406</v>
      </c>
      <c r="E20" s="78">
        <v>234740664</v>
      </c>
      <c r="F20" s="79">
        <f t="shared" si="0"/>
        <v>2596165070</v>
      </c>
      <c r="G20" s="77">
        <v>2218765167</v>
      </c>
      <c r="H20" s="78">
        <v>279446122</v>
      </c>
      <c r="I20" s="79">
        <f t="shared" si="1"/>
        <v>2498211289</v>
      </c>
      <c r="J20" s="77">
        <v>570042868</v>
      </c>
      <c r="K20" s="78">
        <v>22558051</v>
      </c>
      <c r="L20" s="78">
        <f t="shared" si="2"/>
        <v>592600919</v>
      </c>
      <c r="M20" s="95">
        <f t="shared" si="3"/>
        <v>0.22826010789830092</v>
      </c>
      <c r="N20" s="77">
        <v>540747147</v>
      </c>
      <c r="O20" s="78">
        <v>71965367</v>
      </c>
      <c r="P20" s="78">
        <f t="shared" si="4"/>
        <v>612712514</v>
      </c>
      <c r="Q20" s="95">
        <f t="shared" si="5"/>
        <v>0.23600676285194763</v>
      </c>
      <c r="R20" s="77">
        <v>523644748</v>
      </c>
      <c r="S20" s="78">
        <v>38159363</v>
      </c>
      <c r="T20" s="78">
        <f t="shared" si="6"/>
        <v>561804111</v>
      </c>
      <c r="U20" s="95">
        <f t="shared" si="7"/>
        <v>0.22488254435231639</v>
      </c>
      <c r="V20" s="77">
        <v>319165581</v>
      </c>
      <c r="W20" s="78">
        <v>59452857</v>
      </c>
      <c r="X20" s="78">
        <f t="shared" si="8"/>
        <v>378618438</v>
      </c>
      <c r="Y20" s="95">
        <f t="shared" si="9"/>
        <v>0.15155581101851309</v>
      </c>
      <c r="Z20" s="77">
        <f t="shared" si="10"/>
        <v>1953600344</v>
      </c>
      <c r="AA20" s="78">
        <f t="shared" si="11"/>
        <v>192135638</v>
      </c>
      <c r="AB20" s="78">
        <f t="shared" si="12"/>
        <v>2145735982</v>
      </c>
      <c r="AC20" s="95">
        <f t="shared" si="13"/>
        <v>0.85890892873953384</v>
      </c>
      <c r="AD20" s="77">
        <v>404072166</v>
      </c>
      <c r="AE20" s="78">
        <v>163534870</v>
      </c>
      <c r="AF20" s="78">
        <f t="shared" si="14"/>
        <v>567607036</v>
      </c>
      <c r="AG20" s="78">
        <v>2781823677</v>
      </c>
      <c r="AH20" s="78">
        <v>2765496392</v>
      </c>
      <c r="AI20" s="79">
        <v>2475648667</v>
      </c>
      <c r="AJ20" s="114">
        <f t="shared" si="15"/>
        <v>0.89519142898234527</v>
      </c>
      <c r="AK20" s="115">
        <f t="shared" si="16"/>
        <v>-0.33295675707585837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357858637</v>
      </c>
      <c r="E21" s="78">
        <v>58090950</v>
      </c>
      <c r="F21" s="79">
        <f t="shared" si="0"/>
        <v>415949587</v>
      </c>
      <c r="G21" s="77">
        <v>336311729</v>
      </c>
      <c r="H21" s="78">
        <v>53431202</v>
      </c>
      <c r="I21" s="79">
        <f t="shared" si="1"/>
        <v>389742931</v>
      </c>
      <c r="J21" s="77">
        <v>104752210</v>
      </c>
      <c r="K21" s="78">
        <v>3772823</v>
      </c>
      <c r="L21" s="78">
        <f t="shared" si="2"/>
        <v>108525033</v>
      </c>
      <c r="M21" s="95">
        <f t="shared" si="3"/>
        <v>0.26090910146762569</v>
      </c>
      <c r="N21" s="77">
        <v>70109367</v>
      </c>
      <c r="O21" s="78">
        <v>13432249</v>
      </c>
      <c r="P21" s="78">
        <f t="shared" si="4"/>
        <v>83541616</v>
      </c>
      <c r="Q21" s="95">
        <f t="shared" si="5"/>
        <v>0.20084553179277467</v>
      </c>
      <c r="R21" s="77">
        <v>72043642</v>
      </c>
      <c r="S21" s="78">
        <v>7908117</v>
      </c>
      <c r="T21" s="78">
        <f t="shared" si="6"/>
        <v>79951759</v>
      </c>
      <c r="U21" s="95">
        <f t="shared" si="7"/>
        <v>0.2051397283713659</v>
      </c>
      <c r="V21" s="77">
        <v>62462125</v>
      </c>
      <c r="W21" s="78">
        <v>20511534</v>
      </c>
      <c r="X21" s="78">
        <f t="shared" si="8"/>
        <v>82973659</v>
      </c>
      <c r="Y21" s="95">
        <f t="shared" si="9"/>
        <v>0.21289330068695975</v>
      </c>
      <c r="Z21" s="77">
        <f t="shared" si="10"/>
        <v>309367344</v>
      </c>
      <c r="AA21" s="78">
        <f t="shared" si="11"/>
        <v>45624723</v>
      </c>
      <c r="AB21" s="78">
        <f t="shared" si="12"/>
        <v>354992067</v>
      </c>
      <c r="AC21" s="95">
        <f t="shared" si="13"/>
        <v>0.91083644824336785</v>
      </c>
      <c r="AD21" s="77">
        <v>42110232</v>
      </c>
      <c r="AE21" s="78">
        <v>12846267</v>
      </c>
      <c r="AF21" s="78">
        <f t="shared" si="14"/>
        <v>54956499</v>
      </c>
      <c r="AG21" s="78">
        <v>387523244</v>
      </c>
      <c r="AH21" s="78">
        <v>360260166</v>
      </c>
      <c r="AI21" s="79">
        <v>307284720</v>
      </c>
      <c r="AJ21" s="114">
        <f t="shared" si="15"/>
        <v>0.85295225228980764</v>
      </c>
      <c r="AK21" s="115">
        <f t="shared" si="16"/>
        <v>0.50980612866187136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894127927</v>
      </c>
      <c r="E22" s="78">
        <v>274269047</v>
      </c>
      <c r="F22" s="79">
        <f t="shared" si="0"/>
        <v>1168396974</v>
      </c>
      <c r="G22" s="77">
        <v>1046749805</v>
      </c>
      <c r="H22" s="78">
        <v>251294951</v>
      </c>
      <c r="I22" s="79">
        <f t="shared" si="1"/>
        <v>1298044756</v>
      </c>
      <c r="J22" s="77">
        <v>343718654</v>
      </c>
      <c r="K22" s="78">
        <v>53582724</v>
      </c>
      <c r="L22" s="78">
        <f t="shared" si="2"/>
        <v>397301378</v>
      </c>
      <c r="M22" s="95">
        <f t="shared" si="3"/>
        <v>0.34003971838427577</v>
      </c>
      <c r="N22" s="77">
        <v>309809671</v>
      </c>
      <c r="O22" s="78">
        <v>86029650</v>
      </c>
      <c r="P22" s="78">
        <f t="shared" si="4"/>
        <v>395839321</v>
      </c>
      <c r="Q22" s="95">
        <f t="shared" si="5"/>
        <v>0.33878838255190485</v>
      </c>
      <c r="R22" s="77">
        <v>239493397</v>
      </c>
      <c r="S22" s="78">
        <v>25231444</v>
      </c>
      <c r="T22" s="78">
        <f t="shared" si="6"/>
        <v>264724841</v>
      </c>
      <c r="U22" s="95">
        <f t="shared" si="7"/>
        <v>0.20394122758583835</v>
      </c>
      <c r="V22" s="77">
        <v>99629027</v>
      </c>
      <c r="W22" s="78">
        <v>44681084</v>
      </c>
      <c r="X22" s="78">
        <f t="shared" si="8"/>
        <v>144310111</v>
      </c>
      <c r="Y22" s="95">
        <f t="shared" si="9"/>
        <v>0.11117498863806512</v>
      </c>
      <c r="Z22" s="77">
        <f t="shared" si="10"/>
        <v>992650749</v>
      </c>
      <c r="AA22" s="78">
        <f t="shared" si="11"/>
        <v>209524902</v>
      </c>
      <c r="AB22" s="78">
        <f t="shared" si="12"/>
        <v>1202175651</v>
      </c>
      <c r="AC22" s="95">
        <f t="shared" si="13"/>
        <v>0.92614345186723279</v>
      </c>
      <c r="AD22" s="77">
        <v>94466594</v>
      </c>
      <c r="AE22" s="78">
        <v>80734908</v>
      </c>
      <c r="AF22" s="78">
        <f t="shared" si="14"/>
        <v>175201502</v>
      </c>
      <c r="AG22" s="78">
        <v>1011150616</v>
      </c>
      <c r="AH22" s="78">
        <v>1024976622</v>
      </c>
      <c r="AI22" s="79">
        <v>1012793344</v>
      </c>
      <c r="AJ22" s="114">
        <f t="shared" si="15"/>
        <v>0.988113604019351</v>
      </c>
      <c r="AK22" s="115">
        <f t="shared" si="16"/>
        <v>-0.17631921329076272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717376685</v>
      </c>
      <c r="E23" s="78">
        <v>160610054</v>
      </c>
      <c r="F23" s="79">
        <f t="shared" si="0"/>
        <v>877986739</v>
      </c>
      <c r="G23" s="77">
        <v>767011684</v>
      </c>
      <c r="H23" s="78">
        <v>147376545</v>
      </c>
      <c r="I23" s="79">
        <f t="shared" si="1"/>
        <v>914388229</v>
      </c>
      <c r="J23" s="77">
        <v>252934799</v>
      </c>
      <c r="K23" s="78">
        <v>13188579</v>
      </c>
      <c r="L23" s="78">
        <f t="shared" si="2"/>
        <v>266123378</v>
      </c>
      <c r="M23" s="95">
        <f t="shared" si="3"/>
        <v>0.30310637527749723</v>
      </c>
      <c r="N23" s="77">
        <v>222642879</v>
      </c>
      <c r="O23" s="78">
        <v>52268723</v>
      </c>
      <c r="P23" s="78">
        <f t="shared" si="4"/>
        <v>274911602</v>
      </c>
      <c r="Q23" s="95">
        <f t="shared" si="5"/>
        <v>0.31311589320029581</v>
      </c>
      <c r="R23" s="77">
        <v>188838707</v>
      </c>
      <c r="S23" s="78">
        <v>32865459</v>
      </c>
      <c r="T23" s="78">
        <f t="shared" si="6"/>
        <v>221704166</v>
      </c>
      <c r="U23" s="95">
        <f t="shared" si="7"/>
        <v>0.2424617454256402</v>
      </c>
      <c r="V23" s="77">
        <v>77882061</v>
      </c>
      <c r="W23" s="78">
        <v>26363089</v>
      </c>
      <c r="X23" s="78">
        <f t="shared" si="8"/>
        <v>104245150</v>
      </c>
      <c r="Y23" s="95">
        <f t="shared" si="9"/>
        <v>0.11400534990920143</v>
      </c>
      <c r="Z23" s="77">
        <f t="shared" si="10"/>
        <v>742298446</v>
      </c>
      <c r="AA23" s="78">
        <f t="shared" si="11"/>
        <v>124685850</v>
      </c>
      <c r="AB23" s="78">
        <f t="shared" si="12"/>
        <v>866984296</v>
      </c>
      <c r="AC23" s="95">
        <f t="shared" si="13"/>
        <v>0.9481577611165859</v>
      </c>
      <c r="AD23" s="77">
        <v>149398624</v>
      </c>
      <c r="AE23" s="78">
        <v>40221106</v>
      </c>
      <c r="AF23" s="78">
        <f t="shared" si="14"/>
        <v>189619730</v>
      </c>
      <c r="AG23" s="78">
        <v>812458008</v>
      </c>
      <c r="AH23" s="78">
        <v>827970539</v>
      </c>
      <c r="AI23" s="79">
        <v>793202066</v>
      </c>
      <c r="AJ23" s="114">
        <f t="shared" si="15"/>
        <v>0.95800759645144817</v>
      </c>
      <c r="AK23" s="115">
        <f t="shared" si="16"/>
        <v>-0.45024101658619597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926128500</v>
      </c>
      <c r="E24" s="78">
        <v>55195000</v>
      </c>
      <c r="F24" s="79">
        <f t="shared" si="0"/>
        <v>981323500</v>
      </c>
      <c r="G24" s="77">
        <v>896128500</v>
      </c>
      <c r="H24" s="78">
        <v>52521249</v>
      </c>
      <c r="I24" s="79">
        <f t="shared" si="1"/>
        <v>948649749</v>
      </c>
      <c r="J24" s="77">
        <v>260639341</v>
      </c>
      <c r="K24" s="78">
        <v>2220382</v>
      </c>
      <c r="L24" s="78">
        <f t="shared" si="2"/>
        <v>262859723</v>
      </c>
      <c r="M24" s="95">
        <f t="shared" si="3"/>
        <v>0.2678624561625193</v>
      </c>
      <c r="N24" s="77">
        <v>279023343</v>
      </c>
      <c r="O24" s="78">
        <v>13788907</v>
      </c>
      <c r="P24" s="78">
        <f t="shared" si="4"/>
        <v>292812250</v>
      </c>
      <c r="Q24" s="95">
        <f t="shared" si="5"/>
        <v>0.2983850381652941</v>
      </c>
      <c r="R24" s="77">
        <v>228495289</v>
      </c>
      <c r="S24" s="78">
        <v>3713019</v>
      </c>
      <c r="T24" s="78">
        <f t="shared" si="6"/>
        <v>232208308</v>
      </c>
      <c r="U24" s="95">
        <f t="shared" si="7"/>
        <v>0.24477770456881237</v>
      </c>
      <c r="V24" s="77">
        <v>159003057</v>
      </c>
      <c r="W24" s="78">
        <v>10676139</v>
      </c>
      <c r="X24" s="78">
        <f t="shared" si="8"/>
        <v>169679196</v>
      </c>
      <c r="Y24" s="95">
        <f t="shared" si="9"/>
        <v>0.17886390227675061</v>
      </c>
      <c r="Z24" s="77">
        <f t="shared" si="10"/>
        <v>927161030</v>
      </c>
      <c r="AA24" s="78">
        <f t="shared" si="11"/>
        <v>30398447</v>
      </c>
      <c r="AB24" s="78">
        <f t="shared" si="12"/>
        <v>957559477</v>
      </c>
      <c r="AC24" s="95">
        <f t="shared" si="13"/>
        <v>1.009392010074732</v>
      </c>
      <c r="AD24" s="77">
        <v>95135944</v>
      </c>
      <c r="AE24" s="78">
        <v>19362860</v>
      </c>
      <c r="AF24" s="78">
        <f t="shared" si="14"/>
        <v>114498804</v>
      </c>
      <c r="AG24" s="78">
        <v>649535400</v>
      </c>
      <c r="AH24" s="78">
        <v>761086997</v>
      </c>
      <c r="AI24" s="79">
        <v>631624038</v>
      </c>
      <c r="AJ24" s="114">
        <f t="shared" si="15"/>
        <v>0.82989729228024112</v>
      </c>
      <c r="AK24" s="115">
        <f t="shared" si="16"/>
        <v>0.48192985491796048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10775186227</v>
      </c>
      <c r="E25" s="81">
        <f>SUM(E18:E24)</f>
        <v>1084705215</v>
      </c>
      <c r="F25" s="82">
        <f t="shared" si="0"/>
        <v>11859891442</v>
      </c>
      <c r="G25" s="80">
        <f>SUM(G18:G24)</f>
        <v>10544933459</v>
      </c>
      <c r="H25" s="81">
        <f>SUM(H18:H24)</f>
        <v>1082925263</v>
      </c>
      <c r="I25" s="82">
        <f t="shared" si="1"/>
        <v>11627858722</v>
      </c>
      <c r="J25" s="80">
        <f>SUM(J18:J24)</f>
        <v>2839218186</v>
      </c>
      <c r="K25" s="81">
        <f>SUM(K18:K24)</f>
        <v>145207586</v>
      </c>
      <c r="L25" s="81">
        <f t="shared" si="2"/>
        <v>2984425772</v>
      </c>
      <c r="M25" s="96">
        <f t="shared" si="3"/>
        <v>0.25164022677569464</v>
      </c>
      <c r="N25" s="80">
        <f>SUM(N18:N24)</f>
        <v>2127011794</v>
      </c>
      <c r="O25" s="81">
        <f>SUM(O18:O24)</f>
        <v>281139028</v>
      </c>
      <c r="P25" s="81">
        <f t="shared" si="4"/>
        <v>2408150822</v>
      </c>
      <c r="Q25" s="96">
        <f t="shared" si="5"/>
        <v>0.20304998859196136</v>
      </c>
      <c r="R25" s="80">
        <f>SUM(R18:R24)</f>
        <v>2382206739</v>
      </c>
      <c r="S25" s="81">
        <f>SUM(S18:S24)</f>
        <v>149754796</v>
      </c>
      <c r="T25" s="81">
        <f t="shared" si="6"/>
        <v>2531961535</v>
      </c>
      <c r="U25" s="96">
        <f t="shared" si="7"/>
        <v>0.217749595650789</v>
      </c>
      <c r="V25" s="80">
        <f>SUM(V18:V24)</f>
        <v>1757541168</v>
      </c>
      <c r="W25" s="81">
        <f>SUM(W18:W24)</f>
        <v>255936514</v>
      </c>
      <c r="X25" s="81">
        <f t="shared" si="8"/>
        <v>2013477682</v>
      </c>
      <c r="Y25" s="96">
        <f t="shared" si="9"/>
        <v>0.17315979924923619</v>
      </c>
      <c r="Z25" s="80">
        <f t="shared" si="10"/>
        <v>9105977887</v>
      </c>
      <c r="AA25" s="81">
        <f t="shared" si="11"/>
        <v>832037924</v>
      </c>
      <c r="AB25" s="81">
        <f t="shared" si="12"/>
        <v>9938015811</v>
      </c>
      <c r="AC25" s="96">
        <f t="shared" si="13"/>
        <v>0.85467290655993233</v>
      </c>
      <c r="AD25" s="80">
        <f>SUM(AD18:AD24)</f>
        <v>1550788674</v>
      </c>
      <c r="AE25" s="81">
        <f>SUM(AE18:AE24)</f>
        <v>401037205</v>
      </c>
      <c r="AF25" s="81">
        <f t="shared" si="14"/>
        <v>1951825879</v>
      </c>
      <c r="AG25" s="81">
        <f>SUM(AG18:AG24)</f>
        <v>10615424370</v>
      </c>
      <c r="AH25" s="81">
        <f>SUM(AH18:AH24)</f>
        <v>10698725501</v>
      </c>
      <c r="AI25" s="82">
        <f>SUM(AI18:AI24)</f>
        <v>9341159295</v>
      </c>
      <c r="AJ25" s="116">
        <f t="shared" si="15"/>
        <v>0.87310953946120873</v>
      </c>
      <c r="AK25" s="117">
        <f t="shared" si="16"/>
        <v>3.1586733049971949E-2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754209999</v>
      </c>
      <c r="E26" s="78">
        <v>164615600</v>
      </c>
      <c r="F26" s="79">
        <f t="shared" si="0"/>
        <v>918825599</v>
      </c>
      <c r="G26" s="77">
        <v>771300736</v>
      </c>
      <c r="H26" s="78">
        <v>160988220</v>
      </c>
      <c r="I26" s="79">
        <f t="shared" si="1"/>
        <v>932288956</v>
      </c>
      <c r="J26" s="77">
        <v>206091532</v>
      </c>
      <c r="K26" s="78">
        <v>11323922</v>
      </c>
      <c r="L26" s="78">
        <f t="shared" si="2"/>
        <v>217415454</v>
      </c>
      <c r="M26" s="95">
        <f t="shared" si="3"/>
        <v>0.23662320056888184</v>
      </c>
      <c r="N26" s="77">
        <v>166317961</v>
      </c>
      <c r="O26" s="78">
        <v>35677522</v>
      </c>
      <c r="P26" s="78">
        <f t="shared" si="4"/>
        <v>201995483</v>
      </c>
      <c r="Q26" s="95">
        <f t="shared" si="5"/>
        <v>0.21984093958618584</v>
      </c>
      <c r="R26" s="77">
        <v>188424854</v>
      </c>
      <c r="S26" s="78">
        <v>55061342</v>
      </c>
      <c r="T26" s="78">
        <f t="shared" si="6"/>
        <v>243486196</v>
      </c>
      <c r="U26" s="95">
        <f t="shared" si="7"/>
        <v>0.26117031037746197</v>
      </c>
      <c r="V26" s="77">
        <v>200445292</v>
      </c>
      <c r="W26" s="78">
        <v>52336953</v>
      </c>
      <c r="X26" s="78">
        <f t="shared" si="8"/>
        <v>252782245</v>
      </c>
      <c r="Y26" s="95">
        <f t="shared" si="9"/>
        <v>0.27114152041934086</v>
      </c>
      <c r="Z26" s="77">
        <f t="shared" si="10"/>
        <v>761279639</v>
      </c>
      <c r="AA26" s="78">
        <f t="shared" si="11"/>
        <v>154399739</v>
      </c>
      <c r="AB26" s="78">
        <f t="shared" si="12"/>
        <v>915679378</v>
      </c>
      <c r="AC26" s="95">
        <f t="shared" si="13"/>
        <v>0.98218408799857115</v>
      </c>
      <c r="AD26" s="77">
        <v>108038412</v>
      </c>
      <c r="AE26" s="78">
        <v>31532891</v>
      </c>
      <c r="AF26" s="78">
        <f t="shared" si="14"/>
        <v>139571303</v>
      </c>
      <c r="AG26" s="78">
        <v>838738728</v>
      </c>
      <c r="AH26" s="78">
        <v>838738738</v>
      </c>
      <c r="AI26" s="79">
        <v>700322741</v>
      </c>
      <c r="AJ26" s="114">
        <f t="shared" si="15"/>
        <v>0.83497126014465783</v>
      </c>
      <c r="AK26" s="115">
        <f t="shared" si="16"/>
        <v>0.81113337460208412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1238052527</v>
      </c>
      <c r="E27" s="78">
        <v>390121492</v>
      </c>
      <c r="F27" s="79">
        <f t="shared" si="0"/>
        <v>1628174019</v>
      </c>
      <c r="G27" s="77">
        <v>1242620915</v>
      </c>
      <c r="H27" s="78">
        <v>458899455</v>
      </c>
      <c r="I27" s="79">
        <f t="shared" si="1"/>
        <v>1701520370</v>
      </c>
      <c r="J27" s="77">
        <v>432256248</v>
      </c>
      <c r="K27" s="78">
        <v>59086050</v>
      </c>
      <c r="L27" s="78">
        <f t="shared" si="2"/>
        <v>491342298</v>
      </c>
      <c r="M27" s="95">
        <f t="shared" si="3"/>
        <v>0.30177505123302178</v>
      </c>
      <c r="N27" s="77">
        <v>366641930</v>
      </c>
      <c r="O27" s="78">
        <v>82029561</v>
      </c>
      <c r="P27" s="78">
        <f t="shared" si="4"/>
        <v>448671491</v>
      </c>
      <c r="Q27" s="95">
        <f t="shared" si="5"/>
        <v>0.27556728320451107</v>
      </c>
      <c r="R27" s="77">
        <v>307355488</v>
      </c>
      <c r="S27" s="78">
        <v>75458815</v>
      </c>
      <c r="T27" s="78">
        <f t="shared" si="6"/>
        <v>382814303</v>
      </c>
      <c r="U27" s="95">
        <f t="shared" si="7"/>
        <v>0.22498367327803429</v>
      </c>
      <c r="V27" s="77">
        <v>99083306</v>
      </c>
      <c r="W27" s="78">
        <v>130072403</v>
      </c>
      <c r="X27" s="78">
        <f t="shared" si="8"/>
        <v>229155709</v>
      </c>
      <c r="Y27" s="95">
        <f t="shared" si="9"/>
        <v>0.13467702946159851</v>
      </c>
      <c r="Z27" s="77">
        <f t="shared" si="10"/>
        <v>1205336972</v>
      </c>
      <c r="AA27" s="78">
        <f t="shared" si="11"/>
        <v>346646829</v>
      </c>
      <c r="AB27" s="78">
        <f t="shared" si="12"/>
        <v>1551983801</v>
      </c>
      <c r="AC27" s="95">
        <f t="shared" si="13"/>
        <v>0.91211591019624405</v>
      </c>
      <c r="AD27" s="77">
        <v>100332403</v>
      </c>
      <c r="AE27" s="78">
        <v>158394642</v>
      </c>
      <c r="AF27" s="78">
        <f t="shared" si="14"/>
        <v>258727045</v>
      </c>
      <c r="AG27" s="78">
        <v>1744525492</v>
      </c>
      <c r="AH27" s="78">
        <v>1703879947</v>
      </c>
      <c r="AI27" s="79">
        <v>1500660298</v>
      </c>
      <c r="AJ27" s="114">
        <f t="shared" si="15"/>
        <v>0.88073123968751066</v>
      </c>
      <c r="AK27" s="115">
        <f t="shared" si="16"/>
        <v>-0.11429549624392765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1461920996</v>
      </c>
      <c r="E28" s="78">
        <v>751483000</v>
      </c>
      <c r="F28" s="79">
        <f t="shared" si="0"/>
        <v>2213403996</v>
      </c>
      <c r="G28" s="77">
        <v>1995138591</v>
      </c>
      <c r="H28" s="78">
        <v>711979987</v>
      </c>
      <c r="I28" s="79">
        <f t="shared" si="1"/>
        <v>2707118578</v>
      </c>
      <c r="J28" s="77">
        <v>544897005</v>
      </c>
      <c r="K28" s="78">
        <v>127891273</v>
      </c>
      <c r="L28" s="78">
        <f t="shared" si="2"/>
        <v>672788278</v>
      </c>
      <c r="M28" s="95">
        <f t="shared" si="3"/>
        <v>0.30396090330361902</v>
      </c>
      <c r="N28" s="77">
        <v>452145097</v>
      </c>
      <c r="O28" s="78">
        <v>102208213</v>
      </c>
      <c r="P28" s="78">
        <f t="shared" si="4"/>
        <v>554353310</v>
      </c>
      <c r="Q28" s="95">
        <f t="shared" si="5"/>
        <v>0.25045283689819453</v>
      </c>
      <c r="R28" s="77">
        <v>420572947</v>
      </c>
      <c r="S28" s="78">
        <v>174066504</v>
      </c>
      <c r="T28" s="78">
        <f t="shared" si="6"/>
        <v>594639451</v>
      </c>
      <c r="U28" s="95">
        <f t="shared" si="7"/>
        <v>0.21965770388946737</v>
      </c>
      <c r="V28" s="77">
        <v>87661064</v>
      </c>
      <c r="W28" s="78">
        <v>40996644</v>
      </c>
      <c r="X28" s="78">
        <f t="shared" si="8"/>
        <v>128657708</v>
      </c>
      <c r="Y28" s="95">
        <f t="shared" si="9"/>
        <v>4.7525700959524055E-2</v>
      </c>
      <c r="Z28" s="77">
        <f t="shared" si="10"/>
        <v>1505276113</v>
      </c>
      <c r="AA28" s="78">
        <f t="shared" si="11"/>
        <v>445162634</v>
      </c>
      <c r="AB28" s="78">
        <f t="shared" si="12"/>
        <v>1950438747</v>
      </c>
      <c r="AC28" s="95">
        <f t="shared" si="13"/>
        <v>0.72048515452949624</v>
      </c>
      <c r="AD28" s="77">
        <v>100300386</v>
      </c>
      <c r="AE28" s="78">
        <v>99345492</v>
      </c>
      <c r="AF28" s="78">
        <f t="shared" si="14"/>
        <v>199645878</v>
      </c>
      <c r="AG28" s="78">
        <v>2367847606</v>
      </c>
      <c r="AH28" s="78">
        <v>2523888937</v>
      </c>
      <c r="AI28" s="79">
        <v>1198283947</v>
      </c>
      <c r="AJ28" s="114">
        <f t="shared" si="15"/>
        <v>0.47477681344581291</v>
      </c>
      <c r="AK28" s="115">
        <f t="shared" si="16"/>
        <v>-0.3555704265529589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4154810494</v>
      </c>
      <c r="E29" s="78">
        <v>645473997</v>
      </c>
      <c r="F29" s="79">
        <f t="shared" si="0"/>
        <v>4800284491</v>
      </c>
      <c r="G29" s="77">
        <v>4267602671</v>
      </c>
      <c r="H29" s="78">
        <v>683978488</v>
      </c>
      <c r="I29" s="79">
        <f t="shared" si="1"/>
        <v>4951581159</v>
      </c>
      <c r="J29" s="77">
        <v>1218113658</v>
      </c>
      <c r="K29" s="78">
        <v>143059158</v>
      </c>
      <c r="L29" s="78">
        <f t="shared" si="2"/>
        <v>1361172816</v>
      </c>
      <c r="M29" s="95">
        <f t="shared" si="3"/>
        <v>0.28356086364298777</v>
      </c>
      <c r="N29" s="77">
        <v>1055004776</v>
      </c>
      <c r="O29" s="78">
        <v>197708906</v>
      </c>
      <c r="P29" s="78">
        <f t="shared" si="4"/>
        <v>1252713682</v>
      </c>
      <c r="Q29" s="95">
        <f t="shared" si="5"/>
        <v>0.26096654986776285</v>
      </c>
      <c r="R29" s="77">
        <v>1049243010</v>
      </c>
      <c r="S29" s="78">
        <v>141969930</v>
      </c>
      <c r="T29" s="78">
        <f t="shared" si="6"/>
        <v>1191212940</v>
      </c>
      <c r="U29" s="95">
        <f t="shared" si="7"/>
        <v>0.24057223374696179</v>
      </c>
      <c r="V29" s="77">
        <v>701791361</v>
      </c>
      <c r="W29" s="78">
        <v>37306677</v>
      </c>
      <c r="X29" s="78">
        <f t="shared" si="8"/>
        <v>739098038</v>
      </c>
      <c r="Y29" s="95">
        <f t="shared" si="9"/>
        <v>0.14926505580073438</v>
      </c>
      <c r="Z29" s="77">
        <f t="shared" si="10"/>
        <v>4024152805</v>
      </c>
      <c r="AA29" s="78">
        <f t="shared" si="11"/>
        <v>520044671</v>
      </c>
      <c r="AB29" s="78">
        <f t="shared" si="12"/>
        <v>4544197476</v>
      </c>
      <c r="AC29" s="95">
        <f t="shared" si="13"/>
        <v>0.91772654634579931</v>
      </c>
      <c r="AD29" s="77">
        <v>616150475</v>
      </c>
      <c r="AE29" s="78">
        <v>179487680</v>
      </c>
      <c r="AF29" s="78">
        <f t="shared" si="14"/>
        <v>795638155</v>
      </c>
      <c r="AG29" s="78">
        <v>4556352414</v>
      </c>
      <c r="AH29" s="78">
        <v>4654617952</v>
      </c>
      <c r="AI29" s="79">
        <v>4008782903</v>
      </c>
      <c r="AJ29" s="114">
        <f t="shared" si="15"/>
        <v>0.861248537332157</v>
      </c>
      <c r="AK29" s="115">
        <f t="shared" si="16"/>
        <v>-7.1062601315292628E-2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312986735</v>
      </c>
      <c r="E30" s="78">
        <v>34613750</v>
      </c>
      <c r="F30" s="79">
        <f t="shared" si="0"/>
        <v>347600485</v>
      </c>
      <c r="G30" s="77">
        <v>407115971</v>
      </c>
      <c r="H30" s="78">
        <v>135234890</v>
      </c>
      <c r="I30" s="79">
        <f t="shared" si="1"/>
        <v>542350861</v>
      </c>
      <c r="J30" s="77">
        <v>126549365</v>
      </c>
      <c r="K30" s="78">
        <v>6065599</v>
      </c>
      <c r="L30" s="78">
        <f t="shared" si="2"/>
        <v>132614964</v>
      </c>
      <c r="M30" s="95">
        <f t="shared" si="3"/>
        <v>0.38151547458283896</v>
      </c>
      <c r="N30" s="77">
        <v>109644711</v>
      </c>
      <c r="O30" s="78">
        <v>31028422</v>
      </c>
      <c r="P30" s="78">
        <f t="shared" si="4"/>
        <v>140673133</v>
      </c>
      <c r="Q30" s="95">
        <f t="shared" si="5"/>
        <v>0.40469774660987601</v>
      </c>
      <c r="R30" s="77">
        <v>84653012</v>
      </c>
      <c r="S30" s="78">
        <v>28386479</v>
      </c>
      <c r="T30" s="78">
        <f t="shared" si="6"/>
        <v>113039491</v>
      </c>
      <c r="U30" s="95">
        <f t="shared" si="7"/>
        <v>0.2084250235937212</v>
      </c>
      <c r="V30" s="77">
        <v>-1044855</v>
      </c>
      <c r="W30" s="78">
        <v>36391321</v>
      </c>
      <c r="X30" s="78">
        <f t="shared" si="8"/>
        <v>35346466</v>
      </c>
      <c r="Y30" s="95">
        <f t="shared" si="9"/>
        <v>6.5172692700860305E-2</v>
      </c>
      <c r="Z30" s="77">
        <f t="shared" si="10"/>
        <v>319802233</v>
      </c>
      <c r="AA30" s="78">
        <f t="shared" si="11"/>
        <v>101871821</v>
      </c>
      <c r="AB30" s="78">
        <f t="shared" si="12"/>
        <v>421674054</v>
      </c>
      <c r="AC30" s="95">
        <f t="shared" si="13"/>
        <v>0.77749310330679089</v>
      </c>
      <c r="AD30" s="77">
        <v>3822857</v>
      </c>
      <c r="AE30" s="78">
        <v>9762269</v>
      </c>
      <c r="AF30" s="78">
        <f t="shared" si="14"/>
        <v>13585126</v>
      </c>
      <c r="AG30" s="78">
        <v>326606513</v>
      </c>
      <c r="AH30" s="78">
        <v>337221276</v>
      </c>
      <c r="AI30" s="79">
        <v>322869418</v>
      </c>
      <c r="AJ30" s="114">
        <f t="shared" si="15"/>
        <v>0.95744082885209181</v>
      </c>
      <c r="AK30" s="115">
        <f t="shared" si="16"/>
        <v>1.6018504355425192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7921980751</v>
      </c>
      <c r="E31" s="81">
        <f>SUM(E26:E30)</f>
        <v>1986307839</v>
      </c>
      <c r="F31" s="82">
        <f t="shared" si="0"/>
        <v>9908288590</v>
      </c>
      <c r="G31" s="80">
        <f>SUM(G26:G30)</f>
        <v>8683778884</v>
      </c>
      <c r="H31" s="81">
        <f>SUM(H26:H30)</f>
        <v>2151081040</v>
      </c>
      <c r="I31" s="82">
        <f t="shared" si="1"/>
        <v>10834859924</v>
      </c>
      <c r="J31" s="80">
        <f>SUM(J26:J30)</f>
        <v>2527907808</v>
      </c>
      <c r="K31" s="81">
        <f>SUM(K26:K30)</f>
        <v>347426002</v>
      </c>
      <c r="L31" s="81">
        <f t="shared" si="2"/>
        <v>2875333810</v>
      </c>
      <c r="M31" s="96">
        <f t="shared" si="3"/>
        <v>0.29019479841371881</v>
      </c>
      <c r="N31" s="80">
        <f>SUM(N26:N30)</f>
        <v>2149754475</v>
      </c>
      <c r="O31" s="81">
        <f>SUM(O26:O30)</f>
        <v>448652624</v>
      </c>
      <c r="P31" s="81">
        <f t="shared" si="4"/>
        <v>2598407099</v>
      </c>
      <c r="Q31" s="96">
        <f t="shared" si="5"/>
        <v>0.26224580313722978</v>
      </c>
      <c r="R31" s="80">
        <f>SUM(R26:R30)</f>
        <v>2050249311</v>
      </c>
      <c r="S31" s="81">
        <f>SUM(S26:S30)</f>
        <v>474943070</v>
      </c>
      <c r="T31" s="81">
        <f t="shared" si="6"/>
        <v>2525192381</v>
      </c>
      <c r="U31" s="96">
        <f t="shared" si="7"/>
        <v>0.23306183916660667</v>
      </c>
      <c r="V31" s="80">
        <f>SUM(V26:V30)</f>
        <v>1087936168</v>
      </c>
      <c r="W31" s="81">
        <f>SUM(W26:W30)</f>
        <v>297103998</v>
      </c>
      <c r="X31" s="81">
        <f t="shared" si="8"/>
        <v>1385040166</v>
      </c>
      <c r="Y31" s="96">
        <f t="shared" si="9"/>
        <v>0.12783184791637553</v>
      </c>
      <c r="Z31" s="80">
        <f t="shared" si="10"/>
        <v>7815847762</v>
      </c>
      <c r="AA31" s="81">
        <f t="shared" si="11"/>
        <v>1568125694</v>
      </c>
      <c r="AB31" s="81">
        <f t="shared" si="12"/>
        <v>9383973456</v>
      </c>
      <c r="AC31" s="96">
        <f t="shared" si="13"/>
        <v>0.86609088828308878</v>
      </c>
      <c r="AD31" s="80">
        <f>SUM(AD26:AD30)</f>
        <v>928644533</v>
      </c>
      <c r="AE31" s="81">
        <f>SUM(AE26:AE30)</f>
        <v>478522974</v>
      </c>
      <c r="AF31" s="81">
        <f t="shared" si="14"/>
        <v>1407167507</v>
      </c>
      <c r="AG31" s="81">
        <f>SUM(AG26:AG30)</f>
        <v>9834070753</v>
      </c>
      <c r="AH31" s="81">
        <f>SUM(AH26:AH30)</f>
        <v>10058346850</v>
      </c>
      <c r="AI31" s="82">
        <f>SUM(AI26:AI30)</f>
        <v>7730919307</v>
      </c>
      <c r="AJ31" s="116">
        <f t="shared" si="15"/>
        <v>0.76860734893030658</v>
      </c>
      <c r="AK31" s="117">
        <f t="shared" si="16"/>
        <v>-1.5724738447929543E-2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26746623537</v>
      </c>
      <c r="E32" s="84">
        <f>SUM(E9:E16,E18:E24,E26:E30)</f>
        <v>3627933188</v>
      </c>
      <c r="F32" s="85">
        <f t="shared" si="0"/>
        <v>30374556725</v>
      </c>
      <c r="G32" s="83">
        <f>SUM(G9:G16,G18:G24,G26:G30)</f>
        <v>27921759436</v>
      </c>
      <c r="H32" s="84">
        <f>SUM(H9:H16,H18:H24,H26:H30)</f>
        <v>4396114837</v>
      </c>
      <c r="I32" s="85">
        <f t="shared" si="1"/>
        <v>32317874273</v>
      </c>
      <c r="J32" s="83">
        <f>SUM(J9:J16,J18:J24,J26:J30)</f>
        <v>7146519959</v>
      </c>
      <c r="K32" s="84">
        <f>SUM(K9:K16,K18:K24,K26:K30)</f>
        <v>673938397</v>
      </c>
      <c r="L32" s="84">
        <f t="shared" si="2"/>
        <v>7820458356</v>
      </c>
      <c r="M32" s="97">
        <f t="shared" si="3"/>
        <v>0.25746740690912912</v>
      </c>
      <c r="N32" s="83">
        <f>SUM(N9:N16,N18:N24,N26:N30)</f>
        <v>6267687170</v>
      </c>
      <c r="O32" s="84">
        <f>SUM(O9:O16,O18:O24,O26:O30)</f>
        <v>945735961</v>
      </c>
      <c r="P32" s="84">
        <f t="shared" si="4"/>
        <v>7213423131</v>
      </c>
      <c r="Q32" s="97">
        <f t="shared" si="5"/>
        <v>0.23748241649442539</v>
      </c>
      <c r="R32" s="83">
        <f>SUM(R9:R16,R18:R24,R26:R30)</f>
        <v>6234447790</v>
      </c>
      <c r="S32" s="84">
        <f>SUM(S9:S16,S18:S24,S26:S30)</f>
        <v>820185278</v>
      </c>
      <c r="T32" s="84">
        <f t="shared" si="6"/>
        <v>7054633068</v>
      </c>
      <c r="U32" s="97">
        <f t="shared" si="7"/>
        <v>0.21828889512989411</v>
      </c>
      <c r="V32" s="83">
        <f>SUM(V9:V16,V18:V24,V26:V30)</f>
        <v>4092877540</v>
      </c>
      <c r="W32" s="84">
        <f>SUM(W9:W16,W18:W24,W26:W30)</f>
        <v>841877379</v>
      </c>
      <c r="X32" s="84">
        <f t="shared" si="8"/>
        <v>4934754919</v>
      </c>
      <c r="Y32" s="97">
        <f t="shared" si="9"/>
        <v>0.1526942916268087</v>
      </c>
      <c r="Z32" s="83">
        <f t="shared" si="10"/>
        <v>23741532459</v>
      </c>
      <c r="AA32" s="84">
        <f t="shared" si="11"/>
        <v>3281737015</v>
      </c>
      <c r="AB32" s="84">
        <f t="shared" si="12"/>
        <v>27023269474</v>
      </c>
      <c r="AC32" s="97">
        <f t="shared" si="13"/>
        <v>0.83617100697048685</v>
      </c>
      <c r="AD32" s="83">
        <f>SUM(AD9:AD16,AD18:AD24,AD26:AD30)</f>
        <v>3620083525</v>
      </c>
      <c r="AE32" s="84">
        <f>SUM(AE9:AE16,AE18:AE24,AE26:AE30)</f>
        <v>1230078497</v>
      </c>
      <c r="AF32" s="84">
        <f t="shared" si="14"/>
        <v>4850162022</v>
      </c>
      <c r="AG32" s="84">
        <f>SUM(AG9:AG16,AG18:AG24,AG26:AG30)</f>
        <v>28894802362</v>
      </c>
      <c r="AH32" s="84">
        <f>SUM(AH9:AH16,AH18:AH24,AH26:AH30)</f>
        <v>29436104619</v>
      </c>
      <c r="AI32" s="85">
        <f>SUM(AI9:AI16,AI18:AI24,AI26:AI30)</f>
        <v>24215836228</v>
      </c>
      <c r="AJ32" s="118">
        <f t="shared" si="15"/>
        <v>0.82265763562918937</v>
      </c>
      <c r="AK32" s="119">
        <f t="shared" si="16"/>
        <v>1.7441251780103917E-2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DBF636-CD82-4DC9-B81C-11E3261A88B0}"/>
</file>

<file path=customXml/itemProps2.xml><?xml version="1.0" encoding="utf-8"?>
<ds:datastoreItem xmlns:ds="http://schemas.openxmlformats.org/officeDocument/2006/customXml" ds:itemID="{6C4EA53F-0B9A-4694-BDB9-E49B50E323BD}"/>
</file>

<file path=customXml/itemProps3.xml><?xml version="1.0" encoding="utf-8"?>
<ds:datastoreItem xmlns:ds="http://schemas.openxmlformats.org/officeDocument/2006/customXml" ds:itemID="{CA276F0C-B807-4CB3-8975-1B248A0FD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2024-08-02T05:28:46Z</dcterms:created>
  <dcterms:modified xsi:type="dcterms:W3CDTF">2024-08-02T05:35:24Z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