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4\Final New\"/>
    </mc:Choice>
  </mc:AlternateContent>
  <xr:revisionPtr revIDLastSave="0" documentId="8_{73023646-7DFA-4326-AE83-5440510FCA8B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L339" i="16"/>
  <c r="J339" i="16"/>
  <c r="H339" i="16"/>
  <c r="I339" i="16" s="1"/>
  <c r="G339" i="16"/>
  <c r="F339" i="16"/>
  <c r="E339" i="16"/>
  <c r="D339" i="16"/>
  <c r="S338" i="16"/>
  <c r="R338" i="16"/>
  <c r="T338" i="16" s="1"/>
  <c r="Q338" i="16"/>
  <c r="P338" i="16"/>
  <c r="L338" i="16"/>
  <c r="J338" i="16"/>
  <c r="H338" i="16"/>
  <c r="I338" i="16" s="1"/>
  <c r="F338" i="16"/>
  <c r="E338" i="16"/>
  <c r="D338" i="16"/>
  <c r="G338" i="16" s="1"/>
  <c r="U337" i="16"/>
  <c r="T337" i="16"/>
  <c r="S337" i="16"/>
  <c r="R337" i="16"/>
  <c r="Q337" i="16"/>
  <c r="P337" i="16"/>
  <c r="O337" i="16"/>
  <c r="L337" i="16"/>
  <c r="K337" i="16"/>
  <c r="J337" i="16"/>
  <c r="H337" i="16"/>
  <c r="F337" i="16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U332" i="16"/>
  <c r="S332" i="16"/>
  <c r="R332" i="16"/>
  <c r="Q332" i="16"/>
  <c r="P332" i="16"/>
  <c r="L332" i="16"/>
  <c r="J332" i="16"/>
  <c r="H332" i="16"/>
  <c r="F332" i="16"/>
  <c r="N332" i="16" s="1"/>
  <c r="E332" i="16"/>
  <c r="M332" i="16" s="1"/>
  <c r="D332" i="16"/>
  <c r="I332" i="16" s="1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L323" i="16"/>
  <c r="J323" i="16"/>
  <c r="H323" i="16"/>
  <c r="I323" i="16" s="1"/>
  <c r="G323" i="16"/>
  <c r="F323" i="16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Q317" i="16"/>
  <c r="P317" i="16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O315" i="16"/>
  <c r="N315" i="16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O311" i="16"/>
  <c r="N311" i="16"/>
  <c r="M311" i="16"/>
  <c r="K311" i="16"/>
  <c r="I311" i="16"/>
  <c r="G311" i="16"/>
  <c r="S310" i="16"/>
  <c r="R310" i="16"/>
  <c r="T310" i="16" s="1"/>
  <c r="Q310" i="16"/>
  <c r="P310" i="16"/>
  <c r="L310" i="16"/>
  <c r="U310" i="16" s="1"/>
  <c r="J310" i="16"/>
  <c r="H310" i="16"/>
  <c r="F310" i="16"/>
  <c r="N310" i="16" s="1"/>
  <c r="O310" i="16" s="1"/>
  <c r="E310" i="16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T303" i="16" s="1"/>
  <c r="R303" i="16"/>
  <c r="Q303" i="16"/>
  <c r="P303" i="16"/>
  <c r="U303" i="16" s="1"/>
  <c r="N303" i="16"/>
  <c r="L303" i="16"/>
  <c r="J303" i="16"/>
  <c r="H303" i="16"/>
  <c r="F303" i="16"/>
  <c r="E303" i="16"/>
  <c r="D303" i="16"/>
  <c r="I303" i="16" s="1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K299" i="16" s="1"/>
  <c r="H299" i="16"/>
  <c r="F299" i="16"/>
  <c r="E299" i="16"/>
  <c r="M299" i="16" s="1"/>
  <c r="D299" i="16"/>
  <c r="G299" i="16" s="1"/>
  <c r="S298" i="16"/>
  <c r="R298" i="16"/>
  <c r="Q298" i="16"/>
  <c r="P298" i="16"/>
  <c r="U298" i="16" s="1"/>
  <c r="L298" i="16"/>
  <c r="J298" i="16"/>
  <c r="H298" i="16"/>
  <c r="F298" i="16"/>
  <c r="E298" i="16"/>
  <c r="D298" i="16"/>
  <c r="I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S292" i="16"/>
  <c r="T292" i="16" s="1"/>
  <c r="R292" i="16"/>
  <c r="Q292" i="16"/>
  <c r="P292" i="16"/>
  <c r="L292" i="16"/>
  <c r="U292" i="16" s="1"/>
  <c r="K292" i="16"/>
  <c r="J292" i="16"/>
  <c r="H292" i="16"/>
  <c r="F292" i="16"/>
  <c r="E292" i="16"/>
  <c r="D292" i="16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T285" i="16" s="1"/>
  <c r="Q285" i="16"/>
  <c r="P285" i="16"/>
  <c r="U285" i="16" s="1"/>
  <c r="L285" i="16"/>
  <c r="J285" i="16"/>
  <c r="H285" i="16"/>
  <c r="F285" i="16"/>
  <c r="E285" i="16"/>
  <c r="M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K275" i="16" s="1"/>
  <c r="H275" i="16"/>
  <c r="G275" i="16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I267" i="16" s="1"/>
  <c r="F267" i="16"/>
  <c r="E267" i="16"/>
  <c r="O267" i="16" s="1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N260" i="16"/>
  <c r="L260" i="16"/>
  <c r="U260" i="16" s="1"/>
  <c r="J260" i="16"/>
  <c r="H260" i="16"/>
  <c r="F260" i="16"/>
  <c r="E260" i="16"/>
  <c r="K260" i="16" s="1"/>
  <c r="D260" i="16"/>
  <c r="T259" i="16"/>
  <c r="S259" i="16"/>
  <c r="R259" i="16"/>
  <c r="Q259" i="16"/>
  <c r="P259" i="16"/>
  <c r="L259" i="16"/>
  <c r="J259" i="16"/>
  <c r="H259" i="16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L247" i="16"/>
  <c r="J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K240" i="16"/>
  <c r="J240" i="16"/>
  <c r="H240" i="16"/>
  <c r="F240" i="16"/>
  <c r="E240" i="16"/>
  <c r="M240" i="16" s="1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T231" i="16" s="1"/>
  <c r="R231" i="16"/>
  <c r="Q231" i="16"/>
  <c r="P231" i="16"/>
  <c r="M231" i="16"/>
  <c r="L231" i="16"/>
  <c r="J231" i="16"/>
  <c r="H231" i="16"/>
  <c r="F231" i="16"/>
  <c r="E231" i="16"/>
  <c r="D231" i="16"/>
  <c r="G231" i="16" s="1"/>
  <c r="S230" i="16"/>
  <c r="R230" i="16"/>
  <c r="Q230" i="16"/>
  <c r="P230" i="16"/>
  <c r="U230" i="16" s="1"/>
  <c r="L230" i="16"/>
  <c r="J230" i="16"/>
  <c r="H230" i="16"/>
  <c r="G230" i="16"/>
  <c r="F230" i="16"/>
  <c r="E230" i="16"/>
  <c r="M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R224" i="16"/>
  <c r="Q224" i="16"/>
  <c r="P224" i="16"/>
  <c r="L224" i="16"/>
  <c r="K224" i="16"/>
  <c r="J224" i="16"/>
  <c r="H224" i="16"/>
  <c r="I224" i="16" s="1"/>
  <c r="F224" i="16"/>
  <c r="E224" i="16"/>
  <c r="M224" i="16" s="1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U216" i="16" s="1"/>
  <c r="J216" i="16"/>
  <c r="H216" i="16"/>
  <c r="F216" i="16"/>
  <c r="E216" i="16"/>
  <c r="M216" i="16" s="1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L205" i="16"/>
  <c r="J205" i="16"/>
  <c r="I205" i="16"/>
  <c r="H205" i="16"/>
  <c r="F205" i="16"/>
  <c r="E205" i="16"/>
  <c r="K205" i="16" s="1"/>
  <c r="D205" i="16"/>
  <c r="S204" i="16"/>
  <c r="R204" i="16"/>
  <c r="T204" i="16" s="1"/>
  <c r="Q204" i="16"/>
  <c r="P204" i="16"/>
  <c r="U204" i="16" s="1"/>
  <c r="L204" i="16"/>
  <c r="J204" i="16"/>
  <c r="H204" i="16"/>
  <c r="I204" i="16" s="1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T198" i="16" s="1"/>
  <c r="R198" i="16"/>
  <c r="Q198" i="16"/>
  <c r="P198" i="16"/>
  <c r="L198" i="16"/>
  <c r="J198" i="16"/>
  <c r="H198" i="16"/>
  <c r="I198" i="16" s="1"/>
  <c r="F198" i="16"/>
  <c r="E198" i="16"/>
  <c r="D198" i="16"/>
  <c r="U197" i="16"/>
  <c r="T197" i="16"/>
  <c r="O197" i="16"/>
  <c r="N197" i="16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L191" i="16"/>
  <c r="J191" i="16"/>
  <c r="H191" i="16"/>
  <c r="G191" i="16"/>
  <c r="F191" i="16"/>
  <c r="E191" i="16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U185" i="16" s="1"/>
  <c r="M185" i="16"/>
  <c r="L185" i="16"/>
  <c r="J185" i="16"/>
  <c r="H185" i="16"/>
  <c r="G185" i="16"/>
  <c r="F185" i="16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O179" i="16"/>
  <c r="L179" i="16"/>
  <c r="K179" i="16"/>
  <c r="J179" i="16"/>
  <c r="H179" i="16"/>
  <c r="G179" i="16"/>
  <c r="F179" i="16"/>
  <c r="E179" i="16"/>
  <c r="M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L170" i="16"/>
  <c r="M170" i="16" s="1"/>
  <c r="J170" i="16"/>
  <c r="I170" i="16"/>
  <c r="H170" i="16"/>
  <c r="F170" i="16"/>
  <c r="N170" i="16" s="1"/>
  <c r="E170" i="16"/>
  <c r="D170" i="16"/>
  <c r="S169" i="16"/>
  <c r="R169" i="16"/>
  <c r="Q169" i="16"/>
  <c r="P169" i="16"/>
  <c r="L169" i="16"/>
  <c r="U169" i="16" s="1"/>
  <c r="J169" i="16"/>
  <c r="H169" i="16"/>
  <c r="F169" i="16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Q157" i="16"/>
  <c r="P157" i="16"/>
  <c r="L157" i="16"/>
  <c r="J157" i="16"/>
  <c r="K157" i="16" s="1"/>
  <c r="H157" i="16"/>
  <c r="N157" i="16" s="1"/>
  <c r="O157" i="16" s="1"/>
  <c r="F157" i="16"/>
  <c r="E157" i="16"/>
  <c r="M157" i="16" s="1"/>
  <c r="D157" i="16"/>
  <c r="G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O152" i="16"/>
  <c r="N152" i="16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L150" i="16"/>
  <c r="U150" i="16" s="1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U144" i="16" s="1"/>
  <c r="J144" i="16"/>
  <c r="H144" i="16"/>
  <c r="F144" i="16"/>
  <c r="E144" i="16"/>
  <c r="K144" i="16" s="1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T137" i="16" s="1"/>
  <c r="Q137" i="16"/>
  <c r="P137" i="16"/>
  <c r="U137" i="16" s="1"/>
  <c r="L137" i="16"/>
  <c r="J137" i="16"/>
  <c r="I137" i="16"/>
  <c r="H137" i="16"/>
  <c r="F137" i="16"/>
  <c r="E137" i="16"/>
  <c r="K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U132" i="16" s="1"/>
  <c r="L132" i="16"/>
  <c r="J132" i="16"/>
  <c r="I132" i="16"/>
  <c r="H132" i="16"/>
  <c r="F132" i="16"/>
  <c r="G132" i="16" s="1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T126" i="16" s="1"/>
  <c r="R126" i="16"/>
  <c r="Q126" i="16"/>
  <c r="P126" i="16"/>
  <c r="U126" i="16" s="1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P121" i="16"/>
  <c r="U121" i="16" s="1"/>
  <c r="L121" i="16"/>
  <c r="J121" i="16"/>
  <c r="H121" i="16"/>
  <c r="F121" i="16"/>
  <c r="N121" i="16" s="1"/>
  <c r="O121" i="16" s="1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T112" i="16" s="1"/>
  <c r="Q112" i="16"/>
  <c r="P112" i="16"/>
  <c r="U112" i="16" s="1"/>
  <c r="L112" i="16"/>
  <c r="J112" i="16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N106" i="16" s="1"/>
  <c r="O106" i="16" s="1"/>
  <c r="J106" i="16"/>
  <c r="H106" i="16"/>
  <c r="F106" i="16"/>
  <c r="E106" i="16"/>
  <c r="K106" i="16" s="1"/>
  <c r="D106" i="16"/>
  <c r="I106" i="16" s="1"/>
  <c r="U105" i="16"/>
  <c r="T105" i="16"/>
  <c r="N105" i="16"/>
  <c r="O105" i="16" s="1"/>
  <c r="M105" i="16"/>
  <c r="K105" i="16"/>
  <c r="I105" i="16"/>
  <c r="G105" i="16"/>
  <c r="S102" i="16"/>
  <c r="R102" i="16"/>
  <c r="Q102" i="16"/>
  <c r="P102" i="16"/>
  <c r="M102" i="16"/>
  <c r="L102" i="16"/>
  <c r="J102" i="16"/>
  <c r="H102" i="16"/>
  <c r="F102" i="16"/>
  <c r="E102" i="16"/>
  <c r="D102" i="16"/>
  <c r="G102" i="16" s="1"/>
  <c r="S101" i="16"/>
  <c r="R101" i="16"/>
  <c r="Q101" i="16"/>
  <c r="P101" i="16"/>
  <c r="U101" i="16" s="1"/>
  <c r="L101" i="16"/>
  <c r="J101" i="16"/>
  <c r="H101" i="16"/>
  <c r="F101" i="16"/>
  <c r="N101" i="16" s="1"/>
  <c r="E101" i="16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T96" i="16" s="1"/>
  <c r="Q96" i="16"/>
  <c r="P96" i="16"/>
  <c r="U96" i="16" s="1"/>
  <c r="L96" i="16"/>
  <c r="J96" i="16"/>
  <c r="H96" i="16"/>
  <c r="F96" i="16"/>
  <c r="N96" i="16" s="1"/>
  <c r="E96" i="16"/>
  <c r="K96" i="16" s="1"/>
  <c r="D96" i="16"/>
  <c r="I96" i="16" s="1"/>
  <c r="U95" i="16"/>
  <c r="T95" i="16"/>
  <c r="O95" i="16"/>
  <c r="N95" i="16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U91" i="16" s="1"/>
  <c r="L91" i="16"/>
  <c r="J91" i="16"/>
  <c r="H91" i="16"/>
  <c r="F91" i="16"/>
  <c r="E91" i="16"/>
  <c r="D91" i="16"/>
  <c r="I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T85" i="16" s="1"/>
  <c r="R85" i="16"/>
  <c r="Q85" i="16"/>
  <c r="P85" i="16"/>
  <c r="U85" i="16" s="1"/>
  <c r="L85" i="16"/>
  <c r="K85" i="16"/>
  <c r="J85" i="16"/>
  <c r="H85" i="16"/>
  <c r="I85" i="16" s="1"/>
  <c r="F85" i="16"/>
  <c r="E85" i="16"/>
  <c r="M85" i="16" s="1"/>
  <c r="D85" i="16"/>
  <c r="G85" i="16" s="1"/>
  <c r="S84" i="16"/>
  <c r="R84" i="16"/>
  <c r="T84" i="16" s="1"/>
  <c r="Q84" i="16"/>
  <c r="P84" i="16"/>
  <c r="U84" i="16" s="1"/>
  <c r="L84" i="16"/>
  <c r="J84" i="16"/>
  <c r="H84" i="16"/>
  <c r="F84" i="16"/>
  <c r="E84" i="16"/>
  <c r="D84" i="16"/>
  <c r="G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T78" i="16" s="1"/>
  <c r="Q78" i="16"/>
  <c r="P78" i="16"/>
  <c r="L78" i="16"/>
  <c r="J78" i="16"/>
  <c r="H78" i="16"/>
  <c r="F78" i="16"/>
  <c r="E78" i="16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T70" i="16" s="1"/>
  <c r="Q70" i="16"/>
  <c r="P70" i="16"/>
  <c r="U70" i="16" s="1"/>
  <c r="L70" i="16"/>
  <c r="J70" i="16"/>
  <c r="H70" i="16"/>
  <c r="I70" i="16" s="1"/>
  <c r="F70" i="16"/>
  <c r="E70" i="16"/>
  <c r="K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T63" i="16"/>
  <c r="S63" i="16"/>
  <c r="R63" i="16"/>
  <c r="Q63" i="16"/>
  <c r="P63" i="16"/>
  <c r="U63" i="16" s="1"/>
  <c r="L63" i="16"/>
  <c r="K63" i="16"/>
  <c r="J63" i="16"/>
  <c r="H63" i="16"/>
  <c r="I63" i="16" s="1"/>
  <c r="F63" i="16"/>
  <c r="E63" i="16"/>
  <c r="M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N60" i="16"/>
  <c r="O60" i="16" s="1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T58" i="16" s="1"/>
  <c r="Q58" i="16"/>
  <c r="P58" i="16"/>
  <c r="U58" i="16" s="1"/>
  <c r="L58" i="16"/>
  <c r="J58" i="16"/>
  <c r="I58" i="16"/>
  <c r="H58" i="16"/>
  <c r="F58" i="16"/>
  <c r="E58" i="16"/>
  <c r="D58" i="16"/>
  <c r="G58" i="16" s="1"/>
  <c r="U57" i="16"/>
  <c r="T57" i="16"/>
  <c r="N57" i="16"/>
  <c r="O57" i="16" s="1"/>
  <c r="M57" i="16"/>
  <c r="K57" i="16"/>
  <c r="I57" i="16"/>
  <c r="G57" i="16"/>
  <c r="T54" i="16"/>
  <c r="S54" i="16"/>
  <c r="R54" i="16"/>
  <c r="Q54" i="16"/>
  <c r="P54" i="16"/>
  <c r="L54" i="16"/>
  <c r="J54" i="16"/>
  <c r="H54" i="16"/>
  <c r="F54" i="16"/>
  <c r="E54" i="16"/>
  <c r="D54" i="16"/>
  <c r="U53" i="16"/>
  <c r="S53" i="16"/>
  <c r="R53" i="16"/>
  <c r="T53" i="16" s="1"/>
  <c r="Q53" i="16"/>
  <c r="P53" i="16"/>
  <c r="O53" i="16"/>
  <c r="L53" i="16"/>
  <c r="J53" i="16"/>
  <c r="H53" i="16"/>
  <c r="F53" i="16"/>
  <c r="N53" i="16" s="1"/>
  <c r="E53" i="16"/>
  <c r="K53" i="16" s="1"/>
  <c r="D53" i="16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T47" i="16" s="1"/>
  <c r="Q47" i="16"/>
  <c r="P47" i="16"/>
  <c r="L47" i="16"/>
  <c r="J47" i="16"/>
  <c r="H47" i="16"/>
  <c r="I47" i="16" s="1"/>
  <c r="F47" i="16"/>
  <c r="E47" i="16"/>
  <c r="D47" i="16"/>
  <c r="G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U40" i="16" s="1"/>
  <c r="L40" i="16"/>
  <c r="J40" i="16"/>
  <c r="I40" i="16"/>
  <c r="H40" i="16"/>
  <c r="F40" i="16"/>
  <c r="E40" i="16"/>
  <c r="D40" i="16"/>
  <c r="G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T35" i="16"/>
  <c r="S35" i="16"/>
  <c r="R35" i="16"/>
  <c r="Q35" i="16"/>
  <c r="P35" i="16"/>
  <c r="L35" i="16"/>
  <c r="J35" i="16"/>
  <c r="H35" i="16"/>
  <c r="F35" i="16"/>
  <c r="N35" i="16" s="1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T27" i="16" s="1"/>
  <c r="Q27" i="16"/>
  <c r="P27" i="16"/>
  <c r="L27" i="16"/>
  <c r="J27" i="16"/>
  <c r="I27" i="16"/>
  <c r="H27" i="16"/>
  <c r="F27" i="16"/>
  <c r="E27" i="16"/>
  <c r="K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T19" i="16"/>
  <c r="S19" i="16"/>
  <c r="R19" i="16"/>
  <c r="Q19" i="16"/>
  <c r="P19" i="16"/>
  <c r="L19" i="16"/>
  <c r="J19" i="16"/>
  <c r="H19" i="16"/>
  <c r="G19" i="16"/>
  <c r="F19" i="16"/>
  <c r="E19" i="16"/>
  <c r="M19" i="16" s="1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L10" i="16"/>
  <c r="U10" i="16" s="1"/>
  <c r="J10" i="16"/>
  <c r="H10" i="16"/>
  <c r="F10" i="16"/>
  <c r="E10" i="16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S339" i="15"/>
  <c r="R339" i="15"/>
  <c r="T339" i="15" s="1"/>
  <c r="Q339" i="15"/>
  <c r="P339" i="15"/>
  <c r="U339" i="15" s="1"/>
  <c r="L339" i="15"/>
  <c r="J339" i="15"/>
  <c r="N339" i="15" s="1"/>
  <c r="H339" i="15"/>
  <c r="F339" i="15"/>
  <c r="E339" i="15"/>
  <c r="M339" i="15" s="1"/>
  <c r="D339" i="15"/>
  <c r="I339" i="15" s="1"/>
  <c r="S338" i="15"/>
  <c r="R338" i="15"/>
  <c r="T338" i="15" s="1"/>
  <c r="Q338" i="15"/>
  <c r="P338" i="15"/>
  <c r="L338" i="15"/>
  <c r="J338" i="15"/>
  <c r="K338" i="15" s="1"/>
  <c r="H338" i="15"/>
  <c r="F338" i="15"/>
  <c r="E338" i="15"/>
  <c r="M338" i="15" s="1"/>
  <c r="D338" i="15"/>
  <c r="T337" i="15"/>
  <c r="S337" i="15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O335" i="15"/>
  <c r="N335" i="15"/>
  <c r="M335" i="15"/>
  <c r="K335" i="15"/>
  <c r="I335" i="15"/>
  <c r="G335" i="15"/>
  <c r="U334" i="15"/>
  <c r="T334" i="15"/>
  <c r="O334" i="15"/>
  <c r="N334" i="15"/>
  <c r="M334" i="15"/>
  <c r="K334" i="15"/>
  <c r="I334" i="15"/>
  <c r="G334" i="15"/>
  <c r="U333" i="15"/>
  <c r="T333" i="15"/>
  <c r="O333" i="15"/>
  <c r="N333" i="15"/>
  <c r="M333" i="15"/>
  <c r="K333" i="15"/>
  <c r="I333" i="15"/>
  <c r="G333" i="15"/>
  <c r="S332" i="15"/>
  <c r="T332" i="15" s="1"/>
  <c r="R332" i="15"/>
  <c r="Q332" i="15"/>
  <c r="P332" i="15"/>
  <c r="L332" i="15"/>
  <c r="K332" i="15"/>
  <c r="J332" i="15"/>
  <c r="H332" i="15"/>
  <c r="F332" i="15"/>
  <c r="E332" i="15"/>
  <c r="D332" i="15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U323" i="15"/>
  <c r="S323" i="15"/>
  <c r="R323" i="15"/>
  <c r="Q323" i="15"/>
  <c r="P323" i="15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T317" i="15"/>
  <c r="S317" i="15"/>
  <c r="R317" i="15"/>
  <c r="Q317" i="15"/>
  <c r="P317" i="15"/>
  <c r="L317" i="15"/>
  <c r="J317" i="15"/>
  <c r="K317" i="15" s="1"/>
  <c r="H317" i="15"/>
  <c r="F317" i="15"/>
  <c r="E317" i="15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I310" i="15"/>
  <c r="H310" i="15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T303" i="15" s="1"/>
  <c r="R303" i="15"/>
  <c r="Q303" i="15"/>
  <c r="P303" i="15"/>
  <c r="L303" i="15"/>
  <c r="J303" i="15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M299" i="15"/>
  <c r="L299" i="15"/>
  <c r="J299" i="15"/>
  <c r="H299" i="15"/>
  <c r="F299" i="15"/>
  <c r="E299" i="15"/>
  <c r="D299" i="15"/>
  <c r="S298" i="15"/>
  <c r="R298" i="15"/>
  <c r="T298" i="15" s="1"/>
  <c r="Q298" i="15"/>
  <c r="P298" i="15"/>
  <c r="U298" i="15" s="1"/>
  <c r="L298" i="15"/>
  <c r="J298" i="15"/>
  <c r="K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U292" i="15" s="1"/>
  <c r="L292" i="15"/>
  <c r="J292" i="15"/>
  <c r="H292" i="15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O290" i="15"/>
  <c r="N290" i="15"/>
  <c r="M290" i="15"/>
  <c r="K290" i="15"/>
  <c r="I290" i="15"/>
  <c r="G290" i="15"/>
  <c r="U289" i="15"/>
  <c r="T289" i="15"/>
  <c r="O289" i="15"/>
  <c r="N289" i="15"/>
  <c r="M289" i="15"/>
  <c r="K289" i="15"/>
  <c r="I289" i="15"/>
  <c r="G289" i="15"/>
  <c r="U288" i="15"/>
  <c r="T288" i="15"/>
  <c r="O288" i="15"/>
  <c r="N288" i="15"/>
  <c r="M288" i="15"/>
  <c r="K288" i="15"/>
  <c r="I288" i="15"/>
  <c r="G288" i="15"/>
  <c r="U287" i="15"/>
  <c r="T287" i="15"/>
  <c r="O287" i="15"/>
  <c r="N287" i="15"/>
  <c r="M287" i="15"/>
  <c r="K287" i="15"/>
  <c r="I287" i="15"/>
  <c r="G287" i="15"/>
  <c r="U286" i="15"/>
  <c r="T286" i="15"/>
  <c r="O286" i="15"/>
  <c r="N286" i="15"/>
  <c r="M286" i="15"/>
  <c r="K286" i="15"/>
  <c r="I286" i="15"/>
  <c r="G286" i="15"/>
  <c r="S285" i="15"/>
  <c r="R285" i="15"/>
  <c r="Q285" i="15"/>
  <c r="P285" i="15"/>
  <c r="L285" i="15"/>
  <c r="J285" i="15"/>
  <c r="H285" i="15"/>
  <c r="F285" i="15"/>
  <c r="E285" i="15"/>
  <c r="K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Q275" i="15"/>
  <c r="P275" i="15"/>
  <c r="L275" i="15"/>
  <c r="J275" i="15"/>
  <c r="H275" i="15"/>
  <c r="F275" i="15"/>
  <c r="E275" i="15"/>
  <c r="M275" i="15" s="1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P267" i="15"/>
  <c r="L267" i="15"/>
  <c r="J267" i="15"/>
  <c r="H267" i="15"/>
  <c r="F267" i="15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T260" i="15"/>
  <c r="S260" i="15"/>
  <c r="R260" i="15"/>
  <c r="Q260" i="15"/>
  <c r="P260" i="15"/>
  <c r="L260" i="15"/>
  <c r="J260" i="15"/>
  <c r="I260" i="15"/>
  <c r="H260" i="15"/>
  <c r="F260" i="15"/>
  <c r="E260" i="15"/>
  <c r="D260" i="15"/>
  <c r="G260" i="15" s="1"/>
  <c r="S259" i="15"/>
  <c r="R259" i="15"/>
  <c r="T259" i="15" s="1"/>
  <c r="Q259" i="15"/>
  <c r="P259" i="15"/>
  <c r="L259" i="15"/>
  <c r="J259" i="15"/>
  <c r="K259" i="15" s="1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Q254" i="15"/>
  <c r="P254" i="15"/>
  <c r="L254" i="15"/>
  <c r="J254" i="15"/>
  <c r="H254" i="15"/>
  <c r="F254" i="15"/>
  <c r="E254" i="15"/>
  <c r="M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N252" i="15"/>
  <c r="O252" i="15" s="1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U247" i="15" s="1"/>
  <c r="L247" i="15"/>
  <c r="J247" i="15"/>
  <c r="H247" i="15"/>
  <c r="F247" i="15"/>
  <c r="E247" i="15"/>
  <c r="M247" i="15" s="1"/>
  <c r="D247" i="15"/>
  <c r="G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L240" i="15"/>
  <c r="J240" i="15"/>
  <c r="I240" i="15"/>
  <c r="H240" i="15"/>
  <c r="F240" i="15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T231" i="15"/>
  <c r="S231" i="15"/>
  <c r="R231" i="15"/>
  <c r="Q231" i="15"/>
  <c r="P231" i="15"/>
  <c r="L231" i="15"/>
  <c r="J231" i="15"/>
  <c r="H231" i="15"/>
  <c r="F231" i="15"/>
  <c r="E231" i="15"/>
  <c r="D231" i="15"/>
  <c r="G231" i="15" s="1"/>
  <c r="S230" i="15"/>
  <c r="R230" i="15"/>
  <c r="T230" i="15" s="1"/>
  <c r="Q230" i="15"/>
  <c r="P230" i="15"/>
  <c r="L230" i="15"/>
  <c r="U230" i="15" s="1"/>
  <c r="J230" i="15"/>
  <c r="H230" i="15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O228" i="15"/>
  <c r="N228" i="15"/>
  <c r="M228" i="15"/>
  <c r="K228" i="15"/>
  <c r="I228" i="15"/>
  <c r="G228" i="15"/>
  <c r="U227" i="15"/>
  <c r="T227" i="15"/>
  <c r="O227" i="15"/>
  <c r="N227" i="15"/>
  <c r="M227" i="15"/>
  <c r="K227" i="15"/>
  <c r="I227" i="15"/>
  <c r="G227" i="15"/>
  <c r="U226" i="15"/>
  <c r="T226" i="15"/>
  <c r="O226" i="15"/>
  <c r="N226" i="15"/>
  <c r="M226" i="15"/>
  <c r="K226" i="15"/>
  <c r="I226" i="15"/>
  <c r="G226" i="15"/>
  <c r="U225" i="15"/>
  <c r="T225" i="15"/>
  <c r="O225" i="15"/>
  <c r="N225" i="15"/>
  <c r="M225" i="15"/>
  <c r="K225" i="15"/>
  <c r="I225" i="15"/>
  <c r="G225" i="15"/>
  <c r="S224" i="15"/>
  <c r="R224" i="15"/>
  <c r="Q224" i="15"/>
  <c r="P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T216" i="15"/>
  <c r="S216" i="15"/>
  <c r="R216" i="15"/>
  <c r="Q216" i="15"/>
  <c r="P216" i="15"/>
  <c r="L216" i="15"/>
  <c r="J216" i="15"/>
  <c r="N216" i="15" s="1"/>
  <c r="H216" i="15"/>
  <c r="F216" i="15"/>
  <c r="E216" i="15"/>
  <c r="M216" i="15" s="1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L205" i="15"/>
  <c r="J205" i="15"/>
  <c r="K205" i="15" s="1"/>
  <c r="H205" i="15"/>
  <c r="F205" i="15"/>
  <c r="E205" i="15"/>
  <c r="D205" i="15"/>
  <c r="G205" i="15" s="1"/>
  <c r="S204" i="15"/>
  <c r="R204" i="15"/>
  <c r="Q204" i="15"/>
  <c r="P204" i="15"/>
  <c r="U204" i="15" s="1"/>
  <c r="L204" i="15"/>
  <c r="J204" i="15"/>
  <c r="H204" i="15"/>
  <c r="F204" i="15"/>
  <c r="E204" i="15"/>
  <c r="M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T198" i="15" s="1"/>
  <c r="R198" i="15"/>
  <c r="Q198" i="15"/>
  <c r="P198" i="15"/>
  <c r="U198" i="15" s="1"/>
  <c r="N198" i="15"/>
  <c r="L198" i="15"/>
  <c r="J198" i="15"/>
  <c r="H198" i="15"/>
  <c r="F198" i="15"/>
  <c r="E198" i="15"/>
  <c r="K198" i="15" s="1"/>
  <c r="D198" i="15"/>
  <c r="G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Q191" i="15"/>
  <c r="P191" i="15"/>
  <c r="L191" i="15"/>
  <c r="M191" i="15" s="1"/>
  <c r="J191" i="15"/>
  <c r="I191" i="15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T185" i="15" s="1"/>
  <c r="Q185" i="15"/>
  <c r="P185" i="15"/>
  <c r="U185" i="15" s="1"/>
  <c r="L185" i="15"/>
  <c r="K185" i="15"/>
  <c r="J185" i="15"/>
  <c r="H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T179" i="15" s="1"/>
  <c r="R179" i="15"/>
  <c r="Q179" i="15"/>
  <c r="P179" i="15"/>
  <c r="L179" i="15"/>
  <c r="M179" i="15" s="1"/>
  <c r="J179" i="15"/>
  <c r="H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O177" i="15"/>
  <c r="N177" i="15"/>
  <c r="M177" i="15"/>
  <c r="K177" i="15"/>
  <c r="I177" i="15"/>
  <c r="G177" i="15"/>
  <c r="U176" i="15"/>
  <c r="T176" i="15"/>
  <c r="O176" i="15"/>
  <c r="N176" i="15"/>
  <c r="M176" i="15"/>
  <c r="K176" i="15"/>
  <c r="I176" i="15"/>
  <c r="G176" i="15"/>
  <c r="U175" i="15"/>
  <c r="T175" i="15"/>
  <c r="O175" i="15"/>
  <c r="N175" i="15"/>
  <c r="M175" i="15"/>
  <c r="K175" i="15"/>
  <c r="I175" i="15"/>
  <c r="G175" i="15"/>
  <c r="U174" i="15"/>
  <c r="T174" i="15"/>
  <c r="O174" i="15"/>
  <c r="N174" i="15"/>
  <c r="M174" i="15"/>
  <c r="K174" i="15"/>
  <c r="I174" i="15"/>
  <c r="G174" i="15"/>
  <c r="U173" i="15"/>
  <c r="T173" i="15"/>
  <c r="O173" i="15"/>
  <c r="N173" i="15"/>
  <c r="M173" i="15"/>
  <c r="K173" i="15"/>
  <c r="I173" i="15"/>
  <c r="G173" i="15"/>
  <c r="S170" i="15"/>
  <c r="T170" i="15" s="1"/>
  <c r="R170" i="15"/>
  <c r="Q170" i="15"/>
  <c r="P170" i="15"/>
  <c r="L170" i="15"/>
  <c r="J170" i="15"/>
  <c r="H170" i="15"/>
  <c r="F170" i="15"/>
  <c r="G170" i="15" s="1"/>
  <c r="E170" i="15"/>
  <c r="D170" i="15"/>
  <c r="S169" i="15"/>
  <c r="R169" i="15"/>
  <c r="T169" i="15" s="1"/>
  <c r="Q169" i="15"/>
  <c r="P169" i="15"/>
  <c r="L169" i="15"/>
  <c r="U169" i="15" s="1"/>
  <c r="J169" i="15"/>
  <c r="H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L163" i="15"/>
  <c r="J163" i="15"/>
  <c r="H163" i="15"/>
  <c r="F163" i="15"/>
  <c r="E163" i="15"/>
  <c r="M163" i="15" s="1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L157" i="15"/>
  <c r="J157" i="15"/>
  <c r="H157" i="15"/>
  <c r="F157" i="15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P150" i="15"/>
  <c r="U150" i="15" s="1"/>
  <c r="M150" i="15"/>
  <c r="L150" i="15"/>
  <c r="J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T144" i="15" s="1"/>
  <c r="Q144" i="15"/>
  <c r="P144" i="15"/>
  <c r="U144" i="15" s="1"/>
  <c r="L144" i="15"/>
  <c r="J144" i="15"/>
  <c r="H144" i="15"/>
  <c r="F144" i="15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L137" i="15"/>
  <c r="J137" i="15"/>
  <c r="H137" i="15"/>
  <c r="N137" i="15" s="1"/>
  <c r="O137" i="15" s="1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L132" i="15"/>
  <c r="J132" i="15"/>
  <c r="H132" i="15"/>
  <c r="F132" i="15"/>
  <c r="E132" i="15"/>
  <c r="D132" i="15"/>
  <c r="I132" i="15" s="1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U126" i="15" s="1"/>
  <c r="L126" i="15"/>
  <c r="J126" i="15"/>
  <c r="H126" i="15"/>
  <c r="G126" i="15"/>
  <c r="F126" i="15"/>
  <c r="E126" i="15"/>
  <c r="M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T121" i="15" s="1"/>
  <c r="Q121" i="15"/>
  <c r="P121" i="15"/>
  <c r="L121" i="15"/>
  <c r="J121" i="15"/>
  <c r="H121" i="15"/>
  <c r="F121" i="15"/>
  <c r="E121" i="15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U112" i="15" s="1"/>
  <c r="J112" i="15"/>
  <c r="I112" i="15"/>
  <c r="H112" i="15"/>
  <c r="F112" i="15"/>
  <c r="G112" i="15" s="1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U106" i="15"/>
  <c r="S106" i="15"/>
  <c r="R106" i="15"/>
  <c r="Q106" i="15"/>
  <c r="P106" i="15"/>
  <c r="L106" i="15"/>
  <c r="J106" i="15"/>
  <c r="H106" i="15"/>
  <c r="F106" i="15"/>
  <c r="E106" i="15"/>
  <c r="M106" i="15" s="1"/>
  <c r="D106" i="15"/>
  <c r="U105" i="15"/>
  <c r="T105" i="15"/>
  <c r="N105" i="15"/>
  <c r="O105" i="15" s="1"/>
  <c r="M105" i="15"/>
  <c r="K105" i="15"/>
  <c r="I105" i="15"/>
  <c r="G105" i="15"/>
  <c r="U102" i="15"/>
  <c r="S102" i="15"/>
  <c r="R102" i="15"/>
  <c r="T102" i="15" s="1"/>
  <c r="Q102" i="15"/>
  <c r="P102" i="15"/>
  <c r="L102" i="15"/>
  <c r="M102" i="15" s="1"/>
  <c r="J102" i="15"/>
  <c r="H102" i="15"/>
  <c r="F102" i="15"/>
  <c r="E102" i="15"/>
  <c r="D102" i="15"/>
  <c r="G102" i="15" s="1"/>
  <c r="S101" i="15"/>
  <c r="R101" i="15"/>
  <c r="T101" i="15" s="1"/>
  <c r="Q101" i="15"/>
  <c r="P101" i="15"/>
  <c r="L101" i="15"/>
  <c r="J101" i="15"/>
  <c r="I101" i="15"/>
  <c r="H101" i="15"/>
  <c r="F101" i="15"/>
  <c r="E101" i="15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L96" i="15"/>
  <c r="J96" i="15"/>
  <c r="K96" i="15" s="1"/>
  <c r="I96" i="15"/>
  <c r="H96" i="15"/>
  <c r="F96" i="15"/>
  <c r="E96" i="15"/>
  <c r="M96" i="15" s="1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S91" i="15"/>
  <c r="R91" i="15"/>
  <c r="Q91" i="15"/>
  <c r="P91" i="15"/>
  <c r="U91" i="15" s="1"/>
  <c r="L91" i="15"/>
  <c r="J91" i="15"/>
  <c r="H91" i="15"/>
  <c r="F91" i="15"/>
  <c r="E91" i="15"/>
  <c r="M91" i="15" s="1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U85" i="15" s="1"/>
  <c r="L85" i="15"/>
  <c r="J85" i="15"/>
  <c r="H85" i="15"/>
  <c r="G85" i="15"/>
  <c r="F85" i="15"/>
  <c r="E85" i="15"/>
  <c r="D85" i="15"/>
  <c r="S84" i="15"/>
  <c r="T84" i="15" s="1"/>
  <c r="R84" i="15"/>
  <c r="Q84" i="15"/>
  <c r="P84" i="15"/>
  <c r="U84" i="15" s="1"/>
  <c r="L84" i="15"/>
  <c r="J84" i="15"/>
  <c r="H84" i="15"/>
  <c r="F84" i="15"/>
  <c r="N84" i="15" s="1"/>
  <c r="O84" i="15" s="1"/>
  <c r="E84" i="15"/>
  <c r="D84" i="15"/>
  <c r="I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L78" i="15"/>
  <c r="K78" i="15"/>
  <c r="J78" i="15"/>
  <c r="H78" i="15"/>
  <c r="F78" i="15"/>
  <c r="N78" i="15" s="1"/>
  <c r="O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T70" i="15" s="1"/>
  <c r="R70" i="15"/>
  <c r="Q70" i="15"/>
  <c r="P70" i="15"/>
  <c r="U70" i="15" s="1"/>
  <c r="M70" i="15"/>
  <c r="L70" i="15"/>
  <c r="K70" i="15"/>
  <c r="J70" i="15"/>
  <c r="H70" i="15"/>
  <c r="F70" i="15"/>
  <c r="E70" i="15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M63" i="15"/>
  <c r="L63" i="15"/>
  <c r="J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H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P54" i="15"/>
  <c r="L54" i="15"/>
  <c r="J54" i="15"/>
  <c r="I54" i="15"/>
  <c r="H54" i="15"/>
  <c r="F54" i="15"/>
  <c r="E54" i="15"/>
  <c r="M54" i="15" s="1"/>
  <c r="D54" i="15"/>
  <c r="G54" i="15" s="1"/>
  <c r="S53" i="15"/>
  <c r="T53" i="15" s="1"/>
  <c r="R53" i="15"/>
  <c r="Q53" i="15"/>
  <c r="P53" i="15"/>
  <c r="L53" i="15"/>
  <c r="M53" i="15" s="1"/>
  <c r="J53" i="15"/>
  <c r="K53" i="15" s="1"/>
  <c r="H53" i="15"/>
  <c r="F53" i="15"/>
  <c r="E53" i="15"/>
  <c r="D53" i="15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Q47" i="15"/>
  <c r="P47" i="15"/>
  <c r="U47" i="15" s="1"/>
  <c r="M47" i="15"/>
  <c r="L47" i="15"/>
  <c r="J47" i="15"/>
  <c r="N47" i="15" s="1"/>
  <c r="H47" i="15"/>
  <c r="G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T40" i="15" s="1"/>
  <c r="Q40" i="15"/>
  <c r="P40" i="15"/>
  <c r="L40" i="15"/>
  <c r="J40" i="15"/>
  <c r="H40" i="15"/>
  <c r="F40" i="15"/>
  <c r="E40" i="15"/>
  <c r="D40" i="15"/>
  <c r="I40" i="15" s="1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L35" i="15"/>
  <c r="U35" i="15" s="1"/>
  <c r="J35" i="15"/>
  <c r="K35" i="15" s="1"/>
  <c r="H35" i="15"/>
  <c r="F35" i="15"/>
  <c r="E35" i="15"/>
  <c r="D35" i="15"/>
  <c r="I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F27" i="15"/>
  <c r="N27" i="15" s="1"/>
  <c r="E27" i="15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P19" i="15"/>
  <c r="L19" i="15"/>
  <c r="J19" i="15"/>
  <c r="H19" i="15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T10" i="15" s="1"/>
  <c r="Q10" i="15"/>
  <c r="P10" i="15"/>
  <c r="L10" i="15"/>
  <c r="J10" i="15"/>
  <c r="I10" i="15"/>
  <c r="H10" i="15"/>
  <c r="F10" i="15"/>
  <c r="E10" i="15"/>
  <c r="K10" i="15" s="1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T339" i="14" s="1"/>
  <c r="R339" i="14"/>
  <c r="Q339" i="14"/>
  <c r="P339" i="14"/>
  <c r="L339" i="14"/>
  <c r="K339" i="14"/>
  <c r="J339" i="14"/>
  <c r="H339" i="14"/>
  <c r="F339" i="14"/>
  <c r="E339" i="14"/>
  <c r="D339" i="14"/>
  <c r="S338" i="14"/>
  <c r="R338" i="14"/>
  <c r="T338" i="14" s="1"/>
  <c r="Q338" i="14"/>
  <c r="P338" i="14"/>
  <c r="U338" i="14" s="1"/>
  <c r="L338" i="14"/>
  <c r="J338" i="14"/>
  <c r="H338" i="14"/>
  <c r="I338" i="14" s="1"/>
  <c r="F338" i="14"/>
  <c r="E338" i="14"/>
  <c r="D338" i="14"/>
  <c r="S337" i="14"/>
  <c r="R337" i="14"/>
  <c r="T337" i="14" s="1"/>
  <c r="Q337" i="14"/>
  <c r="P337" i="14"/>
  <c r="L337" i="14"/>
  <c r="J337" i="14"/>
  <c r="H337" i="14"/>
  <c r="G337" i="14"/>
  <c r="F337" i="14"/>
  <c r="E337" i="14"/>
  <c r="M337" i="14" s="1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T332" i="14" s="1"/>
  <c r="Q332" i="14"/>
  <c r="P332" i="14"/>
  <c r="L332" i="14"/>
  <c r="U332" i="14" s="1"/>
  <c r="J332" i="14"/>
  <c r="H332" i="14"/>
  <c r="F332" i="14"/>
  <c r="E332" i="14"/>
  <c r="D332" i="14"/>
  <c r="I332" i="14" s="1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R323" i="14"/>
  <c r="Q323" i="14"/>
  <c r="P323" i="14"/>
  <c r="L323" i="14"/>
  <c r="J323" i="14"/>
  <c r="H323" i="14"/>
  <c r="F323" i="14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U317" i="14" s="1"/>
  <c r="L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T310" i="14" s="1"/>
  <c r="R310" i="14"/>
  <c r="Q310" i="14"/>
  <c r="P310" i="14"/>
  <c r="L310" i="14"/>
  <c r="J310" i="14"/>
  <c r="K310" i="14" s="1"/>
  <c r="H310" i="14"/>
  <c r="F310" i="14"/>
  <c r="E310" i="14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L303" i="14"/>
  <c r="U303" i="14" s="1"/>
  <c r="J303" i="14"/>
  <c r="K303" i="14" s="1"/>
  <c r="I303" i="14"/>
  <c r="H303" i="14"/>
  <c r="F303" i="14"/>
  <c r="E303" i="14"/>
  <c r="D303" i="14"/>
  <c r="G303" i="14" s="1"/>
  <c r="U302" i="14"/>
  <c r="T302" i="14"/>
  <c r="N302" i="14"/>
  <c r="O302" i="14" s="1"/>
  <c r="M302" i="14"/>
  <c r="K302" i="14"/>
  <c r="I302" i="14"/>
  <c r="G302" i="14"/>
  <c r="S299" i="14"/>
  <c r="R299" i="14"/>
  <c r="Q299" i="14"/>
  <c r="P299" i="14"/>
  <c r="L299" i="14"/>
  <c r="J299" i="14"/>
  <c r="H299" i="14"/>
  <c r="F299" i="14"/>
  <c r="E299" i="14"/>
  <c r="D299" i="14"/>
  <c r="S298" i="14"/>
  <c r="R298" i="14"/>
  <c r="T298" i="14" s="1"/>
  <c r="Q298" i="14"/>
  <c r="P298" i="14"/>
  <c r="U298" i="14" s="1"/>
  <c r="L298" i="14"/>
  <c r="J298" i="14"/>
  <c r="H298" i="14"/>
  <c r="I298" i="14" s="1"/>
  <c r="F298" i="14"/>
  <c r="G298" i="14" s="1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T292" i="14" s="1"/>
  <c r="R292" i="14"/>
  <c r="Q292" i="14"/>
  <c r="P292" i="14"/>
  <c r="L292" i="14"/>
  <c r="J292" i="14"/>
  <c r="K292" i="14" s="1"/>
  <c r="H292" i="14"/>
  <c r="F292" i="14"/>
  <c r="E292" i="14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U285" i="14" s="1"/>
  <c r="J285" i="14"/>
  <c r="I285" i="14"/>
  <c r="H285" i="14"/>
  <c r="F285" i="14"/>
  <c r="N285" i="14" s="1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P275" i="14"/>
  <c r="L275" i="14"/>
  <c r="J275" i="14"/>
  <c r="K275" i="14" s="1"/>
  <c r="H275" i="14"/>
  <c r="F275" i="14"/>
  <c r="E275" i="14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U267" i="14"/>
  <c r="S267" i="14"/>
  <c r="R267" i="14"/>
  <c r="Q267" i="14"/>
  <c r="P267" i="14"/>
  <c r="L267" i="14"/>
  <c r="J267" i="14"/>
  <c r="N267" i="14" s="1"/>
  <c r="H267" i="14"/>
  <c r="F267" i="14"/>
  <c r="E267" i="14"/>
  <c r="M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L260" i="14"/>
  <c r="J260" i="14"/>
  <c r="K260" i="14" s="1"/>
  <c r="H260" i="14"/>
  <c r="F260" i="14"/>
  <c r="G260" i="14" s="1"/>
  <c r="E260" i="14"/>
  <c r="D260" i="14"/>
  <c r="S259" i="14"/>
  <c r="R259" i="14"/>
  <c r="Q259" i="14"/>
  <c r="P259" i="14"/>
  <c r="L259" i="14"/>
  <c r="U259" i="14" s="1"/>
  <c r="J259" i="14"/>
  <c r="H259" i="14"/>
  <c r="F259" i="14"/>
  <c r="E259" i="14"/>
  <c r="D259" i="14"/>
  <c r="I259" i="14" s="1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L254" i="14"/>
  <c r="J254" i="14"/>
  <c r="H254" i="14"/>
  <c r="F254" i="14"/>
  <c r="E254" i="14"/>
  <c r="K254" i="14" s="1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T247" i="14" s="1"/>
  <c r="Q247" i="14"/>
  <c r="P247" i="14"/>
  <c r="U247" i="14" s="1"/>
  <c r="L247" i="14"/>
  <c r="J247" i="14"/>
  <c r="H247" i="14"/>
  <c r="F247" i="14"/>
  <c r="E247" i="14"/>
  <c r="M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T240" i="14" s="1"/>
  <c r="Q240" i="14"/>
  <c r="P240" i="14"/>
  <c r="L240" i="14"/>
  <c r="J240" i="14"/>
  <c r="H240" i="14"/>
  <c r="F240" i="14"/>
  <c r="E240" i="14"/>
  <c r="M240" i="14" s="1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L231" i="14"/>
  <c r="J231" i="14"/>
  <c r="K231" i="14" s="1"/>
  <c r="H231" i="14"/>
  <c r="F231" i="14"/>
  <c r="N231" i="14" s="1"/>
  <c r="E231" i="14"/>
  <c r="D231" i="14"/>
  <c r="S230" i="14"/>
  <c r="T230" i="14" s="1"/>
  <c r="R230" i="14"/>
  <c r="Q230" i="14"/>
  <c r="P230" i="14"/>
  <c r="L230" i="14"/>
  <c r="K230" i="14"/>
  <c r="J230" i="14"/>
  <c r="H230" i="14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L224" i="14"/>
  <c r="U224" i="14" s="1"/>
  <c r="J224" i="14"/>
  <c r="H224" i="14"/>
  <c r="I224" i="14" s="1"/>
  <c r="F224" i="14"/>
  <c r="G224" i="14" s="1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G216" i="14"/>
  <c r="F216" i="14"/>
  <c r="E216" i="14"/>
  <c r="M216" i="14" s="1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L205" i="14"/>
  <c r="J205" i="14"/>
  <c r="K205" i="14" s="1"/>
  <c r="H205" i="14"/>
  <c r="I205" i="14" s="1"/>
  <c r="F205" i="14"/>
  <c r="E205" i="14"/>
  <c r="M205" i="14" s="1"/>
  <c r="D205" i="14"/>
  <c r="T204" i="14"/>
  <c r="S204" i="14"/>
  <c r="R204" i="14"/>
  <c r="Q204" i="14"/>
  <c r="P204" i="14"/>
  <c r="U204" i="14" s="1"/>
  <c r="L204" i="14"/>
  <c r="J204" i="14"/>
  <c r="H204" i="14"/>
  <c r="F204" i="14"/>
  <c r="E204" i="14"/>
  <c r="O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U198" i="14"/>
  <c r="S198" i="14"/>
  <c r="R198" i="14"/>
  <c r="T198" i="14" s="1"/>
  <c r="Q198" i="14"/>
  <c r="P198" i="14"/>
  <c r="L198" i="14"/>
  <c r="J198" i="14"/>
  <c r="H198" i="14"/>
  <c r="I198" i="14" s="1"/>
  <c r="F198" i="14"/>
  <c r="G198" i="14" s="1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U191" i="14" s="1"/>
  <c r="L191" i="14"/>
  <c r="J191" i="14"/>
  <c r="H191" i="14"/>
  <c r="F191" i="14"/>
  <c r="E191" i="14"/>
  <c r="M191" i="14" s="1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L185" i="14"/>
  <c r="J185" i="14"/>
  <c r="H185" i="14"/>
  <c r="F185" i="14"/>
  <c r="E185" i="14"/>
  <c r="M185" i="14" s="1"/>
  <c r="D185" i="14"/>
  <c r="I185" i="14" s="1"/>
  <c r="U184" i="14"/>
  <c r="T184" i="14"/>
  <c r="O184" i="14"/>
  <c r="N184" i="14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T179" i="14" s="1"/>
  <c r="R179" i="14"/>
  <c r="Q179" i="14"/>
  <c r="P179" i="14"/>
  <c r="L179" i="14"/>
  <c r="J179" i="14"/>
  <c r="K179" i="14" s="1"/>
  <c r="H179" i="14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L170" i="14"/>
  <c r="J170" i="14"/>
  <c r="H170" i="14"/>
  <c r="I170" i="14" s="1"/>
  <c r="F170" i="14"/>
  <c r="G170" i="14" s="1"/>
  <c r="E170" i="14"/>
  <c r="D170" i="14"/>
  <c r="S169" i="14"/>
  <c r="R169" i="14"/>
  <c r="T169" i="14" s="1"/>
  <c r="Q169" i="14"/>
  <c r="P169" i="14"/>
  <c r="L169" i="14"/>
  <c r="U169" i="14" s="1"/>
  <c r="J169" i="14"/>
  <c r="H169" i="14"/>
  <c r="F169" i="14"/>
  <c r="E169" i="14"/>
  <c r="M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T163" i="14"/>
  <c r="S163" i="14"/>
  <c r="R163" i="14"/>
  <c r="Q163" i="14"/>
  <c r="P163" i="14"/>
  <c r="L163" i="14"/>
  <c r="J163" i="14"/>
  <c r="H163" i="14"/>
  <c r="F163" i="14"/>
  <c r="G163" i="14" s="1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Q157" i="14"/>
  <c r="P157" i="14"/>
  <c r="L157" i="14"/>
  <c r="N157" i="14" s="1"/>
  <c r="O157" i="14" s="1"/>
  <c r="K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T150" i="14" s="1"/>
  <c r="Q150" i="14"/>
  <c r="P150" i="14"/>
  <c r="U150" i="14" s="1"/>
  <c r="L150" i="14"/>
  <c r="J150" i="14"/>
  <c r="H150" i="14"/>
  <c r="I150" i="14" s="1"/>
  <c r="F150" i="14"/>
  <c r="G150" i="14" s="1"/>
  <c r="E150" i="14"/>
  <c r="M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L144" i="14"/>
  <c r="J144" i="14"/>
  <c r="H144" i="14"/>
  <c r="G144" i="14"/>
  <c r="F144" i="14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T137" i="14" s="1"/>
  <c r="Q137" i="14"/>
  <c r="P137" i="14"/>
  <c r="N137" i="14"/>
  <c r="O137" i="14" s="1"/>
  <c r="L137" i="14"/>
  <c r="U137" i="14" s="1"/>
  <c r="J137" i="14"/>
  <c r="H137" i="14"/>
  <c r="F137" i="14"/>
  <c r="E137" i="14"/>
  <c r="D137" i="14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O133" i="14"/>
  <c r="N133" i="14"/>
  <c r="M133" i="14"/>
  <c r="K133" i="14"/>
  <c r="I133" i="14"/>
  <c r="G133" i="14"/>
  <c r="S132" i="14"/>
  <c r="R132" i="14"/>
  <c r="Q132" i="14"/>
  <c r="P132" i="14"/>
  <c r="L132" i="14"/>
  <c r="J132" i="14"/>
  <c r="H132" i="14"/>
  <c r="F132" i="14"/>
  <c r="E132" i="14"/>
  <c r="K132" i="14" s="1"/>
  <c r="D132" i="14"/>
  <c r="I132" i="14" s="1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T126" i="14" s="1"/>
  <c r="Q126" i="14"/>
  <c r="P126" i="14"/>
  <c r="U126" i="14" s="1"/>
  <c r="L126" i="14"/>
  <c r="J126" i="14"/>
  <c r="H126" i="14"/>
  <c r="F126" i="14"/>
  <c r="E126" i="14"/>
  <c r="M126" i="14" s="1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U121" i="14" s="1"/>
  <c r="L121" i="14"/>
  <c r="J121" i="14"/>
  <c r="H121" i="14"/>
  <c r="G121" i="14"/>
  <c r="F121" i="14"/>
  <c r="E121" i="14"/>
  <c r="M121" i="14" s="1"/>
  <c r="D121" i="14"/>
  <c r="I121" i="14" s="1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J112" i="14"/>
  <c r="H112" i="14"/>
  <c r="F112" i="14"/>
  <c r="E112" i="14"/>
  <c r="M112" i="14" s="1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L106" i="14"/>
  <c r="J106" i="14"/>
  <c r="H106" i="14"/>
  <c r="F106" i="14"/>
  <c r="N106" i="14" s="1"/>
  <c r="E106" i="14"/>
  <c r="K106" i="14" s="1"/>
  <c r="D106" i="14"/>
  <c r="U105" i="14"/>
  <c r="T105" i="14"/>
  <c r="N105" i="14"/>
  <c r="O105" i="14" s="1"/>
  <c r="M105" i="14"/>
  <c r="K105" i="14"/>
  <c r="I105" i="14"/>
  <c r="G105" i="14"/>
  <c r="S102" i="14"/>
  <c r="R102" i="14"/>
  <c r="T102" i="14" s="1"/>
  <c r="Q102" i="14"/>
  <c r="P102" i="14"/>
  <c r="L102" i="14"/>
  <c r="J102" i="14"/>
  <c r="H102" i="14"/>
  <c r="F102" i="14"/>
  <c r="G102" i="14" s="1"/>
  <c r="E102" i="14"/>
  <c r="D102" i="14"/>
  <c r="I102" i="14" s="1"/>
  <c r="S101" i="14"/>
  <c r="R101" i="14"/>
  <c r="Q101" i="14"/>
  <c r="P101" i="14"/>
  <c r="L101" i="14"/>
  <c r="J101" i="14"/>
  <c r="H101" i="14"/>
  <c r="F101" i="14"/>
  <c r="E101" i="14"/>
  <c r="K101" i="14" s="1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L96" i="14"/>
  <c r="J96" i="14"/>
  <c r="H96" i="14"/>
  <c r="F96" i="14"/>
  <c r="E96" i="14"/>
  <c r="M96" i="14" s="1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O94" i="14"/>
  <c r="N94" i="14"/>
  <c r="M94" i="14"/>
  <c r="K94" i="14"/>
  <c r="I94" i="14"/>
  <c r="G94" i="14"/>
  <c r="U93" i="14"/>
  <c r="T93" i="14"/>
  <c r="O93" i="14"/>
  <c r="N93" i="14"/>
  <c r="M93" i="14"/>
  <c r="K93" i="14"/>
  <c r="I93" i="14"/>
  <c r="G93" i="14"/>
  <c r="U92" i="14"/>
  <c r="T92" i="14"/>
  <c r="O92" i="14"/>
  <c r="N92" i="14"/>
  <c r="M92" i="14"/>
  <c r="K92" i="14"/>
  <c r="I92" i="14"/>
  <c r="G92" i="14"/>
  <c r="S91" i="14"/>
  <c r="R91" i="14"/>
  <c r="T91" i="14" s="1"/>
  <c r="Q91" i="14"/>
  <c r="P91" i="14"/>
  <c r="L91" i="14"/>
  <c r="K91" i="14"/>
  <c r="J91" i="14"/>
  <c r="H91" i="14"/>
  <c r="F91" i="14"/>
  <c r="N91" i="14" s="1"/>
  <c r="O91" i="14" s="1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U85" i="14"/>
  <c r="S85" i="14"/>
  <c r="R85" i="14"/>
  <c r="Q85" i="14"/>
  <c r="P85" i="14"/>
  <c r="L85" i="14"/>
  <c r="J85" i="14"/>
  <c r="H85" i="14"/>
  <c r="I85" i="14" s="1"/>
  <c r="F85" i="14"/>
  <c r="N85" i="14" s="1"/>
  <c r="O85" i="14" s="1"/>
  <c r="E85" i="14"/>
  <c r="D85" i="14"/>
  <c r="S84" i="14"/>
  <c r="T84" i="14" s="1"/>
  <c r="R84" i="14"/>
  <c r="Q84" i="14"/>
  <c r="P84" i="14"/>
  <c r="L84" i="14"/>
  <c r="J84" i="14"/>
  <c r="K84" i="14" s="1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L78" i="14"/>
  <c r="J78" i="14"/>
  <c r="H78" i="14"/>
  <c r="G78" i="14"/>
  <c r="F78" i="14"/>
  <c r="E78" i="14"/>
  <c r="K78" i="14" s="1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O76" i="14"/>
  <c r="N76" i="14"/>
  <c r="M76" i="14"/>
  <c r="K76" i="14"/>
  <c r="I76" i="14"/>
  <c r="G76" i="14"/>
  <c r="U75" i="14"/>
  <c r="T75" i="14"/>
  <c r="O75" i="14"/>
  <c r="N75" i="14"/>
  <c r="M75" i="14"/>
  <c r="K75" i="14"/>
  <c r="I75" i="14"/>
  <c r="G75" i="14"/>
  <c r="U74" i="14"/>
  <c r="T74" i="14"/>
  <c r="O74" i="14"/>
  <c r="N74" i="14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O71" i="14"/>
  <c r="N71" i="14"/>
  <c r="M71" i="14"/>
  <c r="K71" i="14"/>
  <c r="I71" i="14"/>
  <c r="G71" i="14"/>
  <c r="T70" i="14"/>
  <c r="S70" i="14"/>
  <c r="R70" i="14"/>
  <c r="Q70" i="14"/>
  <c r="P70" i="14"/>
  <c r="U70" i="14" s="1"/>
  <c r="L70" i="14"/>
  <c r="J70" i="14"/>
  <c r="H70" i="14"/>
  <c r="G70" i="14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P63" i="14"/>
  <c r="L63" i="14"/>
  <c r="J63" i="14"/>
  <c r="H63" i="14"/>
  <c r="I63" i="14" s="1"/>
  <c r="F63" i="14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T58" i="14" s="1"/>
  <c r="Q58" i="14"/>
  <c r="P58" i="14"/>
  <c r="L58" i="14"/>
  <c r="U58" i="14" s="1"/>
  <c r="J58" i="14"/>
  <c r="K58" i="14" s="1"/>
  <c r="H58" i="14"/>
  <c r="F58" i="14"/>
  <c r="E58" i="14"/>
  <c r="D58" i="14"/>
  <c r="U57" i="14"/>
  <c r="T57" i="14"/>
  <c r="O57" i="14"/>
  <c r="N57" i="14"/>
  <c r="M57" i="14"/>
  <c r="K57" i="14"/>
  <c r="I57" i="14"/>
  <c r="G57" i="14"/>
  <c r="S54" i="14"/>
  <c r="T54" i="14" s="1"/>
  <c r="R54" i="14"/>
  <c r="Q54" i="14"/>
  <c r="P54" i="14"/>
  <c r="L54" i="14"/>
  <c r="U54" i="14" s="1"/>
  <c r="J54" i="14"/>
  <c r="H54" i="14"/>
  <c r="F54" i="14"/>
  <c r="N54" i="14" s="1"/>
  <c r="E54" i="14"/>
  <c r="D54" i="14"/>
  <c r="I54" i="14" s="1"/>
  <c r="S53" i="14"/>
  <c r="T53" i="14" s="1"/>
  <c r="R53" i="14"/>
  <c r="Q53" i="14"/>
  <c r="P53" i="14"/>
  <c r="L53" i="14"/>
  <c r="J53" i="14"/>
  <c r="H53" i="14"/>
  <c r="I53" i="14" s="1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O47" i="14"/>
  <c r="L47" i="14"/>
  <c r="J47" i="14"/>
  <c r="H47" i="14"/>
  <c r="F47" i="14"/>
  <c r="E47" i="14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U40" i="14" s="1"/>
  <c r="L40" i="14"/>
  <c r="J40" i="14"/>
  <c r="H40" i="14"/>
  <c r="G40" i="14"/>
  <c r="F40" i="14"/>
  <c r="E40" i="14"/>
  <c r="M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L35" i="14"/>
  <c r="U35" i="14" s="1"/>
  <c r="J35" i="14"/>
  <c r="H35" i="14"/>
  <c r="F35" i="14"/>
  <c r="E35" i="14"/>
  <c r="M35" i="14" s="1"/>
  <c r="D35" i="14"/>
  <c r="U34" i="14"/>
  <c r="T34" i="14"/>
  <c r="O34" i="14"/>
  <c r="N34" i="14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J27" i="14"/>
  <c r="H27" i="14"/>
  <c r="F27" i="14"/>
  <c r="E27" i="14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L19" i="14"/>
  <c r="U19" i="14" s="1"/>
  <c r="J19" i="14"/>
  <c r="H19" i="14"/>
  <c r="I19" i="14" s="1"/>
  <c r="G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L10" i="14"/>
  <c r="J10" i="14"/>
  <c r="H10" i="14"/>
  <c r="F10" i="14"/>
  <c r="E10" i="14"/>
  <c r="K10" i="14" s="1"/>
  <c r="D10" i="14"/>
  <c r="G10" i="14" s="1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L339" i="13"/>
  <c r="K339" i="13"/>
  <c r="J339" i="13"/>
  <c r="H339" i="13"/>
  <c r="F339" i="13"/>
  <c r="N339" i="13" s="1"/>
  <c r="E339" i="13"/>
  <c r="D339" i="13"/>
  <c r="I339" i="13" s="1"/>
  <c r="S338" i="13"/>
  <c r="T338" i="13" s="1"/>
  <c r="R338" i="13"/>
  <c r="Q338" i="13"/>
  <c r="P338" i="13"/>
  <c r="L338" i="13"/>
  <c r="K338" i="13"/>
  <c r="J338" i="13"/>
  <c r="H338" i="13"/>
  <c r="F338" i="13"/>
  <c r="G338" i="13" s="1"/>
  <c r="E338" i="13"/>
  <c r="D338" i="13"/>
  <c r="I338" i="13" s="1"/>
  <c r="S337" i="13"/>
  <c r="R337" i="13"/>
  <c r="T337" i="13" s="1"/>
  <c r="Q337" i="13"/>
  <c r="P337" i="13"/>
  <c r="U337" i="13" s="1"/>
  <c r="L337" i="13"/>
  <c r="J337" i="13"/>
  <c r="H337" i="13"/>
  <c r="I337" i="13" s="1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L332" i="13"/>
  <c r="J332" i="13"/>
  <c r="K332" i="13" s="1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T323" i="13" s="1"/>
  <c r="R323" i="13"/>
  <c r="Q323" i="13"/>
  <c r="P323" i="13"/>
  <c r="L323" i="13"/>
  <c r="U323" i="13" s="1"/>
  <c r="J323" i="13"/>
  <c r="I323" i="13"/>
  <c r="H323" i="13"/>
  <c r="F323" i="13"/>
  <c r="E323" i="13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L317" i="13"/>
  <c r="U317" i="13" s="1"/>
  <c r="J317" i="13"/>
  <c r="H317" i="13"/>
  <c r="F317" i="13"/>
  <c r="G317" i="13" s="1"/>
  <c r="E317" i="13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P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U303" i="13" s="1"/>
  <c r="L303" i="13"/>
  <c r="J303" i="13"/>
  <c r="H303" i="13"/>
  <c r="I303" i="13" s="1"/>
  <c r="G303" i="13"/>
  <c r="F303" i="13"/>
  <c r="E303" i="13"/>
  <c r="D303" i="13"/>
  <c r="U302" i="13"/>
  <c r="T302" i="13"/>
  <c r="N302" i="13"/>
  <c r="O302" i="13" s="1"/>
  <c r="M302" i="13"/>
  <c r="K302" i="13"/>
  <c r="I302" i="13"/>
  <c r="G302" i="13"/>
  <c r="U299" i="13"/>
  <c r="S299" i="13"/>
  <c r="R299" i="13"/>
  <c r="Q299" i="13"/>
  <c r="P299" i="13"/>
  <c r="L299" i="13"/>
  <c r="K299" i="13"/>
  <c r="J299" i="13"/>
  <c r="H299" i="13"/>
  <c r="F299" i="13"/>
  <c r="E299" i="13"/>
  <c r="M299" i="13" s="1"/>
  <c r="D299" i="13"/>
  <c r="G299" i="13" s="1"/>
  <c r="S298" i="13"/>
  <c r="R298" i="13"/>
  <c r="T298" i="13" s="1"/>
  <c r="Q298" i="13"/>
  <c r="P298" i="13"/>
  <c r="L298" i="13"/>
  <c r="J298" i="13"/>
  <c r="H298" i="13"/>
  <c r="F298" i="13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T292" i="13"/>
  <c r="S292" i="13"/>
  <c r="R292" i="13"/>
  <c r="Q292" i="13"/>
  <c r="P292" i="13"/>
  <c r="U292" i="13" s="1"/>
  <c r="L292" i="13"/>
  <c r="J292" i="13"/>
  <c r="H292" i="13"/>
  <c r="I292" i="13" s="1"/>
  <c r="F292" i="13"/>
  <c r="N292" i="13" s="1"/>
  <c r="O292" i="13" s="1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U285" i="13" s="1"/>
  <c r="L285" i="13"/>
  <c r="J285" i="13"/>
  <c r="K285" i="13" s="1"/>
  <c r="I285" i="13"/>
  <c r="H285" i="13"/>
  <c r="F285" i="13"/>
  <c r="E285" i="13"/>
  <c r="M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O283" i="13"/>
  <c r="N283" i="13"/>
  <c r="M283" i="13"/>
  <c r="K283" i="13"/>
  <c r="I283" i="13"/>
  <c r="G283" i="13"/>
  <c r="U282" i="13"/>
  <c r="T282" i="13"/>
  <c r="O282" i="13"/>
  <c r="N282" i="13"/>
  <c r="M282" i="13"/>
  <c r="K282" i="13"/>
  <c r="I282" i="13"/>
  <c r="G282" i="13"/>
  <c r="U281" i="13"/>
  <c r="T281" i="13"/>
  <c r="O281" i="13"/>
  <c r="N281" i="13"/>
  <c r="M281" i="13"/>
  <c r="K281" i="13"/>
  <c r="I281" i="13"/>
  <c r="G281" i="13"/>
  <c r="U280" i="13"/>
  <c r="T280" i="13"/>
  <c r="O280" i="13"/>
  <c r="N280" i="13"/>
  <c r="M280" i="13"/>
  <c r="K280" i="13"/>
  <c r="I280" i="13"/>
  <c r="G280" i="13"/>
  <c r="U279" i="13"/>
  <c r="T279" i="13"/>
  <c r="O279" i="13"/>
  <c r="N279" i="13"/>
  <c r="M279" i="13"/>
  <c r="K279" i="13"/>
  <c r="I279" i="13"/>
  <c r="G279" i="13"/>
  <c r="U278" i="13"/>
  <c r="T278" i="13"/>
  <c r="O278" i="13"/>
  <c r="N278" i="13"/>
  <c r="M278" i="13"/>
  <c r="K278" i="13"/>
  <c r="I278" i="13"/>
  <c r="G278" i="13"/>
  <c r="U277" i="13"/>
  <c r="T277" i="13"/>
  <c r="O277" i="13"/>
  <c r="N277" i="13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S275" i="13"/>
  <c r="R275" i="13"/>
  <c r="Q275" i="13"/>
  <c r="P275" i="13"/>
  <c r="L275" i="13"/>
  <c r="U275" i="13" s="1"/>
  <c r="J275" i="13"/>
  <c r="H275" i="13"/>
  <c r="F275" i="13"/>
  <c r="N275" i="13" s="1"/>
  <c r="E275" i="13"/>
  <c r="O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O273" i="13"/>
  <c r="N273" i="13"/>
  <c r="M273" i="13"/>
  <c r="K273" i="13"/>
  <c r="I273" i="13"/>
  <c r="G273" i="13"/>
  <c r="U272" i="13"/>
  <c r="T272" i="13"/>
  <c r="O272" i="13"/>
  <c r="N272" i="13"/>
  <c r="M272" i="13"/>
  <c r="K272" i="13"/>
  <c r="I272" i="13"/>
  <c r="G272" i="13"/>
  <c r="U271" i="13"/>
  <c r="T271" i="13"/>
  <c r="O271" i="13"/>
  <c r="N271" i="13"/>
  <c r="M271" i="13"/>
  <c r="K271" i="13"/>
  <c r="I271" i="13"/>
  <c r="G271" i="13"/>
  <c r="U270" i="13"/>
  <c r="T270" i="13"/>
  <c r="O270" i="13"/>
  <c r="N270" i="13"/>
  <c r="M270" i="13"/>
  <c r="K270" i="13"/>
  <c r="I270" i="13"/>
  <c r="G270" i="13"/>
  <c r="U269" i="13"/>
  <c r="T269" i="13"/>
  <c r="O269" i="13"/>
  <c r="N269" i="13"/>
  <c r="M269" i="13"/>
  <c r="K269" i="13"/>
  <c r="I269" i="13"/>
  <c r="G269" i="13"/>
  <c r="U268" i="13"/>
  <c r="T268" i="13"/>
  <c r="O268" i="13"/>
  <c r="N268" i="13"/>
  <c r="M268" i="13"/>
  <c r="K268" i="13"/>
  <c r="I268" i="13"/>
  <c r="G268" i="13"/>
  <c r="S267" i="13"/>
  <c r="R267" i="13"/>
  <c r="T267" i="13" s="1"/>
  <c r="Q267" i="13"/>
  <c r="P267" i="13"/>
  <c r="L267" i="13"/>
  <c r="U267" i="13" s="1"/>
  <c r="J267" i="13"/>
  <c r="H267" i="13"/>
  <c r="F267" i="13"/>
  <c r="E267" i="13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T260" i="13" s="1"/>
  <c r="R260" i="13"/>
  <c r="Q260" i="13"/>
  <c r="P260" i="13"/>
  <c r="U260" i="13" s="1"/>
  <c r="N260" i="13"/>
  <c r="L260" i="13"/>
  <c r="J260" i="13"/>
  <c r="I260" i="13"/>
  <c r="H260" i="13"/>
  <c r="G260" i="13"/>
  <c r="F260" i="13"/>
  <c r="E260" i="13"/>
  <c r="D260" i="13"/>
  <c r="S259" i="13"/>
  <c r="R259" i="13"/>
  <c r="T259" i="13" s="1"/>
  <c r="Q259" i="13"/>
  <c r="P259" i="13"/>
  <c r="L259" i="13"/>
  <c r="J259" i="13"/>
  <c r="H259" i="13"/>
  <c r="I259" i="13" s="1"/>
  <c r="F259" i="13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U254" i="13"/>
  <c r="S254" i="13"/>
  <c r="T254" i="13" s="1"/>
  <c r="R254" i="13"/>
  <c r="Q254" i="13"/>
  <c r="P254" i="13"/>
  <c r="M254" i="13"/>
  <c r="L254" i="13"/>
  <c r="J254" i="13"/>
  <c r="K254" i="13" s="1"/>
  <c r="H254" i="13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E247" i="13"/>
  <c r="K247" i="13" s="1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U240" i="13" s="1"/>
  <c r="M240" i="13"/>
  <c r="L240" i="13"/>
  <c r="J240" i="13"/>
  <c r="H240" i="13"/>
  <c r="N240" i="13" s="1"/>
  <c r="G240" i="13"/>
  <c r="F240" i="13"/>
  <c r="E240" i="13"/>
  <c r="K240" i="13" s="1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L231" i="13"/>
  <c r="J231" i="13"/>
  <c r="H231" i="13"/>
  <c r="F231" i="13"/>
  <c r="N231" i="13" s="1"/>
  <c r="O231" i="13" s="1"/>
  <c r="E231" i="13"/>
  <c r="D231" i="13"/>
  <c r="S230" i="13"/>
  <c r="R230" i="13"/>
  <c r="Q230" i="13"/>
  <c r="P230" i="13"/>
  <c r="U230" i="13" s="1"/>
  <c r="M230" i="13"/>
  <c r="L230" i="13"/>
  <c r="J230" i="13"/>
  <c r="H230" i="13"/>
  <c r="F230" i="13"/>
  <c r="N230" i="13" s="1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O228" i="13"/>
  <c r="N228" i="13"/>
  <c r="M228" i="13"/>
  <c r="K228" i="13"/>
  <c r="I228" i="13"/>
  <c r="G228" i="13"/>
  <c r="U227" i="13"/>
  <c r="T227" i="13"/>
  <c r="O227" i="13"/>
  <c r="N227" i="13"/>
  <c r="M227" i="13"/>
  <c r="K227" i="13"/>
  <c r="I227" i="13"/>
  <c r="G227" i="13"/>
  <c r="U226" i="13"/>
  <c r="T226" i="13"/>
  <c r="O226" i="13"/>
  <c r="N226" i="13"/>
  <c r="M226" i="13"/>
  <c r="K226" i="13"/>
  <c r="I226" i="13"/>
  <c r="G226" i="13"/>
  <c r="U225" i="13"/>
  <c r="T225" i="13"/>
  <c r="O225" i="13"/>
  <c r="N225" i="13"/>
  <c r="M225" i="13"/>
  <c r="K225" i="13"/>
  <c r="I225" i="13"/>
  <c r="G225" i="13"/>
  <c r="S224" i="13"/>
  <c r="R224" i="13"/>
  <c r="Q224" i="13"/>
  <c r="P224" i="13"/>
  <c r="L224" i="13"/>
  <c r="U224" i="13" s="1"/>
  <c r="J224" i="13"/>
  <c r="H224" i="13"/>
  <c r="F224" i="13"/>
  <c r="E224" i="13"/>
  <c r="K224" i="13" s="1"/>
  <c r="D224" i="13"/>
  <c r="I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T216" i="13"/>
  <c r="S216" i="13"/>
  <c r="R216" i="13"/>
  <c r="Q216" i="13"/>
  <c r="P216" i="13"/>
  <c r="U216" i="13" s="1"/>
  <c r="L216" i="13"/>
  <c r="J216" i="13"/>
  <c r="H216" i="13"/>
  <c r="F216" i="13"/>
  <c r="G216" i="13" s="1"/>
  <c r="E216" i="13"/>
  <c r="K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K205" i="13"/>
  <c r="J205" i="13"/>
  <c r="H205" i="13"/>
  <c r="F205" i="13"/>
  <c r="N205" i="13" s="1"/>
  <c r="O205" i="13" s="1"/>
  <c r="E205" i="13"/>
  <c r="D205" i="13"/>
  <c r="I205" i="13" s="1"/>
  <c r="S204" i="13"/>
  <c r="R204" i="13"/>
  <c r="T204" i="13" s="1"/>
  <c r="Q204" i="13"/>
  <c r="P204" i="13"/>
  <c r="U204" i="13" s="1"/>
  <c r="L204" i="13"/>
  <c r="J204" i="13"/>
  <c r="H204" i="13"/>
  <c r="I204" i="13" s="1"/>
  <c r="F204" i="13"/>
  <c r="N204" i="13" s="1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T198" i="13" s="1"/>
  <c r="R198" i="13"/>
  <c r="Q198" i="13"/>
  <c r="P198" i="13"/>
  <c r="L198" i="13"/>
  <c r="U198" i="13" s="1"/>
  <c r="J198" i="13"/>
  <c r="H198" i="13"/>
  <c r="F198" i="13"/>
  <c r="G198" i="13" s="1"/>
  <c r="E198" i="13"/>
  <c r="K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Q191" i="13"/>
  <c r="P191" i="13"/>
  <c r="N191" i="13"/>
  <c r="L191" i="13"/>
  <c r="J191" i="13"/>
  <c r="H191" i="13"/>
  <c r="G191" i="13"/>
  <c r="F191" i="13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U185" i="13" s="1"/>
  <c r="L185" i="13"/>
  <c r="K185" i="13"/>
  <c r="J185" i="13"/>
  <c r="H185" i="13"/>
  <c r="I185" i="13" s="1"/>
  <c r="F185" i="13"/>
  <c r="E185" i="13"/>
  <c r="D185" i="13"/>
  <c r="G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T179" i="13" s="1"/>
  <c r="Q179" i="13"/>
  <c r="P179" i="13"/>
  <c r="U179" i="13" s="1"/>
  <c r="L179" i="13"/>
  <c r="J179" i="13"/>
  <c r="H179" i="13"/>
  <c r="F179" i="13"/>
  <c r="E179" i="13"/>
  <c r="M179" i="13" s="1"/>
  <c r="D179" i="13"/>
  <c r="G179" i="13" s="1"/>
  <c r="U178" i="13"/>
  <c r="T178" i="13"/>
  <c r="O178" i="13"/>
  <c r="N178" i="13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H170" i="13"/>
  <c r="F170" i="13"/>
  <c r="E170" i="13"/>
  <c r="D170" i="13"/>
  <c r="I170" i="13" s="1"/>
  <c r="U169" i="13"/>
  <c r="S169" i="13"/>
  <c r="R169" i="13"/>
  <c r="T169" i="13" s="1"/>
  <c r="Q169" i="13"/>
  <c r="P169" i="13"/>
  <c r="L169" i="13"/>
  <c r="J169" i="13"/>
  <c r="H169" i="13"/>
  <c r="I169" i="13" s="1"/>
  <c r="F169" i="13"/>
  <c r="E169" i="13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L163" i="13"/>
  <c r="K163" i="13"/>
  <c r="J163" i="13"/>
  <c r="H163" i="13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J157" i="13"/>
  <c r="H157" i="13"/>
  <c r="F157" i="13"/>
  <c r="N157" i="13" s="1"/>
  <c r="E157" i="13"/>
  <c r="D157" i="13"/>
  <c r="I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T150" i="13" s="1"/>
  <c r="Q150" i="13"/>
  <c r="P150" i="13"/>
  <c r="L150" i="13"/>
  <c r="J150" i="13"/>
  <c r="H150" i="13"/>
  <c r="F150" i="13"/>
  <c r="E150" i="13"/>
  <c r="K150" i="13" s="1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T144" i="13" s="1"/>
  <c r="Q144" i="13"/>
  <c r="P144" i="13"/>
  <c r="L144" i="13"/>
  <c r="J144" i="13"/>
  <c r="H144" i="13"/>
  <c r="F144" i="13"/>
  <c r="E144" i="13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L137" i="13"/>
  <c r="K137" i="13"/>
  <c r="J137" i="13"/>
  <c r="H137" i="13"/>
  <c r="I137" i="13" s="1"/>
  <c r="F137" i="13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L132" i="13"/>
  <c r="M132" i="13" s="1"/>
  <c r="J132" i="13"/>
  <c r="H132" i="13"/>
  <c r="F132" i="13"/>
  <c r="N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U126" i="13" s="1"/>
  <c r="M126" i="13"/>
  <c r="L126" i="13"/>
  <c r="J126" i="13"/>
  <c r="H126" i="13"/>
  <c r="F126" i="13"/>
  <c r="N126" i="13" s="1"/>
  <c r="E126" i="13"/>
  <c r="K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U121" i="13"/>
  <c r="S121" i="13"/>
  <c r="R121" i="13"/>
  <c r="T121" i="13" s="1"/>
  <c r="Q121" i="13"/>
  <c r="P121" i="13"/>
  <c r="N121" i="13"/>
  <c r="M121" i="13"/>
  <c r="L121" i="13"/>
  <c r="J121" i="13"/>
  <c r="H121" i="13"/>
  <c r="F121" i="13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P112" i="13"/>
  <c r="L112" i="13"/>
  <c r="J112" i="13"/>
  <c r="H112" i="13"/>
  <c r="F112" i="13"/>
  <c r="E112" i="13"/>
  <c r="K112" i="13" s="1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U106" i="13" s="1"/>
  <c r="L106" i="13"/>
  <c r="J106" i="13"/>
  <c r="H106" i="13"/>
  <c r="F106" i="13"/>
  <c r="E106" i="13"/>
  <c r="M106" i="13" s="1"/>
  <c r="D106" i="13"/>
  <c r="I106" i="13" s="1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U102" i="13" s="1"/>
  <c r="L102" i="13"/>
  <c r="J102" i="13"/>
  <c r="K102" i="13" s="1"/>
  <c r="H102" i="13"/>
  <c r="I102" i="13" s="1"/>
  <c r="F102" i="13"/>
  <c r="E102" i="13"/>
  <c r="D102" i="13"/>
  <c r="S101" i="13"/>
  <c r="R101" i="13"/>
  <c r="T101" i="13" s="1"/>
  <c r="Q101" i="13"/>
  <c r="P101" i="13"/>
  <c r="U101" i="13" s="1"/>
  <c r="L101" i="13"/>
  <c r="J101" i="13"/>
  <c r="H101" i="13"/>
  <c r="G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T96" i="13" s="1"/>
  <c r="Q96" i="13"/>
  <c r="P96" i="13"/>
  <c r="L96" i="13"/>
  <c r="J96" i="13"/>
  <c r="H96" i="13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T91" i="13" s="1"/>
  <c r="R91" i="13"/>
  <c r="Q91" i="13"/>
  <c r="P91" i="13"/>
  <c r="L91" i="13"/>
  <c r="J91" i="13"/>
  <c r="K91" i="13" s="1"/>
  <c r="H91" i="13"/>
  <c r="F91" i="13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L85" i="13"/>
  <c r="J85" i="13"/>
  <c r="H85" i="13"/>
  <c r="I85" i="13" s="1"/>
  <c r="F85" i="13"/>
  <c r="N85" i="13" s="1"/>
  <c r="E85" i="13"/>
  <c r="K85" i="13" s="1"/>
  <c r="D85" i="13"/>
  <c r="S84" i="13"/>
  <c r="R84" i="13"/>
  <c r="Q84" i="13"/>
  <c r="P84" i="13"/>
  <c r="L84" i="13"/>
  <c r="J84" i="13"/>
  <c r="K84" i="13" s="1"/>
  <c r="H84" i="13"/>
  <c r="F84" i="13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T78" i="13" s="1"/>
  <c r="R78" i="13"/>
  <c r="Q78" i="13"/>
  <c r="P78" i="13"/>
  <c r="L78" i="13"/>
  <c r="U78" i="13" s="1"/>
  <c r="J78" i="13"/>
  <c r="H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O76" i="13"/>
  <c r="N76" i="13"/>
  <c r="M76" i="13"/>
  <c r="K76" i="13"/>
  <c r="I76" i="13"/>
  <c r="G76" i="13"/>
  <c r="U75" i="13"/>
  <c r="T75" i="13"/>
  <c r="O75" i="13"/>
  <c r="N75" i="13"/>
  <c r="M75" i="13"/>
  <c r="K75" i="13"/>
  <c r="I75" i="13"/>
  <c r="G75" i="13"/>
  <c r="U74" i="13"/>
  <c r="T74" i="13"/>
  <c r="O74" i="13"/>
  <c r="N74" i="13"/>
  <c r="M74" i="13"/>
  <c r="K74" i="13"/>
  <c r="I74" i="13"/>
  <c r="G74" i="13"/>
  <c r="U73" i="13"/>
  <c r="T73" i="13"/>
  <c r="O73" i="13"/>
  <c r="N73" i="13"/>
  <c r="M73" i="13"/>
  <c r="K73" i="13"/>
  <c r="I73" i="13"/>
  <c r="G73" i="13"/>
  <c r="U72" i="13"/>
  <c r="T72" i="13"/>
  <c r="O72" i="13"/>
  <c r="N72" i="13"/>
  <c r="M72" i="13"/>
  <c r="K72" i="13"/>
  <c r="I72" i="13"/>
  <c r="G72" i="13"/>
  <c r="U71" i="13"/>
  <c r="T71" i="13"/>
  <c r="O71" i="13"/>
  <c r="N71" i="13"/>
  <c r="M71" i="13"/>
  <c r="K71" i="13"/>
  <c r="I71" i="13"/>
  <c r="G71" i="13"/>
  <c r="S70" i="13"/>
  <c r="R70" i="13"/>
  <c r="Q70" i="13"/>
  <c r="P70" i="13"/>
  <c r="L70" i="13"/>
  <c r="J70" i="13"/>
  <c r="H70" i="13"/>
  <c r="F70" i="13"/>
  <c r="G70" i="13" s="1"/>
  <c r="E70" i="13"/>
  <c r="M70" i="13" s="1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S63" i="13"/>
  <c r="R63" i="13"/>
  <c r="T63" i="13" s="1"/>
  <c r="Q63" i="13"/>
  <c r="P63" i="13"/>
  <c r="U63" i="13" s="1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O59" i="13"/>
  <c r="N59" i="13"/>
  <c r="M59" i="13"/>
  <c r="K59" i="13"/>
  <c r="I59" i="13"/>
  <c r="G59" i="13"/>
  <c r="U58" i="13"/>
  <c r="S58" i="13"/>
  <c r="R58" i="13"/>
  <c r="Q58" i="13"/>
  <c r="P58" i="13"/>
  <c r="L58" i="13"/>
  <c r="J58" i="13"/>
  <c r="H58" i="13"/>
  <c r="G58" i="13"/>
  <c r="F58" i="13"/>
  <c r="N58" i="13" s="1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L54" i="13"/>
  <c r="U54" i="13" s="1"/>
  <c r="J54" i="13"/>
  <c r="H54" i="13"/>
  <c r="F54" i="13"/>
  <c r="E54" i="13"/>
  <c r="D54" i="13"/>
  <c r="I54" i="13" s="1"/>
  <c r="S53" i="13"/>
  <c r="R53" i="13"/>
  <c r="Q53" i="13"/>
  <c r="P53" i="13"/>
  <c r="U53" i="13" s="1"/>
  <c r="L53" i="13"/>
  <c r="J53" i="13"/>
  <c r="H53" i="13"/>
  <c r="F53" i="13"/>
  <c r="E53" i="13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J47" i="13"/>
  <c r="K47" i="13" s="1"/>
  <c r="H47" i="13"/>
  <c r="I47" i="13" s="1"/>
  <c r="F47" i="13"/>
  <c r="E47" i="13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U40" i="13" s="1"/>
  <c r="L40" i="13"/>
  <c r="J40" i="13"/>
  <c r="H40" i="13"/>
  <c r="F40" i="13"/>
  <c r="E40" i="13"/>
  <c r="D40" i="13"/>
  <c r="I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L35" i="13"/>
  <c r="U35" i="13" s="1"/>
  <c r="J35" i="13"/>
  <c r="H35" i="13"/>
  <c r="F35" i="13"/>
  <c r="E35" i="13"/>
  <c r="D35" i="13"/>
  <c r="I35" i="13" s="1"/>
  <c r="U34" i="13"/>
  <c r="T34" i="13"/>
  <c r="O34" i="13"/>
  <c r="N34" i="13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T27" i="13" s="1"/>
  <c r="R27" i="13"/>
  <c r="Q27" i="13"/>
  <c r="P27" i="13"/>
  <c r="U27" i="13" s="1"/>
  <c r="L27" i="13"/>
  <c r="J27" i="13"/>
  <c r="H27" i="13"/>
  <c r="F27" i="13"/>
  <c r="E27" i="13"/>
  <c r="D27" i="13"/>
  <c r="I27" i="13" s="1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T19" i="13" s="1"/>
  <c r="Q19" i="13"/>
  <c r="P19" i="13"/>
  <c r="U19" i="13" s="1"/>
  <c r="L19" i="13"/>
  <c r="J19" i="13"/>
  <c r="H19" i="13"/>
  <c r="I19" i="13" s="1"/>
  <c r="F19" i="13"/>
  <c r="E19" i="13"/>
  <c r="M19" i="13" s="1"/>
  <c r="D19" i="13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T10" i="13" s="1"/>
  <c r="Q10" i="13"/>
  <c r="P10" i="13"/>
  <c r="U10" i="13" s="1"/>
  <c r="L10" i="13"/>
  <c r="J10" i="13"/>
  <c r="H10" i="13"/>
  <c r="F10" i="13"/>
  <c r="E10" i="13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U339" i="12" s="1"/>
  <c r="N339" i="12"/>
  <c r="O339" i="12" s="1"/>
  <c r="L339" i="12"/>
  <c r="J339" i="12"/>
  <c r="H339" i="12"/>
  <c r="I339" i="12" s="1"/>
  <c r="F339" i="12"/>
  <c r="G339" i="12" s="1"/>
  <c r="E339" i="12"/>
  <c r="M339" i="12" s="1"/>
  <c r="D339" i="12"/>
  <c r="S338" i="12"/>
  <c r="T338" i="12" s="1"/>
  <c r="R338" i="12"/>
  <c r="Q338" i="12"/>
  <c r="P338" i="12"/>
  <c r="L338" i="12"/>
  <c r="J338" i="12"/>
  <c r="H338" i="12"/>
  <c r="I338" i="12" s="1"/>
  <c r="F338" i="12"/>
  <c r="N338" i="12" s="1"/>
  <c r="E338" i="12"/>
  <c r="D338" i="12"/>
  <c r="S337" i="12"/>
  <c r="R337" i="12"/>
  <c r="T337" i="12" s="1"/>
  <c r="Q337" i="12"/>
  <c r="P337" i="12"/>
  <c r="L337" i="12"/>
  <c r="J337" i="12"/>
  <c r="H337" i="12"/>
  <c r="F337" i="12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U332" i="12" s="1"/>
  <c r="L332" i="12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Q323" i="12"/>
  <c r="P323" i="12"/>
  <c r="L323" i="12"/>
  <c r="N323" i="12" s="1"/>
  <c r="O323" i="12" s="1"/>
  <c r="J323" i="12"/>
  <c r="K323" i="12" s="1"/>
  <c r="H323" i="12"/>
  <c r="F323" i="12"/>
  <c r="E323" i="12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U317" i="12" s="1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O315" i="12"/>
  <c r="N315" i="12"/>
  <c r="M315" i="12"/>
  <c r="K315" i="12"/>
  <c r="I315" i="12"/>
  <c r="G315" i="12"/>
  <c r="U314" i="12"/>
  <c r="T314" i="12"/>
  <c r="O314" i="12"/>
  <c r="N314" i="12"/>
  <c r="M314" i="12"/>
  <c r="K314" i="12"/>
  <c r="I314" i="12"/>
  <c r="G314" i="12"/>
  <c r="U313" i="12"/>
  <c r="T313" i="12"/>
  <c r="O313" i="12"/>
  <c r="N313" i="12"/>
  <c r="M313" i="12"/>
  <c r="K313" i="12"/>
  <c r="I313" i="12"/>
  <c r="G313" i="12"/>
  <c r="U312" i="12"/>
  <c r="T312" i="12"/>
  <c r="O312" i="12"/>
  <c r="N312" i="12"/>
  <c r="M312" i="12"/>
  <c r="K312" i="12"/>
  <c r="I312" i="12"/>
  <c r="G312" i="12"/>
  <c r="U311" i="12"/>
  <c r="T311" i="12"/>
  <c r="O311" i="12"/>
  <c r="N311" i="12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P303" i="12"/>
  <c r="L303" i="12"/>
  <c r="J303" i="12"/>
  <c r="H303" i="12"/>
  <c r="F303" i="12"/>
  <c r="N303" i="12" s="1"/>
  <c r="O303" i="12" s="1"/>
  <c r="E303" i="12"/>
  <c r="D303" i="12"/>
  <c r="U302" i="12"/>
  <c r="T302" i="12"/>
  <c r="O302" i="12"/>
  <c r="N302" i="12"/>
  <c r="M302" i="12"/>
  <c r="K302" i="12"/>
  <c r="I302" i="12"/>
  <c r="G302" i="12"/>
  <c r="S299" i="12"/>
  <c r="R299" i="12"/>
  <c r="Q299" i="12"/>
  <c r="P299" i="12"/>
  <c r="L299" i="12"/>
  <c r="J299" i="12"/>
  <c r="H299" i="12"/>
  <c r="I299" i="12" s="1"/>
  <c r="F299" i="12"/>
  <c r="E299" i="12"/>
  <c r="D299" i="12"/>
  <c r="S298" i="12"/>
  <c r="R298" i="12"/>
  <c r="Q298" i="12"/>
  <c r="P298" i="12"/>
  <c r="L298" i="12"/>
  <c r="M298" i="12" s="1"/>
  <c r="J298" i="12"/>
  <c r="K298" i="12" s="1"/>
  <c r="H298" i="12"/>
  <c r="F298" i="12"/>
  <c r="E298" i="12"/>
  <c r="D298" i="12"/>
  <c r="I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P292" i="12"/>
  <c r="L292" i="12"/>
  <c r="J292" i="12"/>
  <c r="H292" i="12"/>
  <c r="G292" i="12"/>
  <c r="F292" i="12"/>
  <c r="E292" i="12"/>
  <c r="K292" i="12" s="1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Q285" i="12"/>
  <c r="P285" i="12"/>
  <c r="L285" i="12"/>
  <c r="J285" i="12"/>
  <c r="H285" i="12"/>
  <c r="F285" i="12"/>
  <c r="E285" i="12"/>
  <c r="D285" i="12"/>
  <c r="I285" i="12" s="1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U275" i="12" s="1"/>
  <c r="L275" i="12"/>
  <c r="J275" i="12"/>
  <c r="K275" i="12" s="1"/>
  <c r="H275" i="12"/>
  <c r="F275" i="12"/>
  <c r="E275" i="12"/>
  <c r="D275" i="12"/>
  <c r="G275" i="12" s="1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T267" i="12" s="1"/>
  <c r="Q267" i="12"/>
  <c r="P267" i="12"/>
  <c r="L267" i="12"/>
  <c r="U267" i="12" s="1"/>
  <c r="J267" i="12"/>
  <c r="K267" i="12" s="1"/>
  <c r="H267" i="12"/>
  <c r="F267" i="12"/>
  <c r="E267" i="12"/>
  <c r="D267" i="12"/>
  <c r="G267" i="12" s="1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T260" i="12" s="1"/>
  <c r="Q260" i="12"/>
  <c r="P260" i="12"/>
  <c r="L260" i="12"/>
  <c r="J260" i="12"/>
  <c r="H260" i="12"/>
  <c r="F260" i="12"/>
  <c r="E260" i="12"/>
  <c r="D260" i="12"/>
  <c r="G260" i="12" s="1"/>
  <c r="S259" i="12"/>
  <c r="R259" i="12"/>
  <c r="Q259" i="12"/>
  <c r="P259" i="12"/>
  <c r="L259" i="12"/>
  <c r="J259" i="12"/>
  <c r="H259" i="12"/>
  <c r="I259" i="12" s="1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O250" i="12"/>
  <c r="N250" i="12"/>
  <c r="M250" i="12"/>
  <c r="K250" i="12"/>
  <c r="I250" i="12"/>
  <c r="G250" i="12"/>
  <c r="U249" i="12"/>
  <c r="T249" i="12"/>
  <c r="O249" i="12"/>
  <c r="N249" i="12"/>
  <c r="M249" i="12"/>
  <c r="K249" i="12"/>
  <c r="I249" i="12"/>
  <c r="G249" i="12"/>
  <c r="U248" i="12"/>
  <c r="T248" i="12"/>
  <c r="O248" i="12"/>
  <c r="N248" i="12"/>
  <c r="M248" i="12"/>
  <c r="K248" i="12"/>
  <c r="I248" i="12"/>
  <c r="G248" i="12"/>
  <c r="S247" i="12"/>
  <c r="R247" i="12"/>
  <c r="T247" i="12" s="1"/>
  <c r="Q247" i="12"/>
  <c r="P247" i="12"/>
  <c r="L247" i="12"/>
  <c r="J247" i="12"/>
  <c r="K247" i="12" s="1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U240" i="12" s="1"/>
  <c r="L240" i="12"/>
  <c r="J240" i="12"/>
  <c r="K240" i="12" s="1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U231" i="12" s="1"/>
  <c r="M231" i="12"/>
  <c r="L231" i="12"/>
  <c r="J231" i="12"/>
  <c r="H231" i="12"/>
  <c r="F231" i="12"/>
  <c r="E231" i="12"/>
  <c r="D231" i="12"/>
  <c r="G231" i="12" s="1"/>
  <c r="S230" i="12"/>
  <c r="R230" i="12"/>
  <c r="Q230" i="12"/>
  <c r="P230" i="12"/>
  <c r="L230" i="12"/>
  <c r="J230" i="12"/>
  <c r="H230" i="12"/>
  <c r="F230" i="12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R224" i="12"/>
  <c r="T224" i="12" s="1"/>
  <c r="Q224" i="12"/>
  <c r="P224" i="12"/>
  <c r="L224" i="12"/>
  <c r="M224" i="12" s="1"/>
  <c r="J224" i="12"/>
  <c r="K224" i="12" s="1"/>
  <c r="H224" i="12"/>
  <c r="F224" i="12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M216" i="12" s="1"/>
  <c r="J216" i="12"/>
  <c r="H216" i="12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U205" i="12"/>
  <c r="T205" i="12"/>
  <c r="S205" i="12"/>
  <c r="R205" i="12"/>
  <c r="Q205" i="12"/>
  <c r="P205" i="12"/>
  <c r="L205" i="12"/>
  <c r="J205" i="12"/>
  <c r="N205" i="12" s="1"/>
  <c r="H205" i="12"/>
  <c r="F205" i="12"/>
  <c r="E205" i="12"/>
  <c r="D205" i="12"/>
  <c r="I205" i="12" s="1"/>
  <c r="S204" i="12"/>
  <c r="R204" i="12"/>
  <c r="T204" i="12" s="1"/>
  <c r="Q204" i="12"/>
  <c r="P204" i="12"/>
  <c r="L204" i="12"/>
  <c r="J204" i="12"/>
  <c r="H204" i="12"/>
  <c r="F204" i="12"/>
  <c r="E204" i="12"/>
  <c r="K204" i="12" s="1"/>
  <c r="D204" i="12"/>
  <c r="I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T198" i="12"/>
  <c r="S198" i="12"/>
  <c r="R198" i="12"/>
  <c r="Q198" i="12"/>
  <c r="P198" i="12"/>
  <c r="U198" i="12" s="1"/>
  <c r="L198" i="12"/>
  <c r="J198" i="12"/>
  <c r="K198" i="12" s="1"/>
  <c r="H198" i="12"/>
  <c r="N198" i="12" s="1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T191" i="12" s="1"/>
  <c r="Q191" i="12"/>
  <c r="P191" i="12"/>
  <c r="L191" i="12"/>
  <c r="J191" i="12"/>
  <c r="H191" i="12"/>
  <c r="F191" i="12"/>
  <c r="E191" i="12"/>
  <c r="K191" i="12" s="1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T185" i="12" s="1"/>
  <c r="Q185" i="12"/>
  <c r="P185" i="12"/>
  <c r="L185" i="12"/>
  <c r="J185" i="12"/>
  <c r="H185" i="12"/>
  <c r="N185" i="12" s="1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T179" i="12" s="1"/>
  <c r="Q179" i="12"/>
  <c r="P179" i="12"/>
  <c r="L179" i="12"/>
  <c r="J179" i="12"/>
  <c r="K179" i="12" s="1"/>
  <c r="H179" i="12"/>
  <c r="F179" i="12"/>
  <c r="E179" i="12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L170" i="12"/>
  <c r="J170" i="12"/>
  <c r="H170" i="12"/>
  <c r="F170" i="12"/>
  <c r="E170" i="12"/>
  <c r="K170" i="12" s="1"/>
  <c r="D170" i="12"/>
  <c r="S169" i="12"/>
  <c r="R169" i="12"/>
  <c r="Q169" i="12"/>
  <c r="P169" i="12"/>
  <c r="M169" i="12"/>
  <c r="L169" i="12"/>
  <c r="J169" i="12"/>
  <c r="H169" i="12"/>
  <c r="F169" i="12"/>
  <c r="N169" i="12" s="1"/>
  <c r="E169" i="12"/>
  <c r="K169" i="12" s="1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Q163" i="12"/>
  <c r="P163" i="12"/>
  <c r="U163" i="12" s="1"/>
  <c r="M163" i="12"/>
  <c r="L163" i="12"/>
  <c r="J163" i="12"/>
  <c r="H163" i="12"/>
  <c r="N163" i="12" s="1"/>
  <c r="G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K157" i="12"/>
  <c r="J157" i="12"/>
  <c r="H157" i="12"/>
  <c r="G157" i="12"/>
  <c r="F157" i="12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U150" i="12"/>
  <c r="S150" i="12"/>
  <c r="R150" i="12"/>
  <c r="T150" i="12" s="1"/>
  <c r="Q150" i="12"/>
  <c r="P150" i="12"/>
  <c r="L150" i="12"/>
  <c r="J150" i="12"/>
  <c r="K150" i="12" s="1"/>
  <c r="H150" i="12"/>
  <c r="F150" i="12"/>
  <c r="E150" i="12"/>
  <c r="M150" i="12" s="1"/>
  <c r="D150" i="12"/>
  <c r="G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T144" i="12" s="1"/>
  <c r="Q144" i="12"/>
  <c r="P144" i="12"/>
  <c r="L144" i="12"/>
  <c r="J144" i="12"/>
  <c r="H144" i="12"/>
  <c r="F144" i="12"/>
  <c r="N144" i="12" s="1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U137" i="12"/>
  <c r="S137" i="12"/>
  <c r="T137" i="12" s="1"/>
  <c r="R137" i="12"/>
  <c r="Q137" i="12"/>
  <c r="P137" i="12"/>
  <c r="L137" i="12"/>
  <c r="J137" i="12"/>
  <c r="K137" i="12" s="1"/>
  <c r="H137" i="12"/>
  <c r="I137" i="12" s="1"/>
  <c r="F137" i="12"/>
  <c r="E137" i="12"/>
  <c r="M137" i="12" s="1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T132" i="12" s="1"/>
  <c r="Q132" i="12"/>
  <c r="P132" i="12"/>
  <c r="L132" i="12"/>
  <c r="U132" i="12" s="1"/>
  <c r="J132" i="12"/>
  <c r="K132" i="12" s="1"/>
  <c r="H132" i="12"/>
  <c r="G132" i="12"/>
  <c r="F132" i="12"/>
  <c r="E132" i="12"/>
  <c r="M132" i="12" s="1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T126" i="12"/>
  <c r="S126" i="12"/>
  <c r="R126" i="12"/>
  <c r="Q126" i="12"/>
  <c r="P126" i="12"/>
  <c r="L126" i="12"/>
  <c r="M126" i="12" s="1"/>
  <c r="J126" i="12"/>
  <c r="H126" i="12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T121" i="12" s="1"/>
  <c r="Q121" i="12"/>
  <c r="P121" i="12"/>
  <c r="L121" i="12"/>
  <c r="K121" i="12"/>
  <c r="J121" i="12"/>
  <c r="H121" i="12"/>
  <c r="F121" i="12"/>
  <c r="G121" i="12" s="1"/>
  <c r="E121" i="12"/>
  <c r="D121" i="12"/>
  <c r="I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T112" i="12" s="1"/>
  <c r="Q112" i="12"/>
  <c r="P112" i="12"/>
  <c r="U112" i="12" s="1"/>
  <c r="L112" i="12"/>
  <c r="M112" i="12" s="1"/>
  <c r="J112" i="12"/>
  <c r="H112" i="12"/>
  <c r="I112" i="12" s="1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T106" i="12" s="1"/>
  <c r="Q106" i="12"/>
  <c r="P106" i="12"/>
  <c r="U106" i="12" s="1"/>
  <c r="L106" i="12"/>
  <c r="J106" i="12"/>
  <c r="H106" i="12"/>
  <c r="N106" i="12" s="1"/>
  <c r="G106" i="12"/>
  <c r="F106" i="12"/>
  <c r="E106" i="12"/>
  <c r="M106" i="12" s="1"/>
  <c r="D106" i="12"/>
  <c r="U105" i="12"/>
  <c r="T105" i="12"/>
  <c r="N105" i="12"/>
  <c r="O105" i="12" s="1"/>
  <c r="M105" i="12"/>
  <c r="K105" i="12"/>
  <c r="I105" i="12"/>
  <c r="G105" i="12"/>
  <c r="S102" i="12"/>
  <c r="R102" i="12"/>
  <c r="Q102" i="12"/>
  <c r="P102" i="12"/>
  <c r="L102" i="12"/>
  <c r="J102" i="12"/>
  <c r="H102" i="12"/>
  <c r="F102" i="12"/>
  <c r="E102" i="12"/>
  <c r="D102" i="12"/>
  <c r="G102" i="12" s="1"/>
  <c r="S101" i="12"/>
  <c r="R101" i="12"/>
  <c r="T101" i="12" s="1"/>
  <c r="Q101" i="12"/>
  <c r="P101" i="12"/>
  <c r="U101" i="12" s="1"/>
  <c r="L101" i="12"/>
  <c r="J101" i="12"/>
  <c r="H101" i="12"/>
  <c r="F101" i="12"/>
  <c r="E101" i="12"/>
  <c r="M101" i="12" s="1"/>
  <c r="D101" i="12"/>
  <c r="G101" i="12" s="1"/>
  <c r="U100" i="12"/>
  <c r="T100" i="12"/>
  <c r="N100" i="12"/>
  <c r="O100" i="12" s="1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U96" i="12" s="1"/>
  <c r="L96" i="12"/>
  <c r="J96" i="12"/>
  <c r="H96" i="12"/>
  <c r="N96" i="12" s="1"/>
  <c r="F96" i="12"/>
  <c r="E96" i="12"/>
  <c r="M96" i="12" s="1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P91" i="12"/>
  <c r="L91" i="12"/>
  <c r="J91" i="12"/>
  <c r="H91" i="12"/>
  <c r="F91" i="12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T85" i="12"/>
  <c r="S85" i="12"/>
  <c r="R85" i="12"/>
  <c r="Q85" i="12"/>
  <c r="P85" i="12"/>
  <c r="U85" i="12" s="1"/>
  <c r="M85" i="12"/>
  <c r="L85" i="12"/>
  <c r="J85" i="12"/>
  <c r="H85" i="12"/>
  <c r="F85" i="12"/>
  <c r="G85" i="12" s="1"/>
  <c r="E85" i="12"/>
  <c r="K85" i="12" s="1"/>
  <c r="D85" i="12"/>
  <c r="S84" i="12"/>
  <c r="T84" i="12" s="1"/>
  <c r="R84" i="12"/>
  <c r="Q84" i="12"/>
  <c r="P84" i="12"/>
  <c r="U84" i="12" s="1"/>
  <c r="L84" i="12"/>
  <c r="J84" i="12"/>
  <c r="K84" i="12" s="1"/>
  <c r="H84" i="12"/>
  <c r="F84" i="12"/>
  <c r="G84" i="12" s="1"/>
  <c r="E84" i="12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T78" i="12" s="1"/>
  <c r="Q78" i="12"/>
  <c r="P78" i="12"/>
  <c r="L78" i="12"/>
  <c r="J78" i="12"/>
  <c r="H78" i="12"/>
  <c r="I78" i="12" s="1"/>
  <c r="F78" i="12"/>
  <c r="N78" i="12" s="1"/>
  <c r="E78" i="12"/>
  <c r="M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U70" i="12" s="1"/>
  <c r="L70" i="12"/>
  <c r="J70" i="12"/>
  <c r="H70" i="12"/>
  <c r="G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L63" i="12"/>
  <c r="M63" i="12" s="1"/>
  <c r="J63" i="12"/>
  <c r="H63" i="12"/>
  <c r="F63" i="12"/>
  <c r="E63" i="12"/>
  <c r="D63" i="12"/>
  <c r="I63" i="12" s="1"/>
  <c r="U62" i="12"/>
  <c r="T62" i="12"/>
  <c r="O62" i="12"/>
  <c r="N62" i="12"/>
  <c r="M62" i="12"/>
  <c r="K62" i="12"/>
  <c r="I62" i="12"/>
  <c r="G62" i="12"/>
  <c r="U61" i="12"/>
  <c r="T61" i="12"/>
  <c r="O61" i="12"/>
  <c r="N61" i="12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O59" i="12"/>
  <c r="N59" i="12"/>
  <c r="M59" i="12"/>
  <c r="K59" i="12"/>
  <c r="I59" i="12"/>
  <c r="G59" i="12"/>
  <c r="S58" i="12"/>
  <c r="R58" i="12"/>
  <c r="T58" i="12" s="1"/>
  <c r="Q58" i="12"/>
  <c r="P58" i="12"/>
  <c r="L58" i="12"/>
  <c r="J58" i="12"/>
  <c r="H58" i="12"/>
  <c r="F58" i="12"/>
  <c r="E58" i="12"/>
  <c r="K58" i="12" s="1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S53" i="12"/>
  <c r="R53" i="12"/>
  <c r="Q53" i="12"/>
  <c r="P53" i="12"/>
  <c r="U53" i="12" s="1"/>
  <c r="N53" i="12"/>
  <c r="L53" i="12"/>
  <c r="J53" i="12"/>
  <c r="H53" i="12"/>
  <c r="F53" i="12"/>
  <c r="E53" i="12"/>
  <c r="D53" i="12"/>
  <c r="I53" i="12" s="1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T47" i="12" s="1"/>
  <c r="Q47" i="12"/>
  <c r="P47" i="12"/>
  <c r="L47" i="12"/>
  <c r="U47" i="12" s="1"/>
  <c r="J47" i="12"/>
  <c r="H47" i="12"/>
  <c r="F47" i="12"/>
  <c r="E47" i="12"/>
  <c r="K47" i="12" s="1"/>
  <c r="D47" i="12"/>
  <c r="I47" i="12" s="1"/>
  <c r="U46" i="12"/>
  <c r="T46" i="12"/>
  <c r="O46" i="12"/>
  <c r="N46" i="12"/>
  <c r="M46" i="12"/>
  <c r="K46" i="12"/>
  <c r="I46" i="12"/>
  <c r="G46" i="12"/>
  <c r="U45" i="12"/>
  <c r="T45" i="12"/>
  <c r="O45" i="12"/>
  <c r="N45" i="12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O43" i="12"/>
  <c r="N43" i="12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T40" i="12" s="1"/>
  <c r="Q40" i="12"/>
  <c r="P40" i="12"/>
  <c r="L40" i="12"/>
  <c r="J40" i="12"/>
  <c r="K40" i="12" s="1"/>
  <c r="H40" i="12"/>
  <c r="F40" i="12"/>
  <c r="E40" i="12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D35" i="12"/>
  <c r="G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U27" i="12"/>
  <c r="S27" i="12"/>
  <c r="R27" i="12"/>
  <c r="Q27" i="12"/>
  <c r="P27" i="12"/>
  <c r="L27" i="12"/>
  <c r="J27" i="12"/>
  <c r="H27" i="12"/>
  <c r="N27" i="12" s="1"/>
  <c r="F27" i="12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T19" i="12" s="1"/>
  <c r="Q19" i="12"/>
  <c r="P19" i="12"/>
  <c r="L19" i="12"/>
  <c r="J19" i="12"/>
  <c r="H19" i="12"/>
  <c r="F19" i="12"/>
  <c r="E19" i="12"/>
  <c r="M19" i="12" s="1"/>
  <c r="D19" i="12"/>
  <c r="G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U10" i="12" s="1"/>
  <c r="J10" i="12"/>
  <c r="H10" i="12"/>
  <c r="F10" i="12"/>
  <c r="E10" i="12"/>
  <c r="D10" i="12"/>
  <c r="I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N339" i="11" s="1"/>
  <c r="E339" i="11"/>
  <c r="K339" i="11" s="1"/>
  <c r="D339" i="11"/>
  <c r="G339" i="11" s="1"/>
  <c r="S338" i="11"/>
  <c r="R338" i="11"/>
  <c r="T338" i="11" s="1"/>
  <c r="Q338" i="11"/>
  <c r="P338" i="11"/>
  <c r="U338" i="11" s="1"/>
  <c r="L338" i="11"/>
  <c r="J338" i="11"/>
  <c r="K338" i="11" s="1"/>
  <c r="I338" i="11"/>
  <c r="H338" i="11"/>
  <c r="F338" i="11"/>
  <c r="G338" i="11" s="1"/>
  <c r="E338" i="11"/>
  <c r="M338" i="11" s="1"/>
  <c r="D338" i="11"/>
  <c r="U337" i="11"/>
  <c r="T337" i="11"/>
  <c r="S337" i="11"/>
  <c r="R337" i="11"/>
  <c r="Q337" i="11"/>
  <c r="P337" i="11"/>
  <c r="L337" i="11"/>
  <c r="J337" i="11"/>
  <c r="I337" i="11"/>
  <c r="H337" i="11"/>
  <c r="F337" i="11"/>
  <c r="E337" i="11"/>
  <c r="O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H332" i="11"/>
  <c r="F332" i="11"/>
  <c r="E332" i="11"/>
  <c r="D332" i="11"/>
  <c r="I332" i="11" s="1"/>
  <c r="U331" i="11"/>
  <c r="T331" i="11"/>
  <c r="O331" i="11"/>
  <c r="N331" i="1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O327" i="11"/>
  <c r="N327" i="1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O325" i="11"/>
  <c r="N325" i="1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M323" i="11" s="1"/>
  <c r="J323" i="11"/>
  <c r="H323" i="11"/>
  <c r="F323" i="11"/>
  <c r="E323" i="11"/>
  <c r="D323" i="11"/>
  <c r="I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L317" i="11"/>
  <c r="J317" i="11"/>
  <c r="K317" i="11" s="1"/>
  <c r="H317" i="11"/>
  <c r="G317" i="11"/>
  <c r="F317" i="11"/>
  <c r="N317" i="11" s="1"/>
  <c r="O317" i="11" s="1"/>
  <c r="E317" i="1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E310" i="11"/>
  <c r="O310" i="11" s="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U303" i="11"/>
  <c r="S303" i="11"/>
  <c r="T303" i="11" s="1"/>
  <c r="R303" i="11"/>
  <c r="Q303" i="11"/>
  <c r="P303" i="11"/>
  <c r="L303" i="11"/>
  <c r="J303" i="11"/>
  <c r="H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P299" i="11"/>
  <c r="L299" i="11"/>
  <c r="J299" i="11"/>
  <c r="H299" i="11"/>
  <c r="F299" i="11"/>
  <c r="E299" i="11"/>
  <c r="K299" i="11" s="1"/>
  <c r="D299" i="11"/>
  <c r="G299" i="11" s="1"/>
  <c r="S298" i="11"/>
  <c r="R298" i="11"/>
  <c r="T298" i="11" s="1"/>
  <c r="Q298" i="11"/>
  <c r="P298" i="11"/>
  <c r="L298" i="11"/>
  <c r="J298" i="11"/>
  <c r="H298" i="11"/>
  <c r="I298" i="11" s="1"/>
  <c r="G298" i="11"/>
  <c r="F298" i="11"/>
  <c r="E298" i="11"/>
  <c r="K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U292" i="11"/>
  <c r="S292" i="11"/>
  <c r="R292" i="11"/>
  <c r="T292" i="11" s="1"/>
  <c r="Q292" i="11"/>
  <c r="P292" i="11"/>
  <c r="L292" i="11"/>
  <c r="J292" i="11"/>
  <c r="I292" i="11"/>
  <c r="H292" i="11"/>
  <c r="F292" i="11"/>
  <c r="E292" i="1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T285" i="11" s="1"/>
  <c r="R285" i="11"/>
  <c r="Q285" i="11"/>
  <c r="P285" i="11"/>
  <c r="U285" i="11" s="1"/>
  <c r="N285" i="11"/>
  <c r="L285" i="11"/>
  <c r="J285" i="11"/>
  <c r="H285" i="11"/>
  <c r="F285" i="11"/>
  <c r="E285" i="1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U275" i="11" s="1"/>
  <c r="L275" i="11"/>
  <c r="J275" i="11"/>
  <c r="H275" i="11"/>
  <c r="I275" i="11" s="1"/>
  <c r="G275" i="11"/>
  <c r="F275" i="11"/>
  <c r="E275" i="11"/>
  <c r="M275" i="11" s="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T267" i="11" s="1"/>
  <c r="Q267" i="11"/>
  <c r="P267" i="11"/>
  <c r="L267" i="11"/>
  <c r="J267" i="11"/>
  <c r="K267" i="11" s="1"/>
  <c r="I267" i="11"/>
  <c r="H267" i="11"/>
  <c r="F267" i="1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O264" i="11"/>
  <c r="N264" i="11"/>
  <c r="M264" i="11"/>
  <c r="K264" i="11"/>
  <c r="I264" i="11"/>
  <c r="G264" i="11"/>
  <c r="U263" i="11"/>
  <c r="T263" i="11"/>
  <c r="O263" i="11"/>
  <c r="N263" i="11"/>
  <c r="M263" i="11"/>
  <c r="K263" i="11"/>
  <c r="I263" i="11"/>
  <c r="G263" i="11"/>
  <c r="S260" i="11"/>
  <c r="R260" i="11"/>
  <c r="Q260" i="11"/>
  <c r="P260" i="11"/>
  <c r="L260" i="11"/>
  <c r="U260" i="11" s="1"/>
  <c r="J260" i="11"/>
  <c r="H260" i="11"/>
  <c r="F260" i="11"/>
  <c r="E260" i="11"/>
  <c r="M260" i="11" s="1"/>
  <c r="D260" i="11"/>
  <c r="G260" i="11" s="1"/>
  <c r="S259" i="11"/>
  <c r="R259" i="11"/>
  <c r="Q259" i="11"/>
  <c r="P259" i="11"/>
  <c r="L259" i="11"/>
  <c r="U259" i="11" s="1"/>
  <c r="J259" i="11"/>
  <c r="H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N254" i="11" s="1"/>
  <c r="E254" i="11"/>
  <c r="D254" i="11"/>
  <c r="G254" i="11" s="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I247" i="11"/>
  <c r="H247" i="11"/>
  <c r="G247" i="11"/>
  <c r="F247" i="11"/>
  <c r="E247" i="11"/>
  <c r="M247" i="11" s="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L240" i="11"/>
  <c r="J240" i="11"/>
  <c r="H240" i="11"/>
  <c r="I240" i="11" s="1"/>
  <c r="F240" i="11"/>
  <c r="E240" i="11"/>
  <c r="K240" i="11" s="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T231" i="11" s="1"/>
  <c r="R231" i="11"/>
  <c r="Q231" i="11"/>
  <c r="P231" i="11"/>
  <c r="U231" i="11" s="1"/>
  <c r="N231" i="11"/>
  <c r="L231" i="11"/>
  <c r="J231" i="11"/>
  <c r="H231" i="11"/>
  <c r="F231" i="11"/>
  <c r="E231" i="11"/>
  <c r="D231" i="11"/>
  <c r="S230" i="11"/>
  <c r="R230" i="11"/>
  <c r="Q230" i="11"/>
  <c r="P230" i="11"/>
  <c r="L230" i="11"/>
  <c r="J230" i="11"/>
  <c r="I230" i="11"/>
  <c r="H230" i="11"/>
  <c r="F230" i="11"/>
  <c r="E230" i="11"/>
  <c r="M230" i="11" s="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T224" i="11" s="1"/>
  <c r="Q224" i="11"/>
  <c r="P224" i="11"/>
  <c r="U224" i="11" s="1"/>
  <c r="L224" i="11"/>
  <c r="J224" i="11"/>
  <c r="H224" i="11"/>
  <c r="F224" i="11"/>
  <c r="N224" i="11" s="1"/>
  <c r="E224" i="11"/>
  <c r="M224" i="11" s="1"/>
  <c r="D224" i="11"/>
  <c r="U223" i="11"/>
  <c r="T223" i="11"/>
  <c r="O223" i="11"/>
  <c r="N223" i="1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O218" i="11"/>
  <c r="N218" i="1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O216" i="11" s="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U205" i="11" s="1"/>
  <c r="L205" i="11"/>
  <c r="J205" i="11"/>
  <c r="H205" i="11"/>
  <c r="F205" i="11"/>
  <c r="E205" i="11"/>
  <c r="D205" i="11"/>
  <c r="I205" i="11" s="1"/>
  <c r="S204" i="11"/>
  <c r="R204" i="11"/>
  <c r="T204" i="11" s="1"/>
  <c r="Q204" i="11"/>
  <c r="P204" i="11"/>
  <c r="U204" i="11" s="1"/>
  <c r="L204" i="11"/>
  <c r="M204" i="11" s="1"/>
  <c r="J204" i="11"/>
  <c r="H204" i="11"/>
  <c r="F204" i="11"/>
  <c r="E204" i="11"/>
  <c r="D204" i="11"/>
  <c r="G204" i="11" s="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L198" i="11"/>
  <c r="K198" i="11"/>
  <c r="J198" i="11"/>
  <c r="H198" i="11"/>
  <c r="G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U191" i="11" s="1"/>
  <c r="L191" i="11"/>
  <c r="J191" i="11"/>
  <c r="H191" i="11"/>
  <c r="F191" i="11"/>
  <c r="E191" i="11"/>
  <c r="D191" i="11"/>
  <c r="U190" i="11"/>
  <c r="T190" i="11"/>
  <c r="O190" i="11"/>
  <c r="N190" i="11"/>
  <c r="M190" i="11"/>
  <c r="K190" i="11"/>
  <c r="I190" i="11"/>
  <c r="G190" i="11"/>
  <c r="U189" i="11"/>
  <c r="T189" i="11"/>
  <c r="O189" i="11"/>
  <c r="N189" i="11"/>
  <c r="M189" i="11"/>
  <c r="K189" i="11"/>
  <c r="I189" i="11"/>
  <c r="G189" i="11"/>
  <c r="U188" i="11"/>
  <c r="T188" i="11"/>
  <c r="O188" i="11"/>
  <c r="N188" i="1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L185" i="11"/>
  <c r="N185" i="11" s="1"/>
  <c r="K185" i="11"/>
  <c r="J185" i="11"/>
  <c r="H185" i="11"/>
  <c r="F185" i="11"/>
  <c r="E185" i="11"/>
  <c r="D185" i="11"/>
  <c r="I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M179" i="11"/>
  <c r="L179" i="11"/>
  <c r="J179" i="11"/>
  <c r="I179" i="11"/>
  <c r="H179" i="11"/>
  <c r="G179" i="11"/>
  <c r="F179" i="11"/>
  <c r="E179" i="11"/>
  <c r="K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H170" i="11"/>
  <c r="F170" i="11"/>
  <c r="E170" i="11"/>
  <c r="D170" i="11"/>
  <c r="G170" i="11" s="1"/>
  <c r="U169" i="11"/>
  <c r="S169" i="11"/>
  <c r="R169" i="11"/>
  <c r="T169" i="11" s="1"/>
  <c r="Q169" i="11"/>
  <c r="P169" i="11"/>
  <c r="L169" i="11"/>
  <c r="J169" i="11"/>
  <c r="H169" i="11"/>
  <c r="F169" i="11"/>
  <c r="E169" i="11"/>
  <c r="O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T163" i="11" s="1"/>
  <c r="R163" i="11"/>
  <c r="Q163" i="11"/>
  <c r="P163" i="11"/>
  <c r="U163" i="11" s="1"/>
  <c r="M163" i="11"/>
  <c r="L163" i="11"/>
  <c r="J163" i="11"/>
  <c r="H163" i="11"/>
  <c r="F163" i="11"/>
  <c r="E163" i="11"/>
  <c r="K163" i="11" s="1"/>
  <c r="D163" i="11"/>
  <c r="I163" i="11" s="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L157" i="11"/>
  <c r="J157" i="11"/>
  <c r="H157" i="11"/>
  <c r="I157" i="11" s="1"/>
  <c r="F157" i="11"/>
  <c r="G157" i="11" s="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K150" i="11"/>
  <c r="J150" i="11"/>
  <c r="I150" i="11"/>
  <c r="H150" i="11"/>
  <c r="F150" i="11"/>
  <c r="E150" i="11"/>
  <c r="M150" i="11" s="1"/>
  <c r="D150" i="11"/>
  <c r="G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T144" i="11"/>
  <c r="S144" i="11"/>
  <c r="R144" i="11"/>
  <c r="Q144" i="11"/>
  <c r="P144" i="11"/>
  <c r="L144" i="11"/>
  <c r="J144" i="11"/>
  <c r="H144" i="11"/>
  <c r="F144" i="11"/>
  <c r="E144" i="11"/>
  <c r="O144" i="11" s="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T137" i="11"/>
  <c r="S137" i="11"/>
  <c r="R137" i="11"/>
  <c r="Q137" i="11"/>
  <c r="P137" i="11"/>
  <c r="U137" i="11" s="1"/>
  <c r="O137" i="11"/>
  <c r="L137" i="11"/>
  <c r="J137" i="11"/>
  <c r="H137" i="11"/>
  <c r="F137" i="11"/>
  <c r="N137" i="11" s="1"/>
  <c r="E137" i="1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M132" i="11"/>
  <c r="L132" i="11"/>
  <c r="J132" i="11"/>
  <c r="H132" i="11"/>
  <c r="F132" i="11"/>
  <c r="E132" i="11"/>
  <c r="K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K126" i="11"/>
  <c r="J126" i="11"/>
  <c r="I126" i="11"/>
  <c r="H126" i="11"/>
  <c r="F126" i="11"/>
  <c r="E126" i="11"/>
  <c r="M126" i="11" s="1"/>
  <c r="D126" i="11"/>
  <c r="G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L121" i="11"/>
  <c r="J121" i="11"/>
  <c r="H121" i="11"/>
  <c r="F121" i="11"/>
  <c r="E121" i="11"/>
  <c r="M121" i="11" s="1"/>
  <c r="D121" i="1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U112" i="11" s="1"/>
  <c r="L112" i="11"/>
  <c r="M112" i="11" s="1"/>
  <c r="K112" i="11"/>
  <c r="J112" i="11"/>
  <c r="H112" i="11"/>
  <c r="F112" i="11"/>
  <c r="E112" i="11"/>
  <c r="D112" i="11"/>
  <c r="I112" i="11" s="1"/>
  <c r="U111" i="11"/>
  <c r="T111" i="11"/>
  <c r="O111" i="11"/>
  <c r="N111" i="11"/>
  <c r="M111" i="11"/>
  <c r="K111" i="11"/>
  <c r="I111" i="11"/>
  <c r="G111" i="11"/>
  <c r="U110" i="11"/>
  <c r="T110" i="11"/>
  <c r="O110" i="11"/>
  <c r="N110" i="1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U106" i="11"/>
  <c r="S106" i="11"/>
  <c r="R106" i="11"/>
  <c r="Q106" i="11"/>
  <c r="P106" i="11"/>
  <c r="L106" i="11"/>
  <c r="J106" i="11"/>
  <c r="H106" i="11"/>
  <c r="I106" i="11" s="1"/>
  <c r="F106" i="11"/>
  <c r="N106" i="11" s="1"/>
  <c r="O106" i="11" s="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U102" i="11" s="1"/>
  <c r="L102" i="11"/>
  <c r="J102" i="11"/>
  <c r="K102" i="11" s="1"/>
  <c r="H102" i="11"/>
  <c r="I102" i="11" s="1"/>
  <c r="G102" i="11"/>
  <c r="F102" i="11"/>
  <c r="E102" i="11"/>
  <c r="M102" i="11" s="1"/>
  <c r="D102" i="11"/>
  <c r="S101" i="11"/>
  <c r="R101" i="11"/>
  <c r="T101" i="11" s="1"/>
  <c r="Q101" i="11"/>
  <c r="P101" i="11"/>
  <c r="U101" i="11" s="1"/>
  <c r="L101" i="11"/>
  <c r="J101" i="11"/>
  <c r="H101" i="11"/>
  <c r="F101" i="11"/>
  <c r="E101" i="11"/>
  <c r="O101" i="11" s="1"/>
  <c r="D101" i="1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T96" i="11" s="1"/>
  <c r="R96" i="11"/>
  <c r="Q96" i="11"/>
  <c r="P96" i="11"/>
  <c r="U96" i="11" s="1"/>
  <c r="L96" i="11"/>
  <c r="M96" i="11" s="1"/>
  <c r="K96" i="11"/>
  <c r="J96" i="11"/>
  <c r="H96" i="11"/>
  <c r="F96" i="1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O93" i="11"/>
  <c r="N93" i="1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T91" i="11" s="1"/>
  <c r="Q91" i="11"/>
  <c r="P91" i="11"/>
  <c r="L91" i="11"/>
  <c r="J91" i="11"/>
  <c r="H91" i="11"/>
  <c r="F91" i="1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J85" i="11"/>
  <c r="H85" i="11"/>
  <c r="F85" i="11"/>
  <c r="G85" i="11" s="1"/>
  <c r="E85" i="11"/>
  <c r="M85" i="11" s="1"/>
  <c r="D85" i="11"/>
  <c r="S84" i="11"/>
  <c r="R84" i="11"/>
  <c r="T84" i="11" s="1"/>
  <c r="Q84" i="11"/>
  <c r="P84" i="11"/>
  <c r="L84" i="11"/>
  <c r="U84" i="11" s="1"/>
  <c r="J84" i="11"/>
  <c r="H84" i="11"/>
  <c r="F84" i="11"/>
  <c r="E84" i="11"/>
  <c r="D84" i="11"/>
  <c r="G84" i="11" s="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U78" i="11" s="1"/>
  <c r="L78" i="11"/>
  <c r="J78" i="11"/>
  <c r="H78" i="11"/>
  <c r="F78" i="11"/>
  <c r="N78" i="11" s="1"/>
  <c r="E78" i="11"/>
  <c r="D78" i="11"/>
  <c r="I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M70" i="11"/>
  <c r="L70" i="11"/>
  <c r="J70" i="11"/>
  <c r="H70" i="11"/>
  <c r="F70" i="11"/>
  <c r="E70" i="11"/>
  <c r="K70" i="11" s="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I63" i="11"/>
  <c r="H63" i="11"/>
  <c r="F63" i="11"/>
  <c r="E63" i="11"/>
  <c r="M63" i="11" s="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T58" i="11" s="1"/>
  <c r="Q58" i="11"/>
  <c r="P58" i="11"/>
  <c r="L58" i="11"/>
  <c r="U58" i="11" s="1"/>
  <c r="J58" i="11"/>
  <c r="H58" i="11"/>
  <c r="F58" i="11"/>
  <c r="E58" i="11"/>
  <c r="M58" i="11" s="1"/>
  <c r="D58" i="11"/>
  <c r="G58" i="11" s="1"/>
  <c r="U57" i="11"/>
  <c r="T57" i="11"/>
  <c r="O57" i="11"/>
  <c r="N57" i="11"/>
  <c r="M57" i="11"/>
  <c r="K57" i="11"/>
  <c r="I57" i="11"/>
  <c r="G57" i="11"/>
  <c r="U54" i="11"/>
  <c r="S54" i="11"/>
  <c r="T54" i="11" s="1"/>
  <c r="R54" i="11"/>
  <c r="Q54" i="11"/>
  <c r="P54" i="11"/>
  <c r="L54" i="11"/>
  <c r="J54" i="11"/>
  <c r="K54" i="11" s="1"/>
  <c r="H54" i="11"/>
  <c r="F54" i="11"/>
  <c r="E54" i="11"/>
  <c r="M54" i="11" s="1"/>
  <c r="D54" i="11"/>
  <c r="I54" i="11" s="1"/>
  <c r="S53" i="11"/>
  <c r="R53" i="11"/>
  <c r="T53" i="11" s="1"/>
  <c r="Q53" i="11"/>
  <c r="P53" i="11"/>
  <c r="U53" i="11" s="1"/>
  <c r="L53" i="11"/>
  <c r="J53" i="11"/>
  <c r="I53" i="11"/>
  <c r="H53" i="11"/>
  <c r="G53" i="11"/>
  <c r="F53" i="11"/>
  <c r="E53" i="11"/>
  <c r="K53" i="11" s="1"/>
  <c r="D53" i="1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E47" i="11"/>
  <c r="D47" i="11"/>
  <c r="G47" i="11" s="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U40" i="11"/>
  <c r="S40" i="11"/>
  <c r="R40" i="11"/>
  <c r="Q40" i="11"/>
  <c r="P40" i="11"/>
  <c r="L40" i="11"/>
  <c r="J40" i="11"/>
  <c r="I40" i="11"/>
  <c r="H40" i="11"/>
  <c r="F40" i="11"/>
  <c r="E40" i="11"/>
  <c r="O40" i="11" s="1"/>
  <c r="D40" i="11"/>
  <c r="G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M35" i="11"/>
  <c r="L35" i="11"/>
  <c r="J35" i="11"/>
  <c r="H35" i="11"/>
  <c r="F35" i="11"/>
  <c r="N35" i="11" s="1"/>
  <c r="E35" i="11"/>
  <c r="K35" i="11" s="1"/>
  <c r="D35" i="11"/>
  <c r="I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P27" i="11"/>
  <c r="L27" i="11"/>
  <c r="M27" i="11" s="1"/>
  <c r="J27" i="11"/>
  <c r="H27" i="11"/>
  <c r="I27" i="11" s="1"/>
  <c r="F27" i="1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K19" i="11" s="1"/>
  <c r="H19" i="11"/>
  <c r="F19" i="11"/>
  <c r="E19" i="1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L10" i="11"/>
  <c r="J10" i="11"/>
  <c r="H10" i="11"/>
  <c r="F10" i="11"/>
  <c r="E10" i="11"/>
  <c r="K10" i="11" s="1"/>
  <c r="D10" i="1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T339" i="10" s="1"/>
  <c r="R339" i="10"/>
  <c r="Q339" i="10"/>
  <c r="P339" i="10"/>
  <c r="U339" i="10" s="1"/>
  <c r="L339" i="10"/>
  <c r="J339" i="10"/>
  <c r="K339" i="10" s="1"/>
  <c r="H339" i="10"/>
  <c r="F339" i="10"/>
  <c r="E339" i="10"/>
  <c r="D339" i="10"/>
  <c r="I339" i="10" s="1"/>
  <c r="S338" i="10"/>
  <c r="R338" i="10"/>
  <c r="T338" i="10" s="1"/>
  <c r="Q338" i="10"/>
  <c r="P338" i="10"/>
  <c r="L338" i="10"/>
  <c r="J338" i="10"/>
  <c r="H338" i="10"/>
  <c r="F338" i="10"/>
  <c r="E338" i="10"/>
  <c r="K338" i="10" s="1"/>
  <c r="D338" i="10"/>
  <c r="S337" i="10"/>
  <c r="R337" i="10"/>
  <c r="Q337" i="10"/>
  <c r="P337" i="10"/>
  <c r="U337" i="10" s="1"/>
  <c r="L337" i="10"/>
  <c r="J337" i="10"/>
  <c r="I337" i="10"/>
  <c r="H337" i="10"/>
  <c r="F337" i="10"/>
  <c r="E337" i="10"/>
  <c r="M337" i="10" s="1"/>
  <c r="D337" i="10"/>
  <c r="G337" i="10" s="1"/>
  <c r="U336" i="10"/>
  <c r="T336" i="10"/>
  <c r="O336" i="10"/>
  <c r="N336" i="10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O334" i="10"/>
  <c r="N334" i="10"/>
  <c r="M334" i="10"/>
  <c r="K334" i="10"/>
  <c r="I334" i="10"/>
  <c r="G334" i="10"/>
  <c r="U333" i="10"/>
  <c r="T333" i="10"/>
  <c r="O333" i="10"/>
  <c r="N333" i="10"/>
  <c r="M333" i="10"/>
  <c r="K333" i="10"/>
  <c r="I333" i="10"/>
  <c r="G333" i="10"/>
  <c r="S332" i="10"/>
  <c r="R332" i="10"/>
  <c r="Q332" i="10"/>
  <c r="P332" i="10"/>
  <c r="U332" i="10" s="1"/>
  <c r="L332" i="10"/>
  <c r="J332" i="10"/>
  <c r="H332" i="10"/>
  <c r="F332" i="10"/>
  <c r="E332" i="10"/>
  <c r="K332" i="10" s="1"/>
  <c r="D332" i="10"/>
  <c r="I332" i="10" s="1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M323" i="10"/>
  <c r="L323" i="10"/>
  <c r="N323" i="10" s="1"/>
  <c r="J323" i="10"/>
  <c r="H323" i="10"/>
  <c r="F323" i="10"/>
  <c r="E323" i="10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U317" i="10" s="1"/>
  <c r="L317" i="10"/>
  <c r="J317" i="10"/>
  <c r="N317" i="10" s="1"/>
  <c r="H317" i="10"/>
  <c r="F317" i="10"/>
  <c r="E317" i="10"/>
  <c r="D317" i="10"/>
  <c r="G317" i="10" s="1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U310" i="10" s="1"/>
  <c r="L310" i="10"/>
  <c r="K310" i="10"/>
  <c r="J310" i="10"/>
  <c r="H310" i="10"/>
  <c r="I310" i="10" s="1"/>
  <c r="G310" i="10"/>
  <c r="F310" i="10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U303" i="10"/>
  <c r="T303" i="10"/>
  <c r="S303" i="10"/>
  <c r="R303" i="10"/>
  <c r="Q303" i="10"/>
  <c r="P303" i="10"/>
  <c r="L303" i="10"/>
  <c r="K303" i="10"/>
  <c r="J303" i="10"/>
  <c r="H303" i="10"/>
  <c r="F303" i="10"/>
  <c r="E303" i="10"/>
  <c r="D303" i="10"/>
  <c r="U302" i="10"/>
  <c r="T302" i="10"/>
  <c r="O302" i="10"/>
  <c r="N302" i="10"/>
  <c r="M302" i="10"/>
  <c r="K302" i="10"/>
  <c r="I302" i="10"/>
  <c r="G302" i="10"/>
  <c r="S299" i="10"/>
  <c r="R299" i="10"/>
  <c r="T299" i="10" s="1"/>
  <c r="Q299" i="10"/>
  <c r="P299" i="10"/>
  <c r="L299" i="10"/>
  <c r="J299" i="10"/>
  <c r="H299" i="10"/>
  <c r="F299" i="10"/>
  <c r="E299" i="10"/>
  <c r="D299" i="10"/>
  <c r="I299" i="10" s="1"/>
  <c r="T298" i="10"/>
  <c r="S298" i="10"/>
  <c r="R298" i="10"/>
  <c r="Q298" i="10"/>
  <c r="P298" i="10"/>
  <c r="L298" i="10"/>
  <c r="J298" i="10"/>
  <c r="H298" i="10"/>
  <c r="I298" i="10" s="1"/>
  <c r="G298" i="10"/>
  <c r="F298" i="10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K292" i="10" s="1"/>
  <c r="H292" i="10"/>
  <c r="I292" i="10" s="1"/>
  <c r="F292" i="10"/>
  <c r="E292" i="10"/>
  <c r="D292" i="10"/>
  <c r="G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T285" i="10" s="1"/>
  <c r="R285" i="10"/>
  <c r="Q285" i="10"/>
  <c r="P285" i="10"/>
  <c r="L285" i="10"/>
  <c r="U285" i="10" s="1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O282" i="10"/>
  <c r="N282" i="10"/>
  <c r="M282" i="10"/>
  <c r="K282" i="10"/>
  <c r="I282" i="10"/>
  <c r="G282" i="10"/>
  <c r="U281" i="10"/>
  <c r="T281" i="10"/>
  <c r="O281" i="10"/>
  <c r="N281" i="10"/>
  <c r="M281" i="10"/>
  <c r="K281" i="10"/>
  <c r="I281" i="10"/>
  <c r="G281" i="10"/>
  <c r="U280" i="10"/>
  <c r="T280" i="10"/>
  <c r="O280" i="10"/>
  <c r="N280" i="10"/>
  <c r="M280" i="10"/>
  <c r="K280" i="10"/>
  <c r="I280" i="10"/>
  <c r="G280" i="10"/>
  <c r="U279" i="10"/>
  <c r="T279" i="10"/>
  <c r="O279" i="10"/>
  <c r="N279" i="10"/>
  <c r="M279" i="10"/>
  <c r="K279" i="10"/>
  <c r="I279" i="10"/>
  <c r="G279" i="10"/>
  <c r="U278" i="10"/>
  <c r="T278" i="10"/>
  <c r="O278" i="10"/>
  <c r="N278" i="10"/>
  <c r="M278" i="10"/>
  <c r="K278" i="10"/>
  <c r="I278" i="10"/>
  <c r="G278" i="10"/>
  <c r="U277" i="10"/>
  <c r="T277" i="10"/>
  <c r="O277" i="10"/>
  <c r="N277" i="10"/>
  <c r="M277" i="10"/>
  <c r="K277" i="10"/>
  <c r="I277" i="10"/>
  <c r="G277" i="10"/>
  <c r="U276" i="10"/>
  <c r="T276" i="10"/>
  <c r="O276" i="10"/>
  <c r="N276" i="10"/>
  <c r="M276" i="10"/>
  <c r="K276" i="10"/>
  <c r="I276" i="10"/>
  <c r="G276" i="10"/>
  <c r="S275" i="10"/>
  <c r="R275" i="10"/>
  <c r="Q275" i="10"/>
  <c r="P275" i="10"/>
  <c r="L275" i="10"/>
  <c r="N275" i="10" s="1"/>
  <c r="K275" i="10"/>
  <c r="J275" i="10"/>
  <c r="H275" i="10"/>
  <c r="F275" i="10"/>
  <c r="E275" i="10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O268" i="10"/>
  <c r="N268" i="10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I267" i="10" s="1"/>
  <c r="F267" i="10"/>
  <c r="E267" i="10"/>
  <c r="D267" i="10"/>
  <c r="G267" i="10" s="1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P260" i="10"/>
  <c r="U260" i="10" s="1"/>
  <c r="L260" i="10"/>
  <c r="J260" i="10"/>
  <c r="H260" i="10"/>
  <c r="F260" i="10"/>
  <c r="E260" i="10"/>
  <c r="D260" i="10"/>
  <c r="G260" i="10" s="1"/>
  <c r="T259" i="10"/>
  <c r="S259" i="10"/>
  <c r="R259" i="10"/>
  <c r="Q259" i="10"/>
  <c r="P259" i="10"/>
  <c r="L259" i="10"/>
  <c r="U259" i="10" s="1"/>
  <c r="J259" i="10"/>
  <c r="K259" i="10" s="1"/>
  <c r="H259" i="10"/>
  <c r="F259" i="10"/>
  <c r="E259" i="10"/>
  <c r="D259" i="10"/>
  <c r="G259" i="10" s="1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Q254" i="10"/>
  <c r="P254" i="10"/>
  <c r="L254" i="10"/>
  <c r="J254" i="10"/>
  <c r="H254" i="10"/>
  <c r="F254" i="10"/>
  <c r="E254" i="10"/>
  <c r="M254" i="10" s="1"/>
  <c r="D254" i="10"/>
  <c r="I254" i="10" s="1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M247" i="10"/>
  <c r="L247" i="10"/>
  <c r="J247" i="10"/>
  <c r="H247" i="10"/>
  <c r="I247" i="10" s="1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K240" i="10" s="1"/>
  <c r="H240" i="10"/>
  <c r="F240" i="10"/>
  <c r="E240" i="10"/>
  <c r="D240" i="10"/>
  <c r="I240" i="10" s="1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T231" i="10"/>
  <c r="S231" i="10"/>
  <c r="R231" i="10"/>
  <c r="Q231" i="10"/>
  <c r="P231" i="10"/>
  <c r="L231" i="10"/>
  <c r="U231" i="10" s="1"/>
  <c r="J231" i="10"/>
  <c r="K231" i="10" s="1"/>
  <c r="H231" i="10"/>
  <c r="F231" i="10"/>
  <c r="E231" i="10"/>
  <c r="D231" i="10"/>
  <c r="G231" i="10" s="1"/>
  <c r="S230" i="10"/>
  <c r="R230" i="10"/>
  <c r="Q230" i="10"/>
  <c r="P230" i="10"/>
  <c r="L230" i="10"/>
  <c r="U230" i="10" s="1"/>
  <c r="J230" i="10"/>
  <c r="H230" i="10"/>
  <c r="F230" i="10"/>
  <c r="E230" i="10"/>
  <c r="K230" i="10" s="1"/>
  <c r="D230" i="10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S224" i="10"/>
  <c r="R224" i="10"/>
  <c r="T224" i="10" s="1"/>
  <c r="Q224" i="10"/>
  <c r="P224" i="10"/>
  <c r="L224" i="10"/>
  <c r="J224" i="10"/>
  <c r="H224" i="10"/>
  <c r="F224" i="10"/>
  <c r="E224" i="10"/>
  <c r="K224" i="10" s="1"/>
  <c r="D224" i="10"/>
  <c r="G224" i="10" s="1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T216" i="10" s="1"/>
  <c r="Q216" i="10"/>
  <c r="P216" i="10"/>
  <c r="L216" i="10"/>
  <c r="J216" i="10"/>
  <c r="H216" i="10"/>
  <c r="I216" i="10" s="1"/>
  <c r="G216" i="10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U205" i="10"/>
  <c r="T205" i="10"/>
  <c r="S205" i="10"/>
  <c r="R205" i="10"/>
  <c r="Q205" i="10"/>
  <c r="P205" i="10"/>
  <c r="L205" i="10"/>
  <c r="J205" i="10"/>
  <c r="H205" i="10"/>
  <c r="F205" i="10"/>
  <c r="E205" i="10"/>
  <c r="K205" i="10" s="1"/>
  <c r="D205" i="10"/>
  <c r="S204" i="10"/>
  <c r="T204" i="10" s="1"/>
  <c r="R204" i="10"/>
  <c r="Q204" i="10"/>
  <c r="P204" i="10"/>
  <c r="L204" i="10"/>
  <c r="J204" i="10"/>
  <c r="H204" i="10"/>
  <c r="F204" i="10"/>
  <c r="G204" i="10" s="1"/>
  <c r="E204" i="10"/>
  <c r="M204" i="10" s="1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T198" i="10" s="1"/>
  <c r="Q198" i="10"/>
  <c r="P198" i="10"/>
  <c r="L198" i="10"/>
  <c r="U198" i="10" s="1"/>
  <c r="J198" i="10"/>
  <c r="H198" i="10"/>
  <c r="F198" i="10"/>
  <c r="E198" i="10"/>
  <c r="M198" i="10" s="1"/>
  <c r="D198" i="10"/>
  <c r="U197" i="10"/>
  <c r="T197" i="10"/>
  <c r="O197" i="10"/>
  <c r="N197" i="10"/>
  <c r="M197" i="10"/>
  <c r="K197" i="10"/>
  <c r="I197" i="10"/>
  <c r="G197" i="10"/>
  <c r="U196" i="10"/>
  <c r="T196" i="10"/>
  <c r="O196" i="10"/>
  <c r="N196" i="10"/>
  <c r="M196" i="10"/>
  <c r="K196" i="10"/>
  <c r="I196" i="10"/>
  <c r="G196" i="10"/>
  <c r="U195" i="10"/>
  <c r="T195" i="10"/>
  <c r="O195" i="10"/>
  <c r="N195" i="10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O193" i="10"/>
  <c r="N193" i="10"/>
  <c r="M193" i="10"/>
  <c r="K193" i="10"/>
  <c r="I193" i="10"/>
  <c r="G193" i="10"/>
  <c r="U192" i="10"/>
  <c r="T192" i="10"/>
  <c r="O192" i="10"/>
  <c r="N192" i="10"/>
  <c r="M192" i="10"/>
  <c r="K192" i="10"/>
  <c r="I192" i="10"/>
  <c r="G192" i="10"/>
  <c r="S191" i="10"/>
  <c r="R191" i="10"/>
  <c r="Q191" i="10"/>
  <c r="P191" i="10"/>
  <c r="L191" i="10"/>
  <c r="J191" i="10"/>
  <c r="K191" i="10" s="1"/>
  <c r="H191" i="10"/>
  <c r="I191" i="10" s="1"/>
  <c r="F191" i="10"/>
  <c r="E191" i="10"/>
  <c r="D191" i="10"/>
  <c r="G191" i="10" s="1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U185" i="10"/>
  <c r="T185" i="10"/>
  <c r="S185" i="10"/>
  <c r="R185" i="10"/>
  <c r="Q185" i="10"/>
  <c r="P185" i="10"/>
  <c r="L185" i="10"/>
  <c r="J185" i="10"/>
  <c r="I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L179" i="10"/>
  <c r="J179" i="10"/>
  <c r="K179" i="10" s="1"/>
  <c r="H179" i="10"/>
  <c r="F179" i="10"/>
  <c r="E179" i="10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T170" i="10" s="1"/>
  <c r="Q170" i="10"/>
  <c r="P170" i="10"/>
  <c r="L170" i="10"/>
  <c r="J170" i="10"/>
  <c r="H170" i="10"/>
  <c r="F170" i="10"/>
  <c r="E170" i="10"/>
  <c r="K170" i="10" s="1"/>
  <c r="D170" i="10"/>
  <c r="I170" i="10" s="1"/>
  <c r="S169" i="10"/>
  <c r="R169" i="10"/>
  <c r="Q169" i="10"/>
  <c r="P169" i="10"/>
  <c r="L169" i="10"/>
  <c r="J169" i="10"/>
  <c r="H169" i="10"/>
  <c r="F169" i="10"/>
  <c r="E169" i="10"/>
  <c r="D169" i="10"/>
  <c r="G169" i="10" s="1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T163" i="10"/>
  <c r="S163" i="10"/>
  <c r="R163" i="10"/>
  <c r="Q163" i="10"/>
  <c r="P163" i="10"/>
  <c r="U163" i="10" s="1"/>
  <c r="L163" i="10"/>
  <c r="K163" i="10"/>
  <c r="J163" i="10"/>
  <c r="N163" i="10" s="1"/>
  <c r="H163" i="10"/>
  <c r="F163" i="10"/>
  <c r="E163" i="10"/>
  <c r="D163" i="10"/>
  <c r="G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R157" i="10"/>
  <c r="T157" i="10" s="1"/>
  <c r="Q157" i="10"/>
  <c r="P157" i="10"/>
  <c r="L157" i="10"/>
  <c r="J157" i="10"/>
  <c r="H157" i="10"/>
  <c r="F157" i="10"/>
  <c r="E157" i="10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T150" i="10" s="1"/>
  <c r="Q150" i="10"/>
  <c r="P150" i="10"/>
  <c r="L150" i="10"/>
  <c r="M150" i="10" s="1"/>
  <c r="J150" i="10"/>
  <c r="H150" i="10"/>
  <c r="I150" i="10" s="1"/>
  <c r="F150" i="10"/>
  <c r="E150" i="10"/>
  <c r="D150" i="10"/>
  <c r="G150" i="10" s="1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U144" i="10" s="1"/>
  <c r="L144" i="10"/>
  <c r="J144" i="10"/>
  <c r="K144" i="10" s="1"/>
  <c r="I144" i="10"/>
  <c r="H144" i="10"/>
  <c r="G144" i="10"/>
  <c r="F144" i="10"/>
  <c r="N144" i="10" s="1"/>
  <c r="O144" i="10" s="1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R137" i="10"/>
  <c r="T137" i="10" s="1"/>
  <c r="Q137" i="10"/>
  <c r="P137" i="10"/>
  <c r="L137" i="10"/>
  <c r="M137" i="10" s="1"/>
  <c r="J137" i="10"/>
  <c r="H137" i="10"/>
  <c r="F137" i="10"/>
  <c r="E137" i="10"/>
  <c r="K137" i="10" s="1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T132" i="10"/>
  <c r="S132" i="10"/>
  <c r="R132" i="10"/>
  <c r="Q132" i="10"/>
  <c r="P132" i="10"/>
  <c r="L132" i="10"/>
  <c r="U132" i="10" s="1"/>
  <c r="K132" i="10"/>
  <c r="J132" i="10"/>
  <c r="H132" i="10"/>
  <c r="N132" i="10" s="1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Q126" i="10"/>
  <c r="P126" i="10"/>
  <c r="U126" i="10" s="1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T121" i="10" s="1"/>
  <c r="R121" i="10"/>
  <c r="Q121" i="10"/>
  <c r="P121" i="10"/>
  <c r="U121" i="10" s="1"/>
  <c r="L121" i="10"/>
  <c r="J121" i="10"/>
  <c r="H121" i="10"/>
  <c r="F121" i="10"/>
  <c r="N121" i="10" s="1"/>
  <c r="E121" i="10"/>
  <c r="M121" i="10" s="1"/>
  <c r="D121" i="10"/>
  <c r="I121" i="10" s="1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T112" i="10" s="1"/>
  <c r="Q112" i="10"/>
  <c r="P112" i="10"/>
  <c r="L112" i="10"/>
  <c r="J112" i="10"/>
  <c r="I112" i="10"/>
  <c r="H112" i="10"/>
  <c r="F112" i="10"/>
  <c r="G112" i="10" s="1"/>
  <c r="E112" i="10"/>
  <c r="K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T106" i="10" s="1"/>
  <c r="Q106" i="10"/>
  <c r="P106" i="10"/>
  <c r="U106" i="10" s="1"/>
  <c r="L106" i="10"/>
  <c r="J106" i="10"/>
  <c r="H106" i="10"/>
  <c r="F106" i="10"/>
  <c r="E106" i="10"/>
  <c r="D106" i="10"/>
  <c r="I106" i="10" s="1"/>
  <c r="U105" i="10"/>
  <c r="T105" i="10"/>
  <c r="N105" i="10"/>
  <c r="O105" i="10" s="1"/>
  <c r="M105" i="10"/>
  <c r="K105" i="10"/>
  <c r="I105" i="10"/>
  <c r="G105" i="10"/>
  <c r="S102" i="10"/>
  <c r="R102" i="10"/>
  <c r="T102" i="10" s="1"/>
  <c r="Q102" i="10"/>
  <c r="P102" i="10"/>
  <c r="U102" i="10" s="1"/>
  <c r="L102" i="10"/>
  <c r="J102" i="10"/>
  <c r="H102" i="10"/>
  <c r="F102" i="10"/>
  <c r="E102" i="10"/>
  <c r="D102" i="10"/>
  <c r="G102" i="10" s="1"/>
  <c r="S101" i="10"/>
  <c r="T101" i="10" s="1"/>
  <c r="R101" i="10"/>
  <c r="Q101" i="10"/>
  <c r="P101" i="10"/>
  <c r="U101" i="10" s="1"/>
  <c r="L101" i="10"/>
  <c r="J101" i="10"/>
  <c r="H101" i="10"/>
  <c r="F101" i="10"/>
  <c r="E101" i="10"/>
  <c r="M101" i="10" s="1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L96" i="10"/>
  <c r="J96" i="10"/>
  <c r="I96" i="10"/>
  <c r="H96" i="10"/>
  <c r="F96" i="10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T91" i="10" s="1"/>
  <c r="Q91" i="10"/>
  <c r="P91" i="10"/>
  <c r="U91" i="10" s="1"/>
  <c r="L91" i="10"/>
  <c r="J91" i="10"/>
  <c r="H91" i="10"/>
  <c r="F91" i="10"/>
  <c r="E91" i="10"/>
  <c r="D91" i="10"/>
  <c r="I91" i="10" s="1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U85" i="10" s="1"/>
  <c r="L85" i="10"/>
  <c r="J85" i="10"/>
  <c r="H85" i="10"/>
  <c r="F85" i="10"/>
  <c r="N85" i="10" s="1"/>
  <c r="E85" i="10"/>
  <c r="O85" i="10" s="1"/>
  <c r="D85" i="10"/>
  <c r="S84" i="10"/>
  <c r="T84" i="10" s="1"/>
  <c r="R84" i="10"/>
  <c r="Q84" i="10"/>
  <c r="P84" i="10"/>
  <c r="U84" i="10" s="1"/>
  <c r="L84" i="10"/>
  <c r="J84" i="10"/>
  <c r="H84" i="10"/>
  <c r="F84" i="10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I78" i="10"/>
  <c r="H78" i="10"/>
  <c r="F78" i="10"/>
  <c r="N78" i="10" s="1"/>
  <c r="E78" i="10"/>
  <c r="K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K70" i="10"/>
  <c r="J70" i="10"/>
  <c r="H70" i="10"/>
  <c r="F70" i="10"/>
  <c r="E70" i="10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U63" i="10"/>
  <c r="S63" i="10"/>
  <c r="R63" i="10"/>
  <c r="T63" i="10" s="1"/>
  <c r="Q63" i="10"/>
  <c r="P63" i="10"/>
  <c r="L63" i="10"/>
  <c r="J63" i="10"/>
  <c r="H63" i="10"/>
  <c r="F63" i="10"/>
  <c r="E63" i="10"/>
  <c r="O63" i="10" s="1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T58" i="10" s="1"/>
  <c r="Q58" i="10"/>
  <c r="P58" i="10"/>
  <c r="U58" i="10" s="1"/>
  <c r="L58" i="10"/>
  <c r="J58" i="10"/>
  <c r="H58" i="10"/>
  <c r="F58" i="10"/>
  <c r="N58" i="10" s="1"/>
  <c r="O58" i="10" s="1"/>
  <c r="E58" i="10"/>
  <c r="D58" i="10"/>
  <c r="I58" i="10" s="1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U54" i="10" s="1"/>
  <c r="L54" i="10"/>
  <c r="J54" i="10"/>
  <c r="I54" i="10"/>
  <c r="H54" i="10"/>
  <c r="F54" i="10"/>
  <c r="N54" i="10" s="1"/>
  <c r="O54" i="10" s="1"/>
  <c r="E54" i="10"/>
  <c r="K54" i="10" s="1"/>
  <c r="D54" i="10"/>
  <c r="S53" i="10"/>
  <c r="T53" i="10" s="1"/>
  <c r="R53" i="10"/>
  <c r="Q53" i="10"/>
  <c r="P53" i="10"/>
  <c r="U53" i="10" s="1"/>
  <c r="L53" i="10"/>
  <c r="K53" i="10"/>
  <c r="J53" i="10"/>
  <c r="H53" i="10"/>
  <c r="F53" i="10"/>
  <c r="E53" i="10"/>
  <c r="D53" i="10"/>
  <c r="I53" i="10" s="1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L47" i="10"/>
  <c r="U47" i="10" s="1"/>
  <c r="J47" i="10"/>
  <c r="H47" i="10"/>
  <c r="F47" i="10"/>
  <c r="E47" i="10"/>
  <c r="D47" i="10"/>
  <c r="G47" i="10" s="1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T40" i="10" s="1"/>
  <c r="Q40" i="10"/>
  <c r="P40" i="10"/>
  <c r="L40" i="10"/>
  <c r="J40" i="10"/>
  <c r="H40" i="10"/>
  <c r="F40" i="10"/>
  <c r="N40" i="10" s="1"/>
  <c r="O40" i="10" s="1"/>
  <c r="E40" i="10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T35" i="10" s="1"/>
  <c r="Q35" i="10"/>
  <c r="P35" i="10"/>
  <c r="L35" i="10"/>
  <c r="J35" i="10"/>
  <c r="I35" i="10"/>
  <c r="H35" i="10"/>
  <c r="F35" i="10"/>
  <c r="E35" i="10"/>
  <c r="K35" i="10" s="1"/>
  <c r="D35" i="10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T27" i="10" s="1"/>
  <c r="R27" i="10"/>
  <c r="Q27" i="10"/>
  <c r="P27" i="10"/>
  <c r="U27" i="10" s="1"/>
  <c r="L27" i="10"/>
  <c r="J27" i="10"/>
  <c r="H27" i="10"/>
  <c r="F27" i="10"/>
  <c r="N27" i="10" s="1"/>
  <c r="O27" i="10" s="1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T19" i="10" s="1"/>
  <c r="Q19" i="10"/>
  <c r="P19" i="10"/>
  <c r="L19" i="10"/>
  <c r="J19" i="10"/>
  <c r="H19" i="10"/>
  <c r="F19" i="10"/>
  <c r="E19" i="10"/>
  <c r="D19" i="10"/>
  <c r="G19" i="10" s="1"/>
  <c r="U18" i="10"/>
  <c r="T18" i="10"/>
  <c r="O18" i="10"/>
  <c r="N18" i="10"/>
  <c r="M18" i="10"/>
  <c r="K18" i="10"/>
  <c r="I18" i="10"/>
  <c r="G18" i="10"/>
  <c r="U17" i="10"/>
  <c r="T17" i="10"/>
  <c r="O17" i="10"/>
  <c r="N17" i="10"/>
  <c r="M17" i="10"/>
  <c r="K17" i="10"/>
  <c r="I17" i="10"/>
  <c r="G17" i="10"/>
  <c r="U16" i="10"/>
  <c r="T16" i="10"/>
  <c r="O16" i="10"/>
  <c r="N16" i="10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O14" i="10"/>
  <c r="N14" i="10"/>
  <c r="M14" i="10"/>
  <c r="K14" i="10"/>
  <c r="I14" i="10"/>
  <c r="G14" i="10"/>
  <c r="U13" i="10"/>
  <c r="T13" i="10"/>
  <c r="O13" i="10"/>
  <c r="N13" i="10"/>
  <c r="M13" i="10"/>
  <c r="K13" i="10"/>
  <c r="I13" i="10"/>
  <c r="G13" i="10"/>
  <c r="U12" i="10"/>
  <c r="T12" i="10"/>
  <c r="O12" i="10"/>
  <c r="N12" i="10"/>
  <c r="M12" i="10"/>
  <c r="K12" i="10"/>
  <c r="I12" i="10"/>
  <c r="G12" i="10"/>
  <c r="U11" i="10"/>
  <c r="T11" i="10"/>
  <c r="O11" i="10"/>
  <c r="N11" i="10"/>
  <c r="M11" i="10"/>
  <c r="K11" i="10"/>
  <c r="I11" i="10"/>
  <c r="G11" i="10"/>
  <c r="S10" i="10"/>
  <c r="R10" i="10"/>
  <c r="T10" i="10" s="1"/>
  <c r="Q10" i="10"/>
  <c r="P10" i="10"/>
  <c r="U10" i="10" s="1"/>
  <c r="L10" i="10"/>
  <c r="J10" i="10"/>
  <c r="H10" i="10"/>
  <c r="F10" i="10"/>
  <c r="E10" i="10"/>
  <c r="M10" i="10" s="1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U339" i="9"/>
  <c r="S339" i="9"/>
  <c r="T339" i="9" s="1"/>
  <c r="R339" i="9"/>
  <c r="Q339" i="9"/>
  <c r="P339" i="9"/>
  <c r="L339" i="9"/>
  <c r="J339" i="9"/>
  <c r="K339" i="9" s="1"/>
  <c r="H339" i="9"/>
  <c r="F339" i="9"/>
  <c r="E339" i="9"/>
  <c r="D339" i="9"/>
  <c r="I339" i="9" s="1"/>
  <c r="S338" i="9"/>
  <c r="R338" i="9"/>
  <c r="Q338" i="9"/>
  <c r="P338" i="9"/>
  <c r="L338" i="9"/>
  <c r="U338" i="9" s="1"/>
  <c r="K338" i="9"/>
  <c r="J338" i="9"/>
  <c r="H338" i="9"/>
  <c r="F338" i="9"/>
  <c r="E338" i="9"/>
  <c r="D338" i="9"/>
  <c r="U337" i="9"/>
  <c r="T337" i="9"/>
  <c r="S337" i="9"/>
  <c r="R337" i="9"/>
  <c r="Q337" i="9"/>
  <c r="P337" i="9"/>
  <c r="M337" i="9"/>
  <c r="L337" i="9"/>
  <c r="J337" i="9"/>
  <c r="H337" i="9"/>
  <c r="F337" i="9"/>
  <c r="E337" i="9"/>
  <c r="D337" i="9"/>
  <c r="G337" i="9" s="1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Q332" i="9"/>
  <c r="P332" i="9"/>
  <c r="U332" i="9" s="1"/>
  <c r="L332" i="9"/>
  <c r="J332" i="9"/>
  <c r="K332" i="9" s="1"/>
  <c r="I332" i="9"/>
  <c r="H332" i="9"/>
  <c r="F332" i="9"/>
  <c r="E332" i="9"/>
  <c r="M332" i="9" s="1"/>
  <c r="D332" i="9"/>
  <c r="G332" i="9" s="1"/>
  <c r="U331" i="9"/>
  <c r="T331" i="9"/>
  <c r="O331" i="9"/>
  <c r="N331" i="9"/>
  <c r="M331" i="9"/>
  <c r="K331" i="9"/>
  <c r="I331" i="9"/>
  <c r="G331" i="9"/>
  <c r="U330" i="9"/>
  <c r="T330" i="9"/>
  <c r="O330" i="9"/>
  <c r="N330" i="9"/>
  <c r="M330" i="9"/>
  <c r="K330" i="9"/>
  <c r="I330" i="9"/>
  <c r="G330" i="9"/>
  <c r="U329" i="9"/>
  <c r="T329" i="9"/>
  <c r="O329" i="9"/>
  <c r="N329" i="9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O327" i="9"/>
  <c r="N327" i="9"/>
  <c r="M327" i="9"/>
  <c r="K327" i="9"/>
  <c r="I327" i="9"/>
  <c r="G327" i="9"/>
  <c r="U326" i="9"/>
  <c r="T326" i="9"/>
  <c r="O326" i="9"/>
  <c r="N326" i="9"/>
  <c r="M326" i="9"/>
  <c r="K326" i="9"/>
  <c r="I326" i="9"/>
  <c r="G326" i="9"/>
  <c r="U325" i="9"/>
  <c r="T325" i="9"/>
  <c r="O325" i="9"/>
  <c r="N325" i="9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T323" i="9" s="1"/>
  <c r="R323" i="9"/>
  <c r="Q323" i="9"/>
  <c r="P323" i="9"/>
  <c r="U323" i="9" s="1"/>
  <c r="L323" i="9"/>
  <c r="J323" i="9"/>
  <c r="I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T317" i="9" s="1"/>
  <c r="R317" i="9"/>
  <c r="Q317" i="9"/>
  <c r="P317" i="9"/>
  <c r="L317" i="9"/>
  <c r="K317" i="9"/>
  <c r="J317" i="9"/>
  <c r="H317" i="9"/>
  <c r="F317" i="9"/>
  <c r="E317" i="9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U310" i="9" s="1"/>
  <c r="J310" i="9"/>
  <c r="N310" i="9" s="1"/>
  <c r="H310" i="9"/>
  <c r="F310" i="9"/>
  <c r="E310" i="9"/>
  <c r="D310" i="9"/>
  <c r="I310" i="9" s="1"/>
  <c r="U309" i="9"/>
  <c r="T309" i="9"/>
  <c r="O309" i="9"/>
  <c r="N309" i="9"/>
  <c r="M309" i="9"/>
  <c r="K309" i="9"/>
  <c r="I309" i="9"/>
  <c r="G309" i="9"/>
  <c r="U308" i="9"/>
  <c r="T308" i="9"/>
  <c r="O308" i="9"/>
  <c r="N308" i="9"/>
  <c r="M308" i="9"/>
  <c r="K308" i="9"/>
  <c r="I308" i="9"/>
  <c r="G308" i="9"/>
  <c r="U307" i="9"/>
  <c r="T307" i="9"/>
  <c r="O307" i="9"/>
  <c r="N307" i="9"/>
  <c r="M307" i="9"/>
  <c r="K307" i="9"/>
  <c r="I307" i="9"/>
  <c r="G307" i="9"/>
  <c r="U306" i="9"/>
  <c r="T306" i="9"/>
  <c r="O306" i="9"/>
  <c r="N306" i="9"/>
  <c r="M306" i="9"/>
  <c r="K306" i="9"/>
  <c r="I306" i="9"/>
  <c r="G306" i="9"/>
  <c r="U305" i="9"/>
  <c r="T305" i="9"/>
  <c r="O305" i="9"/>
  <c r="N305" i="9"/>
  <c r="M305" i="9"/>
  <c r="K305" i="9"/>
  <c r="I305" i="9"/>
  <c r="G305" i="9"/>
  <c r="U304" i="9"/>
  <c r="T304" i="9"/>
  <c r="O304" i="9"/>
  <c r="N304" i="9"/>
  <c r="M304" i="9"/>
  <c r="K304" i="9"/>
  <c r="I304" i="9"/>
  <c r="G304" i="9"/>
  <c r="S303" i="9"/>
  <c r="R303" i="9"/>
  <c r="Q303" i="9"/>
  <c r="P303" i="9"/>
  <c r="L303" i="9"/>
  <c r="J303" i="9"/>
  <c r="H303" i="9"/>
  <c r="I303" i="9" s="1"/>
  <c r="F303" i="9"/>
  <c r="G303" i="9" s="1"/>
  <c r="E303" i="9"/>
  <c r="M303" i="9" s="1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P299" i="9"/>
  <c r="L299" i="9"/>
  <c r="U299" i="9" s="1"/>
  <c r="K299" i="9"/>
  <c r="J299" i="9"/>
  <c r="I299" i="9"/>
  <c r="H299" i="9"/>
  <c r="F299" i="9"/>
  <c r="E299" i="9"/>
  <c r="D299" i="9"/>
  <c r="S298" i="9"/>
  <c r="R298" i="9"/>
  <c r="Q298" i="9"/>
  <c r="P298" i="9"/>
  <c r="L298" i="9"/>
  <c r="J298" i="9"/>
  <c r="K298" i="9" s="1"/>
  <c r="H298" i="9"/>
  <c r="F298" i="9"/>
  <c r="G298" i="9" s="1"/>
  <c r="E298" i="9"/>
  <c r="D298" i="9"/>
  <c r="I298" i="9" s="1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T292" i="9"/>
  <c r="S292" i="9"/>
  <c r="R292" i="9"/>
  <c r="Q292" i="9"/>
  <c r="P292" i="9"/>
  <c r="L292" i="9"/>
  <c r="J292" i="9"/>
  <c r="H292" i="9"/>
  <c r="F292" i="9"/>
  <c r="E292" i="9"/>
  <c r="D292" i="9"/>
  <c r="G292" i="9" s="1"/>
  <c r="U291" i="9"/>
  <c r="T291" i="9"/>
  <c r="O291" i="9"/>
  <c r="N291" i="9"/>
  <c r="M291" i="9"/>
  <c r="K291" i="9"/>
  <c r="I291" i="9"/>
  <c r="G291" i="9"/>
  <c r="U290" i="9"/>
  <c r="T290" i="9"/>
  <c r="O290" i="9"/>
  <c r="N290" i="9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U285" i="9" s="1"/>
  <c r="L285" i="9"/>
  <c r="J285" i="9"/>
  <c r="H285" i="9"/>
  <c r="I285" i="9" s="1"/>
  <c r="F285" i="9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U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T267" i="9" s="1"/>
  <c r="R267" i="9"/>
  <c r="Q267" i="9"/>
  <c r="P267" i="9"/>
  <c r="L267" i="9"/>
  <c r="J267" i="9"/>
  <c r="H267" i="9"/>
  <c r="F267" i="9"/>
  <c r="G267" i="9" s="1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U260" i="9"/>
  <c r="S260" i="9"/>
  <c r="T260" i="9" s="1"/>
  <c r="R260" i="9"/>
  <c r="Q260" i="9"/>
  <c r="P260" i="9"/>
  <c r="L260" i="9"/>
  <c r="J260" i="9"/>
  <c r="H260" i="9"/>
  <c r="F260" i="9"/>
  <c r="E260" i="9"/>
  <c r="M260" i="9" s="1"/>
  <c r="D260" i="9"/>
  <c r="G260" i="9" s="1"/>
  <c r="S259" i="9"/>
  <c r="R259" i="9"/>
  <c r="Q259" i="9"/>
  <c r="P259" i="9"/>
  <c r="L259" i="9"/>
  <c r="J259" i="9"/>
  <c r="H259" i="9"/>
  <c r="F259" i="9"/>
  <c r="E259" i="9"/>
  <c r="M259" i="9" s="1"/>
  <c r="D259" i="9"/>
  <c r="G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U254" i="9"/>
  <c r="S254" i="9"/>
  <c r="R254" i="9"/>
  <c r="T254" i="9" s="1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U247" i="9" s="1"/>
  <c r="J247" i="9"/>
  <c r="H247" i="9"/>
  <c r="F247" i="9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U240" i="9"/>
  <c r="T240" i="9"/>
  <c r="S240" i="9"/>
  <c r="R240" i="9"/>
  <c r="Q240" i="9"/>
  <c r="P240" i="9"/>
  <c r="L240" i="9"/>
  <c r="J240" i="9"/>
  <c r="N240" i="9" s="1"/>
  <c r="I240" i="9"/>
  <c r="H240" i="9"/>
  <c r="F240" i="9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P231" i="9"/>
  <c r="U231" i="9" s="1"/>
  <c r="L231" i="9"/>
  <c r="J231" i="9"/>
  <c r="H231" i="9"/>
  <c r="F231" i="9"/>
  <c r="E231" i="9"/>
  <c r="M231" i="9" s="1"/>
  <c r="D231" i="9"/>
  <c r="S230" i="9"/>
  <c r="T230" i="9" s="1"/>
  <c r="R230" i="9"/>
  <c r="Q230" i="9"/>
  <c r="P230" i="9"/>
  <c r="U230" i="9" s="1"/>
  <c r="L230" i="9"/>
  <c r="M230" i="9" s="1"/>
  <c r="J230" i="9"/>
  <c r="K230" i="9" s="1"/>
  <c r="I230" i="9"/>
  <c r="H230" i="9"/>
  <c r="F230" i="9"/>
  <c r="E230" i="9"/>
  <c r="D230" i="9"/>
  <c r="G230" i="9" s="1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U224" i="9"/>
  <c r="S224" i="9"/>
  <c r="R224" i="9"/>
  <c r="Q224" i="9"/>
  <c r="P224" i="9"/>
  <c r="L224" i="9"/>
  <c r="J224" i="9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T216" i="9" s="1"/>
  <c r="R216" i="9"/>
  <c r="Q216" i="9"/>
  <c r="P216" i="9"/>
  <c r="U216" i="9" s="1"/>
  <c r="L216" i="9"/>
  <c r="J216" i="9"/>
  <c r="H216" i="9"/>
  <c r="F216" i="9"/>
  <c r="E216" i="9"/>
  <c r="D216" i="9"/>
  <c r="I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P205" i="9"/>
  <c r="L205" i="9"/>
  <c r="K205" i="9"/>
  <c r="J205" i="9"/>
  <c r="H205" i="9"/>
  <c r="I205" i="9" s="1"/>
  <c r="G205" i="9"/>
  <c r="F205" i="9"/>
  <c r="E205" i="9"/>
  <c r="D205" i="9"/>
  <c r="U204" i="9"/>
  <c r="S204" i="9"/>
  <c r="R204" i="9"/>
  <c r="T204" i="9" s="1"/>
  <c r="Q204" i="9"/>
  <c r="P204" i="9"/>
  <c r="L204" i="9"/>
  <c r="J204" i="9"/>
  <c r="H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M198" i="9"/>
  <c r="L198" i="9"/>
  <c r="K198" i="9"/>
  <c r="J198" i="9"/>
  <c r="H198" i="9"/>
  <c r="F198" i="9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T191" i="9" s="1"/>
  <c r="R191" i="9"/>
  <c r="Q191" i="9"/>
  <c r="P191" i="9"/>
  <c r="U191" i="9" s="1"/>
  <c r="L191" i="9"/>
  <c r="M191" i="9" s="1"/>
  <c r="J191" i="9"/>
  <c r="H191" i="9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P185" i="9"/>
  <c r="L185" i="9"/>
  <c r="K185" i="9"/>
  <c r="J185" i="9"/>
  <c r="H185" i="9"/>
  <c r="I185" i="9" s="1"/>
  <c r="F185" i="9"/>
  <c r="E185" i="9"/>
  <c r="D185" i="9"/>
  <c r="G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U179" i="9"/>
  <c r="S179" i="9"/>
  <c r="R179" i="9"/>
  <c r="Q179" i="9"/>
  <c r="P179" i="9"/>
  <c r="L179" i="9"/>
  <c r="J179" i="9"/>
  <c r="H179" i="9"/>
  <c r="F179" i="9"/>
  <c r="E179" i="9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T170" i="9" s="1"/>
  <c r="R170" i="9"/>
  <c r="Q170" i="9"/>
  <c r="P170" i="9"/>
  <c r="L170" i="9"/>
  <c r="J170" i="9"/>
  <c r="K170" i="9" s="1"/>
  <c r="H170" i="9"/>
  <c r="F170" i="9"/>
  <c r="E170" i="9"/>
  <c r="D170" i="9"/>
  <c r="S169" i="9"/>
  <c r="R169" i="9"/>
  <c r="T169" i="9" s="1"/>
  <c r="Q169" i="9"/>
  <c r="P169" i="9"/>
  <c r="L169" i="9"/>
  <c r="J169" i="9"/>
  <c r="H169" i="9"/>
  <c r="F169" i="9"/>
  <c r="E169" i="9"/>
  <c r="K169" i="9" s="1"/>
  <c r="D169" i="9"/>
  <c r="I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T163" i="9" s="1"/>
  <c r="Q163" i="9"/>
  <c r="P163" i="9"/>
  <c r="L163" i="9"/>
  <c r="N163" i="9" s="1"/>
  <c r="O163" i="9" s="1"/>
  <c r="J163" i="9"/>
  <c r="H163" i="9"/>
  <c r="F163" i="9"/>
  <c r="E163" i="9"/>
  <c r="K163" i="9" s="1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L157" i="9"/>
  <c r="J157" i="9"/>
  <c r="H157" i="9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Q150" i="9"/>
  <c r="P150" i="9"/>
  <c r="U150" i="9" s="1"/>
  <c r="L150" i="9"/>
  <c r="J150" i="9"/>
  <c r="H150" i="9"/>
  <c r="F150" i="9"/>
  <c r="N150" i="9" s="1"/>
  <c r="E150" i="9"/>
  <c r="K150" i="9" s="1"/>
  <c r="D150" i="9"/>
  <c r="I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L144" i="9"/>
  <c r="J144" i="9"/>
  <c r="H144" i="9"/>
  <c r="F144" i="9"/>
  <c r="N144" i="9" s="1"/>
  <c r="E144" i="9"/>
  <c r="D144" i="9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T137" i="9"/>
  <c r="S137" i="9"/>
  <c r="R137" i="9"/>
  <c r="Q137" i="9"/>
  <c r="P137" i="9"/>
  <c r="U137" i="9" s="1"/>
  <c r="L137" i="9"/>
  <c r="J137" i="9"/>
  <c r="H137" i="9"/>
  <c r="F137" i="9"/>
  <c r="E137" i="9"/>
  <c r="K137" i="9" s="1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U132" i="9" s="1"/>
  <c r="L132" i="9"/>
  <c r="J132" i="9"/>
  <c r="H132" i="9"/>
  <c r="F132" i="9"/>
  <c r="E132" i="9"/>
  <c r="D132" i="9"/>
  <c r="I132" i="9" s="1"/>
  <c r="U131" i="9"/>
  <c r="T131" i="9"/>
  <c r="O131" i="9"/>
  <c r="N131" i="9"/>
  <c r="M131" i="9"/>
  <c r="K131" i="9"/>
  <c r="I131" i="9"/>
  <c r="G131" i="9"/>
  <c r="U130" i="9"/>
  <c r="T130" i="9"/>
  <c r="O130" i="9"/>
  <c r="N130" i="9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O128" i="9"/>
  <c r="N128" i="9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Q126" i="9"/>
  <c r="P126" i="9"/>
  <c r="L126" i="9"/>
  <c r="K126" i="9"/>
  <c r="J126" i="9"/>
  <c r="H126" i="9"/>
  <c r="F126" i="9"/>
  <c r="E126" i="9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T121" i="9"/>
  <c r="S121" i="9"/>
  <c r="R121" i="9"/>
  <c r="Q121" i="9"/>
  <c r="P121" i="9"/>
  <c r="L121" i="9"/>
  <c r="J121" i="9"/>
  <c r="H121" i="9"/>
  <c r="F121" i="9"/>
  <c r="N121" i="9" s="1"/>
  <c r="E121" i="9"/>
  <c r="D121" i="9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T112" i="9" s="1"/>
  <c r="Q112" i="9"/>
  <c r="P112" i="9"/>
  <c r="L112" i="9"/>
  <c r="U112" i="9" s="1"/>
  <c r="J112" i="9"/>
  <c r="H112" i="9"/>
  <c r="F112" i="9"/>
  <c r="E112" i="9"/>
  <c r="K112" i="9" s="1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U106" i="9" s="1"/>
  <c r="L106" i="9"/>
  <c r="J106" i="9"/>
  <c r="H106" i="9"/>
  <c r="F106" i="9"/>
  <c r="E106" i="9"/>
  <c r="D106" i="9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U102" i="9" s="1"/>
  <c r="L102" i="9"/>
  <c r="J102" i="9"/>
  <c r="I102" i="9"/>
  <c r="H102" i="9"/>
  <c r="F102" i="9"/>
  <c r="E102" i="9"/>
  <c r="D102" i="9"/>
  <c r="S101" i="9"/>
  <c r="R101" i="9"/>
  <c r="Q101" i="9"/>
  <c r="P101" i="9"/>
  <c r="L101" i="9"/>
  <c r="J101" i="9"/>
  <c r="H101" i="9"/>
  <c r="F101" i="9"/>
  <c r="N101" i="9" s="1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U96" i="9"/>
  <c r="S96" i="9"/>
  <c r="R96" i="9"/>
  <c r="Q96" i="9"/>
  <c r="P96" i="9"/>
  <c r="M96" i="9"/>
  <c r="L96" i="9"/>
  <c r="J96" i="9"/>
  <c r="H96" i="9"/>
  <c r="G96" i="9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P91" i="9"/>
  <c r="L91" i="9"/>
  <c r="J91" i="9"/>
  <c r="I91" i="9"/>
  <c r="H91" i="9"/>
  <c r="F91" i="9"/>
  <c r="G91" i="9" s="1"/>
  <c r="E91" i="9"/>
  <c r="D91" i="9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Q85" i="9"/>
  <c r="P85" i="9"/>
  <c r="L85" i="9"/>
  <c r="J85" i="9"/>
  <c r="H85" i="9"/>
  <c r="I85" i="9" s="1"/>
  <c r="F85" i="9"/>
  <c r="N85" i="9" s="1"/>
  <c r="E85" i="9"/>
  <c r="M85" i="9" s="1"/>
  <c r="D85" i="9"/>
  <c r="S84" i="9"/>
  <c r="T84" i="9" s="1"/>
  <c r="R84" i="9"/>
  <c r="Q84" i="9"/>
  <c r="P84" i="9"/>
  <c r="L84" i="9"/>
  <c r="J84" i="9"/>
  <c r="H84" i="9"/>
  <c r="F84" i="9"/>
  <c r="E84" i="9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T78" i="9"/>
  <c r="S78" i="9"/>
  <c r="R78" i="9"/>
  <c r="Q78" i="9"/>
  <c r="P78" i="9"/>
  <c r="U78" i="9" s="1"/>
  <c r="L78" i="9"/>
  <c r="J78" i="9"/>
  <c r="H78" i="9"/>
  <c r="F78" i="9"/>
  <c r="G78" i="9" s="1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U70" i="9" s="1"/>
  <c r="L70" i="9"/>
  <c r="J70" i="9"/>
  <c r="H70" i="9"/>
  <c r="I70" i="9" s="1"/>
  <c r="F70" i="9"/>
  <c r="G70" i="9" s="1"/>
  <c r="E70" i="9"/>
  <c r="D70" i="9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Q63" i="9"/>
  <c r="P63" i="9"/>
  <c r="L63" i="9"/>
  <c r="J63" i="9"/>
  <c r="H63" i="9"/>
  <c r="F63" i="9"/>
  <c r="E63" i="9"/>
  <c r="K63" i="9" s="1"/>
  <c r="D63" i="9"/>
  <c r="U62" i="9"/>
  <c r="T62" i="9"/>
  <c r="O62" i="9"/>
  <c r="N62" i="9"/>
  <c r="M62" i="9"/>
  <c r="K62" i="9"/>
  <c r="I62" i="9"/>
  <c r="G62" i="9"/>
  <c r="U61" i="9"/>
  <c r="T61" i="9"/>
  <c r="O61" i="9"/>
  <c r="N61" i="9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T58" i="9" s="1"/>
  <c r="Q58" i="9"/>
  <c r="P58" i="9"/>
  <c r="L58" i="9"/>
  <c r="N58" i="9" s="1"/>
  <c r="J58" i="9"/>
  <c r="H58" i="9"/>
  <c r="F58" i="9"/>
  <c r="E58" i="9"/>
  <c r="D58" i="9"/>
  <c r="U57" i="9"/>
  <c r="T57" i="9"/>
  <c r="O57" i="9"/>
  <c r="N57" i="9"/>
  <c r="M57" i="9"/>
  <c r="K57" i="9"/>
  <c r="I57" i="9"/>
  <c r="G57" i="9"/>
  <c r="S54" i="9"/>
  <c r="R54" i="9"/>
  <c r="T54" i="9" s="1"/>
  <c r="Q54" i="9"/>
  <c r="P54" i="9"/>
  <c r="L54" i="9"/>
  <c r="J54" i="9"/>
  <c r="H54" i="9"/>
  <c r="F54" i="9"/>
  <c r="E54" i="9"/>
  <c r="D54" i="9"/>
  <c r="I54" i="9" s="1"/>
  <c r="S53" i="9"/>
  <c r="R53" i="9"/>
  <c r="T53" i="9" s="1"/>
  <c r="Q53" i="9"/>
  <c r="P53" i="9"/>
  <c r="U53" i="9" s="1"/>
  <c r="L53" i="9"/>
  <c r="J53" i="9"/>
  <c r="H53" i="9"/>
  <c r="I53" i="9" s="1"/>
  <c r="G53" i="9"/>
  <c r="F53" i="9"/>
  <c r="E53" i="9"/>
  <c r="D53" i="9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Q47" i="9"/>
  <c r="P47" i="9"/>
  <c r="U47" i="9" s="1"/>
  <c r="L47" i="9"/>
  <c r="J47" i="9"/>
  <c r="K47" i="9" s="1"/>
  <c r="H47" i="9"/>
  <c r="F47" i="9"/>
  <c r="E47" i="9"/>
  <c r="M47" i="9" s="1"/>
  <c r="D47" i="9"/>
  <c r="G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T40" i="9" s="1"/>
  <c r="Q40" i="9"/>
  <c r="P40" i="9"/>
  <c r="M40" i="9"/>
  <c r="L40" i="9"/>
  <c r="J40" i="9"/>
  <c r="H40" i="9"/>
  <c r="F40" i="9"/>
  <c r="N40" i="9" s="1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L27" i="9"/>
  <c r="U27" i="9" s="1"/>
  <c r="K27" i="9"/>
  <c r="J27" i="9"/>
  <c r="H27" i="9"/>
  <c r="I27" i="9" s="1"/>
  <c r="G27" i="9"/>
  <c r="F27" i="9"/>
  <c r="E27" i="9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T19" i="9" s="1"/>
  <c r="Q19" i="9"/>
  <c r="P19" i="9"/>
  <c r="L19" i="9"/>
  <c r="U19" i="9" s="1"/>
  <c r="J19" i="9"/>
  <c r="H19" i="9"/>
  <c r="F19" i="9"/>
  <c r="E19" i="9"/>
  <c r="D19" i="9"/>
  <c r="I19" i="9" s="1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Q10" i="9"/>
  <c r="P10" i="9"/>
  <c r="U10" i="9" s="1"/>
  <c r="L10" i="9"/>
  <c r="J10" i="9"/>
  <c r="I10" i="9"/>
  <c r="H10" i="9"/>
  <c r="F10" i="9"/>
  <c r="E10" i="9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L339" i="8"/>
  <c r="J339" i="8"/>
  <c r="H339" i="8"/>
  <c r="F339" i="8"/>
  <c r="E339" i="8"/>
  <c r="D339" i="8"/>
  <c r="I339" i="8" s="1"/>
  <c r="S338" i="8"/>
  <c r="T338" i="8" s="1"/>
  <c r="R338" i="8"/>
  <c r="Q338" i="8"/>
  <c r="P338" i="8"/>
  <c r="L338" i="8"/>
  <c r="U338" i="8" s="1"/>
  <c r="J338" i="8"/>
  <c r="N338" i="8" s="1"/>
  <c r="H338" i="8"/>
  <c r="F338" i="8"/>
  <c r="E338" i="8"/>
  <c r="D338" i="8"/>
  <c r="S337" i="8"/>
  <c r="T337" i="8" s="1"/>
  <c r="R337" i="8"/>
  <c r="Q337" i="8"/>
  <c r="P337" i="8"/>
  <c r="U337" i="8" s="1"/>
  <c r="M337" i="8"/>
  <c r="L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R332" i="8"/>
  <c r="T332" i="8" s="1"/>
  <c r="Q332" i="8"/>
  <c r="P332" i="8"/>
  <c r="L332" i="8"/>
  <c r="J332" i="8"/>
  <c r="H332" i="8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P323" i="8"/>
  <c r="L323" i="8"/>
  <c r="J323" i="8"/>
  <c r="H323" i="8"/>
  <c r="F323" i="8"/>
  <c r="E323" i="8"/>
  <c r="D323" i="8"/>
  <c r="I323" i="8" s="1"/>
  <c r="U322" i="8"/>
  <c r="T322" i="8"/>
  <c r="O322" i="8"/>
  <c r="N322" i="8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U317" i="8" s="1"/>
  <c r="K317" i="8"/>
  <c r="J317" i="8"/>
  <c r="H317" i="8"/>
  <c r="I317" i="8" s="1"/>
  <c r="F317" i="8"/>
  <c r="E317" i="8"/>
  <c r="D317" i="8"/>
  <c r="U316" i="8"/>
  <c r="T316" i="8"/>
  <c r="O316" i="8"/>
  <c r="N316" i="8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M310" i="8" s="1"/>
  <c r="J310" i="8"/>
  <c r="H310" i="8"/>
  <c r="F310" i="8"/>
  <c r="E310" i="8"/>
  <c r="K310" i="8" s="1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U303" i="8"/>
  <c r="S303" i="8"/>
  <c r="R303" i="8"/>
  <c r="T303" i="8" s="1"/>
  <c r="Q303" i="8"/>
  <c r="P303" i="8"/>
  <c r="L303" i="8"/>
  <c r="J303" i="8"/>
  <c r="H303" i="8"/>
  <c r="I303" i="8" s="1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Q299" i="8"/>
  <c r="P299" i="8"/>
  <c r="U299" i="8" s="1"/>
  <c r="L299" i="8"/>
  <c r="J299" i="8"/>
  <c r="K299" i="8" s="1"/>
  <c r="H299" i="8"/>
  <c r="G299" i="8"/>
  <c r="F299" i="8"/>
  <c r="E299" i="8"/>
  <c r="D299" i="8"/>
  <c r="S298" i="8"/>
  <c r="T298" i="8" s="1"/>
  <c r="R298" i="8"/>
  <c r="Q298" i="8"/>
  <c r="P298" i="8"/>
  <c r="L298" i="8"/>
  <c r="U298" i="8" s="1"/>
  <c r="J298" i="8"/>
  <c r="H298" i="8"/>
  <c r="F298" i="8"/>
  <c r="E298" i="8"/>
  <c r="K298" i="8" s="1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U292" i="8"/>
  <c r="T292" i="8"/>
  <c r="S292" i="8"/>
  <c r="R292" i="8"/>
  <c r="Q292" i="8"/>
  <c r="P292" i="8"/>
  <c r="L292" i="8"/>
  <c r="J292" i="8"/>
  <c r="H292" i="8"/>
  <c r="N292" i="8" s="1"/>
  <c r="F292" i="8"/>
  <c r="E292" i="8"/>
  <c r="O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U285" i="8" s="1"/>
  <c r="L285" i="8"/>
  <c r="J285" i="8"/>
  <c r="H285" i="8"/>
  <c r="G285" i="8"/>
  <c r="F285" i="8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O275" i="8"/>
  <c r="L275" i="8"/>
  <c r="K275" i="8"/>
  <c r="J275" i="8"/>
  <c r="H275" i="8"/>
  <c r="G275" i="8"/>
  <c r="F275" i="8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U267" i="8"/>
  <c r="S267" i="8"/>
  <c r="R267" i="8"/>
  <c r="T267" i="8" s="1"/>
  <c r="Q267" i="8"/>
  <c r="P267" i="8"/>
  <c r="L267" i="8"/>
  <c r="K267" i="8"/>
  <c r="J267" i="8"/>
  <c r="H267" i="8"/>
  <c r="F267" i="8"/>
  <c r="N267" i="8" s="1"/>
  <c r="E267" i="8"/>
  <c r="M267" i="8" s="1"/>
  <c r="D267" i="8"/>
  <c r="U266" i="8"/>
  <c r="T266" i="8"/>
  <c r="O266" i="8"/>
  <c r="N266" i="8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L260" i="8"/>
  <c r="U260" i="8" s="1"/>
  <c r="J260" i="8"/>
  <c r="H260" i="8"/>
  <c r="F260" i="8"/>
  <c r="E260" i="8"/>
  <c r="D260" i="8"/>
  <c r="G260" i="8" s="1"/>
  <c r="U259" i="8"/>
  <c r="S259" i="8"/>
  <c r="R259" i="8"/>
  <c r="T259" i="8" s="1"/>
  <c r="Q259" i="8"/>
  <c r="P259" i="8"/>
  <c r="L259" i="8"/>
  <c r="J259" i="8"/>
  <c r="I259" i="8"/>
  <c r="H259" i="8"/>
  <c r="G259" i="8"/>
  <c r="F259" i="8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O254" i="8"/>
  <c r="L254" i="8"/>
  <c r="J254" i="8"/>
  <c r="H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T247" i="8"/>
  <c r="S247" i="8"/>
  <c r="R247" i="8"/>
  <c r="Q247" i="8"/>
  <c r="P247" i="8"/>
  <c r="M247" i="8"/>
  <c r="L247" i="8"/>
  <c r="K247" i="8"/>
  <c r="J247" i="8"/>
  <c r="H247" i="8"/>
  <c r="F247" i="8"/>
  <c r="E247" i="8"/>
  <c r="D247" i="8"/>
  <c r="G247" i="8" s="1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U240" i="8"/>
  <c r="S240" i="8"/>
  <c r="R240" i="8"/>
  <c r="T240" i="8" s="1"/>
  <c r="Q240" i="8"/>
  <c r="P240" i="8"/>
  <c r="L240" i="8"/>
  <c r="J240" i="8"/>
  <c r="H240" i="8"/>
  <c r="F240" i="8"/>
  <c r="E240" i="8"/>
  <c r="O240" i="8" s="1"/>
  <c r="D240" i="8"/>
  <c r="I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T231" i="8" s="1"/>
  <c r="Q231" i="8"/>
  <c r="P231" i="8"/>
  <c r="U231" i="8" s="1"/>
  <c r="L231" i="8"/>
  <c r="J231" i="8"/>
  <c r="H231" i="8"/>
  <c r="N231" i="8" s="1"/>
  <c r="F231" i="8"/>
  <c r="E231" i="8"/>
  <c r="D231" i="8"/>
  <c r="G231" i="8" s="1"/>
  <c r="S230" i="8"/>
  <c r="R230" i="8"/>
  <c r="T230" i="8" s="1"/>
  <c r="Q230" i="8"/>
  <c r="P230" i="8"/>
  <c r="L230" i="8"/>
  <c r="K230" i="8"/>
  <c r="J230" i="8"/>
  <c r="H230" i="8"/>
  <c r="G230" i="8"/>
  <c r="F230" i="8"/>
  <c r="E230" i="8"/>
  <c r="M230" i="8" s="1"/>
  <c r="D230" i="8"/>
  <c r="I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P224" i="8"/>
  <c r="M224" i="8"/>
  <c r="L224" i="8"/>
  <c r="J224" i="8"/>
  <c r="H224" i="8"/>
  <c r="F224" i="8"/>
  <c r="E224" i="8"/>
  <c r="K224" i="8" s="1"/>
  <c r="D224" i="8"/>
  <c r="G224" i="8" s="1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T216" i="8"/>
  <c r="S216" i="8"/>
  <c r="R216" i="8"/>
  <c r="Q216" i="8"/>
  <c r="P216" i="8"/>
  <c r="L216" i="8"/>
  <c r="J216" i="8"/>
  <c r="H216" i="8"/>
  <c r="N216" i="8" s="1"/>
  <c r="F216" i="8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U205" i="8" s="1"/>
  <c r="L205" i="8"/>
  <c r="J205" i="8"/>
  <c r="I205" i="8"/>
  <c r="H205" i="8"/>
  <c r="F205" i="8"/>
  <c r="E205" i="8"/>
  <c r="D205" i="8"/>
  <c r="S204" i="8"/>
  <c r="R204" i="8"/>
  <c r="T204" i="8" s="1"/>
  <c r="Q204" i="8"/>
  <c r="P204" i="8"/>
  <c r="U204" i="8" s="1"/>
  <c r="L204" i="8"/>
  <c r="K204" i="8"/>
  <c r="J204" i="8"/>
  <c r="I204" i="8"/>
  <c r="H204" i="8"/>
  <c r="G204" i="8"/>
  <c r="F204" i="8"/>
  <c r="E204" i="8"/>
  <c r="M204" i="8" s="1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T198" i="8" s="1"/>
  <c r="Q198" i="8"/>
  <c r="P198" i="8"/>
  <c r="L198" i="8"/>
  <c r="U198" i="8" s="1"/>
  <c r="J198" i="8"/>
  <c r="H198" i="8"/>
  <c r="F198" i="8"/>
  <c r="E198" i="8"/>
  <c r="D198" i="8"/>
  <c r="I198" i="8" s="1"/>
  <c r="U197" i="8"/>
  <c r="T197" i="8"/>
  <c r="O197" i="8"/>
  <c r="N197" i="8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T191" i="8"/>
  <c r="S191" i="8"/>
  <c r="R191" i="8"/>
  <c r="Q191" i="8"/>
  <c r="P191" i="8"/>
  <c r="U191" i="8" s="1"/>
  <c r="L191" i="8"/>
  <c r="K191" i="8"/>
  <c r="J191" i="8"/>
  <c r="H191" i="8"/>
  <c r="F191" i="8"/>
  <c r="G191" i="8" s="1"/>
  <c r="E191" i="8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I185" i="8"/>
  <c r="H185" i="8"/>
  <c r="F185" i="8"/>
  <c r="E185" i="8"/>
  <c r="D185" i="8"/>
  <c r="G185" i="8" s="1"/>
  <c r="U184" i="8"/>
  <c r="T184" i="8"/>
  <c r="O184" i="8"/>
  <c r="N184" i="8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U179" i="8" s="1"/>
  <c r="L179" i="8"/>
  <c r="J179" i="8"/>
  <c r="H179" i="8"/>
  <c r="F179" i="8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P170" i="8"/>
  <c r="L170" i="8"/>
  <c r="J170" i="8"/>
  <c r="I170" i="8"/>
  <c r="H170" i="8"/>
  <c r="F170" i="8"/>
  <c r="E170" i="8"/>
  <c r="D170" i="8"/>
  <c r="U169" i="8"/>
  <c r="S169" i="8"/>
  <c r="R169" i="8"/>
  <c r="T169" i="8" s="1"/>
  <c r="Q169" i="8"/>
  <c r="P169" i="8"/>
  <c r="L169" i="8"/>
  <c r="J169" i="8"/>
  <c r="H169" i="8"/>
  <c r="F169" i="8"/>
  <c r="N169" i="8" s="1"/>
  <c r="E169" i="8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L163" i="8"/>
  <c r="J163" i="8"/>
  <c r="H163" i="8"/>
  <c r="F163" i="8"/>
  <c r="N163" i="8" s="1"/>
  <c r="O163" i="8" s="1"/>
  <c r="E163" i="8"/>
  <c r="M163" i="8" s="1"/>
  <c r="D163" i="8"/>
  <c r="I163" i="8" s="1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L157" i="8"/>
  <c r="K157" i="8"/>
  <c r="J157" i="8"/>
  <c r="H157" i="8"/>
  <c r="F157" i="8"/>
  <c r="N157" i="8" s="1"/>
  <c r="E157" i="8"/>
  <c r="M157" i="8" s="1"/>
  <c r="D157" i="8"/>
  <c r="I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L150" i="8"/>
  <c r="J150" i="8"/>
  <c r="H150" i="8"/>
  <c r="I150" i="8" s="1"/>
  <c r="F150" i="8"/>
  <c r="E150" i="8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U144" i="8"/>
  <c r="S144" i="8"/>
  <c r="R144" i="8"/>
  <c r="T144" i="8" s="1"/>
  <c r="Q144" i="8"/>
  <c r="P144" i="8"/>
  <c r="L144" i="8"/>
  <c r="J144" i="8"/>
  <c r="H144" i="8"/>
  <c r="F144" i="8"/>
  <c r="E144" i="8"/>
  <c r="D144" i="8"/>
  <c r="I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U137" i="8"/>
  <c r="S137" i="8"/>
  <c r="R137" i="8"/>
  <c r="Q137" i="8"/>
  <c r="P137" i="8"/>
  <c r="L137" i="8"/>
  <c r="J137" i="8"/>
  <c r="H137" i="8"/>
  <c r="I137" i="8" s="1"/>
  <c r="F137" i="8"/>
  <c r="G137" i="8" s="1"/>
  <c r="E137" i="8"/>
  <c r="K137" i="8" s="1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L132" i="8"/>
  <c r="K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T126" i="8"/>
  <c r="S126" i="8"/>
  <c r="R126" i="8"/>
  <c r="Q126" i="8"/>
  <c r="P126" i="8"/>
  <c r="L126" i="8"/>
  <c r="K126" i="8"/>
  <c r="J126" i="8"/>
  <c r="H126" i="8"/>
  <c r="N126" i="8" s="1"/>
  <c r="F126" i="8"/>
  <c r="E126" i="8"/>
  <c r="D126" i="8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O121" i="8"/>
  <c r="L121" i="8"/>
  <c r="J121" i="8"/>
  <c r="H121" i="8"/>
  <c r="F121" i="8"/>
  <c r="N121" i="8" s="1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S112" i="8"/>
  <c r="R112" i="8"/>
  <c r="T112" i="8" s="1"/>
  <c r="Q112" i="8"/>
  <c r="P112" i="8"/>
  <c r="O112" i="8"/>
  <c r="M112" i="8"/>
  <c r="L112" i="8"/>
  <c r="J112" i="8"/>
  <c r="H112" i="8"/>
  <c r="F112" i="8"/>
  <c r="E112" i="8"/>
  <c r="K112" i="8" s="1"/>
  <c r="D112" i="8"/>
  <c r="I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P106" i="8"/>
  <c r="L106" i="8"/>
  <c r="J106" i="8"/>
  <c r="H106" i="8"/>
  <c r="F106" i="8"/>
  <c r="E106" i="8"/>
  <c r="K106" i="8" s="1"/>
  <c r="D106" i="8"/>
  <c r="U105" i="8"/>
  <c r="T105" i="8"/>
  <c r="N105" i="8"/>
  <c r="O105" i="8" s="1"/>
  <c r="M105" i="8"/>
  <c r="K105" i="8"/>
  <c r="I105" i="8"/>
  <c r="G105" i="8"/>
  <c r="S102" i="8"/>
  <c r="R102" i="8"/>
  <c r="Q102" i="8"/>
  <c r="P102" i="8"/>
  <c r="M102" i="8"/>
  <c r="L102" i="8"/>
  <c r="J102" i="8"/>
  <c r="H102" i="8"/>
  <c r="F102" i="8"/>
  <c r="N102" i="8" s="1"/>
  <c r="E102" i="8"/>
  <c r="D102" i="8"/>
  <c r="S101" i="8"/>
  <c r="R101" i="8"/>
  <c r="T101" i="8" s="1"/>
  <c r="Q101" i="8"/>
  <c r="P101" i="8"/>
  <c r="L101" i="8"/>
  <c r="N101" i="8" s="1"/>
  <c r="J101" i="8"/>
  <c r="H101" i="8"/>
  <c r="F101" i="8"/>
  <c r="E101" i="8"/>
  <c r="K101" i="8" s="1"/>
  <c r="D101" i="8"/>
  <c r="G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T96" i="8"/>
  <c r="S96" i="8"/>
  <c r="R96" i="8"/>
  <c r="Q96" i="8"/>
  <c r="P96" i="8"/>
  <c r="U96" i="8" s="1"/>
  <c r="L96" i="8"/>
  <c r="J96" i="8"/>
  <c r="H96" i="8"/>
  <c r="F96" i="8"/>
  <c r="G96" i="8" s="1"/>
  <c r="E96" i="8"/>
  <c r="K96" i="8" s="1"/>
  <c r="D96" i="8"/>
  <c r="I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Q91" i="8"/>
  <c r="P91" i="8"/>
  <c r="U91" i="8" s="1"/>
  <c r="L91" i="8"/>
  <c r="J91" i="8"/>
  <c r="H91" i="8"/>
  <c r="F91" i="8"/>
  <c r="G91" i="8" s="1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L85" i="8"/>
  <c r="U85" i="8" s="1"/>
  <c r="J85" i="8"/>
  <c r="H85" i="8"/>
  <c r="F85" i="8"/>
  <c r="E85" i="8"/>
  <c r="D85" i="8"/>
  <c r="I85" i="8" s="1"/>
  <c r="U84" i="8"/>
  <c r="S84" i="8"/>
  <c r="R84" i="8"/>
  <c r="T84" i="8" s="1"/>
  <c r="Q84" i="8"/>
  <c r="P84" i="8"/>
  <c r="O84" i="8"/>
  <c r="M84" i="8"/>
  <c r="L84" i="8"/>
  <c r="J84" i="8"/>
  <c r="H84" i="8"/>
  <c r="F84" i="8"/>
  <c r="E84" i="8"/>
  <c r="K84" i="8" s="1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N78" i="8"/>
  <c r="L78" i="8"/>
  <c r="J78" i="8"/>
  <c r="H78" i="8"/>
  <c r="G78" i="8"/>
  <c r="F78" i="8"/>
  <c r="E78" i="8"/>
  <c r="K78" i="8" s="1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K70" i="8" s="1"/>
  <c r="H70" i="8"/>
  <c r="I70" i="8" s="1"/>
  <c r="G70" i="8"/>
  <c r="F70" i="8"/>
  <c r="E70" i="8"/>
  <c r="D70" i="8"/>
  <c r="U69" i="8"/>
  <c r="T69" i="8"/>
  <c r="N69" i="8"/>
  <c r="O69" i="8" s="1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I63" i="8"/>
  <c r="H63" i="8"/>
  <c r="F63" i="8"/>
  <c r="E63" i="8"/>
  <c r="D63" i="8"/>
  <c r="G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U58" i="8" s="1"/>
  <c r="L58" i="8"/>
  <c r="J58" i="8"/>
  <c r="H58" i="8"/>
  <c r="F58" i="8"/>
  <c r="E58" i="8"/>
  <c r="D58" i="8"/>
  <c r="I58" i="8" s="1"/>
  <c r="U57" i="8"/>
  <c r="T57" i="8"/>
  <c r="N57" i="8"/>
  <c r="O57" i="8" s="1"/>
  <c r="M57" i="8"/>
  <c r="K57" i="8"/>
  <c r="I57" i="8"/>
  <c r="G57" i="8"/>
  <c r="S54" i="8"/>
  <c r="R54" i="8"/>
  <c r="Q54" i="8"/>
  <c r="P54" i="8"/>
  <c r="U54" i="8" s="1"/>
  <c r="L54" i="8"/>
  <c r="J54" i="8"/>
  <c r="H54" i="8"/>
  <c r="G54" i="8"/>
  <c r="F54" i="8"/>
  <c r="E54" i="8"/>
  <c r="D54" i="8"/>
  <c r="T53" i="8"/>
  <c r="S53" i="8"/>
  <c r="R53" i="8"/>
  <c r="Q53" i="8"/>
  <c r="P53" i="8"/>
  <c r="U53" i="8" s="1"/>
  <c r="O53" i="8"/>
  <c r="L53" i="8"/>
  <c r="J53" i="8"/>
  <c r="H53" i="8"/>
  <c r="F53" i="8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U47" i="8" s="1"/>
  <c r="N47" i="8"/>
  <c r="O47" i="8" s="1"/>
  <c r="L47" i="8"/>
  <c r="J47" i="8"/>
  <c r="K47" i="8" s="1"/>
  <c r="I47" i="8"/>
  <c r="H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U40" i="8" s="1"/>
  <c r="L40" i="8"/>
  <c r="J40" i="8"/>
  <c r="H40" i="8"/>
  <c r="F40" i="8"/>
  <c r="E40" i="8"/>
  <c r="D40" i="8"/>
  <c r="I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U35" i="8"/>
  <c r="S35" i="8"/>
  <c r="R35" i="8"/>
  <c r="T35" i="8" s="1"/>
  <c r="Q35" i="8"/>
  <c r="P35" i="8"/>
  <c r="L35" i="8"/>
  <c r="J35" i="8"/>
  <c r="H35" i="8"/>
  <c r="G35" i="8"/>
  <c r="F35" i="8"/>
  <c r="E35" i="8"/>
  <c r="O35" i="8" s="1"/>
  <c r="D35" i="8"/>
  <c r="I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Q27" i="8"/>
  <c r="P27" i="8"/>
  <c r="L27" i="8"/>
  <c r="J27" i="8"/>
  <c r="H27" i="8"/>
  <c r="F27" i="8"/>
  <c r="E27" i="8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U19" i="8" s="1"/>
  <c r="L19" i="8"/>
  <c r="J19" i="8"/>
  <c r="I19" i="8"/>
  <c r="H19" i="8"/>
  <c r="F19" i="8"/>
  <c r="G19" i="8" s="1"/>
  <c r="E19" i="8"/>
  <c r="D19" i="8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T10" i="8" s="1"/>
  <c r="Q10" i="8"/>
  <c r="P10" i="8"/>
  <c r="U10" i="8" s="1"/>
  <c r="L10" i="8"/>
  <c r="J10" i="8"/>
  <c r="K10" i="8" s="1"/>
  <c r="H10" i="8"/>
  <c r="F10" i="8"/>
  <c r="E10" i="8"/>
  <c r="D10" i="8"/>
  <c r="I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P339" i="7"/>
  <c r="U339" i="7" s="1"/>
  <c r="N339" i="7"/>
  <c r="L339" i="7"/>
  <c r="J339" i="7"/>
  <c r="H339" i="7"/>
  <c r="F339" i="7"/>
  <c r="E339" i="7"/>
  <c r="M339" i="7" s="1"/>
  <c r="D339" i="7"/>
  <c r="I339" i="7" s="1"/>
  <c r="S338" i="7"/>
  <c r="R338" i="7"/>
  <c r="Q338" i="7"/>
  <c r="P338" i="7"/>
  <c r="U338" i="7" s="1"/>
  <c r="L338" i="7"/>
  <c r="J338" i="7"/>
  <c r="K338" i="7" s="1"/>
  <c r="H338" i="7"/>
  <c r="I338" i="7" s="1"/>
  <c r="G338" i="7"/>
  <c r="F338" i="7"/>
  <c r="E338" i="7"/>
  <c r="D338" i="7"/>
  <c r="S337" i="7"/>
  <c r="R337" i="7"/>
  <c r="Q337" i="7"/>
  <c r="P337" i="7"/>
  <c r="U337" i="7" s="1"/>
  <c r="L337" i="7"/>
  <c r="J337" i="7"/>
  <c r="H337" i="7"/>
  <c r="F337" i="7"/>
  <c r="N337" i="7" s="1"/>
  <c r="E337" i="7"/>
  <c r="M337" i="7" s="1"/>
  <c r="D337" i="7"/>
  <c r="U336" i="7"/>
  <c r="T336" i="7"/>
  <c r="O336" i="7"/>
  <c r="N336" i="7"/>
  <c r="M336" i="7"/>
  <c r="K336" i="7"/>
  <c r="I336" i="7"/>
  <c r="G336" i="7"/>
  <c r="U335" i="7"/>
  <c r="T335" i="7"/>
  <c r="O335" i="7"/>
  <c r="N335" i="7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O333" i="7"/>
  <c r="N333" i="7"/>
  <c r="M333" i="7"/>
  <c r="K333" i="7"/>
  <c r="I333" i="7"/>
  <c r="G333" i="7"/>
  <c r="T332" i="7"/>
  <c r="S332" i="7"/>
  <c r="R332" i="7"/>
  <c r="Q332" i="7"/>
  <c r="P332" i="7"/>
  <c r="L332" i="7"/>
  <c r="J332" i="7"/>
  <c r="K332" i="7" s="1"/>
  <c r="H332" i="7"/>
  <c r="N332" i="7" s="1"/>
  <c r="O332" i="7" s="1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P323" i="7"/>
  <c r="U323" i="7" s="1"/>
  <c r="L323" i="7"/>
  <c r="J323" i="7"/>
  <c r="H323" i="7"/>
  <c r="F323" i="7"/>
  <c r="E323" i="7"/>
  <c r="M323" i="7" s="1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P317" i="7"/>
  <c r="U317" i="7" s="1"/>
  <c r="L317" i="7"/>
  <c r="J317" i="7"/>
  <c r="K317" i="7" s="1"/>
  <c r="H317" i="7"/>
  <c r="F317" i="7"/>
  <c r="E317" i="7"/>
  <c r="D317" i="7"/>
  <c r="G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T310" i="7"/>
  <c r="S310" i="7"/>
  <c r="R310" i="7"/>
  <c r="Q310" i="7"/>
  <c r="P310" i="7"/>
  <c r="M310" i="7"/>
  <c r="L310" i="7"/>
  <c r="J310" i="7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T303" i="7" s="1"/>
  <c r="R303" i="7"/>
  <c r="Q303" i="7"/>
  <c r="P303" i="7"/>
  <c r="L303" i="7"/>
  <c r="J303" i="7"/>
  <c r="H303" i="7"/>
  <c r="F303" i="7"/>
  <c r="E303" i="7"/>
  <c r="K303" i="7" s="1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L299" i="7"/>
  <c r="J299" i="7"/>
  <c r="H299" i="7"/>
  <c r="F299" i="7"/>
  <c r="G299" i="7" s="1"/>
  <c r="E299" i="7"/>
  <c r="M299" i="7" s="1"/>
  <c r="D299" i="7"/>
  <c r="S298" i="7"/>
  <c r="R298" i="7"/>
  <c r="Q298" i="7"/>
  <c r="P298" i="7"/>
  <c r="U298" i="7" s="1"/>
  <c r="L298" i="7"/>
  <c r="J298" i="7"/>
  <c r="H298" i="7"/>
  <c r="F298" i="7"/>
  <c r="E298" i="7"/>
  <c r="M298" i="7" s="1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U292" i="7"/>
  <c r="S292" i="7"/>
  <c r="R292" i="7"/>
  <c r="T292" i="7" s="1"/>
  <c r="Q292" i="7"/>
  <c r="P292" i="7"/>
  <c r="L292" i="7"/>
  <c r="J292" i="7"/>
  <c r="I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P285" i="7"/>
  <c r="U285" i="7" s="1"/>
  <c r="L285" i="7"/>
  <c r="J285" i="7"/>
  <c r="K285" i="7" s="1"/>
  <c r="H285" i="7"/>
  <c r="F285" i="7"/>
  <c r="E285" i="7"/>
  <c r="M285" i="7" s="1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P275" i="7"/>
  <c r="U275" i="7" s="1"/>
  <c r="N275" i="7"/>
  <c r="L275" i="7"/>
  <c r="J275" i="7"/>
  <c r="H275" i="7"/>
  <c r="F275" i="7"/>
  <c r="E275" i="7"/>
  <c r="M275" i="7" s="1"/>
  <c r="D275" i="7"/>
  <c r="I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K267" i="7" s="1"/>
  <c r="H267" i="7"/>
  <c r="G267" i="7"/>
  <c r="F267" i="7"/>
  <c r="E267" i="7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L260" i="7"/>
  <c r="J260" i="7"/>
  <c r="H260" i="7"/>
  <c r="F260" i="7"/>
  <c r="E260" i="7"/>
  <c r="D260" i="7"/>
  <c r="S259" i="7"/>
  <c r="T259" i="7" s="1"/>
  <c r="R259" i="7"/>
  <c r="Q259" i="7"/>
  <c r="P259" i="7"/>
  <c r="L259" i="7"/>
  <c r="J259" i="7"/>
  <c r="H259" i="7"/>
  <c r="N259" i="7" s="1"/>
  <c r="O259" i="7" s="1"/>
  <c r="F259" i="7"/>
  <c r="E259" i="7"/>
  <c r="K259" i="7" s="1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U254" i="7"/>
  <c r="S254" i="7"/>
  <c r="R254" i="7"/>
  <c r="T254" i="7" s="1"/>
  <c r="Q254" i="7"/>
  <c r="P254" i="7"/>
  <c r="M254" i="7"/>
  <c r="L254" i="7"/>
  <c r="J254" i="7"/>
  <c r="H254" i="7"/>
  <c r="F254" i="7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Q247" i="7"/>
  <c r="P247" i="7"/>
  <c r="U247" i="7" s="1"/>
  <c r="L247" i="7"/>
  <c r="J247" i="7"/>
  <c r="H247" i="7"/>
  <c r="G247" i="7"/>
  <c r="F247" i="7"/>
  <c r="N247" i="7" s="1"/>
  <c r="O247" i="7" s="1"/>
  <c r="E247" i="7"/>
  <c r="D247" i="7"/>
  <c r="I247" i="7" s="1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U240" i="7"/>
  <c r="S240" i="7"/>
  <c r="R240" i="7"/>
  <c r="T240" i="7" s="1"/>
  <c r="Q240" i="7"/>
  <c r="P240" i="7"/>
  <c r="L240" i="7"/>
  <c r="J240" i="7"/>
  <c r="I240" i="7"/>
  <c r="H240" i="7"/>
  <c r="F240" i="7"/>
  <c r="E240" i="7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U231" i="7" s="1"/>
  <c r="L231" i="7"/>
  <c r="J231" i="7"/>
  <c r="K231" i="7" s="1"/>
  <c r="H231" i="7"/>
  <c r="F231" i="7"/>
  <c r="E231" i="7"/>
  <c r="M231" i="7" s="1"/>
  <c r="D231" i="7"/>
  <c r="I231" i="7" s="1"/>
  <c r="S230" i="7"/>
  <c r="R230" i="7"/>
  <c r="Q230" i="7"/>
  <c r="P230" i="7"/>
  <c r="U230" i="7" s="1"/>
  <c r="L230" i="7"/>
  <c r="J230" i="7"/>
  <c r="H230" i="7"/>
  <c r="I230" i="7" s="1"/>
  <c r="F230" i="7"/>
  <c r="G230" i="7" s="1"/>
  <c r="E230" i="7"/>
  <c r="M230" i="7" s="1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U224" i="7" s="1"/>
  <c r="L224" i="7"/>
  <c r="J224" i="7"/>
  <c r="H224" i="7"/>
  <c r="F224" i="7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U216" i="7" s="1"/>
  <c r="J216" i="7"/>
  <c r="H216" i="7"/>
  <c r="F216" i="7"/>
  <c r="E216" i="7"/>
  <c r="M216" i="7" s="1"/>
  <c r="D216" i="7"/>
  <c r="G216" i="7" s="1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T205" i="7"/>
  <c r="S205" i="7"/>
  <c r="R205" i="7"/>
  <c r="Q205" i="7"/>
  <c r="P205" i="7"/>
  <c r="L205" i="7"/>
  <c r="J205" i="7"/>
  <c r="K205" i="7" s="1"/>
  <c r="H205" i="7"/>
  <c r="F205" i="7"/>
  <c r="E205" i="7"/>
  <c r="M205" i="7" s="1"/>
  <c r="D205" i="7"/>
  <c r="I205" i="7" s="1"/>
  <c r="S204" i="7"/>
  <c r="R204" i="7"/>
  <c r="T204" i="7" s="1"/>
  <c r="Q204" i="7"/>
  <c r="P204" i="7"/>
  <c r="L204" i="7"/>
  <c r="U204" i="7" s="1"/>
  <c r="J204" i="7"/>
  <c r="H204" i="7"/>
  <c r="I204" i="7" s="1"/>
  <c r="F204" i="7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O199" i="7"/>
  <c r="N199" i="7"/>
  <c r="M199" i="7"/>
  <c r="K199" i="7"/>
  <c r="I199" i="7"/>
  <c r="G199" i="7"/>
  <c r="S198" i="7"/>
  <c r="R198" i="7"/>
  <c r="T198" i="7" s="1"/>
  <c r="Q198" i="7"/>
  <c r="P198" i="7"/>
  <c r="L198" i="7"/>
  <c r="J198" i="7"/>
  <c r="H198" i="7"/>
  <c r="F198" i="7"/>
  <c r="E198" i="7"/>
  <c r="M198" i="7" s="1"/>
  <c r="D198" i="7"/>
  <c r="G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L191" i="7"/>
  <c r="J191" i="7"/>
  <c r="H191" i="7"/>
  <c r="F191" i="7"/>
  <c r="N191" i="7" s="1"/>
  <c r="E191" i="7"/>
  <c r="M191" i="7" s="1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T185" i="7"/>
  <c r="S185" i="7"/>
  <c r="R185" i="7"/>
  <c r="Q185" i="7"/>
  <c r="P185" i="7"/>
  <c r="U185" i="7" s="1"/>
  <c r="O185" i="7"/>
  <c r="L185" i="7"/>
  <c r="K185" i="7"/>
  <c r="J185" i="7"/>
  <c r="N185" i="7" s="1"/>
  <c r="H185" i="7"/>
  <c r="F185" i="7"/>
  <c r="E185" i="7"/>
  <c r="M185" i="7" s="1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O181" i="7"/>
  <c r="N181" i="7"/>
  <c r="M181" i="7"/>
  <c r="K181" i="7"/>
  <c r="I181" i="7"/>
  <c r="G181" i="7"/>
  <c r="U180" i="7"/>
  <c r="T180" i="7"/>
  <c r="O180" i="7"/>
  <c r="N180" i="7"/>
  <c r="M180" i="7"/>
  <c r="K180" i="7"/>
  <c r="I180" i="7"/>
  <c r="G180" i="7"/>
  <c r="U179" i="7"/>
  <c r="S179" i="7"/>
  <c r="R179" i="7"/>
  <c r="T179" i="7" s="1"/>
  <c r="Q179" i="7"/>
  <c r="P179" i="7"/>
  <c r="L179" i="7"/>
  <c r="J179" i="7"/>
  <c r="N179" i="7" s="1"/>
  <c r="I179" i="7"/>
  <c r="H179" i="7"/>
  <c r="F179" i="7"/>
  <c r="E179" i="7"/>
  <c r="M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P170" i="7"/>
  <c r="U170" i="7" s="1"/>
  <c r="L170" i="7"/>
  <c r="J170" i="7"/>
  <c r="K170" i="7" s="1"/>
  <c r="H170" i="7"/>
  <c r="G170" i="7"/>
  <c r="F170" i="7"/>
  <c r="E170" i="7"/>
  <c r="D170" i="7"/>
  <c r="S169" i="7"/>
  <c r="R169" i="7"/>
  <c r="T169" i="7" s="1"/>
  <c r="Q169" i="7"/>
  <c r="P169" i="7"/>
  <c r="U169" i="7" s="1"/>
  <c r="L169" i="7"/>
  <c r="J169" i="7"/>
  <c r="H169" i="7"/>
  <c r="F169" i="7"/>
  <c r="E169" i="7"/>
  <c r="D169" i="7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T163" i="7" s="1"/>
  <c r="R163" i="7"/>
  <c r="Q163" i="7"/>
  <c r="P163" i="7"/>
  <c r="L163" i="7"/>
  <c r="K163" i="7"/>
  <c r="J163" i="7"/>
  <c r="H163" i="7"/>
  <c r="F163" i="7"/>
  <c r="G163" i="7" s="1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T157" i="7" s="1"/>
  <c r="Q157" i="7"/>
  <c r="P157" i="7"/>
  <c r="U157" i="7" s="1"/>
  <c r="M157" i="7"/>
  <c r="L157" i="7"/>
  <c r="J157" i="7"/>
  <c r="H157" i="7"/>
  <c r="N157" i="7" s="1"/>
  <c r="F157" i="7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L150" i="7"/>
  <c r="K150" i="7"/>
  <c r="J150" i="7"/>
  <c r="H150" i="7"/>
  <c r="F150" i="7"/>
  <c r="E150" i="7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T144" i="7" s="1"/>
  <c r="R144" i="7"/>
  <c r="Q144" i="7"/>
  <c r="P144" i="7"/>
  <c r="U144" i="7" s="1"/>
  <c r="L144" i="7"/>
  <c r="J144" i="7"/>
  <c r="I144" i="7"/>
  <c r="H144" i="7"/>
  <c r="F144" i="7"/>
  <c r="N144" i="7" s="1"/>
  <c r="E144" i="7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L137" i="7"/>
  <c r="K137" i="7"/>
  <c r="J137" i="7"/>
  <c r="H137" i="7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T132" i="7" s="1"/>
  <c r="Q132" i="7"/>
  <c r="P132" i="7"/>
  <c r="U132" i="7" s="1"/>
  <c r="L132" i="7"/>
  <c r="J132" i="7"/>
  <c r="H132" i="7"/>
  <c r="F132" i="7"/>
  <c r="E132" i="7"/>
  <c r="M132" i="7" s="1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G126" i="7"/>
  <c r="F126" i="7"/>
  <c r="N126" i="7" s="1"/>
  <c r="O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T121" i="7" s="1"/>
  <c r="Q121" i="7"/>
  <c r="P121" i="7"/>
  <c r="L121" i="7"/>
  <c r="J121" i="7"/>
  <c r="H121" i="7"/>
  <c r="F121" i="7"/>
  <c r="E121" i="7"/>
  <c r="K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T112" i="7" s="1"/>
  <c r="Q112" i="7"/>
  <c r="P112" i="7"/>
  <c r="L112" i="7"/>
  <c r="K112" i="7"/>
  <c r="J112" i="7"/>
  <c r="H112" i="7"/>
  <c r="G112" i="7"/>
  <c r="F112" i="7"/>
  <c r="E112" i="7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P106" i="7"/>
  <c r="U106" i="7" s="1"/>
  <c r="L106" i="7"/>
  <c r="J106" i="7"/>
  <c r="H106" i="7"/>
  <c r="F106" i="7"/>
  <c r="N106" i="7" s="1"/>
  <c r="E106" i="7"/>
  <c r="M106" i="7" s="1"/>
  <c r="D106" i="7"/>
  <c r="U105" i="7"/>
  <c r="T105" i="7"/>
  <c r="N105" i="7"/>
  <c r="O105" i="7" s="1"/>
  <c r="M105" i="7"/>
  <c r="K105" i="7"/>
  <c r="I105" i="7"/>
  <c r="G105" i="7"/>
  <c r="S102" i="7"/>
  <c r="R102" i="7"/>
  <c r="T102" i="7" s="1"/>
  <c r="Q102" i="7"/>
  <c r="P102" i="7"/>
  <c r="U102" i="7" s="1"/>
  <c r="L102" i="7"/>
  <c r="J102" i="7"/>
  <c r="H102" i="7"/>
  <c r="F102" i="7"/>
  <c r="E102" i="7"/>
  <c r="K102" i="7" s="1"/>
  <c r="D102" i="7"/>
  <c r="G102" i="7" s="1"/>
  <c r="S101" i="7"/>
  <c r="R101" i="7"/>
  <c r="Q101" i="7"/>
  <c r="P101" i="7"/>
  <c r="U101" i="7" s="1"/>
  <c r="L101" i="7"/>
  <c r="J101" i="7"/>
  <c r="I101" i="7"/>
  <c r="H101" i="7"/>
  <c r="F101" i="7"/>
  <c r="G101" i="7" s="1"/>
  <c r="E101" i="7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T96" i="7" s="1"/>
  <c r="Q96" i="7"/>
  <c r="P96" i="7"/>
  <c r="L96" i="7"/>
  <c r="J96" i="7"/>
  <c r="H96" i="7"/>
  <c r="F96" i="7"/>
  <c r="E96" i="7"/>
  <c r="D96" i="7"/>
  <c r="I96" i="7" s="1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L91" i="7"/>
  <c r="J91" i="7"/>
  <c r="H91" i="7"/>
  <c r="F91" i="7"/>
  <c r="E91" i="7"/>
  <c r="D91" i="7"/>
  <c r="I91" i="7" s="1"/>
  <c r="U90" i="7"/>
  <c r="T90" i="7"/>
  <c r="N90" i="7"/>
  <c r="O90" i="7" s="1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Q85" i="7"/>
  <c r="P85" i="7"/>
  <c r="U85" i="7" s="1"/>
  <c r="L85" i="7"/>
  <c r="M85" i="7" s="1"/>
  <c r="J85" i="7"/>
  <c r="H85" i="7"/>
  <c r="F85" i="7"/>
  <c r="N85" i="7" s="1"/>
  <c r="O85" i="7" s="1"/>
  <c r="E85" i="7"/>
  <c r="D85" i="7"/>
  <c r="G85" i="7" s="1"/>
  <c r="T84" i="7"/>
  <c r="S84" i="7"/>
  <c r="R84" i="7"/>
  <c r="Q84" i="7"/>
  <c r="P84" i="7"/>
  <c r="L84" i="7"/>
  <c r="J84" i="7"/>
  <c r="H84" i="7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T78" i="7" s="1"/>
  <c r="R78" i="7"/>
  <c r="Q78" i="7"/>
  <c r="P78" i="7"/>
  <c r="L78" i="7"/>
  <c r="J78" i="7"/>
  <c r="K78" i="7" s="1"/>
  <c r="H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U70" i="7"/>
  <c r="S70" i="7"/>
  <c r="T70" i="7" s="1"/>
  <c r="R70" i="7"/>
  <c r="Q70" i="7"/>
  <c r="P70" i="7"/>
  <c r="L70" i="7"/>
  <c r="J70" i="7"/>
  <c r="H70" i="7"/>
  <c r="F70" i="7"/>
  <c r="N70" i="7" s="1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Q63" i="7"/>
  <c r="P63" i="7"/>
  <c r="L63" i="7"/>
  <c r="J63" i="7"/>
  <c r="H63" i="7"/>
  <c r="I63" i="7" s="1"/>
  <c r="F63" i="7"/>
  <c r="N63" i="7" s="1"/>
  <c r="E63" i="7"/>
  <c r="K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U58" i="7" s="1"/>
  <c r="L58" i="7"/>
  <c r="J58" i="7"/>
  <c r="H58" i="7"/>
  <c r="I58" i="7" s="1"/>
  <c r="F58" i="7"/>
  <c r="E58" i="7"/>
  <c r="D58" i="7"/>
  <c r="G58" i="7" s="1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L54" i="7"/>
  <c r="J54" i="7"/>
  <c r="H54" i="7"/>
  <c r="F54" i="7"/>
  <c r="E54" i="7"/>
  <c r="K54" i="7" s="1"/>
  <c r="D54" i="7"/>
  <c r="G54" i="7" s="1"/>
  <c r="U53" i="7"/>
  <c r="S53" i="7"/>
  <c r="R53" i="7"/>
  <c r="T53" i="7" s="1"/>
  <c r="Q53" i="7"/>
  <c r="P53" i="7"/>
  <c r="L53" i="7"/>
  <c r="J53" i="7"/>
  <c r="H53" i="7"/>
  <c r="F53" i="7"/>
  <c r="E53" i="7"/>
  <c r="D53" i="7"/>
  <c r="I53" i="7" s="1"/>
  <c r="U52" i="7"/>
  <c r="T52" i="7"/>
  <c r="O52" i="7"/>
  <c r="N52" i="7"/>
  <c r="M52" i="7"/>
  <c r="K52" i="7"/>
  <c r="I52" i="7"/>
  <c r="G52" i="7"/>
  <c r="U51" i="7"/>
  <c r="T51" i="7"/>
  <c r="N51" i="7"/>
  <c r="O51" i="7" s="1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T47" i="7"/>
  <c r="S47" i="7"/>
  <c r="R47" i="7"/>
  <c r="Q47" i="7"/>
  <c r="P47" i="7"/>
  <c r="U47" i="7" s="1"/>
  <c r="L47" i="7"/>
  <c r="J47" i="7"/>
  <c r="H47" i="7"/>
  <c r="G47" i="7"/>
  <c r="F47" i="7"/>
  <c r="N47" i="7" s="1"/>
  <c r="O47" i="7" s="1"/>
  <c r="E47" i="7"/>
  <c r="K47" i="7" s="1"/>
  <c r="D47" i="7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H40" i="7"/>
  <c r="G40" i="7"/>
  <c r="F40" i="7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T35" i="7"/>
  <c r="S35" i="7"/>
  <c r="R35" i="7"/>
  <c r="Q35" i="7"/>
  <c r="P35" i="7"/>
  <c r="L35" i="7"/>
  <c r="J35" i="7"/>
  <c r="H35" i="7"/>
  <c r="F35" i="7"/>
  <c r="E35" i="7"/>
  <c r="K35" i="7" s="1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U27" i="7"/>
  <c r="S27" i="7"/>
  <c r="T27" i="7" s="1"/>
  <c r="R27" i="7"/>
  <c r="Q27" i="7"/>
  <c r="P27" i="7"/>
  <c r="L27" i="7"/>
  <c r="J27" i="7"/>
  <c r="H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T19" i="7"/>
  <c r="S19" i="7"/>
  <c r="R19" i="7"/>
  <c r="Q19" i="7"/>
  <c r="P19" i="7"/>
  <c r="U19" i="7" s="1"/>
  <c r="L19" i="7"/>
  <c r="J19" i="7"/>
  <c r="H19" i="7"/>
  <c r="F19" i="7"/>
  <c r="E19" i="7"/>
  <c r="D19" i="7"/>
  <c r="G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T10" i="7" s="1"/>
  <c r="Q10" i="7"/>
  <c r="P10" i="7"/>
  <c r="U10" i="7" s="1"/>
  <c r="L10" i="7"/>
  <c r="J10" i="7"/>
  <c r="I10" i="7"/>
  <c r="H10" i="7"/>
  <c r="F10" i="7"/>
  <c r="E10" i="7"/>
  <c r="M10" i="7" s="1"/>
  <c r="D10" i="7"/>
  <c r="G10" i="7" s="1"/>
  <c r="U9" i="7"/>
  <c r="T9" i="7"/>
  <c r="O9" i="7"/>
  <c r="N9" i="7"/>
  <c r="M9" i="7"/>
  <c r="K9" i="7"/>
  <c r="I9" i="7"/>
  <c r="G9" i="7"/>
  <c r="U8" i="7"/>
  <c r="T8" i="7"/>
  <c r="O8" i="7"/>
  <c r="N8" i="7"/>
  <c r="M8" i="7"/>
  <c r="K8" i="7"/>
  <c r="I8" i="7"/>
  <c r="G8" i="7"/>
  <c r="S339" i="6"/>
  <c r="R339" i="6"/>
  <c r="Q339" i="6"/>
  <c r="P339" i="6"/>
  <c r="L339" i="6"/>
  <c r="U339" i="6" s="1"/>
  <c r="J339" i="6"/>
  <c r="H339" i="6"/>
  <c r="F339" i="6"/>
  <c r="E339" i="6"/>
  <c r="D339" i="6"/>
  <c r="I339" i="6" s="1"/>
  <c r="S338" i="6"/>
  <c r="R338" i="6"/>
  <c r="T338" i="6" s="1"/>
  <c r="Q338" i="6"/>
  <c r="P338" i="6"/>
  <c r="L338" i="6"/>
  <c r="M338" i="6" s="1"/>
  <c r="J338" i="6"/>
  <c r="H338" i="6"/>
  <c r="F338" i="6"/>
  <c r="E338" i="6"/>
  <c r="K338" i="6" s="1"/>
  <c r="D338" i="6"/>
  <c r="G338" i="6" s="1"/>
  <c r="S337" i="6"/>
  <c r="R337" i="6"/>
  <c r="Q337" i="6"/>
  <c r="P337" i="6"/>
  <c r="L337" i="6"/>
  <c r="J337" i="6"/>
  <c r="K337" i="6" s="1"/>
  <c r="I337" i="6"/>
  <c r="H337" i="6"/>
  <c r="F337" i="6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O335" i="6"/>
  <c r="N335" i="6"/>
  <c r="M335" i="6"/>
  <c r="K335" i="6"/>
  <c r="I335" i="6"/>
  <c r="G335" i="6"/>
  <c r="U334" i="6"/>
  <c r="T334" i="6"/>
  <c r="O334" i="6"/>
  <c r="N334" i="6"/>
  <c r="M334" i="6"/>
  <c r="K334" i="6"/>
  <c r="I334" i="6"/>
  <c r="G334" i="6"/>
  <c r="U333" i="6"/>
  <c r="T333" i="6"/>
  <c r="O333" i="6"/>
  <c r="N333" i="6"/>
  <c r="M333" i="6"/>
  <c r="K333" i="6"/>
  <c r="I333" i="6"/>
  <c r="G333" i="6"/>
  <c r="T332" i="6"/>
  <c r="S332" i="6"/>
  <c r="R332" i="6"/>
  <c r="Q332" i="6"/>
  <c r="P332" i="6"/>
  <c r="U332" i="6" s="1"/>
  <c r="L332" i="6"/>
  <c r="J332" i="6"/>
  <c r="H332" i="6"/>
  <c r="F332" i="6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T323" i="6" s="1"/>
  <c r="R323" i="6"/>
  <c r="Q323" i="6"/>
  <c r="P323" i="6"/>
  <c r="L323" i="6"/>
  <c r="J323" i="6"/>
  <c r="H323" i="6"/>
  <c r="N323" i="6" s="1"/>
  <c r="G323" i="6"/>
  <c r="F323" i="6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U317" i="6"/>
  <c r="S317" i="6"/>
  <c r="R317" i="6"/>
  <c r="Q317" i="6"/>
  <c r="P317" i="6"/>
  <c r="M317" i="6"/>
  <c r="L317" i="6"/>
  <c r="J317" i="6"/>
  <c r="H317" i="6"/>
  <c r="I317" i="6" s="1"/>
  <c r="F317" i="6"/>
  <c r="E317" i="6"/>
  <c r="D317" i="6"/>
  <c r="G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T310" i="6"/>
  <c r="S310" i="6"/>
  <c r="R310" i="6"/>
  <c r="Q310" i="6"/>
  <c r="P310" i="6"/>
  <c r="L310" i="6"/>
  <c r="K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L303" i="6"/>
  <c r="J303" i="6"/>
  <c r="H303" i="6"/>
  <c r="F303" i="6"/>
  <c r="E303" i="6"/>
  <c r="D303" i="6"/>
  <c r="G303" i="6" s="1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L299" i="6"/>
  <c r="J299" i="6"/>
  <c r="H299" i="6"/>
  <c r="F299" i="6"/>
  <c r="E299" i="6"/>
  <c r="D299" i="6"/>
  <c r="U298" i="6"/>
  <c r="S298" i="6"/>
  <c r="R298" i="6"/>
  <c r="Q298" i="6"/>
  <c r="P298" i="6"/>
  <c r="M298" i="6"/>
  <c r="L298" i="6"/>
  <c r="J298" i="6"/>
  <c r="H298" i="6"/>
  <c r="N298" i="6" s="1"/>
  <c r="G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T292" i="6"/>
  <c r="S292" i="6"/>
  <c r="R292" i="6"/>
  <c r="Q292" i="6"/>
  <c r="P292" i="6"/>
  <c r="L292" i="6"/>
  <c r="K292" i="6"/>
  <c r="J292" i="6"/>
  <c r="I292" i="6"/>
  <c r="H292" i="6"/>
  <c r="F292" i="6"/>
  <c r="E292" i="6"/>
  <c r="D292" i="6"/>
  <c r="G292" i="6" s="1"/>
  <c r="U291" i="6"/>
  <c r="T291" i="6"/>
  <c r="O291" i="6"/>
  <c r="N291" i="6"/>
  <c r="M291" i="6"/>
  <c r="K291" i="6"/>
  <c r="I291" i="6"/>
  <c r="G291" i="6"/>
  <c r="U290" i="6"/>
  <c r="T290" i="6"/>
  <c r="O290" i="6"/>
  <c r="N290" i="6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T285" i="6"/>
  <c r="S285" i="6"/>
  <c r="R285" i="6"/>
  <c r="Q285" i="6"/>
  <c r="P285" i="6"/>
  <c r="L285" i="6"/>
  <c r="M285" i="6" s="1"/>
  <c r="K285" i="6"/>
  <c r="J285" i="6"/>
  <c r="H285" i="6"/>
  <c r="F285" i="6"/>
  <c r="E285" i="6"/>
  <c r="D285" i="6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T275" i="6"/>
  <c r="S275" i="6"/>
  <c r="R275" i="6"/>
  <c r="Q275" i="6"/>
  <c r="P275" i="6"/>
  <c r="U275" i="6" s="1"/>
  <c r="L275" i="6"/>
  <c r="J275" i="6"/>
  <c r="H275" i="6"/>
  <c r="F275" i="6"/>
  <c r="E275" i="6"/>
  <c r="D275" i="6"/>
  <c r="G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Q267" i="6"/>
  <c r="P267" i="6"/>
  <c r="M267" i="6"/>
  <c r="L267" i="6"/>
  <c r="J267" i="6"/>
  <c r="H267" i="6"/>
  <c r="F267" i="6"/>
  <c r="E267" i="6"/>
  <c r="D267" i="6"/>
  <c r="G267" i="6" s="1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O264" i="6"/>
  <c r="N264" i="6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T260" i="6" s="1"/>
  <c r="Q260" i="6"/>
  <c r="P260" i="6"/>
  <c r="U260" i="6" s="1"/>
  <c r="L260" i="6"/>
  <c r="J260" i="6"/>
  <c r="I260" i="6"/>
  <c r="H260" i="6"/>
  <c r="F260" i="6"/>
  <c r="N260" i="6" s="1"/>
  <c r="E260" i="6"/>
  <c r="M260" i="6" s="1"/>
  <c r="D260" i="6"/>
  <c r="G260" i="6" s="1"/>
  <c r="S259" i="6"/>
  <c r="R259" i="6"/>
  <c r="T259" i="6" s="1"/>
  <c r="Q259" i="6"/>
  <c r="P259" i="6"/>
  <c r="L259" i="6"/>
  <c r="U259" i="6" s="1"/>
  <c r="K259" i="6"/>
  <c r="J259" i="6"/>
  <c r="H259" i="6"/>
  <c r="F259" i="6"/>
  <c r="E259" i="6"/>
  <c r="D259" i="6"/>
  <c r="I259" i="6" s="1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T254" i="6"/>
  <c r="S254" i="6"/>
  <c r="R254" i="6"/>
  <c r="Q254" i="6"/>
  <c r="P254" i="6"/>
  <c r="L254" i="6"/>
  <c r="M254" i="6" s="1"/>
  <c r="K254" i="6"/>
  <c r="J254" i="6"/>
  <c r="H254" i="6"/>
  <c r="G254" i="6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Q247" i="6"/>
  <c r="P247" i="6"/>
  <c r="U247" i="6" s="1"/>
  <c r="M247" i="6"/>
  <c r="L247" i="6"/>
  <c r="J247" i="6"/>
  <c r="H247" i="6"/>
  <c r="F247" i="6"/>
  <c r="E247" i="6"/>
  <c r="D247" i="6"/>
  <c r="G247" i="6" s="1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T240" i="6" s="1"/>
  <c r="Q240" i="6"/>
  <c r="P240" i="6"/>
  <c r="L240" i="6"/>
  <c r="J240" i="6"/>
  <c r="H240" i="6"/>
  <c r="F240" i="6"/>
  <c r="E240" i="6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U231" i="6" s="1"/>
  <c r="J231" i="6"/>
  <c r="H231" i="6"/>
  <c r="F231" i="6"/>
  <c r="E231" i="6"/>
  <c r="M231" i="6" s="1"/>
  <c r="D231" i="6"/>
  <c r="I231" i="6" s="1"/>
  <c r="U230" i="6"/>
  <c r="T230" i="6"/>
  <c r="S230" i="6"/>
  <c r="R230" i="6"/>
  <c r="Q230" i="6"/>
  <c r="P230" i="6"/>
  <c r="M230" i="6"/>
  <c r="L230" i="6"/>
  <c r="J230" i="6"/>
  <c r="H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U224" i="6" s="1"/>
  <c r="M224" i="6"/>
  <c r="L224" i="6"/>
  <c r="J224" i="6"/>
  <c r="H224" i="6"/>
  <c r="F224" i="6"/>
  <c r="E224" i="6"/>
  <c r="D224" i="6"/>
  <c r="G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T216" i="6"/>
  <c r="S216" i="6"/>
  <c r="R216" i="6"/>
  <c r="Q216" i="6"/>
  <c r="P216" i="6"/>
  <c r="L216" i="6"/>
  <c r="K216" i="6"/>
  <c r="J216" i="6"/>
  <c r="I216" i="6"/>
  <c r="H216" i="6"/>
  <c r="F216" i="6"/>
  <c r="E216" i="6"/>
  <c r="D216" i="6"/>
  <c r="G216" i="6" s="1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T205" i="6" s="1"/>
  <c r="Q205" i="6"/>
  <c r="P205" i="6"/>
  <c r="L205" i="6"/>
  <c r="J205" i="6"/>
  <c r="H205" i="6"/>
  <c r="F205" i="6"/>
  <c r="E205" i="6"/>
  <c r="K205" i="6" s="1"/>
  <c r="D205" i="6"/>
  <c r="G205" i="6" s="1"/>
  <c r="S204" i="6"/>
  <c r="R204" i="6"/>
  <c r="T204" i="6" s="1"/>
  <c r="Q204" i="6"/>
  <c r="P204" i="6"/>
  <c r="M204" i="6"/>
  <c r="L204" i="6"/>
  <c r="U204" i="6" s="1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U198" i="6"/>
  <c r="S198" i="6"/>
  <c r="R198" i="6"/>
  <c r="T198" i="6" s="1"/>
  <c r="Q198" i="6"/>
  <c r="P198" i="6"/>
  <c r="L198" i="6"/>
  <c r="J198" i="6"/>
  <c r="I198" i="6"/>
  <c r="H198" i="6"/>
  <c r="F198" i="6"/>
  <c r="E198" i="6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P191" i="6"/>
  <c r="L191" i="6"/>
  <c r="J191" i="6"/>
  <c r="I191" i="6"/>
  <c r="H191" i="6"/>
  <c r="F191" i="6"/>
  <c r="E191" i="6"/>
  <c r="D191" i="6"/>
  <c r="G191" i="6" s="1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P185" i="6"/>
  <c r="L185" i="6"/>
  <c r="J185" i="6"/>
  <c r="I185" i="6"/>
  <c r="H185" i="6"/>
  <c r="N185" i="6" s="1"/>
  <c r="F185" i="6"/>
  <c r="E185" i="6"/>
  <c r="D185" i="6"/>
  <c r="G185" i="6" s="1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T179" i="6" s="1"/>
  <c r="R179" i="6"/>
  <c r="Q179" i="6"/>
  <c r="P179" i="6"/>
  <c r="U179" i="6" s="1"/>
  <c r="L179" i="6"/>
  <c r="J179" i="6"/>
  <c r="K179" i="6" s="1"/>
  <c r="H179" i="6"/>
  <c r="F179" i="6"/>
  <c r="G179" i="6" s="1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T170" i="6" s="1"/>
  <c r="Q170" i="6"/>
  <c r="P170" i="6"/>
  <c r="U170" i="6" s="1"/>
  <c r="L170" i="6"/>
  <c r="J170" i="6"/>
  <c r="H170" i="6"/>
  <c r="F170" i="6"/>
  <c r="E170" i="6"/>
  <c r="D170" i="6"/>
  <c r="G170" i="6" s="1"/>
  <c r="S169" i="6"/>
  <c r="R169" i="6"/>
  <c r="T169" i="6" s="1"/>
  <c r="Q169" i="6"/>
  <c r="P169" i="6"/>
  <c r="U169" i="6" s="1"/>
  <c r="L169" i="6"/>
  <c r="J169" i="6"/>
  <c r="H169" i="6"/>
  <c r="F169" i="6"/>
  <c r="E169" i="6"/>
  <c r="D169" i="6"/>
  <c r="G169" i="6" s="1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L163" i="6"/>
  <c r="U163" i="6" s="1"/>
  <c r="J163" i="6"/>
  <c r="I163" i="6"/>
  <c r="H163" i="6"/>
  <c r="F163" i="6"/>
  <c r="E163" i="6"/>
  <c r="M163" i="6" s="1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T157" i="6" s="1"/>
  <c r="Q157" i="6"/>
  <c r="P157" i="6"/>
  <c r="U157" i="6" s="1"/>
  <c r="L157" i="6"/>
  <c r="J157" i="6"/>
  <c r="H157" i="6"/>
  <c r="F157" i="6"/>
  <c r="N157" i="6" s="1"/>
  <c r="E157" i="6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T150" i="6" s="1"/>
  <c r="Q150" i="6"/>
  <c r="P150" i="6"/>
  <c r="L150" i="6"/>
  <c r="J150" i="6"/>
  <c r="I150" i="6"/>
  <c r="H150" i="6"/>
  <c r="F150" i="6"/>
  <c r="E150" i="6"/>
  <c r="D150" i="6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O147" i="6"/>
  <c r="N147" i="6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T144" i="6" s="1"/>
  <c r="R144" i="6"/>
  <c r="Q144" i="6"/>
  <c r="P144" i="6"/>
  <c r="L144" i="6"/>
  <c r="J144" i="6"/>
  <c r="K144" i="6" s="1"/>
  <c r="H144" i="6"/>
  <c r="I144" i="6" s="1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T137" i="6" s="1"/>
  <c r="R137" i="6"/>
  <c r="Q137" i="6"/>
  <c r="P137" i="6"/>
  <c r="L137" i="6"/>
  <c r="U137" i="6" s="1"/>
  <c r="K137" i="6"/>
  <c r="J137" i="6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T132" i="6" s="1"/>
  <c r="R132" i="6"/>
  <c r="Q132" i="6"/>
  <c r="P132" i="6"/>
  <c r="U132" i="6" s="1"/>
  <c r="L132" i="6"/>
  <c r="J132" i="6"/>
  <c r="H132" i="6"/>
  <c r="F132" i="6"/>
  <c r="E132" i="6"/>
  <c r="K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I126" i="6" s="1"/>
  <c r="F126" i="6"/>
  <c r="E126" i="6"/>
  <c r="D126" i="6"/>
  <c r="G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L121" i="6"/>
  <c r="K121" i="6"/>
  <c r="J121" i="6"/>
  <c r="H121" i="6"/>
  <c r="F121" i="6"/>
  <c r="E121" i="6"/>
  <c r="M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L112" i="6"/>
  <c r="U112" i="6" s="1"/>
  <c r="J112" i="6"/>
  <c r="H112" i="6"/>
  <c r="F112" i="6"/>
  <c r="E112" i="6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P106" i="6"/>
  <c r="L106" i="6"/>
  <c r="J106" i="6"/>
  <c r="H106" i="6"/>
  <c r="F106" i="6"/>
  <c r="E106" i="6"/>
  <c r="K106" i="6" s="1"/>
  <c r="D106" i="6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U102" i="6" s="1"/>
  <c r="L102" i="6"/>
  <c r="J102" i="6"/>
  <c r="K102" i="6" s="1"/>
  <c r="H102" i="6"/>
  <c r="F102" i="6"/>
  <c r="E102" i="6"/>
  <c r="D102" i="6"/>
  <c r="I102" i="6" s="1"/>
  <c r="T101" i="6"/>
  <c r="S101" i="6"/>
  <c r="R101" i="6"/>
  <c r="Q101" i="6"/>
  <c r="P101" i="6"/>
  <c r="U101" i="6" s="1"/>
  <c r="L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U96" i="6"/>
  <c r="S96" i="6"/>
  <c r="R96" i="6"/>
  <c r="Q96" i="6"/>
  <c r="P96" i="6"/>
  <c r="L96" i="6"/>
  <c r="J96" i="6"/>
  <c r="H96" i="6"/>
  <c r="F96" i="6"/>
  <c r="E96" i="6"/>
  <c r="D96" i="6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T91" i="6" s="1"/>
  <c r="Q91" i="6"/>
  <c r="P91" i="6"/>
  <c r="L91" i="6"/>
  <c r="J91" i="6"/>
  <c r="H91" i="6"/>
  <c r="F91" i="6"/>
  <c r="E91" i="6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J85" i="6"/>
  <c r="H85" i="6"/>
  <c r="F85" i="6"/>
  <c r="E85" i="6"/>
  <c r="D85" i="6"/>
  <c r="I85" i="6" s="1"/>
  <c r="S84" i="6"/>
  <c r="R84" i="6"/>
  <c r="T84" i="6" s="1"/>
  <c r="Q84" i="6"/>
  <c r="P84" i="6"/>
  <c r="L84" i="6"/>
  <c r="J84" i="6"/>
  <c r="H84" i="6"/>
  <c r="F84" i="6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U78" i="6"/>
  <c r="S78" i="6"/>
  <c r="R78" i="6"/>
  <c r="Q78" i="6"/>
  <c r="P78" i="6"/>
  <c r="L78" i="6"/>
  <c r="J78" i="6"/>
  <c r="H78" i="6"/>
  <c r="F78" i="6"/>
  <c r="N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O74" i="6"/>
  <c r="N74" i="6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T70" i="6" s="1"/>
  <c r="Q70" i="6"/>
  <c r="P70" i="6"/>
  <c r="L70" i="6"/>
  <c r="J70" i="6"/>
  <c r="H70" i="6"/>
  <c r="F70" i="6"/>
  <c r="E70" i="6"/>
  <c r="K70" i="6" s="1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U63" i="6" s="1"/>
  <c r="L63" i="6"/>
  <c r="J63" i="6"/>
  <c r="H63" i="6"/>
  <c r="N63" i="6" s="1"/>
  <c r="F63" i="6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T58" i="6"/>
  <c r="S58" i="6"/>
  <c r="R58" i="6"/>
  <c r="Q58" i="6"/>
  <c r="P58" i="6"/>
  <c r="U58" i="6" s="1"/>
  <c r="L58" i="6"/>
  <c r="J58" i="6"/>
  <c r="K58" i="6" s="1"/>
  <c r="H58" i="6"/>
  <c r="F58" i="6"/>
  <c r="E58" i="6"/>
  <c r="D58" i="6"/>
  <c r="U57" i="6"/>
  <c r="T57" i="6"/>
  <c r="N57" i="6"/>
  <c r="O57" i="6" s="1"/>
  <c r="M57" i="6"/>
  <c r="K57" i="6"/>
  <c r="I57" i="6"/>
  <c r="G57" i="6"/>
  <c r="S54" i="6"/>
  <c r="R54" i="6"/>
  <c r="Q54" i="6"/>
  <c r="P54" i="6"/>
  <c r="U54" i="6" s="1"/>
  <c r="L54" i="6"/>
  <c r="J54" i="6"/>
  <c r="H54" i="6"/>
  <c r="F54" i="6"/>
  <c r="E54" i="6"/>
  <c r="D54" i="6"/>
  <c r="G54" i="6" s="1"/>
  <c r="S53" i="6"/>
  <c r="R53" i="6"/>
  <c r="Q53" i="6"/>
  <c r="P53" i="6"/>
  <c r="L53" i="6"/>
  <c r="J53" i="6"/>
  <c r="H53" i="6"/>
  <c r="F53" i="6"/>
  <c r="E53" i="6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P47" i="6"/>
  <c r="U47" i="6" s="1"/>
  <c r="L47" i="6"/>
  <c r="J47" i="6"/>
  <c r="H47" i="6"/>
  <c r="F47" i="6"/>
  <c r="G47" i="6" s="1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T40" i="6" s="1"/>
  <c r="R40" i="6"/>
  <c r="Q40" i="6"/>
  <c r="P40" i="6"/>
  <c r="U40" i="6" s="1"/>
  <c r="L40" i="6"/>
  <c r="J40" i="6"/>
  <c r="K40" i="6" s="1"/>
  <c r="H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T35" i="6" s="1"/>
  <c r="Q35" i="6"/>
  <c r="P35" i="6"/>
  <c r="U35" i="6" s="1"/>
  <c r="L35" i="6"/>
  <c r="J35" i="6"/>
  <c r="H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T27" i="6"/>
  <c r="S27" i="6"/>
  <c r="R27" i="6"/>
  <c r="Q27" i="6"/>
  <c r="P27" i="6"/>
  <c r="U27" i="6" s="1"/>
  <c r="L27" i="6"/>
  <c r="J27" i="6"/>
  <c r="H27" i="6"/>
  <c r="F27" i="6"/>
  <c r="N27" i="6" s="1"/>
  <c r="O27" i="6" s="1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U19" i="6" s="1"/>
  <c r="N19" i="6"/>
  <c r="L19" i="6"/>
  <c r="J19" i="6"/>
  <c r="K19" i="6" s="1"/>
  <c r="H19" i="6"/>
  <c r="F19" i="6"/>
  <c r="E19" i="6"/>
  <c r="D19" i="6"/>
  <c r="I19" i="6" s="1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T10" i="6"/>
  <c r="S10" i="6"/>
  <c r="R10" i="6"/>
  <c r="Q10" i="6"/>
  <c r="P10" i="6"/>
  <c r="U10" i="6" s="1"/>
  <c r="L10" i="6"/>
  <c r="J10" i="6"/>
  <c r="H10" i="6"/>
  <c r="F10" i="6"/>
  <c r="E10" i="6"/>
  <c r="K10" i="6" s="1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T339" i="5" s="1"/>
  <c r="R339" i="5"/>
  <c r="Q339" i="5"/>
  <c r="P339" i="5"/>
  <c r="L339" i="5"/>
  <c r="U339" i="5" s="1"/>
  <c r="J339" i="5"/>
  <c r="H339" i="5"/>
  <c r="F339" i="5"/>
  <c r="E339" i="5"/>
  <c r="M339" i="5" s="1"/>
  <c r="D339" i="5"/>
  <c r="S338" i="5"/>
  <c r="R338" i="5"/>
  <c r="Q338" i="5"/>
  <c r="P338" i="5"/>
  <c r="L338" i="5"/>
  <c r="J338" i="5"/>
  <c r="H338" i="5"/>
  <c r="F338" i="5"/>
  <c r="E338" i="5"/>
  <c r="D338" i="5"/>
  <c r="G338" i="5" s="1"/>
  <c r="U337" i="5"/>
  <c r="S337" i="5"/>
  <c r="R337" i="5"/>
  <c r="Q337" i="5"/>
  <c r="P337" i="5"/>
  <c r="L337" i="5"/>
  <c r="J337" i="5"/>
  <c r="H337" i="5"/>
  <c r="F337" i="5"/>
  <c r="G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T332" i="5" s="1"/>
  <c r="R332" i="5"/>
  <c r="Q332" i="5"/>
  <c r="P332" i="5"/>
  <c r="L332" i="5"/>
  <c r="K332" i="5"/>
  <c r="J332" i="5"/>
  <c r="H332" i="5"/>
  <c r="I332" i="5" s="1"/>
  <c r="F332" i="5"/>
  <c r="E332" i="5"/>
  <c r="D332" i="5"/>
  <c r="G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S323" i="5"/>
  <c r="T323" i="5" s="1"/>
  <c r="R323" i="5"/>
  <c r="Q323" i="5"/>
  <c r="P323" i="5"/>
  <c r="L323" i="5"/>
  <c r="J323" i="5"/>
  <c r="H323" i="5"/>
  <c r="F323" i="5"/>
  <c r="N323" i="5" s="1"/>
  <c r="E323" i="5"/>
  <c r="D323" i="5"/>
  <c r="U322" i="5"/>
  <c r="T322" i="5"/>
  <c r="O322" i="5"/>
  <c r="N322" i="5"/>
  <c r="M322" i="5"/>
  <c r="K322" i="5"/>
  <c r="I322" i="5"/>
  <c r="G322" i="5"/>
  <c r="U321" i="5"/>
  <c r="T321" i="5"/>
  <c r="O321" i="5"/>
  <c r="N321" i="5"/>
  <c r="M321" i="5"/>
  <c r="K321" i="5"/>
  <c r="I321" i="5"/>
  <c r="G321" i="5"/>
  <c r="U320" i="5"/>
  <c r="T320" i="5"/>
  <c r="O320" i="5"/>
  <c r="N320" i="5"/>
  <c r="M320" i="5"/>
  <c r="K320" i="5"/>
  <c r="I320" i="5"/>
  <c r="G320" i="5"/>
  <c r="U319" i="5"/>
  <c r="T319" i="5"/>
  <c r="O319" i="5"/>
  <c r="N319" i="5"/>
  <c r="M319" i="5"/>
  <c r="K319" i="5"/>
  <c r="I319" i="5"/>
  <c r="G319" i="5"/>
  <c r="U318" i="5"/>
  <c r="T318" i="5"/>
  <c r="O318" i="5"/>
  <c r="N318" i="5"/>
  <c r="M318" i="5"/>
  <c r="K318" i="5"/>
  <c r="I318" i="5"/>
  <c r="G318" i="5"/>
  <c r="U317" i="5"/>
  <c r="S317" i="5"/>
  <c r="T317" i="5" s="1"/>
  <c r="R317" i="5"/>
  <c r="Q317" i="5"/>
  <c r="P317" i="5"/>
  <c r="M317" i="5"/>
  <c r="L317" i="5"/>
  <c r="J317" i="5"/>
  <c r="K317" i="5" s="1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P310" i="5"/>
  <c r="U310" i="5" s="1"/>
  <c r="L310" i="5"/>
  <c r="J310" i="5"/>
  <c r="H310" i="5"/>
  <c r="F310" i="5"/>
  <c r="N310" i="5" s="1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L303" i="5"/>
  <c r="J303" i="5"/>
  <c r="H303" i="5"/>
  <c r="F303" i="5"/>
  <c r="E303" i="5"/>
  <c r="D303" i="5"/>
  <c r="G303" i="5" s="1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L299" i="5"/>
  <c r="U299" i="5" s="1"/>
  <c r="K299" i="5"/>
  <c r="J299" i="5"/>
  <c r="H299" i="5"/>
  <c r="F299" i="5"/>
  <c r="N299" i="5" s="1"/>
  <c r="E299" i="5"/>
  <c r="D299" i="5"/>
  <c r="S298" i="5"/>
  <c r="R298" i="5"/>
  <c r="T298" i="5" s="1"/>
  <c r="Q298" i="5"/>
  <c r="P298" i="5"/>
  <c r="L298" i="5"/>
  <c r="J298" i="5"/>
  <c r="H298" i="5"/>
  <c r="F298" i="5"/>
  <c r="E298" i="5"/>
  <c r="D298" i="5"/>
  <c r="G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O295" i="5"/>
  <c r="N295" i="5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P292" i="5"/>
  <c r="U292" i="5" s="1"/>
  <c r="M292" i="5"/>
  <c r="L292" i="5"/>
  <c r="J292" i="5"/>
  <c r="H292" i="5"/>
  <c r="F292" i="5"/>
  <c r="E292" i="5"/>
  <c r="D292" i="5"/>
  <c r="I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H285" i="5"/>
  <c r="F285" i="5"/>
  <c r="E285" i="5"/>
  <c r="D285" i="5"/>
  <c r="G285" i="5" s="1"/>
  <c r="U284" i="5"/>
  <c r="T284" i="5"/>
  <c r="O284" i="5"/>
  <c r="N284" i="5"/>
  <c r="M284" i="5"/>
  <c r="K284" i="5"/>
  <c r="I284" i="5"/>
  <c r="G284" i="5"/>
  <c r="U283" i="5"/>
  <c r="T283" i="5"/>
  <c r="O283" i="5"/>
  <c r="N283" i="5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O280" i="5"/>
  <c r="N280" i="5"/>
  <c r="M280" i="5"/>
  <c r="K280" i="5"/>
  <c r="I280" i="5"/>
  <c r="G280" i="5"/>
  <c r="U279" i="5"/>
  <c r="T279" i="5"/>
  <c r="O279" i="5"/>
  <c r="N279" i="5"/>
  <c r="M279" i="5"/>
  <c r="K279" i="5"/>
  <c r="I279" i="5"/>
  <c r="G279" i="5"/>
  <c r="U278" i="5"/>
  <c r="T278" i="5"/>
  <c r="O278" i="5"/>
  <c r="N278" i="5"/>
  <c r="M278" i="5"/>
  <c r="K278" i="5"/>
  <c r="I278" i="5"/>
  <c r="G278" i="5"/>
  <c r="U277" i="5"/>
  <c r="T277" i="5"/>
  <c r="O277" i="5"/>
  <c r="N277" i="5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P275" i="5"/>
  <c r="L275" i="5"/>
  <c r="U275" i="5" s="1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O272" i="5"/>
  <c r="N272" i="5"/>
  <c r="M272" i="5"/>
  <c r="K272" i="5"/>
  <c r="I272" i="5"/>
  <c r="G272" i="5"/>
  <c r="U271" i="5"/>
  <c r="T271" i="5"/>
  <c r="O271" i="5"/>
  <c r="N271" i="5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O269" i="5"/>
  <c r="N269" i="5"/>
  <c r="M269" i="5"/>
  <c r="K269" i="5"/>
  <c r="I269" i="5"/>
  <c r="G269" i="5"/>
  <c r="U268" i="5"/>
  <c r="T268" i="5"/>
  <c r="O268" i="5"/>
  <c r="N268" i="5"/>
  <c r="M268" i="5"/>
  <c r="K268" i="5"/>
  <c r="I268" i="5"/>
  <c r="G268" i="5"/>
  <c r="U267" i="5"/>
  <c r="S267" i="5"/>
  <c r="R267" i="5"/>
  <c r="Q267" i="5"/>
  <c r="P267" i="5"/>
  <c r="L267" i="5"/>
  <c r="M267" i="5" s="1"/>
  <c r="J267" i="5"/>
  <c r="H267" i="5"/>
  <c r="F267" i="5"/>
  <c r="E267" i="5"/>
  <c r="K267" i="5" s="1"/>
  <c r="D267" i="5"/>
  <c r="I267" i="5" s="1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U260" i="5"/>
  <c r="S260" i="5"/>
  <c r="R260" i="5"/>
  <c r="T260" i="5" s="1"/>
  <c r="Q260" i="5"/>
  <c r="P260" i="5"/>
  <c r="N260" i="5"/>
  <c r="L260" i="5"/>
  <c r="J260" i="5"/>
  <c r="I260" i="5"/>
  <c r="H260" i="5"/>
  <c r="F260" i="5"/>
  <c r="E260" i="5"/>
  <c r="D260" i="5"/>
  <c r="S259" i="5"/>
  <c r="R259" i="5"/>
  <c r="Q259" i="5"/>
  <c r="P259" i="5"/>
  <c r="L259" i="5"/>
  <c r="J259" i="5"/>
  <c r="H259" i="5"/>
  <c r="F259" i="5"/>
  <c r="E259" i="5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P254" i="5"/>
  <c r="L254" i="5"/>
  <c r="J254" i="5"/>
  <c r="H254" i="5"/>
  <c r="F254" i="5"/>
  <c r="E254" i="5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U240" i="5" s="1"/>
  <c r="L240" i="5"/>
  <c r="J240" i="5"/>
  <c r="I240" i="5"/>
  <c r="H240" i="5"/>
  <c r="F240" i="5"/>
  <c r="E240" i="5"/>
  <c r="M240" i="5" s="1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T231" i="5" s="1"/>
  <c r="Q231" i="5"/>
  <c r="P231" i="5"/>
  <c r="L231" i="5"/>
  <c r="J231" i="5"/>
  <c r="K231" i="5" s="1"/>
  <c r="H231" i="5"/>
  <c r="F231" i="5"/>
  <c r="E231" i="5"/>
  <c r="D231" i="5"/>
  <c r="G231" i="5" s="1"/>
  <c r="S230" i="5"/>
  <c r="R230" i="5"/>
  <c r="Q230" i="5"/>
  <c r="P230" i="5"/>
  <c r="L230" i="5"/>
  <c r="U230" i="5" s="1"/>
  <c r="J230" i="5"/>
  <c r="K230" i="5" s="1"/>
  <c r="H230" i="5"/>
  <c r="F230" i="5"/>
  <c r="N230" i="5" s="1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U224" i="5" s="1"/>
  <c r="L224" i="5"/>
  <c r="M224" i="5" s="1"/>
  <c r="K224" i="5"/>
  <c r="J224" i="5"/>
  <c r="H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P216" i="5"/>
  <c r="U216" i="5" s="1"/>
  <c r="L216" i="5"/>
  <c r="J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T205" i="5" s="1"/>
  <c r="Q205" i="5"/>
  <c r="P205" i="5"/>
  <c r="L205" i="5"/>
  <c r="J205" i="5"/>
  <c r="K205" i="5" s="1"/>
  <c r="H205" i="5"/>
  <c r="F205" i="5"/>
  <c r="E205" i="5"/>
  <c r="D205" i="5"/>
  <c r="G205" i="5" s="1"/>
  <c r="U204" i="5"/>
  <c r="S204" i="5"/>
  <c r="R204" i="5"/>
  <c r="T204" i="5" s="1"/>
  <c r="Q204" i="5"/>
  <c r="P204" i="5"/>
  <c r="L204" i="5"/>
  <c r="M204" i="5" s="1"/>
  <c r="K204" i="5"/>
  <c r="J204" i="5"/>
  <c r="H204" i="5"/>
  <c r="F204" i="5"/>
  <c r="N204" i="5" s="1"/>
  <c r="E204" i="5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L198" i="5"/>
  <c r="N198" i="5" s="1"/>
  <c r="J198" i="5"/>
  <c r="H198" i="5"/>
  <c r="F198" i="5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P191" i="5"/>
  <c r="U191" i="5" s="1"/>
  <c r="L191" i="5"/>
  <c r="J191" i="5"/>
  <c r="H191" i="5"/>
  <c r="F191" i="5"/>
  <c r="E191" i="5"/>
  <c r="M191" i="5" s="1"/>
  <c r="D191" i="5"/>
  <c r="G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L185" i="5"/>
  <c r="J185" i="5"/>
  <c r="H185" i="5"/>
  <c r="F185" i="5"/>
  <c r="N185" i="5" s="1"/>
  <c r="O185" i="5" s="1"/>
  <c r="E185" i="5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T179" i="5" s="1"/>
  <c r="Q179" i="5"/>
  <c r="P179" i="5"/>
  <c r="L179" i="5"/>
  <c r="M179" i="5" s="1"/>
  <c r="J179" i="5"/>
  <c r="H179" i="5"/>
  <c r="F179" i="5"/>
  <c r="E179" i="5"/>
  <c r="K179" i="5" s="1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T170" i="5" s="1"/>
  <c r="R170" i="5"/>
  <c r="Q170" i="5"/>
  <c r="P170" i="5"/>
  <c r="L170" i="5"/>
  <c r="J170" i="5"/>
  <c r="H170" i="5"/>
  <c r="F170" i="5"/>
  <c r="G170" i="5" s="1"/>
  <c r="E170" i="5"/>
  <c r="D170" i="5"/>
  <c r="S169" i="5"/>
  <c r="R169" i="5"/>
  <c r="T169" i="5" s="1"/>
  <c r="Q169" i="5"/>
  <c r="P169" i="5"/>
  <c r="U169" i="5" s="1"/>
  <c r="M169" i="5"/>
  <c r="L169" i="5"/>
  <c r="J169" i="5"/>
  <c r="H169" i="5"/>
  <c r="F169" i="5"/>
  <c r="N169" i="5" s="1"/>
  <c r="O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J163" i="5"/>
  <c r="H163" i="5"/>
  <c r="F163" i="5"/>
  <c r="N163" i="5" s="1"/>
  <c r="O163" i="5" s="1"/>
  <c r="E163" i="5"/>
  <c r="K163" i="5" s="1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U157" i="5" s="1"/>
  <c r="M157" i="5"/>
  <c r="L157" i="5"/>
  <c r="J157" i="5"/>
  <c r="K157" i="5" s="1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N150" i="5" s="1"/>
  <c r="F150" i="5"/>
  <c r="E150" i="5"/>
  <c r="K150" i="5" s="1"/>
  <c r="D150" i="5"/>
  <c r="I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L144" i="5"/>
  <c r="J144" i="5"/>
  <c r="H144" i="5"/>
  <c r="I144" i="5" s="1"/>
  <c r="F144" i="5"/>
  <c r="N144" i="5" s="1"/>
  <c r="O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Q137" i="5"/>
  <c r="P137" i="5"/>
  <c r="L137" i="5"/>
  <c r="J137" i="5"/>
  <c r="H137" i="5"/>
  <c r="I137" i="5" s="1"/>
  <c r="F137" i="5"/>
  <c r="N137" i="5" s="1"/>
  <c r="O137" i="5" s="1"/>
  <c r="E137" i="5"/>
  <c r="M137" i="5" s="1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T132" i="5" s="1"/>
  <c r="Q132" i="5"/>
  <c r="P132" i="5"/>
  <c r="L132" i="5"/>
  <c r="J132" i="5"/>
  <c r="H132" i="5"/>
  <c r="F132" i="5"/>
  <c r="E132" i="5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T126" i="5" s="1"/>
  <c r="Q126" i="5"/>
  <c r="P126" i="5"/>
  <c r="L126" i="5"/>
  <c r="J126" i="5"/>
  <c r="H126" i="5"/>
  <c r="F126" i="5"/>
  <c r="N126" i="5" s="1"/>
  <c r="E126" i="5"/>
  <c r="D126" i="5"/>
  <c r="G126" i="5" s="1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T121" i="5" s="1"/>
  <c r="Q121" i="5"/>
  <c r="P121" i="5"/>
  <c r="L121" i="5"/>
  <c r="J121" i="5"/>
  <c r="H121" i="5"/>
  <c r="G121" i="5"/>
  <c r="F121" i="5"/>
  <c r="N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L112" i="5"/>
  <c r="J112" i="5"/>
  <c r="H112" i="5"/>
  <c r="G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T106" i="5" s="1"/>
  <c r="Q106" i="5"/>
  <c r="P106" i="5"/>
  <c r="L106" i="5"/>
  <c r="J106" i="5"/>
  <c r="H106" i="5"/>
  <c r="F106" i="5"/>
  <c r="E106" i="5"/>
  <c r="D106" i="5"/>
  <c r="G106" i="5" s="1"/>
  <c r="U105" i="5"/>
  <c r="T105" i="5"/>
  <c r="N105" i="5"/>
  <c r="O105" i="5" s="1"/>
  <c r="M105" i="5"/>
  <c r="K105" i="5"/>
  <c r="I105" i="5"/>
  <c r="G105" i="5"/>
  <c r="S102" i="5"/>
  <c r="R102" i="5"/>
  <c r="T102" i="5" s="1"/>
  <c r="Q102" i="5"/>
  <c r="P102" i="5"/>
  <c r="L102" i="5"/>
  <c r="U102" i="5" s="1"/>
  <c r="J102" i="5"/>
  <c r="K102" i="5" s="1"/>
  <c r="H102" i="5"/>
  <c r="F102" i="5"/>
  <c r="E102" i="5"/>
  <c r="D102" i="5"/>
  <c r="G102" i="5" s="1"/>
  <c r="S101" i="5"/>
  <c r="R101" i="5"/>
  <c r="Q101" i="5"/>
  <c r="P101" i="5"/>
  <c r="U101" i="5" s="1"/>
  <c r="L101" i="5"/>
  <c r="J101" i="5"/>
  <c r="H101" i="5"/>
  <c r="F101" i="5"/>
  <c r="E101" i="5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U96" i="5" s="1"/>
  <c r="L96" i="5"/>
  <c r="J96" i="5"/>
  <c r="I96" i="5"/>
  <c r="H96" i="5"/>
  <c r="F96" i="5"/>
  <c r="E96" i="5"/>
  <c r="D96" i="5"/>
  <c r="G96" i="5" s="1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S91" i="5"/>
  <c r="R91" i="5"/>
  <c r="Q91" i="5"/>
  <c r="P91" i="5"/>
  <c r="L91" i="5"/>
  <c r="U91" i="5" s="1"/>
  <c r="J91" i="5"/>
  <c r="K91" i="5" s="1"/>
  <c r="H91" i="5"/>
  <c r="F91" i="5"/>
  <c r="E91" i="5"/>
  <c r="D91" i="5"/>
  <c r="I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L85" i="5"/>
  <c r="J85" i="5"/>
  <c r="H85" i="5"/>
  <c r="F85" i="5"/>
  <c r="N85" i="5" s="1"/>
  <c r="E85" i="5"/>
  <c r="D85" i="5"/>
  <c r="S84" i="5"/>
  <c r="T84" i="5" s="1"/>
  <c r="R84" i="5"/>
  <c r="Q84" i="5"/>
  <c r="P84" i="5"/>
  <c r="L84" i="5"/>
  <c r="K84" i="5"/>
  <c r="J84" i="5"/>
  <c r="H84" i="5"/>
  <c r="F84" i="5"/>
  <c r="N84" i="5" s="1"/>
  <c r="O84" i="5" s="1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L78" i="5"/>
  <c r="J78" i="5"/>
  <c r="H78" i="5"/>
  <c r="I78" i="5" s="1"/>
  <c r="F78" i="5"/>
  <c r="N78" i="5" s="1"/>
  <c r="E78" i="5"/>
  <c r="K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U70" i="5" s="1"/>
  <c r="L70" i="5"/>
  <c r="J70" i="5"/>
  <c r="H70" i="5"/>
  <c r="F70" i="5"/>
  <c r="N70" i="5" s="1"/>
  <c r="O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T63" i="5" s="1"/>
  <c r="Q63" i="5"/>
  <c r="P63" i="5"/>
  <c r="U63" i="5" s="1"/>
  <c r="L63" i="5"/>
  <c r="J63" i="5"/>
  <c r="H63" i="5"/>
  <c r="F63" i="5"/>
  <c r="E63" i="5"/>
  <c r="O63" i="5" s="1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H58" i="5"/>
  <c r="F58" i="5"/>
  <c r="E58" i="5"/>
  <c r="M58" i="5" s="1"/>
  <c r="D58" i="5"/>
  <c r="I58" i="5" s="1"/>
  <c r="U57" i="5"/>
  <c r="T57" i="5"/>
  <c r="N57" i="5"/>
  <c r="O57" i="5" s="1"/>
  <c r="M57" i="5"/>
  <c r="K57" i="5"/>
  <c r="I57" i="5"/>
  <c r="G57" i="5"/>
  <c r="S54" i="5"/>
  <c r="R54" i="5"/>
  <c r="Q54" i="5"/>
  <c r="P54" i="5"/>
  <c r="L54" i="5"/>
  <c r="J54" i="5"/>
  <c r="H54" i="5"/>
  <c r="I54" i="5" s="1"/>
  <c r="F54" i="5"/>
  <c r="N54" i="5" s="1"/>
  <c r="E54" i="5"/>
  <c r="K54" i="5" s="1"/>
  <c r="D54" i="5"/>
  <c r="S53" i="5"/>
  <c r="R53" i="5"/>
  <c r="T53" i="5" s="1"/>
  <c r="Q53" i="5"/>
  <c r="P53" i="5"/>
  <c r="U53" i="5" s="1"/>
  <c r="L53" i="5"/>
  <c r="J53" i="5"/>
  <c r="K53" i="5" s="1"/>
  <c r="H53" i="5"/>
  <c r="F53" i="5"/>
  <c r="E53" i="5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U47" i="5" s="1"/>
  <c r="J47" i="5"/>
  <c r="H47" i="5"/>
  <c r="F47" i="5"/>
  <c r="E47" i="5"/>
  <c r="D47" i="5"/>
  <c r="G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T40" i="5" s="1"/>
  <c r="Q40" i="5"/>
  <c r="P40" i="5"/>
  <c r="L40" i="5"/>
  <c r="J40" i="5"/>
  <c r="K40" i="5" s="1"/>
  <c r="H40" i="5"/>
  <c r="F40" i="5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T35" i="5" s="1"/>
  <c r="Q35" i="5"/>
  <c r="P35" i="5"/>
  <c r="L35" i="5"/>
  <c r="J35" i="5"/>
  <c r="H35" i="5"/>
  <c r="F35" i="5"/>
  <c r="E35" i="5"/>
  <c r="D35" i="5"/>
  <c r="G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T27" i="5" s="1"/>
  <c r="Q27" i="5"/>
  <c r="P27" i="5"/>
  <c r="U27" i="5" s="1"/>
  <c r="L27" i="5"/>
  <c r="J27" i="5"/>
  <c r="K27" i="5" s="1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L19" i="5"/>
  <c r="U19" i="5" s="1"/>
  <c r="J19" i="5"/>
  <c r="H19" i="5"/>
  <c r="F19" i="5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T10" i="5"/>
  <c r="S10" i="5"/>
  <c r="R10" i="5"/>
  <c r="Q10" i="5"/>
  <c r="P10" i="5"/>
  <c r="U10" i="5" s="1"/>
  <c r="L10" i="5"/>
  <c r="J10" i="5"/>
  <c r="K10" i="5" s="1"/>
  <c r="H10" i="5"/>
  <c r="F10" i="5"/>
  <c r="E10" i="5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J339" i="4"/>
  <c r="K339" i="4" s="1"/>
  <c r="I339" i="4"/>
  <c r="H339" i="4"/>
  <c r="F339" i="4"/>
  <c r="E339" i="4"/>
  <c r="D339" i="4"/>
  <c r="G339" i="4" s="1"/>
  <c r="S338" i="4"/>
  <c r="R338" i="4"/>
  <c r="Q338" i="4"/>
  <c r="P338" i="4"/>
  <c r="L338" i="4"/>
  <c r="J338" i="4"/>
  <c r="H338" i="4"/>
  <c r="F338" i="4"/>
  <c r="E338" i="4"/>
  <c r="D338" i="4"/>
  <c r="S337" i="4"/>
  <c r="R337" i="4"/>
  <c r="Q337" i="4"/>
  <c r="P337" i="4"/>
  <c r="L337" i="4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U332" i="4" s="1"/>
  <c r="L332" i="4"/>
  <c r="J332" i="4"/>
  <c r="H332" i="4"/>
  <c r="F332" i="4"/>
  <c r="E332" i="4"/>
  <c r="M332" i="4" s="1"/>
  <c r="D332" i="4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P323" i="4"/>
  <c r="L323" i="4"/>
  <c r="J323" i="4"/>
  <c r="K323" i="4" s="1"/>
  <c r="H323" i="4"/>
  <c r="F323" i="4"/>
  <c r="G323" i="4" s="1"/>
  <c r="E323" i="4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T317" i="4" s="1"/>
  <c r="R317" i="4"/>
  <c r="Q317" i="4"/>
  <c r="P317" i="4"/>
  <c r="M317" i="4"/>
  <c r="L317" i="4"/>
  <c r="J317" i="4"/>
  <c r="N317" i="4" s="1"/>
  <c r="H317" i="4"/>
  <c r="F317" i="4"/>
  <c r="E317" i="4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T310" i="4" s="1"/>
  <c r="Q310" i="4"/>
  <c r="P310" i="4"/>
  <c r="L310" i="4"/>
  <c r="U310" i="4" s="1"/>
  <c r="J310" i="4"/>
  <c r="H310" i="4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L303" i="4"/>
  <c r="U303" i="4" s="1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T299" i="4" s="1"/>
  <c r="R299" i="4"/>
  <c r="Q299" i="4"/>
  <c r="P299" i="4"/>
  <c r="L299" i="4"/>
  <c r="J299" i="4"/>
  <c r="H299" i="4"/>
  <c r="F299" i="4"/>
  <c r="E299" i="4"/>
  <c r="D299" i="4"/>
  <c r="I299" i="4" s="1"/>
  <c r="S298" i="4"/>
  <c r="R298" i="4"/>
  <c r="T298" i="4" s="1"/>
  <c r="Q298" i="4"/>
  <c r="P298" i="4"/>
  <c r="M298" i="4"/>
  <c r="L298" i="4"/>
  <c r="U298" i="4" s="1"/>
  <c r="J298" i="4"/>
  <c r="H298" i="4"/>
  <c r="N298" i="4" s="1"/>
  <c r="F298" i="4"/>
  <c r="E298" i="4"/>
  <c r="K298" i="4" s="1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T292" i="4"/>
  <c r="S292" i="4"/>
  <c r="R292" i="4"/>
  <c r="Q292" i="4"/>
  <c r="P292" i="4"/>
  <c r="L292" i="4"/>
  <c r="J292" i="4"/>
  <c r="H292" i="4"/>
  <c r="F292" i="4"/>
  <c r="E292" i="4"/>
  <c r="K292" i="4" s="1"/>
  <c r="D292" i="4"/>
  <c r="G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P285" i="4"/>
  <c r="U285" i="4" s="1"/>
  <c r="L285" i="4"/>
  <c r="J285" i="4"/>
  <c r="H285" i="4"/>
  <c r="F285" i="4"/>
  <c r="E285" i="4"/>
  <c r="D285" i="4"/>
  <c r="I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L275" i="4"/>
  <c r="J275" i="4"/>
  <c r="K275" i="4" s="1"/>
  <c r="H275" i="4"/>
  <c r="G275" i="4"/>
  <c r="F275" i="4"/>
  <c r="E275" i="4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P267" i="4"/>
  <c r="L267" i="4"/>
  <c r="J267" i="4"/>
  <c r="H267" i="4"/>
  <c r="I267" i="4" s="1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T260" i="4"/>
  <c r="S260" i="4"/>
  <c r="R260" i="4"/>
  <c r="Q260" i="4"/>
  <c r="P260" i="4"/>
  <c r="L260" i="4"/>
  <c r="U260" i="4" s="1"/>
  <c r="K260" i="4"/>
  <c r="J260" i="4"/>
  <c r="H260" i="4"/>
  <c r="F260" i="4"/>
  <c r="E260" i="4"/>
  <c r="D260" i="4"/>
  <c r="S259" i="4"/>
  <c r="R259" i="4"/>
  <c r="Q259" i="4"/>
  <c r="P259" i="4"/>
  <c r="L259" i="4"/>
  <c r="J259" i="4"/>
  <c r="H259" i="4"/>
  <c r="F259" i="4"/>
  <c r="E259" i="4"/>
  <c r="D259" i="4"/>
  <c r="U258" i="4"/>
  <c r="T258" i="4"/>
  <c r="O258" i="4"/>
  <c r="N258" i="4"/>
  <c r="M258" i="4"/>
  <c r="K258" i="4"/>
  <c r="I258" i="4"/>
  <c r="G258" i="4"/>
  <c r="U257" i="4"/>
  <c r="T257" i="4"/>
  <c r="O257" i="4"/>
  <c r="N257" i="4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O255" i="4"/>
  <c r="N255" i="4"/>
  <c r="M255" i="4"/>
  <c r="K255" i="4"/>
  <c r="I255" i="4"/>
  <c r="G255" i="4"/>
  <c r="S254" i="4"/>
  <c r="R254" i="4"/>
  <c r="Q254" i="4"/>
  <c r="P254" i="4"/>
  <c r="L254" i="4"/>
  <c r="J254" i="4"/>
  <c r="H254" i="4"/>
  <c r="F254" i="4"/>
  <c r="E254" i="4"/>
  <c r="M254" i="4" s="1"/>
  <c r="D254" i="4"/>
  <c r="G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T247" i="4" s="1"/>
  <c r="R247" i="4"/>
  <c r="Q247" i="4"/>
  <c r="P247" i="4"/>
  <c r="M247" i="4"/>
  <c r="L247" i="4"/>
  <c r="J247" i="4"/>
  <c r="H247" i="4"/>
  <c r="F247" i="4"/>
  <c r="E247" i="4"/>
  <c r="D247" i="4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L240" i="4"/>
  <c r="U240" i="4" s="1"/>
  <c r="J240" i="4"/>
  <c r="H240" i="4"/>
  <c r="F240" i="4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L231" i="4"/>
  <c r="J231" i="4"/>
  <c r="H231" i="4"/>
  <c r="F231" i="4"/>
  <c r="E231" i="4"/>
  <c r="D231" i="4"/>
  <c r="G231" i="4" s="1"/>
  <c r="S230" i="4"/>
  <c r="R230" i="4"/>
  <c r="Q230" i="4"/>
  <c r="P230" i="4"/>
  <c r="L230" i="4"/>
  <c r="J230" i="4"/>
  <c r="H230" i="4"/>
  <c r="F230" i="4"/>
  <c r="E230" i="4"/>
  <c r="K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L224" i="4"/>
  <c r="J224" i="4"/>
  <c r="H224" i="4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U216" i="4"/>
  <c r="S216" i="4"/>
  <c r="R216" i="4"/>
  <c r="T216" i="4" s="1"/>
  <c r="Q216" i="4"/>
  <c r="P216" i="4"/>
  <c r="L216" i="4"/>
  <c r="J216" i="4"/>
  <c r="H216" i="4"/>
  <c r="F216" i="4"/>
  <c r="E216" i="4"/>
  <c r="M216" i="4" s="1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O208" i="4"/>
  <c r="N208" i="4"/>
  <c r="M208" i="4"/>
  <c r="K208" i="4"/>
  <c r="I208" i="4"/>
  <c r="G208" i="4"/>
  <c r="S205" i="4"/>
  <c r="R205" i="4"/>
  <c r="T205" i="4" s="1"/>
  <c r="Q205" i="4"/>
  <c r="P205" i="4"/>
  <c r="L205" i="4"/>
  <c r="J205" i="4"/>
  <c r="H205" i="4"/>
  <c r="F205" i="4"/>
  <c r="E205" i="4"/>
  <c r="D205" i="4"/>
  <c r="I205" i="4" s="1"/>
  <c r="S204" i="4"/>
  <c r="R204" i="4"/>
  <c r="T204" i="4" s="1"/>
  <c r="Q204" i="4"/>
  <c r="P204" i="4"/>
  <c r="L204" i="4"/>
  <c r="J204" i="4"/>
  <c r="I204" i="4"/>
  <c r="H204" i="4"/>
  <c r="F204" i="4"/>
  <c r="G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O202" i="4"/>
  <c r="N202" i="4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O200" i="4"/>
  <c r="N200" i="4"/>
  <c r="M200" i="4"/>
  <c r="K200" i="4"/>
  <c r="I200" i="4"/>
  <c r="G200" i="4"/>
  <c r="U199" i="4"/>
  <c r="T199" i="4"/>
  <c r="O199" i="4"/>
  <c r="N199" i="4"/>
  <c r="M199" i="4"/>
  <c r="K199" i="4"/>
  <c r="I199" i="4"/>
  <c r="G199" i="4"/>
  <c r="S198" i="4"/>
  <c r="R198" i="4"/>
  <c r="Q198" i="4"/>
  <c r="P198" i="4"/>
  <c r="L198" i="4"/>
  <c r="U198" i="4" s="1"/>
  <c r="K198" i="4"/>
  <c r="J198" i="4"/>
  <c r="H198" i="4"/>
  <c r="I198" i="4" s="1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L191" i="4"/>
  <c r="K191" i="4"/>
  <c r="J191" i="4"/>
  <c r="H191" i="4"/>
  <c r="F191" i="4"/>
  <c r="E191" i="4"/>
  <c r="D191" i="4"/>
  <c r="G191" i="4" s="1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N185" i="4"/>
  <c r="L185" i="4"/>
  <c r="J185" i="4"/>
  <c r="H185" i="4"/>
  <c r="F185" i="4"/>
  <c r="G185" i="4" s="1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T179" i="4" s="1"/>
  <c r="Q179" i="4"/>
  <c r="P179" i="4"/>
  <c r="L179" i="4"/>
  <c r="N179" i="4" s="1"/>
  <c r="O179" i="4" s="1"/>
  <c r="J179" i="4"/>
  <c r="H179" i="4"/>
  <c r="F179" i="4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L170" i="4"/>
  <c r="J170" i="4"/>
  <c r="H170" i="4"/>
  <c r="I170" i="4" s="1"/>
  <c r="F170" i="4"/>
  <c r="E170" i="4"/>
  <c r="D170" i="4"/>
  <c r="U169" i="4"/>
  <c r="S169" i="4"/>
  <c r="R169" i="4"/>
  <c r="Q169" i="4"/>
  <c r="P169" i="4"/>
  <c r="L169" i="4"/>
  <c r="J169" i="4"/>
  <c r="H169" i="4"/>
  <c r="F169" i="4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U163" i="4" s="1"/>
  <c r="L163" i="4"/>
  <c r="M163" i="4" s="1"/>
  <c r="J163" i="4"/>
  <c r="H163" i="4"/>
  <c r="F163" i="4"/>
  <c r="N163" i="4" s="1"/>
  <c r="E163" i="4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T157" i="4" s="1"/>
  <c r="Q157" i="4"/>
  <c r="P157" i="4"/>
  <c r="U157" i="4" s="1"/>
  <c r="L157" i="4"/>
  <c r="J157" i="4"/>
  <c r="H157" i="4"/>
  <c r="F157" i="4"/>
  <c r="E157" i="4"/>
  <c r="M157" i="4" s="1"/>
  <c r="D157" i="4"/>
  <c r="I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U150" i="4"/>
  <c r="S150" i="4"/>
  <c r="R150" i="4"/>
  <c r="T150" i="4" s="1"/>
  <c r="Q150" i="4"/>
  <c r="P150" i="4"/>
  <c r="L150" i="4"/>
  <c r="J150" i="4"/>
  <c r="N150" i="4" s="1"/>
  <c r="H150" i="4"/>
  <c r="F150" i="4"/>
  <c r="E150" i="4"/>
  <c r="M150" i="4" s="1"/>
  <c r="D150" i="4"/>
  <c r="I150" i="4" s="1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J144" i="4"/>
  <c r="H144" i="4"/>
  <c r="G144" i="4"/>
  <c r="F144" i="4"/>
  <c r="E144" i="4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T137" i="4"/>
  <c r="S137" i="4"/>
  <c r="R137" i="4"/>
  <c r="Q137" i="4"/>
  <c r="P137" i="4"/>
  <c r="L137" i="4"/>
  <c r="J137" i="4"/>
  <c r="H137" i="4"/>
  <c r="F137" i="4"/>
  <c r="N137" i="4" s="1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L132" i="4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T126" i="4"/>
  <c r="S126" i="4"/>
  <c r="R126" i="4"/>
  <c r="Q126" i="4"/>
  <c r="P126" i="4"/>
  <c r="L126" i="4"/>
  <c r="J126" i="4"/>
  <c r="H126" i="4"/>
  <c r="F126" i="4"/>
  <c r="E126" i="4"/>
  <c r="D126" i="4"/>
  <c r="G126" i="4" s="1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P121" i="4"/>
  <c r="L121" i="4"/>
  <c r="K121" i="4"/>
  <c r="J121" i="4"/>
  <c r="H121" i="4"/>
  <c r="I121" i="4" s="1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T112" i="4" s="1"/>
  <c r="Q112" i="4"/>
  <c r="P112" i="4"/>
  <c r="L112" i="4"/>
  <c r="U112" i="4" s="1"/>
  <c r="J112" i="4"/>
  <c r="H112" i="4"/>
  <c r="F112" i="4"/>
  <c r="E112" i="4"/>
  <c r="D112" i="4"/>
  <c r="I112" i="4" s="1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T106" i="4" s="1"/>
  <c r="Q106" i="4"/>
  <c r="P106" i="4"/>
  <c r="L106" i="4"/>
  <c r="J106" i="4"/>
  <c r="K106" i="4" s="1"/>
  <c r="H106" i="4"/>
  <c r="F106" i="4"/>
  <c r="E106" i="4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P102" i="4"/>
  <c r="M102" i="4"/>
  <c r="L102" i="4"/>
  <c r="J102" i="4"/>
  <c r="H102" i="4"/>
  <c r="F102" i="4"/>
  <c r="E102" i="4"/>
  <c r="D102" i="4"/>
  <c r="G102" i="4" s="1"/>
  <c r="T101" i="4"/>
  <c r="S101" i="4"/>
  <c r="R101" i="4"/>
  <c r="Q101" i="4"/>
  <c r="P101" i="4"/>
  <c r="L101" i="4"/>
  <c r="J101" i="4"/>
  <c r="K101" i="4" s="1"/>
  <c r="H101" i="4"/>
  <c r="F101" i="4"/>
  <c r="E101" i="4"/>
  <c r="D101" i="4"/>
  <c r="G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U96" i="4"/>
  <c r="S96" i="4"/>
  <c r="R96" i="4"/>
  <c r="Q96" i="4"/>
  <c r="P96" i="4"/>
  <c r="L96" i="4"/>
  <c r="M96" i="4" s="1"/>
  <c r="J96" i="4"/>
  <c r="H96" i="4"/>
  <c r="F96" i="4"/>
  <c r="N96" i="4" s="1"/>
  <c r="E96" i="4"/>
  <c r="D96" i="4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Q91" i="4"/>
  <c r="P91" i="4"/>
  <c r="L91" i="4"/>
  <c r="N91" i="4" s="1"/>
  <c r="J91" i="4"/>
  <c r="H91" i="4"/>
  <c r="F91" i="4"/>
  <c r="E91" i="4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T85" i="4" s="1"/>
  <c r="Q85" i="4"/>
  <c r="P85" i="4"/>
  <c r="L85" i="4"/>
  <c r="J85" i="4"/>
  <c r="H85" i="4"/>
  <c r="I85" i="4" s="1"/>
  <c r="F85" i="4"/>
  <c r="G85" i="4" s="1"/>
  <c r="E85" i="4"/>
  <c r="D85" i="4"/>
  <c r="S84" i="4"/>
  <c r="R84" i="4"/>
  <c r="Q84" i="4"/>
  <c r="P84" i="4"/>
  <c r="L84" i="4"/>
  <c r="K84" i="4"/>
  <c r="J84" i="4"/>
  <c r="H84" i="4"/>
  <c r="G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T78" i="4" s="1"/>
  <c r="Q78" i="4"/>
  <c r="P78" i="4"/>
  <c r="U78" i="4" s="1"/>
  <c r="L78" i="4"/>
  <c r="K78" i="4"/>
  <c r="J78" i="4"/>
  <c r="H78" i="4"/>
  <c r="I78" i="4" s="1"/>
  <c r="F78" i="4"/>
  <c r="E78" i="4"/>
  <c r="D78" i="4"/>
  <c r="U77" i="4"/>
  <c r="T77" i="4"/>
  <c r="O77" i="4"/>
  <c r="N77" i="4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U70" i="4" s="1"/>
  <c r="J70" i="4"/>
  <c r="K70" i="4" s="1"/>
  <c r="H70" i="4"/>
  <c r="F70" i="4"/>
  <c r="E70" i="4"/>
  <c r="M70" i="4" s="1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O66" i="4"/>
  <c r="N66" i="4"/>
  <c r="M66" i="4"/>
  <c r="K66" i="4"/>
  <c r="I66" i="4"/>
  <c r="G66" i="4"/>
  <c r="U65" i="4"/>
  <c r="T65" i="4"/>
  <c r="O65" i="4"/>
  <c r="N65" i="4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P63" i="4"/>
  <c r="L63" i="4"/>
  <c r="K63" i="4"/>
  <c r="J63" i="4"/>
  <c r="H63" i="4"/>
  <c r="F63" i="4"/>
  <c r="E63" i="4"/>
  <c r="M63" i="4" s="1"/>
  <c r="D63" i="4"/>
  <c r="I63" i="4" s="1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L58" i="4"/>
  <c r="J58" i="4"/>
  <c r="H58" i="4"/>
  <c r="F58" i="4"/>
  <c r="E58" i="4"/>
  <c r="M58" i="4" s="1"/>
  <c r="D58" i="4"/>
  <c r="U57" i="4"/>
  <c r="T57" i="4"/>
  <c r="N57" i="4"/>
  <c r="O57" i="4" s="1"/>
  <c r="M57" i="4"/>
  <c r="K57" i="4"/>
  <c r="I57" i="4"/>
  <c r="G57" i="4"/>
  <c r="S54" i="4"/>
  <c r="R54" i="4"/>
  <c r="T54" i="4" s="1"/>
  <c r="Q54" i="4"/>
  <c r="P54" i="4"/>
  <c r="L54" i="4"/>
  <c r="J54" i="4"/>
  <c r="H54" i="4"/>
  <c r="F54" i="4"/>
  <c r="E54" i="4"/>
  <c r="D54" i="4"/>
  <c r="G54" i="4" s="1"/>
  <c r="S53" i="4"/>
  <c r="R53" i="4"/>
  <c r="T53" i="4" s="1"/>
  <c r="Q53" i="4"/>
  <c r="P53" i="4"/>
  <c r="L53" i="4"/>
  <c r="J53" i="4"/>
  <c r="I53" i="4"/>
  <c r="H53" i="4"/>
  <c r="F53" i="4"/>
  <c r="N53" i="4" s="1"/>
  <c r="O53" i="4" s="1"/>
  <c r="E53" i="4"/>
  <c r="M53" i="4" s="1"/>
  <c r="D53" i="4"/>
  <c r="U52" i="4"/>
  <c r="T52" i="4"/>
  <c r="O52" i="4"/>
  <c r="N52" i="4"/>
  <c r="M52" i="4"/>
  <c r="K52" i="4"/>
  <c r="I52" i="4"/>
  <c r="G52" i="4"/>
  <c r="U51" i="4"/>
  <c r="T51" i="4"/>
  <c r="O51" i="4"/>
  <c r="N51" i="4"/>
  <c r="M51" i="4"/>
  <c r="K51" i="4"/>
  <c r="I51" i="4"/>
  <c r="G51" i="4"/>
  <c r="U50" i="4"/>
  <c r="T50" i="4"/>
  <c r="O50" i="4"/>
  <c r="N50" i="4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O48" i="4"/>
  <c r="N48" i="4"/>
  <c r="M48" i="4"/>
  <c r="K48" i="4"/>
  <c r="I48" i="4"/>
  <c r="G48" i="4"/>
  <c r="S47" i="4"/>
  <c r="R47" i="4"/>
  <c r="T47" i="4" s="1"/>
  <c r="Q47" i="4"/>
  <c r="P47" i="4"/>
  <c r="L47" i="4"/>
  <c r="N47" i="4" s="1"/>
  <c r="O47" i="4" s="1"/>
  <c r="K47" i="4"/>
  <c r="J47" i="4"/>
  <c r="H47" i="4"/>
  <c r="F47" i="4"/>
  <c r="E47" i="4"/>
  <c r="D47" i="4"/>
  <c r="G47" i="4" s="1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U40" i="4" s="1"/>
  <c r="M40" i="4"/>
  <c r="L40" i="4"/>
  <c r="J40" i="4"/>
  <c r="H40" i="4"/>
  <c r="N40" i="4" s="1"/>
  <c r="F40" i="4"/>
  <c r="E40" i="4"/>
  <c r="K40" i="4" s="1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T35" i="4" s="1"/>
  <c r="Q35" i="4"/>
  <c r="P35" i="4"/>
  <c r="U35" i="4" s="1"/>
  <c r="L35" i="4"/>
  <c r="J35" i="4"/>
  <c r="H35" i="4"/>
  <c r="G35" i="4"/>
  <c r="F35" i="4"/>
  <c r="E35" i="4"/>
  <c r="K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L27" i="4"/>
  <c r="J27" i="4"/>
  <c r="H27" i="4"/>
  <c r="F27" i="4"/>
  <c r="E27" i="4"/>
  <c r="D27" i="4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T19" i="4" s="1"/>
  <c r="R19" i="4"/>
  <c r="Q19" i="4"/>
  <c r="P19" i="4"/>
  <c r="L19" i="4"/>
  <c r="J19" i="4"/>
  <c r="N19" i="4" s="1"/>
  <c r="O19" i="4" s="1"/>
  <c r="H19" i="4"/>
  <c r="F19" i="4"/>
  <c r="E19" i="4"/>
  <c r="K19" i="4" s="1"/>
  <c r="D19" i="4"/>
  <c r="G19" i="4" s="1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T10" i="4" s="1"/>
  <c r="R10" i="4"/>
  <c r="Q10" i="4"/>
  <c r="P10" i="4"/>
  <c r="U10" i="4" s="1"/>
  <c r="L10" i="4"/>
  <c r="J10" i="4"/>
  <c r="H10" i="4"/>
  <c r="F10" i="4"/>
  <c r="N10" i="4" s="1"/>
  <c r="E10" i="4"/>
  <c r="M10" i="4" s="1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U339" i="3"/>
  <c r="S339" i="3"/>
  <c r="R339" i="3"/>
  <c r="T339" i="3" s="1"/>
  <c r="Q339" i="3"/>
  <c r="P339" i="3"/>
  <c r="L339" i="3"/>
  <c r="J339" i="3"/>
  <c r="H339" i="3"/>
  <c r="F339" i="3"/>
  <c r="G339" i="3" s="1"/>
  <c r="E339" i="3"/>
  <c r="D339" i="3"/>
  <c r="S338" i="3"/>
  <c r="R338" i="3"/>
  <c r="T338" i="3" s="1"/>
  <c r="Q338" i="3"/>
  <c r="P338" i="3"/>
  <c r="L338" i="3"/>
  <c r="J338" i="3"/>
  <c r="H338" i="3"/>
  <c r="F338" i="3"/>
  <c r="E338" i="3"/>
  <c r="D338" i="3"/>
  <c r="S337" i="3"/>
  <c r="R337" i="3"/>
  <c r="T337" i="3" s="1"/>
  <c r="Q337" i="3"/>
  <c r="P337" i="3"/>
  <c r="U337" i="3" s="1"/>
  <c r="O337" i="3"/>
  <c r="L337" i="3"/>
  <c r="K337" i="3"/>
  <c r="J337" i="3"/>
  <c r="H337" i="3"/>
  <c r="F337" i="3"/>
  <c r="E337" i="3"/>
  <c r="M337" i="3" s="1"/>
  <c r="D337" i="3"/>
  <c r="G337" i="3" s="1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H332" i="3"/>
  <c r="F332" i="3"/>
  <c r="N332" i="3" s="1"/>
  <c r="E332" i="3"/>
  <c r="O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L323" i="3"/>
  <c r="J323" i="3"/>
  <c r="H323" i="3"/>
  <c r="F323" i="3"/>
  <c r="N323" i="3" s="1"/>
  <c r="E323" i="3"/>
  <c r="K323" i="3" s="1"/>
  <c r="D323" i="3"/>
  <c r="I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I317" i="3"/>
  <c r="H317" i="3"/>
  <c r="G317" i="3"/>
  <c r="F317" i="3"/>
  <c r="E317" i="3"/>
  <c r="M317" i="3" s="1"/>
  <c r="D317" i="3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T310" i="3" s="1"/>
  <c r="R310" i="3"/>
  <c r="Q310" i="3"/>
  <c r="P310" i="3"/>
  <c r="L310" i="3"/>
  <c r="J310" i="3"/>
  <c r="H310" i="3"/>
  <c r="F310" i="3"/>
  <c r="N310" i="3" s="1"/>
  <c r="O310" i="3" s="1"/>
  <c r="E310" i="3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O307" i="3"/>
  <c r="N307" i="3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N303" i="3"/>
  <c r="M303" i="3"/>
  <c r="L303" i="3"/>
  <c r="U303" i="3" s="1"/>
  <c r="J303" i="3"/>
  <c r="K303" i="3" s="1"/>
  <c r="H303" i="3"/>
  <c r="F303" i="3"/>
  <c r="E303" i="3"/>
  <c r="D303" i="3"/>
  <c r="U302" i="3"/>
  <c r="T302" i="3"/>
  <c r="N302" i="3"/>
  <c r="O302" i="3" s="1"/>
  <c r="M302" i="3"/>
  <c r="K302" i="3"/>
  <c r="I302" i="3"/>
  <c r="G302" i="3"/>
  <c r="S299" i="3"/>
  <c r="R299" i="3"/>
  <c r="Q299" i="3"/>
  <c r="P299" i="3"/>
  <c r="L299" i="3"/>
  <c r="J299" i="3"/>
  <c r="H299" i="3"/>
  <c r="F299" i="3"/>
  <c r="G299" i="3" s="1"/>
  <c r="E299" i="3"/>
  <c r="M299" i="3" s="1"/>
  <c r="D299" i="3"/>
  <c r="I299" i="3" s="1"/>
  <c r="S298" i="3"/>
  <c r="R298" i="3"/>
  <c r="T298" i="3" s="1"/>
  <c r="Q298" i="3"/>
  <c r="P298" i="3"/>
  <c r="U298" i="3" s="1"/>
  <c r="L298" i="3"/>
  <c r="J298" i="3"/>
  <c r="H298" i="3"/>
  <c r="F298" i="3"/>
  <c r="E298" i="3"/>
  <c r="D298" i="3"/>
  <c r="I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K292" i="3"/>
  <c r="J292" i="3"/>
  <c r="H292" i="3"/>
  <c r="F292" i="3"/>
  <c r="N292" i="3" s="1"/>
  <c r="E292" i="3"/>
  <c r="D292" i="3"/>
  <c r="G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J285" i="3"/>
  <c r="H285" i="3"/>
  <c r="F285" i="3"/>
  <c r="E285" i="3"/>
  <c r="O285" i="3" s="1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U275" i="3"/>
  <c r="S275" i="3"/>
  <c r="R275" i="3"/>
  <c r="T275" i="3" s="1"/>
  <c r="Q275" i="3"/>
  <c r="P275" i="3"/>
  <c r="L275" i="3"/>
  <c r="J275" i="3"/>
  <c r="H275" i="3"/>
  <c r="F275" i="3"/>
  <c r="E275" i="3"/>
  <c r="K275" i="3" s="1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T267" i="3" s="1"/>
  <c r="Q267" i="3"/>
  <c r="P267" i="3"/>
  <c r="L267" i="3"/>
  <c r="J267" i="3"/>
  <c r="I267" i="3"/>
  <c r="H267" i="3"/>
  <c r="F267" i="3"/>
  <c r="E267" i="3"/>
  <c r="D267" i="3"/>
  <c r="G267" i="3" s="1"/>
  <c r="U266" i="3"/>
  <c r="T266" i="3"/>
  <c r="O266" i="3"/>
  <c r="N266" i="3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U260" i="3" s="1"/>
  <c r="L260" i="3"/>
  <c r="J260" i="3"/>
  <c r="H260" i="3"/>
  <c r="F260" i="3"/>
  <c r="E260" i="3"/>
  <c r="M260" i="3" s="1"/>
  <c r="D260" i="3"/>
  <c r="I260" i="3" s="1"/>
  <c r="U259" i="3"/>
  <c r="S259" i="3"/>
  <c r="R259" i="3"/>
  <c r="T259" i="3" s="1"/>
  <c r="Q259" i="3"/>
  <c r="P259" i="3"/>
  <c r="L259" i="3"/>
  <c r="J259" i="3"/>
  <c r="H259" i="3"/>
  <c r="F259" i="3"/>
  <c r="E259" i="3"/>
  <c r="O259" i="3" s="1"/>
  <c r="D259" i="3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Q254" i="3"/>
  <c r="P254" i="3"/>
  <c r="U254" i="3" s="1"/>
  <c r="L254" i="3"/>
  <c r="M254" i="3" s="1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T247" i="3"/>
  <c r="S247" i="3"/>
  <c r="R247" i="3"/>
  <c r="Q247" i="3"/>
  <c r="P247" i="3"/>
  <c r="U247" i="3" s="1"/>
  <c r="L247" i="3"/>
  <c r="J247" i="3"/>
  <c r="H247" i="3"/>
  <c r="F247" i="3"/>
  <c r="E247" i="3"/>
  <c r="D247" i="3"/>
  <c r="I247" i="3" s="1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I240" i="3"/>
  <c r="H240" i="3"/>
  <c r="F240" i="3"/>
  <c r="E240" i="3"/>
  <c r="D240" i="3"/>
  <c r="G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T231" i="3"/>
  <c r="S231" i="3"/>
  <c r="R231" i="3"/>
  <c r="Q231" i="3"/>
  <c r="P231" i="3"/>
  <c r="L231" i="3"/>
  <c r="M231" i="3" s="1"/>
  <c r="K231" i="3"/>
  <c r="J231" i="3"/>
  <c r="H231" i="3"/>
  <c r="F231" i="3"/>
  <c r="E231" i="3"/>
  <c r="D231" i="3"/>
  <c r="S230" i="3"/>
  <c r="R230" i="3"/>
  <c r="T230" i="3" s="1"/>
  <c r="Q230" i="3"/>
  <c r="P230" i="3"/>
  <c r="L230" i="3"/>
  <c r="J230" i="3"/>
  <c r="H230" i="3"/>
  <c r="F230" i="3"/>
  <c r="E230" i="3"/>
  <c r="K230" i="3" s="1"/>
  <c r="D230" i="3"/>
  <c r="G230" i="3" s="1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T224" i="3" s="1"/>
  <c r="Q224" i="3"/>
  <c r="P224" i="3"/>
  <c r="U224" i="3" s="1"/>
  <c r="O224" i="3"/>
  <c r="L224" i="3"/>
  <c r="J224" i="3"/>
  <c r="I224" i="3"/>
  <c r="H224" i="3"/>
  <c r="G224" i="3"/>
  <c r="F224" i="3"/>
  <c r="E224" i="3"/>
  <c r="M224" i="3" s="1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T216" i="3" s="1"/>
  <c r="Q216" i="3"/>
  <c r="P216" i="3"/>
  <c r="U216" i="3" s="1"/>
  <c r="N216" i="3"/>
  <c r="O216" i="3" s="1"/>
  <c r="L216" i="3"/>
  <c r="J216" i="3"/>
  <c r="H216" i="3"/>
  <c r="F216" i="3"/>
  <c r="E216" i="3"/>
  <c r="M216" i="3" s="1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U205" i="3"/>
  <c r="S205" i="3"/>
  <c r="T205" i="3" s="1"/>
  <c r="R205" i="3"/>
  <c r="Q205" i="3"/>
  <c r="P205" i="3"/>
  <c r="M205" i="3"/>
  <c r="L205" i="3"/>
  <c r="J205" i="3"/>
  <c r="H205" i="3"/>
  <c r="F205" i="3"/>
  <c r="E205" i="3"/>
  <c r="D205" i="3"/>
  <c r="U204" i="3"/>
  <c r="S204" i="3"/>
  <c r="R204" i="3"/>
  <c r="T204" i="3" s="1"/>
  <c r="Q204" i="3"/>
  <c r="P204" i="3"/>
  <c r="L204" i="3"/>
  <c r="J204" i="3"/>
  <c r="H204" i="3"/>
  <c r="N204" i="3" s="1"/>
  <c r="F204" i="3"/>
  <c r="E204" i="3"/>
  <c r="D204" i="3"/>
  <c r="G204" i="3" s="1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U198" i="3" s="1"/>
  <c r="O198" i="3"/>
  <c r="L198" i="3"/>
  <c r="J198" i="3"/>
  <c r="H198" i="3"/>
  <c r="F198" i="3"/>
  <c r="E198" i="3"/>
  <c r="M198" i="3" s="1"/>
  <c r="D198" i="3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U191" i="3" s="1"/>
  <c r="L191" i="3"/>
  <c r="J191" i="3"/>
  <c r="H191" i="3"/>
  <c r="I191" i="3" s="1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T185" i="3" s="1"/>
  <c r="R185" i="3"/>
  <c r="Q185" i="3"/>
  <c r="P185" i="3"/>
  <c r="U185" i="3" s="1"/>
  <c r="N185" i="3"/>
  <c r="L185" i="3"/>
  <c r="J185" i="3"/>
  <c r="H185" i="3"/>
  <c r="I185" i="3" s="1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O179" i="3"/>
  <c r="L179" i="3"/>
  <c r="J179" i="3"/>
  <c r="H179" i="3"/>
  <c r="F179" i="3"/>
  <c r="N179" i="3" s="1"/>
  <c r="E179" i="3"/>
  <c r="M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P170" i="3"/>
  <c r="L170" i="3"/>
  <c r="M170" i="3" s="1"/>
  <c r="J170" i="3"/>
  <c r="H170" i="3"/>
  <c r="G170" i="3"/>
  <c r="F170" i="3"/>
  <c r="E170" i="3"/>
  <c r="D170" i="3"/>
  <c r="S169" i="3"/>
  <c r="R169" i="3"/>
  <c r="T169" i="3" s="1"/>
  <c r="Q169" i="3"/>
  <c r="P169" i="3"/>
  <c r="U169" i="3" s="1"/>
  <c r="L169" i="3"/>
  <c r="J169" i="3"/>
  <c r="H169" i="3"/>
  <c r="F169" i="3"/>
  <c r="E169" i="3"/>
  <c r="D169" i="3"/>
  <c r="I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M163" i="3"/>
  <c r="L163" i="3"/>
  <c r="K163" i="3"/>
  <c r="J163" i="3"/>
  <c r="H163" i="3"/>
  <c r="F163" i="3"/>
  <c r="E163" i="3"/>
  <c r="D163" i="3"/>
  <c r="G163" i="3" s="1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L157" i="3"/>
  <c r="J157" i="3"/>
  <c r="H157" i="3"/>
  <c r="F157" i="3"/>
  <c r="E157" i="3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U150" i="3" s="1"/>
  <c r="L150" i="3"/>
  <c r="J150" i="3"/>
  <c r="H150" i="3"/>
  <c r="N150" i="3" s="1"/>
  <c r="F150" i="3"/>
  <c r="E150" i="3"/>
  <c r="K150" i="3" s="1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K144" i="3"/>
  <c r="J144" i="3"/>
  <c r="I144" i="3"/>
  <c r="H144" i="3"/>
  <c r="G144" i="3"/>
  <c r="F144" i="3"/>
  <c r="E144" i="3"/>
  <c r="M144" i="3" s="1"/>
  <c r="D144" i="3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U137" i="3"/>
  <c r="S137" i="3"/>
  <c r="R137" i="3"/>
  <c r="T137" i="3" s="1"/>
  <c r="Q137" i="3"/>
  <c r="P137" i="3"/>
  <c r="L137" i="3"/>
  <c r="J137" i="3"/>
  <c r="H137" i="3"/>
  <c r="F137" i="3"/>
  <c r="E137" i="3"/>
  <c r="O137" i="3" s="1"/>
  <c r="D137" i="3"/>
  <c r="G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O132" i="3"/>
  <c r="L132" i="3"/>
  <c r="J132" i="3"/>
  <c r="H132" i="3"/>
  <c r="F132" i="3"/>
  <c r="E132" i="3"/>
  <c r="M132" i="3" s="1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T126" i="3" s="1"/>
  <c r="Q126" i="3"/>
  <c r="P126" i="3"/>
  <c r="U126" i="3" s="1"/>
  <c r="L126" i="3"/>
  <c r="J126" i="3"/>
  <c r="I126" i="3"/>
  <c r="H126" i="3"/>
  <c r="F126" i="3"/>
  <c r="E126" i="3"/>
  <c r="K126" i="3" s="1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L121" i="3"/>
  <c r="K121" i="3"/>
  <c r="J121" i="3"/>
  <c r="H121" i="3"/>
  <c r="F121" i="3"/>
  <c r="E121" i="3"/>
  <c r="M121" i="3" s="1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U112" i="3"/>
  <c r="S112" i="3"/>
  <c r="R112" i="3"/>
  <c r="T112" i="3" s="1"/>
  <c r="Q112" i="3"/>
  <c r="P112" i="3"/>
  <c r="L112" i="3"/>
  <c r="K112" i="3"/>
  <c r="J112" i="3"/>
  <c r="H112" i="3"/>
  <c r="F112" i="3"/>
  <c r="E112" i="3"/>
  <c r="O112" i="3" s="1"/>
  <c r="D112" i="3"/>
  <c r="G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O106" i="3"/>
  <c r="L106" i="3"/>
  <c r="J106" i="3"/>
  <c r="H106" i="3"/>
  <c r="F106" i="3"/>
  <c r="E106" i="3"/>
  <c r="M106" i="3" s="1"/>
  <c r="D106" i="3"/>
  <c r="I106" i="3" s="1"/>
  <c r="U105" i="3"/>
  <c r="T105" i="3"/>
  <c r="O105" i="3"/>
  <c r="N105" i="3"/>
  <c r="M105" i="3"/>
  <c r="K105" i="3"/>
  <c r="I105" i="3"/>
  <c r="G105" i="3"/>
  <c r="S102" i="3"/>
  <c r="R102" i="3"/>
  <c r="T102" i="3" s="1"/>
  <c r="Q102" i="3"/>
  <c r="P102" i="3"/>
  <c r="L102" i="3"/>
  <c r="J102" i="3"/>
  <c r="H102" i="3"/>
  <c r="F102" i="3"/>
  <c r="N102" i="3" s="1"/>
  <c r="E102" i="3"/>
  <c r="K102" i="3" s="1"/>
  <c r="D102" i="3"/>
  <c r="I102" i="3" s="1"/>
  <c r="S101" i="3"/>
  <c r="R101" i="3"/>
  <c r="T101" i="3" s="1"/>
  <c r="Q101" i="3"/>
  <c r="P101" i="3"/>
  <c r="U101" i="3" s="1"/>
  <c r="L101" i="3"/>
  <c r="J101" i="3"/>
  <c r="K101" i="3" s="1"/>
  <c r="H101" i="3"/>
  <c r="F101" i="3"/>
  <c r="E101" i="3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M96" i="3"/>
  <c r="L96" i="3"/>
  <c r="J96" i="3"/>
  <c r="H96" i="3"/>
  <c r="F96" i="3"/>
  <c r="E96" i="3"/>
  <c r="O96" i="3" s="1"/>
  <c r="D96" i="3"/>
  <c r="G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L91" i="3"/>
  <c r="U91" i="3" s="1"/>
  <c r="J91" i="3"/>
  <c r="H91" i="3"/>
  <c r="N91" i="3" s="1"/>
  <c r="F91" i="3"/>
  <c r="E91" i="3"/>
  <c r="K91" i="3" s="1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U85" i="3"/>
  <c r="S85" i="3"/>
  <c r="R85" i="3"/>
  <c r="T85" i="3" s="1"/>
  <c r="Q85" i="3"/>
  <c r="P85" i="3"/>
  <c r="L85" i="3"/>
  <c r="J85" i="3"/>
  <c r="H85" i="3"/>
  <c r="F85" i="3"/>
  <c r="N85" i="3" s="1"/>
  <c r="E85" i="3"/>
  <c r="K85" i="3" s="1"/>
  <c r="D85" i="3"/>
  <c r="I85" i="3" s="1"/>
  <c r="S84" i="3"/>
  <c r="R84" i="3"/>
  <c r="T84" i="3" s="1"/>
  <c r="Q84" i="3"/>
  <c r="P84" i="3"/>
  <c r="U84" i="3" s="1"/>
  <c r="O84" i="3"/>
  <c r="L84" i="3"/>
  <c r="K84" i="3"/>
  <c r="J84" i="3"/>
  <c r="H84" i="3"/>
  <c r="N84" i="3" s="1"/>
  <c r="F84" i="3"/>
  <c r="E84" i="3"/>
  <c r="M84" i="3" s="1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F78" i="3"/>
  <c r="N78" i="3" s="1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T70" i="3"/>
  <c r="S70" i="3"/>
  <c r="R70" i="3"/>
  <c r="Q70" i="3"/>
  <c r="P70" i="3"/>
  <c r="U70" i="3" s="1"/>
  <c r="L70" i="3"/>
  <c r="M70" i="3" s="1"/>
  <c r="J70" i="3"/>
  <c r="H70" i="3"/>
  <c r="F70" i="3"/>
  <c r="G70" i="3" s="1"/>
  <c r="E70" i="3"/>
  <c r="D70" i="3"/>
  <c r="I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T63" i="3" s="1"/>
  <c r="Q63" i="3"/>
  <c r="P63" i="3"/>
  <c r="U63" i="3" s="1"/>
  <c r="M63" i="3"/>
  <c r="L63" i="3"/>
  <c r="J63" i="3"/>
  <c r="H63" i="3"/>
  <c r="G63" i="3"/>
  <c r="F63" i="3"/>
  <c r="N63" i="3" s="1"/>
  <c r="E63" i="3"/>
  <c r="K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T58" i="3"/>
  <c r="S58" i="3"/>
  <c r="R58" i="3"/>
  <c r="Q58" i="3"/>
  <c r="P58" i="3"/>
  <c r="U58" i="3" s="1"/>
  <c r="L58" i="3"/>
  <c r="J58" i="3"/>
  <c r="H58" i="3"/>
  <c r="G58" i="3"/>
  <c r="F58" i="3"/>
  <c r="E58" i="3"/>
  <c r="O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D54" i="3"/>
  <c r="S53" i="3"/>
  <c r="R53" i="3"/>
  <c r="T53" i="3" s="1"/>
  <c r="Q53" i="3"/>
  <c r="P53" i="3"/>
  <c r="U53" i="3" s="1"/>
  <c r="M53" i="3"/>
  <c r="L53" i="3"/>
  <c r="J53" i="3"/>
  <c r="H53" i="3"/>
  <c r="F53" i="3"/>
  <c r="E53" i="3"/>
  <c r="O53" i="3" s="1"/>
  <c r="D53" i="3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E47" i="3"/>
  <c r="D47" i="3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O40" i="3"/>
  <c r="L40" i="3"/>
  <c r="J40" i="3"/>
  <c r="I40" i="3"/>
  <c r="H40" i="3"/>
  <c r="F40" i="3"/>
  <c r="E40" i="3"/>
  <c r="D40" i="3"/>
  <c r="G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T35" i="3"/>
  <c r="S35" i="3"/>
  <c r="R35" i="3"/>
  <c r="Q35" i="3"/>
  <c r="P35" i="3"/>
  <c r="U35" i="3" s="1"/>
  <c r="L35" i="3"/>
  <c r="J35" i="3"/>
  <c r="H35" i="3"/>
  <c r="F35" i="3"/>
  <c r="N35" i="3" s="1"/>
  <c r="E35" i="3"/>
  <c r="O35" i="3" s="1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U27" i="3"/>
  <c r="S27" i="3"/>
  <c r="T27" i="3" s="1"/>
  <c r="R27" i="3"/>
  <c r="Q27" i="3"/>
  <c r="P27" i="3"/>
  <c r="L27" i="3"/>
  <c r="J27" i="3"/>
  <c r="H27" i="3"/>
  <c r="I27" i="3" s="1"/>
  <c r="F27" i="3"/>
  <c r="G27" i="3" s="1"/>
  <c r="E27" i="3"/>
  <c r="K27" i="3" s="1"/>
  <c r="D27" i="3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U19" i="3" s="1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S10" i="3"/>
  <c r="R10" i="3"/>
  <c r="T10" i="3" s="1"/>
  <c r="Q10" i="3"/>
  <c r="P10" i="3"/>
  <c r="L10" i="3"/>
  <c r="J10" i="3"/>
  <c r="I10" i="3"/>
  <c r="H10" i="3"/>
  <c r="G10" i="3"/>
  <c r="F10" i="3"/>
  <c r="E10" i="3"/>
  <c r="O10" i="3" s="1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T339" i="2" s="1"/>
  <c r="R339" i="2"/>
  <c r="Q339" i="2"/>
  <c r="P339" i="2"/>
  <c r="L339" i="2"/>
  <c r="U339" i="2" s="1"/>
  <c r="J339" i="2"/>
  <c r="H339" i="2"/>
  <c r="F339" i="2"/>
  <c r="N339" i="2" s="1"/>
  <c r="E339" i="2"/>
  <c r="D339" i="2"/>
  <c r="S338" i="2"/>
  <c r="R338" i="2"/>
  <c r="Q338" i="2"/>
  <c r="P338" i="2"/>
  <c r="L338" i="2"/>
  <c r="J338" i="2"/>
  <c r="H338" i="2"/>
  <c r="F338" i="2"/>
  <c r="E338" i="2"/>
  <c r="D338" i="2"/>
  <c r="I338" i="2" s="1"/>
  <c r="S337" i="2"/>
  <c r="R337" i="2"/>
  <c r="Q337" i="2"/>
  <c r="P337" i="2"/>
  <c r="L337" i="2"/>
  <c r="J337" i="2"/>
  <c r="K337" i="2" s="1"/>
  <c r="H337" i="2"/>
  <c r="F337" i="2"/>
  <c r="E337" i="2"/>
  <c r="D337" i="2"/>
  <c r="I337" i="2" s="1"/>
  <c r="U336" i="2"/>
  <c r="T336" i="2"/>
  <c r="O336" i="2"/>
  <c r="N336" i="2"/>
  <c r="M336" i="2"/>
  <c r="K336" i="2"/>
  <c r="I336" i="2"/>
  <c r="G336" i="2"/>
  <c r="U335" i="2"/>
  <c r="T335" i="2"/>
  <c r="O335" i="2"/>
  <c r="N335" i="2"/>
  <c r="M335" i="2"/>
  <c r="K335" i="2"/>
  <c r="I335" i="2"/>
  <c r="G335" i="2"/>
  <c r="U334" i="2"/>
  <c r="T334" i="2"/>
  <c r="O334" i="2"/>
  <c r="N334" i="2"/>
  <c r="M334" i="2"/>
  <c r="K334" i="2"/>
  <c r="I334" i="2"/>
  <c r="G334" i="2"/>
  <c r="U333" i="2"/>
  <c r="T333" i="2"/>
  <c r="O333" i="2"/>
  <c r="N333" i="2"/>
  <c r="M333" i="2"/>
  <c r="K333" i="2"/>
  <c r="I333" i="2"/>
  <c r="G333" i="2"/>
  <c r="S332" i="2"/>
  <c r="R332" i="2"/>
  <c r="Q332" i="2"/>
  <c r="P332" i="2"/>
  <c r="L332" i="2"/>
  <c r="J332" i="2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U323" i="2"/>
  <c r="S323" i="2"/>
  <c r="R323" i="2"/>
  <c r="Q323" i="2"/>
  <c r="P323" i="2"/>
  <c r="N323" i="2"/>
  <c r="M323" i="2"/>
  <c r="L323" i="2"/>
  <c r="K323" i="2"/>
  <c r="J323" i="2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T317" i="2" s="1"/>
  <c r="Q317" i="2"/>
  <c r="P317" i="2"/>
  <c r="U317" i="2" s="1"/>
  <c r="L317" i="2"/>
  <c r="J317" i="2"/>
  <c r="I317" i="2"/>
  <c r="H317" i="2"/>
  <c r="F317" i="2"/>
  <c r="E317" i="2"/>
  <c r="K317" i="2" s="1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L310" i="2"/>
  <c r="J310" i="2"/>
  <c r="H310" i="2"/>
  <c r="I310" i="2" s="1"/>
  <c r="F310" i="2"/>
  <c r="E310" i="2"/>
  <c r="M310" i="2" s="1"/>
  <c r="D310" i="2"/>
  <c r="G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P303" i="2"/>
  <c r="U303" i="2" s="1"/>
  <c r="N303" i="2"/>
  <c r="L303" i="2"/>
  <c r="J303" i="2"/>
  <c r="H303" i="2"/>
  <c r="F303" i="2"/>
  <c r="E303" i="2"/>
  <c r="D303" i="2"/>
  <c r="I303" i="2" s="1"/>
  <c r="U302" i="2"/>
  <c r="T302" i="2"/>
  <c r="N302" i="2"/>
  <c r="O302" i="2" s="1"/>
  <c r="M302" i="2"/>
  <c r="K302" i="2"/>
  <c r="I302" i="2"/>
  <c r="G302" i="2"/>
  <c r="S299" i="2"/>
  <c r="R299" i="2"/>
  <c r="T299" i="2" s="1"/>
  <c r="Q299" i="2"/>
  <c r="P299" i="2"/>
  <c r="U299" i="2" s="1"/>
  <c r="L299" i="2"/>
  <c r="J299" i="2"/>
  <c r="K299" i="2" s="1"/>
  <c r="H299" i="2"/>
  <c r="F299" i="2"/>
  <c r="E299" i="2"/>
  <c r="M299" i="2" s="1"/>
  <c r="D299" i="2"/>
  <c r="S298" i="2"/>
  <c r="R298" i="2"/>
  <c r="T298" i="2" s="1"/>
  <c r="Q298" i="2"/>
  <c r="P298" i="2"/>
  <c r="U298" i="2" s="1"/>
  <c r="L298" i="2"/>
  <c r="J298" i="2"/>
  <c r="H298" i="2"/>
  <c r="I298" i="2" s="1"/>
  <c r="F298" i="2"/>
  <c r="E298" i="2"/>
  <c r="D298" i="2"/>
  <c r="U297" i="2"/>
  <c r="T297" i="2"/>
  <c r="O297" i="2"/>
  <c r="N297" i="2"/>
  <c r="M297" i="2"/>
  <c r="K297" i="2"/>
  <c r="I297" i="2"/>
  <c r="G297" i="2"/>
  <c r="U296" i="2"/>
  <c r="T296" i="2"/>
  <c r="O296" i="2"/>
  <c r="N296" i="2"/>
  <c r="M296" i="2"/>
  <c r="K296" i="2"/>
  <c r="I296" i="2"/>
  <c r="G296" i="2"/>
  <c r="U295" i="2"/>
  <c r="T295" i="2"/>
  <c r="O295" i="2"/>
  <c r="N295" i="2"/>
  <c r="M295" i="2"/>
  <c r="K295" i="2"/>
  <c r="I295" i="2"/>
  <c r="G295" i="2"/>
  <c r="U294" i="2"/>
  <c r="T294" i="2"/>
  <c r="O294" i="2"/>
  <c r="N294" i="2"/>
  <c r="M294" i="2"/>
  <c r="K294" i="2"/>
  <c r="I294" i="2"/>
  <c r="G294" i="2"/>
  <c r="U293" i="2"/>
  <c r="T293" i="2"/>
  <c r="O293" i="2"/>
  <c r="N293" i="2"/>
  <c r="M293" i="2"/>
  <c r="K293" i="2"/>
  <c r="I293" i="2"/>
  <c r="G293" i="2"/>
  <c r="S292" i="2"/>
  <c r="R292" i="2"/>
  <c r="Q292" i="2"/>
  <c r="P292" i="2"/>
  <c r="U292" i="2" s="1"/>
  <c r="L292" i="2"/>
  <c r="J292" i="2"/>
  <c r="K292" i="2" s="1"/>
  <c r="H292" i="2"/>
  <c r="G292" i="2"/>
  <c r="F292" i="2"/>
  <c r="E292" i="2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P285" i="2"/>
  <c r="L285" i="2"/>
  <c r="J285" i="2"/>
  <c r="H285" i="2"/>
  <c r="F285" i="2"/>
  <c r="E285" i="2"/>
  <c r="K285" i="2" s="1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O278" i="2"/>
  <c r="N278" i="2"/>
  <c r="M278" i="2"/>
  <c r="K278" i="2"/>
  <c r="I278" i="2"/>
  <c r="G278" i="2"/>
  <c r="U277" i="2"/>
  <c r="T277" i="2"/>
  <c r="O277" i="2"/>
  <c r="N277" i="2"/>
  <c r="M277" i="2"/>
  <c r="K277" i="2"/>
  <c r="I277" i="2"/>
  <c r="G277" i="2"/>
  <c r="U276" i="2"/>
  <c r="T276" i="2"/>
  <c r="O276" i="2"/>
  <c r="N276" i="2"/>
  <c r="M276" i="2"/>
  <c r="K276" i="2"/>
  <c r="I276" i="2"/>
  <c r="G276" i="2"/>
  <c r="S275" i="2"/>
  <c r="R275" i="2"/>
  <c r="T275" i="2" s="1"/>
  <c r="Q275" i="2"/>
  <c r="P275" i="2"/>
  <c r="L275" i="2"/>
  <c r="J275" i="2"/>
  <c r="H275" i="2"/>
  <c r="F275" i="2"/>
  <c r="E275" i="2"/>
  <c r="K275" i="2" s="1"/>
  <c r="D275" i="2"/>
  <c r="G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T267" i="2" s="1"/>
  <c r="Q267" i="2"/>
  <c r="P267" i="2"/>
  <c r="L267" i="2"/>
  <c r="U267" i="2" s="1"/>
  <c r="J267" i="2"/>
  <c r="N267" i="2" s="1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T260" i="2" s="1"/>
  <c r="R260" i="2"/>
  <c r="Q260" i="2"/>
  <c r="P260" i="2"/>
  <c r="L260" i="2"/>
  <c r="J260" i="2"/>
  <c r="H260" i="2"/>
  <c r="F260" i="2"/>
  <c r="E260" i="2"/>
  <c r="D260" i="2"/>
  <c r="S259" i="2"/>
  <c r="T259" i="2" s="1"/>
  <c r="R259" i="2"/>
  <c r="Q259" i="2"/>
  <c r="P259" i="2"/>
  <c r="L259" i="2"/>
  <c r="J259" i="2"/>
  <c r="H259" i="2"/>
  <c r="F259" i="2"/>
  <c r="E259" i="2"/>
  <c r="D259" i="2"/>
  <c r="U258" i="2"/>
  <c r="T258" i="2"/>
  <c r="O258" i="2"/>
  <c r="N258" i="2"/>
  <c r="M258" i="2"/>
  <c r="K258" i="2"/>
  <c r="I258" i="2"/>
  <c r="G258" i="2"/>
  <c r="U257" i="2"/>
  <c r="T257" i="2"/>
  <c r="O257" i="2"/>
  <c r="N257" i="2"/>
  <c r="M257" i="2"/>
  <c r="K257" i="2"/>
  <c r="I257" i="2"/>
  <c r="G257" i="2"/>
  <c r="U256" i="2"/>
  <c r="T256" i="2"/>
  <c r="O256" i="2"/>
  <c r="N256" i="2"/>
  <c r="M256" i="2"/>
  <c r="K256" i="2"/>
  <c r="I256" i="2"/>
  <c r="G256" i="2"/>
  <c r="U255" i="2"/>
  <c r="T255" i="2"/>
  <c r="O255" i="2"/>
  <c r="N255" i="2"/>
  <c r="M255" i="2"/>
  <c r="K255" i="2"/>
  <c r="I255" i="2"/>
  <c r="G255" i="2"/>
  <c r="S254" i="2"/>
  <c r="R254" i="2"/>
  <c r="T254" i="2" s="1"/>
  <c r="Q254" i="2"/>
  <c r="P254" i="2"/>
  <c r="U254" i="2" s="1"/>
  <c r="N254" i="2"/>
  <c r="O254" i="2" s="1"/>
  <c r="L254" i="2"/>
  <c r="J254" i="2"/>
  <c r="H254" i="2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T247" i="2" s="1"/>
  <c r="Q247" i="2"/>
  <c r="P247" i="2"/>
  <c r="L247" i="2"/>
  <c r="J247" i="2"/>
  <c r="H247" i="2"/>
  <c r="I247" i="2" s="1"/>
  <c r="F247" i="2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T240" i="2" s="1"/>
  <c r="Q240" i="2"/>
  <c r="P240" i="2"/>
  <c r="U240" i="2" s="1"/>
  <c r="L240" i="2"/>
  <c r="J240" i="2"/>
  <c r="K240" i="2" s="1"/>
  <c r="H240" i="2"/>
  <c r="F240" i="2"/>
  <c r="E240" i="2"/>
  <c r="M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U231" i="2" s="1"/>
  <c r="L231" i="2"/>
  <c r="J231" i="2"/>
  <c r="K231" i="2" s="1"/>
  <c r="H231" i="2"/>
  <c r="I231" i="2" s="1"/>
  <c r="F231" i="2"/>
  <c r="E231" i="2"/>
  <c r="D231" i="2"/>
  <c r="S230" i="2"/>
  <c r="R230" i="2"/>
  <c r="Q230" i="2"/>
  <c r="P230" i="2"/>
  <c r="L230" i="2"/>
  <c r="M230" i="2" s="1"/>
  <c r="K230" i="2"/>
  <c r="J230" i="2"/>
  <c r="H230" i="2"/>
  <c r="G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T224" i="2" s="1"/>
  <c r="R224" i="2"/>
  <c r="Q224" i="2"/>
  <c r="P224" i="2"/>
  <c r="L224" i="2"/>
  <c r="N224" i="2" s="1"/>
  <c r="J224" i="2"/>
  <c r="H224" i="2"/>
  <c r="F224" i="2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T216" i="2" s="1"/>
  <c r="R216" i="2"/>
  <c r="Q216" i="2"/>
  <c r="P216" i="2"/>
  <c r="U216" i="2" s="1"/>
  <c r="L216" i="2"/>
  <c r="J216" i="2"/>
  <c r="N216" i="2" s="1"/>
  <c r="H216" i="2"/>
  <c r="F216" i="2"/>
  <c r="G216" i="2" s="1"/>
  <c r="E216" i="2"/>
  <c r="M216" i="2" s="1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U205" i="2" s="1"/>
  <c r="J205" i="2"/>
  <c r="H205" i="2"/>
  <c r="F205" i="2"/>
  <c r="N205" i="2" s="1"/>
  <c r="E205" i="2"/>
  <c r="D205" i="2"/>
  <c r="T204" i="2"/>
  <c r="S204" i="2"/>
  <c r="R204" i="2"/>
  <c r="Q204" i="2"/>
  <c r="P204" i="2"/>
  <c r="M204" i="2"/>
  <c r="L204" i="2"/>
  <c r="J204" i="2"/>
  <c r="H204" i="2"/>
  <c r="F204" i="2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T198" i="2"/>
  <c r="S198" i="2"/>
  <c r="R198" i="2"/>
  <c r="Q198" i="2"/>
  <c r="P198" i="2"/>
  <c r="L198" i="2"/>
  <c r="J198" i="2"/>
  <c r="H198" i="2"/>
  <c r="F198" i="2"/>
  <c r="E198" i="2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T191" i="2" s="1"/>
  <c r="Q191" i="2"/>
  <c r="P191" i="2"/>
  <c r="L191" i="2"/>
  <c r="J191" i="2"/>
  <c r="H191" i="2"/>
  <c r="F191" i="2"/>
  <c r="E191" i="2"/>
  <c r="K191" i="2" s="1"/>
  <c r="D191" i="2"/>
  <c r="I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L185" i="2"/>
  <c r="M185" i="2" s="1"/>
  <c r="J185" i="2"/>
  <c r="H185" i="2"/>
  <c r="F185" i="2"/>
  <c r="E185" i="2"/>
  <c r="K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T179" i="2" s="1"/>
  <c r="Q179" i="2"/>
  <c r="P179" i="2"/>
  <c r="U179" i="2" s="1"/>
  <c r="M179" i="2"/>
  <c r="L179" i="2"/>
  <c r="J179" i="2"/>
  <c r="H179" i="2"/>
  <c r="F179" i="2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L170" i="2"/>
  <c r="J170" i="2"/>
  <c r="H170" i="2"/>
  <c r="F170" i="2"/>
  <c r="E170" i="2"/>
  <c r="M170" i="2" s="1"/>
  <c r="D170" i="2"/>
  <c r="S169" i="2"/>
  <c r="R169" i="2"/>
  <c r="T169" i="2" s="1"/>
  <c r="Q169" i="2"/>
  <c r="P169" i="2"/>
  <c r="L169" i="2"/>
  <c r="J169" i="2"/>
  <c r="H169" i="2"/>
  <c r="F169" i="2"/>
  <c r="E169" i="2"/>
  <c r="K169" i="2" s="1"/>
  <c r="D169" i="2"/>
  <c r="I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U163" i="2" s="1"/>
  <c r="M163" i="2"/>
  <c r="L163" i="2"/>
  <c r="J163" i="2"/>
  <c r="H163" i="2"/>
  <c r="F163" i="2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T157" i="2" s="1"/>
  <c r="Q157" i="2"/>
  <c r="P157" i="2"/>
  <c r="U157" i="2" s="1"/>
  <c r="L157" i="2"/>
  <c r="J157" i="2"/>
  <c r="H157" i="2"/>
  <c r="G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U150" i="2"/>
  <c r="T150" i="2"/>
  <c r="S150" i="2"/>
  <c r="R150" i="2"/>
  <c r="Q150" i="2"/>
  <c r="P150" i="2"/>
  <c r="L150" i="2"/>
  <c r="J150" i="2"/>
  <c r="H150" i="2"/>
  <c r="I150" i="2" s="1"/>
  <c r="G150" i="2"/>
  <c r="F150" i="2"/>
  <c r="E150" i="2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L144" i="2"/>
  <c r="J144" i="2"/>
  <c r="I144" i="2"/>
  <c r="H144" i="2"/>
  <c r="G144" i="2"/>
  <c r="F144" i="2"/>
  <c r="E144" i="2"/>
  <c r="D144" i="2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T137" i="2" s="1"/>
  <c r="R137" i="2"/>
  <c r="Q137" i="2"/>
  <c r="P137" i="2"/>
  <c r="L137" i="2"/>
  <c r="U137" i="2" s="1"/>
  <c r="K137" i="2"/>
  <c r="J137" i="2"/>
  <c r="H137" i="2"/>
  <c r="F137" i="2"/>
  <c r="E137" i="2"/>
  <c r="D137" i="2"/>
  <c r="G137" i="2" s="1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U132" i="2"/>
  <c r="S132" i="2"/>
  <c r="T132" i="2" s="1"/>
  <c r="R132" i="2"/>
  <c r="Q132" i="2"/>
  <c r="P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U126" i="2" s="1"/>
  <c r="L126" i="2"/>
  <c r="J126" i="2"/>
  <c r="H126" i="2"/>
  <c r="F126" i="2"/>
  <c r="E126" i="2"/>
  <c r="K126" i="2" s="1"/>
  <c r="D126" i="2"/>
  <c r="G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P121" i="2"/>
  <c r="U121" i="2" s="1"/>
  <c r="L121" i="2"/>
  <c r="J121" i="2"/>
  <c r="H121" i="2"/>
  <c r="F121" i="2"/>
  <c r="N121" i="2" s="1"/>
  <c r="E121" i="2"/>
  <c r="M121" i="2" s="1"/>
  <c r="D121" i="2"/>
  <c r="U120" i="2"/>
  <c r="T120" i="2"/>
  <c r="O120" i="2"/>
  <c r="N120" i="2"/>
  <c r="M120" i="2"/>
  <c r="K120" i="2"/>
  <c r="I120" i="2"/>
  <c r="G120" i="2"/>
  <c r="U119" i="2"/>
  <c r="T119" i="2"/>
  <c r="O119" i="2"/>
  <c r="N119" i="2"/>
  <c r="M119" i="2"/>
  <c r="K119" i="2"/>
  <c r="I119" i="2"/>
  <c r="G119" i="2"/>
  <c r="U118" i="2"/>
  <c r="T118" i="2"/>
  <c r="O118" i="2"/>
  <c r="N118" i="2"/>
  <c r="M118" i="2"/>
  <c r="K118" i="2"/>
  <c r="I118" i="2"/>
  <c r="G118" i="2"/>
  <c r="U117" i="2"/>
  <c r="T117" i="2"/>
  <c r="O117" i="2"/>
  <c r="N117" i="2"/>
  <c r="M117" i="2"/>
  <c r="K117" i="2"/>
  <c r="I117" i="2"/>
  <c r="G117" i="2"/>
  <c r="U116" i="2"/>
  <c r="T116" i="2"/>
  <c r="O116" i="2"/>
  <c r="N116" i="2"/>
  <c r="M116" i="2"/>
  <c r="K116" i="2"/>
  <c r="I116" i="2"/>
  <c r="G116" i="2"/>
  <c r="U115" i="2"/>
  <c r="T115" i="2"/>
  <c r="O115" i="2"/>
  <c r="N115" i="2"/>
  <c r="M115" i="2"/>
  <c r="K115" i="2"/>
  <c r="I115" i="2"/>
  <c r="G115" i="2"/>
  <c r="U114" i="2"/>
  <c r="T114" i="2"/>
  <c r="O114" i="2"/>
  <c r="N114" i="2"/>
  <c r="M114" i="2"/>
  <c r="K114" i="2"/>
  <c r="I114" i="2"/>
  <c r="G114" i="2"/>
  <c r="U113" i="2"/>
  <c r="T113" i="2"/>
  <c r="O113" i="2"/>
  <c r="N113" i="2"/>
  <c r="M113" i="2"/>
  <c r="K113" i="2"/>
  <c r="I113" i="2"/>
  <c r="G113" i="2"/>
  <c r="S112" i="2"/>
  <c r="R112" i="2"/>
  <c r="T112" i="2" s="1"/>
  <c r="Q112" i="2"/>
  <c r="P112" i="2"/>
  <c r="L112" i="2"/>
  <c r="J112" i="2"/>
  <c r="I112" i="2"/>
  <c r="H112" i="2"/>
  <c r="F112" i="2"/>
  <c r="E112" i="2"/>
  <c r="D112" i="2"/>
  <c r="U111" i="2"/>
  <c r="T111" i="2"/>
  <c r="O111" i="2"/>
  <c r="N111" i="2"/>
  <c r="M111" i="2"/>
  <c r="K111" i="2"/>
  <c r="I111" i="2"/>
  <c r="G111" i="2"/>
  <c r="U110" i="2"/>
  <c r="T110" i="2"/>
  <c r="O110" i="2"/>
  <c r="N110" i="2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U106" i="2"/>
  <c r="S106" i="2"/>
  <c r="R106" i="2"/>
  <c r="Q106" i="2"/>
  <c r="P106" i="2"/>
  <c r="L106" i="2"/>
  <c r="J106" i="2"/>
  <c r="H106" i="2"/>
  <c r="F106" i="2"/>
  <c r="G106" i="2" s="1"/>
  <c r="E106" i="2"/>
  <c r="D106" i="2"/>
  <c r="I106" i="2" s="1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M102" i="2"/>
  <c r="L102" i="2"/>
  <c r="J102" i="2"/>
  <c r="H102" i="2"/>
  <c r="G102" i="2"/>
  <c r="F102" i="2"/>
  <c r="E102" i="2"/>
  <c r="K102" i="2" s="1"/>
  <c r="D102" i="2"/>
  <c r="S101" i="2"/>
  <c r="R101" i="2"/>
  <c r="Q101" i="2"/>
  <c r="P101" i="2"/>
  <c r="L101" i="2"/>
  <c r="J101" i="2"/>
  <c r="I101" i="2"/>
  <c r="H101" i="2"/>
  <c r="G101" i="2"/>
  <c r="F101" i="2"/>
  <c r="N101" i="2" s="1"/>
  <c r="O101" i="2" s="1"/>
  <c r="E101" i="2"/>
  <c r="D101" i="2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T96" i="2" s="1"/>
  <c r="Q96" i="2"/>
  <c r="P96" i="2"/>
  <c r="L96" i="2"/>
  <c r="U96" i="2" s="1"/>
  <c r="K96" i="2"/>
  <c r="J96" i="2"/>
  <c r="H96" i="2"/>
  <c r="F96" i="2"/>
  <c r="E96" i="2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T91" i="2" s="1"/>
  <c r="R91" i="2"/>
  <c r="Q91" i="2"/>
  <c r="P91" i="2"/>
  <c r="N91" i="2"/>
  <c r="L91" i="2"/>
  <c r="M91" i="2" s="1"/>
  <c r="K91" i="2"/>
  <c r="J91" i="2"/>
  <c r="H91" i="2"/>
  <c r="F91" i="2"/>
  <c r="E91" i="2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T85" i="2" s="1"/>
  <c r="Q85" i="2"/>
  <c r="P85" i="2"/>
  <c r="U85" i="2" s="1"/>
  <c r="L85" i="2"/>
  <c r="J85" i="2"/>
  <c r="H85" i="2"/>
  <c r="G85" i="2"/>
  <c r="F85" i="2"/>
  <c r="E85" i="2"/>
  <c r="K85" i="2" s="1"/>
  <c r="D85" i="2"/>
  <c r="S84" i="2"/>
  <c r="R84" i="2"/>
  <c r="Q84" i="2"/>
  <c r="P84" i="2"/>
  <c r="L84" i="2"/>
  <c r="J84" i="2"/>
  <c r="I84" i="2"/>
  <c r="H84" i="2"/>
  <c r="G84" i="2"/>
  <c r="F84" i="2"/>
  <c r="E84" i="2"/>
  <c r="D84" i="2"/>
  <c r="U83" i="2"/>
  <c r="T83" i="2"/>
  <c r="O83" i="2"/>
  <c r="N83" i="2"/>
  <c r="M83" i="2"/>
  <c r="K83" i="2"/>
  <c r="I83" i="2"/>
  <c r="G83" i="2"/>
  <c r="U82" i="2"/>
  <c r="T82" i="2"/>
  <c r="O82" i="2"/>
  <c r="N82" i="2"/>
  <c r="M82" i="2"/>
  <c r="K82" i="2"/>
  <c r="I82" i="2"/>
  <c r="G82" i="2"/>
  <c r="U81" i="2"/>
  <c r="T81" i="2"/>
  <c r="O81" i="2"/>
  <c r="N81" i="2"/>
  <c r="M81" i="2"/>
  <c r="K81" i="2"/>
  <c r="I81" i="2"/>
  <c r="G81" i="2"/>
  <c r="U80" i="2"/>
  <c r="T80" i="2"/>
  <c r="O80" i="2"/>
  <c r="N80" i="2"/>
  <c r="M80" i="2"/>
  <c r="K80" i="2"/>
  <c r="I80" i="2"/>
  <c r="G80" i="2"/>
  <c r="U79" i="2"/>
  <c r="T79" i="2"/>
  <c r="O79" i="2"/>
  <c r="N79" i="2"/>
  <c r="M79" i="2"/>
  <c r="K79" i="2"/>
  <c r="I79" i="2"/>
  <c r="G79" i="2"/>
  <c r="S78" i="2"/>
  <c r="R78" i="2"/>
  <c r="T78" i="2" s="1"/>
  <c r="Q78" i="2"/>
  <c r="P78" i="2"/>
  <c r="M78" i="2"/>
  <c r="L78" i="2"/>
  <c r="J78" i="2"/>
  <c r="H78" i="2"/>
  <c r="F78" i="2"/>
  <c r="N78" i="2" s="1"/>
  <c r="E78" i="2"/>
  <c r="K78" i="2" s="1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U70" i="2"/>
  <c r="S70" i="2"/>
  <c r="T70" i="2" s="1"/>
  <c r="R70" i="2"/>
  <c r="Q70" i="2"/>
  <c r="P70" i="2"/>
  <c r="M70" i="2"/>
  <c r="L70" i="2"/>
  <c r="J70" i="2"/>
  <c r="K70" i="2" s="1"/>
  <c r="H70" i="2"/>
  <c r="F70" i="2"/>
  <c r="E70" i="2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U63" i="2"/>
  <c r="S63" i="2"/>
  <c r="R63" i="2"/>
  <c r="T63" i="2" s="1"/>
  <c r="Q63" i="2"/>
  <c r="P63" i="2"/>
  <c r="L63" i="2"/>
  <c r="J63" i="2"/>
  <c r="H63" i="2"/>
  <c r="F63" i="2"/>
  <c r="E63" i="2"/>
  <c r="D63" i="2"/>
  <c r="G63" i="2" s="1"/>
  <c r="U62" i="2"/>
  <c r="T62" i="2"/>
  <c r="O62" i="2"/>
  <c r="N62" i="2"/>
  <c r="M62" i="2"/>
  <c r="K62" i="2"/>
  <c r="I62" i="2"/>
  <c r="G62" i="2"/>
  <c r="U61" i="2"/>
  <c r="T61" i="2"/>
  <c r="O61" i="2"/>
  <c r="N61" i="2"/>
  <c r="M61" i="2"/>
  <c r="K61" i="2"/>
  <c r="I61" i="2"/>
  <c r="G61" i="2"/>
  <c r="U60" i="2"/>
  <c r="T60" i="2"/>
  <c r="O60" i="2"/>
  <c r="N60" i="2"/>
  <c r="M60" i="2"/>
  <c r="K60" i="2"/>
  <c r="I60" i="2"/>
  <c r="G60" i="2"/>
  <c r="U59" i="2"/>
  <c r="T59" i="2"/>
  <c r="O59" i="2"/>
  <c r="N59" i="2"/>
  <c r="M59" i="2"/>
  <c r="K59" i="2"/>
  <c r="I59" i="2"/>
  <c r="G59" i="2"/>
  <c r="S58" i="2"/>
  <c r="R58" i="2"/>
  <c r="Q58" i="2"/>
  <c r="P58" i="2"/>
  <c r="U58" i="2" s="1"/>
  <c r="L58" i="2"/>
  <c r="K58" i="2"/>
  <c r="J58" i="2"/>
  <c r="I58" i="2"/>
  <c r="H58" i="2"/>
  <c r="G58" i="2"/>
  <c r="F58" i="2"/>
  <c r="N58" i="2" s="1"/>
  <c r="O58" i="2" s="1"/>
  <c r="E58" i="2"/>
  <c r="M58" i="2" s="1"/>
  <c r="D58" i="2"/>
  <c r="U57" i="2"/>
  <c r="T57" i="2"/>
  <c r="O57" i="2"/>
  <c r="N57" i="2"/>
  <c r="M57" i="2"/>
  <c r="K57" i="2"/>
  <c r="I57" i="2"/>
  <c r="G57" i="2"/>
  <c r="S54" i="2"/>
  <c r="T54" i="2" s="1"/>
  <c r="R54" i="2"/>
  <c r="Q54" i="2"/>
  <c r="P54" i="2"/>
  <c r="L54" i="2"/>
  <c r="U54" i="2" s="1"/>
  <c r="J54" i="2"/>
  <c r="H54" i="2"/>
  <c r="F54" i="2"/>
  <c r="E54" i="2"/>
  <c r="D54" i="2"/>
  <c r="S53" i="2"/>
  <c r="T53" i="2" s="1"/>
  <c r="R53" i="2"/>
  <c r="Q53" i="2"/>
  <c r="P53" i="2"/>
  <c r="L53" i="2"/>
  <c r="U53" i="2" s="1"/>
  <c r="J53" i="2"/>
  <c r="H53" i="2"/>
  <c r="F53" i="2"/>
  <c r="E53" i="2"/>
  <c r="M53" i="2" s="1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T47" i="2" s="1"/>
  <c r="Q47" i="2"/>
  <c r="P47" i="2"/>
  <c r="U47" i="2" s="1"/>
  <c r="L47" i="2"/>
  <c r="J47" i="2"/>
  <c r="H47" i="2"/>
  <c r="F47" i="2"/>
  <c r="E47" i="2"/>
  <c r="K47" i="2" s="1"/>
  <c r="D47" i="2"/>
  <c r="I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U40" i="2" s="1"/>
  <c r="L40" i="2"/>
  <c r="J40" i="2"/>
  <c r="K40" i="2" s="1"/>
  <c r="I40" i="2"/>
  <c r="H40" i="2"/>
  <c r="G40" i="2"/>
  <c r="F40" i="2"/>
  <c r="E40" i="2"/>
  <c r="M40" i="2" s="1"/>
  <c r="D40" i="2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S35" i="2"/>
  <c r="R35" i="2"/>
  <c r="Q35" i="2"/>
  <c r="P35" i="2"/>
  <c r="L35" i="2"/>
  <c r="U35" i="2" s="1"/>
  <c r="J35" i="2"/>
  <c r="I35" i="2"/>
  <c r="H35" i="2"/>
  <c r="F35" i="2"/>
  <c r="N35" i="2" s="1"/>
  <c r="E35" i="2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T27" i="2" s="1"/>
  <c r="R27" i="2"/>
  <c r="Q27" i="2"/>
  <c r="P27" i="2"/>
  <c r="U27" i="2" s="1"/>
  <c r="L27" i="2"/>
  <c r="J27" i="2"/>
  <c r="H27" i="2"/>
  <c r="F27" i="2"/>
  <c r="G27" i="2" s="1"/>
  <c r="E27" i="2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Q19" i="2"/>
  <c r="P19" i="2"/>
  <c r="U19" i="2" s="1"/>
  <c r="M19" i="2"/>
  <c r="L19" i="2"/>
  <c r="J19" i="2"/>
  <c r="H19" i="2"/>
  <c r="G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L10" i="2"/>
  <c r="J10" i="2"/>
  <c r="K10" i="2" s="1"/>
  <c r="H10" i="2"/>
  <c r="F10" i="2"/>
  <c r="E10" i="2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Q339" i="1"/>
  <c r="P339" i="1"/>
  <c r="L339" i="1"/>
  <c r="J339" i="1"/>
  <c r="K339" i="1" s="1"/>
  <c r="H339" i="1"/>
  <c r="F339" i="1"/>
  <c r="E339" i="1"/>
  <c r="D339" i="1"/>
  <c r="S338" i="1"/>
  <c r="R338" i="1"/>
  <c r="Q338" i="1"/>
  <c r="P338" i="1"/>
  <c r="L338" i="1"/>
  <c r="U338" i="1" s="1"/>
  <c r="J338" i="1"/>
  <c r="H338" i="1"/>
  <c r="F338" i="1"/>
  <c r="E338" i="1"/>
  <c r="D338" i="1"/>
  <c r="U337" i="1"/>
  <c r="S337" i="1"/>
  <c r="R337" i="1"/>
  <c r="T337" i="1" s="1"/>
  <c r="Q337" i="1"/>
  <c r="P337" i="1"/>
  <c r="L337" i="1"/>
  <c r="J337" i="1"/>
  <c r="H337" i="1"/>
  <c r="I337" i="1" s="1"/>
  <c r="F337" i="1"/>
  <c r="N337" i="1" s="1"/>
  <c r="E337" i="1"/>
  <c r="K337" i="1" s="1"/>
  <c r="D337" i="1"/>
  <c r="G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U332" i="1" s="1"/>
  <c r="L332" i="1"/>
  <c r="J332" i="1"/>
  <c r="K332" i="1" s="1"/>
  <c r="H332" i="1"/>
  <c r="G332" i="1"/>
  <c r="F332" i="1"/>
  <c r="E332" i="1"/>
  <c r="M332" i="1" s="1"/>
  <c r="D332" i="1"/>
  <c r="I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P323" i="1"/>
  <c r="L323" i="1"/>
  <c r="U323" i="1" s="1"/>
  <c r="J323" i="1"/>
  <c r="K323" i="1" s="1"/>
  <c r="H323" i="1"/>
  <c r="F323" i="1"/>
  <c r="E323" i="1"/>
  <c r="D323" i="1"/>
  <c r="G323" i="1" s="1"/>
  <c r="U322" i="1"/>
  <c r="T322" i="1"/>
  <c r="O322" i="1"/>
  <c r="N322" i="1"/>
  <c r="M322" i="1"/>
  <c r="K322" i="1"/>
  <c r="I322" i="1"/>
  <c r="G322" i="1"/>
  <c r="U321" i="1"/>
  <c r="T321" i="1"/>
  <c r="O321" i="1"/>
  <c r="N321" i="1"/>
  <c r="M321" i="1"/>
  <c r="K321" i="1"/>
  <c r="I321" i="1"/>
  <c r="G321" i="1"/>
  <c r="U320" i="1"/>
  <c r="T320" i="1"/>
  <c r="O320" i="1"/>
  <c r="N320" i="1"/>
  <c r="M320" i="1"/>
  <c r="K320" i="1"/>
  <c r="I320" i="1"/>
  <c r="G320" i="1"/>
  <c r="U319" i="1"/>
  <c r="T319" i="1"/>
  <c r="O319" i="1"/>
  <c r="N319" i="1"/>
  <c r="M319" i="1"/>
  <c r="K319" i="1"/>
  <c r="I319" i="1"/>
  <c r="G319" i="1"/>
  <c r="U318" i="1"/>
  <c r="T318" i="1"/>
  <c r="O318" i="1"/>
  <c r="N318" i="1"/>
  <c r="M318" i="1"/>
  <c r="K318" i="1"/>
  <c r="I318" i="1"/>
  <c r="G318" i="1"/>
  <c r="S317" i="1"/>
  <c r="R317" i="1"/>
  <c r="Q317" i="1"/>
  <c r="P317" i="1"/>
  <c r="L317" i="1"/>
  <c r="U317" i="1" s="1"/>
  <c r="J317" i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O315" i="1"/>
  <c r="N315" i="1"/>
  <c r="M315" i="1"/>
  <c r="K315" i="1"/>
  <c r="I315" i="1"/>
  <c r="G315" i="1"/>
  <c r="U314" i="1"/>
  <c r="T314" i="1"/>
  <c r="O314" i="1"/>
  <c r="N314" i="1"/>
  <c r="M314" i="1"/>
  <c r="K314" i="1"/>
  <c r="I314" i="1"/>
  <c r="G314" i="1"/>
  <c r="U313" i="1"/>
  <c r="T313" i="1"/>
  <c r="O313" i="1"/>
  <c r="N313" i="1"/>
  <c r="M313" i="1"/>
  <c r="K313" i="1"/>
  <c r="I313" i="1"/>
  <c r="G313" i="1"/>
  <c r="U312" i="1"/>
  <c r="T312" i="1"/>
  <c r="O312" i="1"/>
  <c r="N312" i="1"/>
  <c r="M312" i="1"/>
  <c r="K312" i="1"/>
  <c r="I312" i="1"/>
  <c r="G312" i="1"/>
  <c r="U311" i="1"/>
  <c r="T311" i="1"/>
  <c r="O311" i="1"/>
  <c r="N311" i="1"/>
  <c r="M311" i="1"/>
  <c r="K311" i="1"/>
  <c r="I311" i="1"/>
  <c r="G311" i="1"/>
  <c r="S310" i="1"/>
  <c r="R310" i="1"/>
  <c r="Q310" i="1"/>
  <c r="P310" i="1"/>
  <c r="L310" i="1"/>
  <c r="J310" i="1"/>
  <c r="H310" i="1"/>
  <c r="I310" i="1" s="1"/>
  <c r="F310" i="1"/>
  <c r="N310" i="1" s="1"/>
  <c r="E310" i="1"/>
  <c r="K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P303" i="1"/>
  <c r="U303" i="1" s="1"/>
  <c r="L303" i="1"/>
  <c r="J303" i="1"/>
  <c r="H303" i="1"/>
  <c r="I303" i="1" s="1"/>
  <c r="F303" i="1"/>
  <c r="N303" i="1" s="1"/>
  <c r="O303" i="1" s="1"/>
  <c r="E303" i="1"/>
  <c r="D303" i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L299" i="1"/>
  <c r="K299" i="1"/>
  <c r="J299" i="1"/>
  <c r="H299" i="1"/>
  <c r="F299" i="1"/>
  <c r="E299" i="1"/>
  <c r="D299" i="1"/>
  <c r="S298" i="1"/>
  <c r="R298" i="1"/>
  <c r="T298" i="1" s="1"/>
  <c r="Q298" i="1"/>
  <c r="P298" i="1"/>
  <c r="L298" i="1"/>
  <c r="J298" i="1"/>
  <c r="H298" i="1"/>
  <c r="F298" i="1"/>
  <c r="E298" i="1"/>
  <c r="K298" i="1" s="1"/>
  <c r="D298" i="1"/>
  <c r="U297" i="1"/>
  <c r="T297" i="1"/>
  <c r="O297" i="1"/>
  <c r="N297" i="1"/>
  <c r="M297" i="1"/>
  <c r="K297" i="1"/>
  <c r="I297" i="1"/>
  <c r="G297" i="1"/>
  <c r="U296" i="1"/>
  <c r="T296" i="1"/>
  <c r="O296" i="1"/>
  <c r="N296" i="1"/>
  <c r="M296" i="1"/>
  <c r="K296" i="1"/>
  <c r="I296" i="1"/>
  <c r="G296" i="1"/>
  <c r="U295" i="1"/>
  <c r="T295" i="1"/>
  <c r="O295" i="1"/>
  <c r="N295" i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O293" i="1"/>
  <c r="N293" i="1"/>
  <c r="M293" i="1"/>
  <c r="K293" i="1"/>
  <c r="I293" i="1"/>
  <c r="G293" i="1"/>
  <c r="S292" i="1"/>
  <c r="R292" i="1"/>
  <c r="T292" i="1" s="1"/>
  <c r="Q292" i="1"/>
  <c r="P292" i="1"/>
  <c r="U292" i="1" s="1"/>
  <c r="L292" i="1"/>
  <c r="J292" i="1"/>
  <c r="H292" i="1"/>
  <c r="I292" i="1" s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T285" i="1" s="1"/>
  <c r="Q285" i="1"/>
  <c r="P285" i="1"/>
  <c r="U285" i="1" s="1"/>
  <c r="L285" i="1"/>
  <c r="J285" i="1"/>
  <c r="H285" i="1"/>
  <c r="G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Q275" i="1"/>
  <c r="P275" i="1"/>
  <c r="L275" i="1"/>
  <c r="U275" i="1" s="1"/>
  <c r="K275" i="1"/>
  <c r="J275" i="1"/>
  <c r="I275" i="1"/>
  <c r="H275" i="1"/>
  <c r="F275" i="1"/>
  <c r="E275" i="1"/>
  <c r="D275" i="1"/>
  <c r="U274" i="1"/>
  <c r="T274" i="1"/>
  <c r="O274" i="1"/>
  <c r="N274" i="1"/>
  <c r="M274" i="1"/>
  <c r="K274" i="1"/>
  <c r="I274" i="1"/>
  <c r="G274" i="1"/>
  <c r="U273" i="1"/>
  <c r="T273" i="1"/>
  <c r="O273" i="1"/>
  <c r="N273" i="1"/>
  <c r="M273" i="1"/>
  <c r="K273" i="1"/>
  <c r="I273" i="1"/>
  <c r="G273" i="1"/>
  <c r="U272" i="1"/>
  <c r="T272" i="1"/>
  <c r="O272" i="1"/>
  <c r="N272" i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O269" i="1"/>
  <c r="N269" i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Q267" i="1"/>
  <c r="P267" i="1"/>
  <c r="L267" i="1"/>
  <c r="J267" i="1"/>
  <c r="H267" i="1"/>
  <c r="F267" i="1"/>
  <c r="N267" i="1" s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T260" i="1" s="1"/>
  <c r="Q260" i="1"/>
  <c r="P260" i="1"/>
  <c r="U260" i="1" s="1"/>
  <c r="L260" i="1"/>
  <c r="M260" i="1" s="1"/>
  <c r="J260" i="1"/>
  <c r="H260" i="1"/>
  <c r="I260" i="1" s="1"/>
  <c r="F260" i="1"/>
  <c r="E260" i="1"/>
  <c r="D260" i="1"/>
  <c r="S259" i="1"/>
  <c r="R259" i="1"/>
  <c r="T259" i="1" s="1"/>
  <c r="Q259" i="1"/>
  <c r="P259" i="1"/>
  <c r="L259" i="1"/>
  <c r="J259" i="1"/>
  <c r="K259" i="1" s="1"/>
  <c r="H259" i="1"/>
  <c r="G259" i="1"/>
  <c r="F259" i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T254" i="1" s="1"/>
  <c r="Q254" i="1"/>
  <c r="P254" i="1"/>
  <c r="L254" i="1"/>
  <c r="J254" i="1"/>
  <c r="I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Q247" i="1"/>
  <c r="P247" i="1"/>
  <c r="L247" i="1"/>
  <c r="J247" i="1"/>
  <c r="H247" i="1"/>
  <c r="F247" i="1"/>
  <c r="E247" i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U240" i="1" s="1"/>
  <c r="N240" i="1"/>
  <c r="L240" i="1"/>
  <c r="J240" i="1"/>
  <c r="H240" i="1"/>
  <c r="F240" i="1"/>
  <c r="E240" i="1"/>
  <c r="K240" i="1" s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T231" i="1" s="1"/>
  <c r="Q231" i="1"/>
  <c r="P231" i="1"/>
  <c r="U231" i="1" s="1"/>
  <c r="L231" i="1"/>
  <c r="J231" i="1"/>
  <c r="H231" i="1"/>
  <c r="F231" i="1"/>
  <c r="E231" i="1"/>
  <c r="M231" i="1" s="1"/>
  <c r="D231" i="1"/>
  <c r="G231" i="1" s="1"/>
  <c r="T230" i="1"/>
  <c r="S230" i="1"/>
  <c r="R230" i="1"/>
  <c r="Q230" i="1"/>
  <c r="P230" i="1"/>
  <c r="L230" i="1"/>
  <c r="J230" i="1"/>
  <c r="K230" i="1" s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H224" i="1"/>
  <c r="F224" i="1"/>
  <c r="E224" i="1"/>
  <c r="K224" i="1" s="1"/>
  <c r="D224" i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O219" i="1"/>
  <c r="N219" i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L216" i="1"/>
  <c r="U216" i="1" s="1"/>
  <c r="J216" i="1"/>
  <c r="H216" i="1"/>
  <c r="I216" i="1" s="1"/>
  <c r="F216" i="1"/>
  <c r="E216" i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T205" i="1" s="1"/>
  <c r="Q205" i="1"/>
  <c r="P205" i="1"/>
  <c r="U205" i="1" s="1"/>
  <c r="L205" i="1"/>
  <c r="J205" i="1"/>
  <c r="H205" i="1"/>
  <c r="G205" i="1"/>
  <c r="F205" i="1"/>
  <c r="E205" i="1"/>
  <c r="M205" i="1" s="1"/>
  <c r="D205" i="1"/>
  <c r="S204" i="1"/>
  <c r="R204" i="1"/>
  <c r="Q204" i="1"/>
  <c r="P204" i="1"/>
  <c r="L204" i="1"/>
  <c r="U204" i="1" s="1"/>
  <c r="J204" i="1"/>
  <c r="K204" i="1" s="1"/>
  <c r="I204" i="1"/>
  <c r="H204" i="1"/>
  <c r="F204" i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N198" i="1"/>
  <c r="L198" i="1"/>
  <c r="J198" i="1"/>
  <c r="H198" i="1"/>
  <c r="F198" i="1"/>
  <c r="E198" i="1"/>
  <c r="M198" i="1" s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R191" i="1"/>
  <c r="Q191" i="1"/>
  <c r="P191" i="1"/>
  <c r="U191" i="1" s="1"/>
  <c r="L191" i="1"/>
  <c r="J191" i="1"/>
  <c r="H191" i="1"/>
  <c r="I191" i="1" s="1"/>
  <c r="F191" i="1"/>
  <c r="G191" i="1" s="1"/>
  <c r="E191" i="1"/>
  <c r="M191" i="1" s="1"/>
  <c r="D191" i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Q185" i="1"/>
  <c r="P185" i="1"/>
  <c r="L185" i="1"/>
  <c r="J185" i="1"/>
  <c r="K185" i="1" s="1"/>
  <c r="I185" i="1"/>
  <c r="H185" i="1"/>
  <c r="G185" i="1"/>
  <c r="F185" i="1"/>
  <c r="E185" i="1"/>
  <c r="D185" i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U179" i="1"/>
  <c r="S179" i="1"/>
  <c r="R179" i="1"/>
  <c r="T179" i="1" s="1"/>
  <c r="Q179" i="1"/>
  <c r="P179" i="1"/>
  <c r="L179" i="1"/>
  <c r="J179" i="1"/>
  <c r="H179" i="1"/>
  <c r="F179" i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O175" i="1"/>
  <c r="N175" i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T170" i="1"/>
  <c r="S170" i="1"/>
  <c r="R170" i="1"/>
  <c r="Q170" i="1"/>
  <c r="P170" i="1"/>
  <c r="N170" i="1"/>
  <c r="M170" i="1"/>
  <c r="L170" i="1"/>
  <c r="J170" i="1"/>
  <c r="H170" i="1"/>
  <c r="F170" i="1"/>
  <c r="E170" i="1"/>
  <c r="D170" i="1"/>
  <c r="S169" i="1"/>
  <c r="R169" i="1"/>
  <c r="Q169" i="1"/>
  <c r="P169" i="1"/>
  <c r="L169" i="1"/>
  <c r="U169" i="1" s="1"/>
  <c r="J169" i="1"/>
  <c r="H169" i="1"/>
  <c r="I169" i="1" s="1"/>
  <c r="F169" i="1"/>
  <c r="G169" i="1" s="1"/>
  <c r="E169" i="1"/>
  <c r="M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U163" i="1" s="1"/>
  <c r="L163" i="1"/>
  <c r="J163" i="1"/>
  <c r="K163" i="1" s="1"/>
  <c r="H163" i="1"/>
  <c r="F163" i="1"/>
  <c r="E163" i="1"/>
  <c r="D163" i="1"/>
  <c r="I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R157" i="1"/>
  <c r="T157" i="1" s="1"/>
  <c r="Q157" i="1"/>
  <c r="P157" i="1"/>
  <c r="L157" i="1"/>
  <c r="J157" i="1"/>
  <c r="H157" i="1"/>
  <c r="F157" i="1"/>
  <c r="E157" i="1"/>
  <c r="D157" i="1"/>
  <c r="G157" i="1" s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U150" i="1"/>
  <c r="S150" i="1"/>
  <c r="T150" i="1" s="1"/>
  <c r="R150" i="1"/>
  <c r="Q150" i="1"/>
  <c r="P150" i="1"/>
  <c r="L150" i="1"/>
  <c r="J150" i="1"/>
  <c r="H150" i="1"/>
  <c r="F150" i="1"/>
  <c r="E150" i="1"/>
  <c r="D150" i="1"/>
  <c r="U149" i="1"/>
  <c r="T149" i="1"/>
  <c r="O149" i="1"/>
  <c r="N149" i="1"/>
  <c r="M149" i="1"/>
  <c r="K149" i="1"/>
  <c r="I149" i="1"/>
  <c r="G149" i="1"/>
  <c r="U148" i="1"/>
  <c r="T148" i="1"/>
  <c r="O148" i="1"/>
  <c r="N148" i="1"/>
  <c r="M148" i="1"/>
  <c r="K148" i="1"/>
  <c r="I148" i="1"/>
  <c r="G148" i="1"/>
  <c r="U147" i="1"/>
  <c r="T147" i="1"/>
  <c r="O147" i="1"/>
  <c r="N147" i="1"/>
  <c r="M147" i="1"/>
  <c r="K147" i="1"/>
  <c r="I147" i="1"/>
  <c r="G147" i="1"/>
  <c r="U146" i="1"/>
  <c r="T146" i="1"/>
  <c r="O146" i="1"/>
  <c r="N146" i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T144" i="1" s="1"/>
  <c r="Q144" i="1"/>
  <c r="P144" i="1"/>
  <c r="U144" i="1" s="1"/>
  <c r="L144" i="1"/>
  <c r="J144" i="1"/>
  <c r="H144" i="1"/>
  <c r="G144" i="1"/>
  <c r="F144" i="1"/>
  <c r="N144" i="1" s="1"/>
  <c r="E144" i="1"/>
  <c r="K144" i="1" s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P137" i="1"/>
  <c r="L137" i="1"/>
  <c r="J137" i="1"/>
  <c r="K137" i="1" s="1"/>
  <c r="H137" i="1"/>
  <c r="I137" i="1" s="1"/>
  <c r="G137" i="1"/>
  <c r="F137" i="1"/>
  <c r="E137" i="1"/>
  <c r="M137" i="1" s="1"/>
  <c r="D137" i="1"/>
  <c r="U136" i="1"/>
  <c r="T136" i="1"/>
  <c r="N136" i="1"/>
  <c r="O136" i="1" s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T132" i="1" s="1"/>
  <c r="R132" i="1"/>
  <c r="Q132" i="1"/>
  <c r="P132" i="1"/>
  <c r="L132" i="1"/>
  <c r="J132" i="1"/>
  <c r="K132" i="1" s="1"/>
  <c r="H132" i="1"/>
  <c r="F132" i="1"/>
  <c r="E132" i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L126" i="1"/>
  <c r="U126" i="1" s="1"/>
  <c r="K126" i="1"/>
  <c r="J126" i="1"/>
  <c r="H126" i="1"/>
  <c r="F126" i="1"/>
  <c r="E126" i="1"/>
  <c r="D126" i="1"/>
  <c r="U125" i="1"/>
  <c r="T125" i="1"/>
  <c r="O125" i="1"/>
  <c r="N125" i="1"/>
  <c r="M125" i="1"/>
  <c r="K125" i="1"/>
  <c r="I125" i="1"/>
  <c r="G125" i="1"/>
  <c r="U124" i="1"/>
  <c r="T124" i="1"/>
  <c r="O124" i="1"/>
  <c r="N124" i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O122" i="1"/>
  <c r="N122" i="1"/>
  <c r="M122" i="1"/>
  <c r="K122" i="1"/>
  <c r="I122" i="1"/>
  <c r="G122" i="1"/>
  <c r="U121" i="1"/>
  <c r="S121" i="1"/>
  <c r="R121" i="1"/>
  <c r="Q121" i="1"/>
  <c r="P121" i="1"/>
  <c r="L121" i="1"/>
  <c r="J121" i="1"/>
  <c r="H121" i="1"/>
  <c r="I121" i="1" s="1"/>
  <c r="F121" i="1"/>
  <c r="G121" i="1" s="1"/>
  <c r="E121" i="1"/>
  <c r="K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U112" i="1" s="1"/>
  <c r="L112" i="1"/>
  <c r="J112" i="1"/>
  <c r="K112" i="1" s="1"/>
  <c r="H112" i="1"/>
  <c r="I112" i="1" s="1"/>
  <c r="G112" i="1"/>
  <c r="F112" i="1"/>
  <c r="E112" i="1"/>
  <c r="M112" i="1" s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P106" i="1"/>
  <c r="L106" i="1"/>
  <c r="J106" i="1"/>
  <c r="I106" i="1"/>
  <c r="H106" i="1"/>
  <c r="F106" i="1"/>
  <c r="E106" i="1"/>
  <c r="M106" i="1" s="1"/>
  <c r="D106" i="1"/>
  <c r="U105" i="1"/>
  <c r="T105" i="1"/>
  <c r="N105" i="1"/>
  <c r="O105" i="1" s="1"/>
  <c r="M105" i="1"/>
  <c r="K105" i="1"/>
  <c r="I105" i="1"/>
  <c r="G105" i="1"/>
  <c r="S102" i="1"/>
  <c r="R102" i="1"/>
  <c r="T102" i="1" s="1"/>
  <c r="Q102" i="1"/>
  <c r="P102" i="1"/>
  <c r="L102" i="1"/>
  <c r="U102" i="1" s="1"/>
  <c r="K102" i="1"/>
  <c r="J102" i="1"/>
  <c r="H102" i="1"/>
  <c r="F102" i="1"/>
  <c r="E102" i="1"/>
  <c r="D102" i="1"/>
  <c r="S101" i="1"/>
  <c r="R101" i="1"/>
  <c r="T101" i="1" s="1"/>
  <c r="Q101" i="1"/>
  <c r="P101" i="1"/>
  <c r="U101" i="1" s="1"/>
  <c r="L101" i="1"/>
  <c r="J101" i="1"/>
  <c r="H101" i="1"/>
  <c r="F101" i="1"/>
  <c r="E101" i="1"/>
  <c r="K101" i="1" s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U96" i="1" s="1"/>
  <c r="L96" i="1"/>
  <c r="J96" i="1"/>
  <c r="H96" i="1"/>
  <c r="F96" i="1"/>
  <c r="N96" i="1" s="1"/>
  <c r="O96" i="1" s="1"/>
  <c r="E96" i="1"/>
  <c r="M96" i="1" s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P91" i="1"/>
  <c r="L91" i="1"/>
  <c r="J91" i="1"/>
  <c r="K91" i="1" s="1"/>
  <c r="H91" i="1"/>
  <c r="F91" i="1"/>
  <c r="E91" i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Q85" i="1"/>
  <c r="P85" i="1"/>
  <c r="L85" i="1"/>
  <c r="M85" i="1" s="1"/>
  <c r="J85" i="1"/>
  <c r="H85" i="1"/>
  <c r="F85" i="1"/>
  <c r="E85" i="1"/>
  <c r="D85" i="1"/>
  <c r="S84" i="1"/>
  <c r="R84" i="1"/>
  <c r="Q84" i="1"/>
  <c r="P84" i="1"/>
  <c r="U84" i="1" s="1"/>
  <c r="L84" i="1"/>
  <c r="J84" i="1"/>
  <c r="H84" i="1"/>
  <c r="I84" i="1" s="1"/>
  <c r="F84" i="1"/>
  <c r="N84" i="1" s="1"/>
  <c r="E84" i="1"/>
  <c r="K84" i="1" s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L78" i="1"/>
  <c r="J78" i="1"/>
  <c r="K78" i="1" s="1"/>
  <c r="H78" i="1"/>
  <c r="I78" i="1" s="1"/>
  <c r="G78" i="1"/>
  <c r="F78" i="1"/>
  <c r="E78" i="1"/>
  <c r="D78" i="1"/>
  <c r="U77" i="1"/>
  <c r="T77" i="1"/>
  <c r="O77" i="1"/>
  <c r="N77" i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N71" i="1"/>
  <c r="O71" i="1" s="1"/>
  <c r="M71" i="1"/>
  <c r="K71" i="1"/>
  <c r="I71" i="1"/>
  <c r="G71" i="1"/>
  <c r="T70" i="1"/>
  <c r="S70" i="1"/>
  <c r="R70" i="1"/>
  <c r="Q70" i="1"/>
  <c r="P70" i="1"/>
  <c r="L70" i="1"/>
  <c r="U70" i="1" s="1"/>
  <c r="J70" i="1"/>
  <c r="K70" i="1" s="1"/>
  <c r="H70" i="1"/>
  <c r="F70" i="1"/>
  <c r="E70" i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U63" i="1" s="1"/>
  <c r="L63" i="1"/>
  <c r="J63" i="1"/>
  <c r="H63" i="1"/>
  <c r="F63" i="1"/>
  <c r="E63" i="1"/>
  <c r="K63" i="1" s="1"/>
  <c r="D63" i="1"/>
  <c r="U62" i="1"/>
  <c r="T62" i="1"/>
  <c r="O62" i="1"/>
  <c r="N62" i="1"/>
  <c r="M62" i="1"/>
  <c r="K62" i="1"/>
  <c r="I62" i="1"/>
  <c r="G62" i="1"/>
  <c r="U61" i="1"/>
  <c r="T61" i="1"/>
  <c r="O61" i="1"/>
  <c r="N61" i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T58" i="1" s="1"/>
  <c r="Q58" i="1"/>
  <c r="P58" i="1"/>
  <c r="U58" i="1" s="1"/>
  <c r="L58" i="1"/>
  <c r="M58" i="1" s="1"/>
  <c r="J58" i="1"/>
  <c r="H58" i="1"/>
  <c r="I58" i="1" s="1"/>
  <c r="F58" i="1"/>
  <c r="E58" i="1"/>
  <c r="D58" i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U54" i="1" s="1"/>
  <c r="L54" i="1"/>
  <c r="J54" i="1"/>
  <c r="H54" i="1"/>
  <c r="F54" i="1"/>
  <c r="N54" i="1" s="1"/>
  <c r="E54" i="1"/>
  <c r="M54" i="1" s="1"/>
  <c r="D54" i="1"/>
  <c r="G54" i="1" s="1"/>
  <c r="S53" i="1"/>
  <c r="T53" i="1" s="1"/>
  <c r="R53" i="1"/>
  <c r="Q53" i="1"/>
  <c r="P53" i="1"/>
  <c r="L53" i="1"/>
  <c r="J53" i="1"/>
  <c r="K53" i="1" s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L47" i="1"/>
  <c r="M47" i="1" s="1"/>
  <c r="K47" i="1"/>
  <c r="J47" i="1"/>
  <c r="H47" i="1"/>
  <c r="F47" i="1"/>
  <c r="E47" i="1"/>
  <c r="D47" i="1"/>
  <c r="U46" i="1"/>
  <c r="T46" i="1"/>
  <c r="O46" i="1"/>
  <c r="N46" i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O41" i="1"/>
  <c r="N41" i="1"/>
  <c r="M41" i="1"/>
  <c r="K41" i="1"/>
  <c r="I41" i="1"/>
  <c r="G41" i="1"/>
  <c r="U40" i="1"/>
  <c r="S40" i="1"/>
  <c r="R40" i="1"/>
  <c r="T40" i="1" s="1"/>
  <c r="Q40" i="1"/>
  <c r="P40" i="1"/>
  <c r="L40" i="1"/>
  <c r="J40" i="1"/>
  <c r="H40" i="1"/>
  <c r="I40" i="1" s="1"/>
  <c r="F40" i="1"/>
  <c r="N40" i="1" s="1"/>
  <c r="E40" i="1"/>
  <c r="K40" i="1" s="1"/>
  <c r="D40" i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P35" i="1"/>
  <c r="L35" i="1"/>
  <c r="J35" i="1"/>
  <c r="K35" i="1" s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O31" i="1"/>
  <c r="N31" i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T27" i="1" s="1"/>
  <c r="R27" i="1"/>
  <c r="Q27" i="1"/>
  <c r="P27" i="1"/>
  <c r="L27" i="1"/>
  <c r="U27" i="1" s="1"/>
  <c r="J27" i="1"/>
  <c r="I27" i="1"/>
  <c r="H27" i="1"/>
  <c r="F27" i="1"/>
  <c r="E27" i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P19" i="1"/>
  <c r="L19" i="1"/>
  <c r="K19" i="1"/>
  <c r="J19" i="1"/>
  <c r="H19" i="1"/>
  <c r="F19" i="1"/>
  <c r="E19" i="1"/>
  <c r="D19" i="1"/>
  <c r="U18" i="1"/>
  <c r="T18" i="1"/>
  <c r="O18" i="1"/>
  <c r="N18" i="1"/>
  <c r="M18" i="1"/>
  <c r="K18" i="1"/>
  <c r="I18" i="1"/>
  <c r="G18" i="1"/>
  <c r="U17" i="1"/>
  <c r="T17" i="1"/>
  <c r="O17" i="1"/>
  <c r="N17" i="1"/>
  <c r="M17" i="1"/>
  <c r="K17" i="1"/>
  <c r="I17" i="1"/>
  <c r="G17" i="1"/>
  <c r="U16" i="1"/>
  <c r="T16" i="1"/>
  <c r="O16" i="1"/>
  <c r="N16" i="1"/>
  <c r="M16" i="1"/>
  <c r="K16" i="1"/>
  <c r="I16" i="1"/>
  <c r="G16" i="1"/>
  <c r="U15" i="1"/>
  <c r="T15" i="1"/>
  <c r="O15" i="1"/>
  <c r="N15" i="1"/>
  <c r="M15" i="1"/>
  <c r="K15" i="1"/>
  <c r="I15" i="1"/>
  <c r="G15" i="1"/>
  <c r="U14" i="1"/>
  <c r="T14" i="1"/>
  <c r="O14" i="1"/>
  <c r="N14" i="1"/>
  <c r="M14" i="1"/>
  <c r="K14" i="1"/>
  <c r="I14" i="1"/>
  <c r="G14" i="1"/>
  <c r="U13" i="1"/>
  <c r="T13" i="1"/>
  <c r="O13" i="1"/>
  <c r="N13" i="1"/>
  <c r="M13" i="1"/>
  <c r="K13" i="1"/>
  <c r="I13" i="1"/>
  <c r="G13" i="1"/>
  <c r="U12" i="1"/>
  <c r="T12" i="1"/>
  <c r="O12" i="1"/>
  <c r="N12" i="1"/>
  <c r="M12" i="1"/>
  <c r="K12" i="1"/>
  <c r="I12" i="1"/>
  <c r="G12" i="1"/>
  <c r="U11" i="1"/>
  <c r="T11" i="1"/>
  <c r="O11" i="1"/>
  <c r="N11" i="1"/>
  <c r="M11" i="1"/>
  <c r="K11" i="1"/>
  <c r="I11" i="1"/>
  <c r="G11" i="1"/>
  <c r="U10" i="1"/>
  <c r="S10" i="1"/>
  <c r="R10" i="1"/>
  <c r="T10" i="1" s="1"/>
  <c r="Q10" i="1"/>
  <c r="P10" i="1"/>
  <c r="M10" i="1"/>
  <c r="L10" i="1"/>
  <c r="J10" i="1"/>
  <c r="H10" i="1"/>
  <c r="I10" i="1" s="1"/>
  <c r="G10" i="1"/>
  <c r="F10" i="1"/>
  <c r="N10" i="1" s="1"/>
  <c r="E10" i="1"/>
  <c r="D10" i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G254" i="5" l="1"/>
  <c r="I254" i="5"/>
  <c r="M53" i="6"/>
  <c r="K53" i="6"/>
  <c r="U106" i="6"/>
  <c r="M106" i="6"/>
  <c r="I53" i="16"/>
  <c r="G53" i="16"/>
  <c r="G317" i="16"/>
  <c r="I317" i="16"/>
  <c r="U19" i="1"/>
  <c r="G40" i="1"/>
  <c r="G84" i="1"/>
  <c r="T84" i="1"/>
  <c r="T106" i="1"/>
  <c r="M126" i="1"/>
  <c r="N179" i="1"/>
  <c r="U247" i="1"/>
  <c r="G260" i="1"/>
  <c r="N260" i="1"/>
  <c r="T267" i="1"/>
  <c r="T332" i="1"/>
  <c r="T19" i="2"/>
  <c r="T35" i="2"/>
  <c r="G54" i="2"/>
  <c r="I54" i="2"/>
  <c r="T84" i="2"/>
  <c r="T101" i="2"/>
  <c r="G132" i="2"/>
  <c r="N132" i="2"/>
  <c r="O132" i="2" s="1"/>
  <c r="N259" i="2"/>
  <c r="G338" i="2"/>
  <c r="N338" i="2"/>
  <c r="K254" i="5"/>
  <c r="M254" i="5"/>
  <c r="G310" i="5"/>
  <c r="T216" i="7"/>
  <c r="M19" i="8"/>
  <c r="K19" i="8"/>
  <c r="U27" i="8"/>
  <c r="G298" i="8"/>
  <c r="I298" i="8"/>
  <c r="N292" i="9"/>
  <c r="I292" i="9"/>
  <c r="G198" i="10"/>
  <c r="N198" i="10"/>
  <c r="I137" i="15"/>
  <c r="G137" i="15"/>
  <c r="I19" i="1"/>
  <c r="K27" i="1"/>
  <c r="M35" i="1"/>
  <c r="U35" i="1"/>
  <c r="U53" i="1"/>
  <c r="U78" i="1"/>
  <c r="U91" i="1"/>
  <c r="G96" i="1"/>
  <c r="I101" i="1"/>
  <c r="U132" i="1"/>
  <c r="I144" i="1"/>
  <c r="M163" i="1"/>
  <c r="U185" i="1"/>
  <c r="I240" i="1"/>
  <c r="G254" i="1"/>
  <c r="U259" i="1"/>
  <c r="K285" i="1"/>
  <c r="U10" i="2"/>
  <c r="N47" i="2"/>
  <c r="U102" i="2"/>
  <c r="G185" i="2"/>
  <c r="I185" i="2"/>
  <c r="T310" i="2"/>
  <c r="N112" i="3"/>
  <c r="M298" i="3"/>
  <c r="O298" i="3"/>
  <c r="M204" i="4"/>
  <c r="K204" i="4"/>
  <c r="I106" i="5"/>
  <c r="N106" i="5"/>
  <c r="I112" i="5"/>
  <c r="N112" i="5"/>
  <c r="O112" i="5" s="1"/>
  <c r="N337" i="6"/>
  <c r="O337" i="6" s="1"/>
  <c r="G337" i="6"/>
  <c r="I54" i="1"/>
  <c r="K58" i="1"/>
  <c r="G70" i="1"/>
  <c r="N102" i="1"/>
  <c r="K106" i="1"/>
  <c r="N126" i="1"/>
  <c r="K157" i="1"/>
  <c r="N163" i="1"/>
  <c r="O163" i="1" s="1"/>
  <c r="N169" i="1"/>
  <c r="K179" i="1"/>
  <c r="M185" i="1"/>
  <c r="N191" i="1"/>
  <c r="G204" i="1"/>
  <c r="K205" i="1"/>
  <c r="M317" i="1"/>
  <c r="K317" i="1"/>
  <c r="M338" i="1"/>
  <c r="I63" i="2"/>
  <c r="G96" i="2"/>
  <c r="I96" i="2"/>
  <c r="I121" i="2"/>
  <c r="G121" i="2"/>
  <c r="M169" i="3"/>
  <c r="K169" i="3"/>
  <c r="O169" i="3"/>
  <c r="I126" i="4"/>
  <c r="N126" i="4"/>
  <c r="U259" i="4"/>
  <c r="U299" i="6"/>
  <c r="M299" i="6"/>
  <c r="G310" i="6"/>
  <c r="I310" i="6"/>
  <c r="N35" i="1"/>
  <c r="O35" i="1" s="1"/>
  <c r="K10" i="1"/>
  <c r="T19" i="1"/>
  <c r="G35" i="1"/>
  <c r="T35" i="1"/>
  <c r="M40" i="1"/>
  <c r="T47" i="1"/>
  <c r="K54" i="1"/>
  <c r="G58" i="1"/>
  <c r="N63" i="1"/>
  <c r="M78" i="1"/>
  <c r="T78" i="1"/>
  <c r="M84" i="1"/>
  <c r="K85" i="1"/>
  <c r="T85" i="1"/>
  <c r="U106" i="1"/>
  <c r="T126" i="1"/>
  <c r="U137" i="1"/>
  <c r="U157" i="1"/>
  <c r="G163" i="1"/>
  <c r="N185" i="1"/>
  <c r="O185" i="1" s="1"/>
  <c r="T185" i="1"/>
  <c r="T204" i="1"/>
  <c r="T216" i="1"/>
  <c r="K231" i="1"/>
  <c r="M247" i="1"/>
  <c r="T247" i="1"/>
  <c r="N254" i="1"/>
  <c r="O254" i="1" s="1"/>
  <c r="M259" i="1"/>
  <c r="K292" i="1"/>
  <c r="M292" i="1"/>
  <c r="N298" i="1"/>
  <c r="N317" i="1"/>
  <c r="I10" i="2"/>
  <c r="G10" i="2"/>
  <c r="M27" i="2"/>
  <c r="K216" i="2"/>
  <c r="M58" i="3"/>
  <c r="K58" i="3"/>
  <c r="I150" i="3"/>
  <c r="G150" i="3"/>
  <c r="M240" i="3"/>
  <c r="O240" i="3"/>
  <c r="K240" i="3"/>
  <c r="U170" i="4"/>
  <c r="I179" i="4"/>
  <c r="G179" i="4"/>
  <c r="G101" i="1"/>
  <c r="G27" i="1"/>
  <c r="G53" i="1"/>
  <c r="N78" i="1"/>
  <c r="O78" i="1" s="1"/>
  <c r="G91" i="1"/>
  <c r="T91" i="1"/>
  <c r="K96" i="1"/>
  <c r="G106" i="1"/>
  <c r="T112" i="1"/>
  <c r="G132" i="1"/>
  <c r="M144" i="1"/>
  <c r="K169" i="1"/>
  <c r="K191" i="1"/>
  <c r="U198" i="1"/>
  <c r="N204" i="1"/>
  <c r="O204" i="1" s="1"/>
  <c r="K216" i="1"/>
  <c r="M216" i="1"/>
  <c r="M224" i="1"/>
  <c r="M240" i="1"/>
  <c r="N247" i="1"/>
  <c r="N292" i="1"/>
  <c r="G303" i="1"/>
  <c r="O339" i="1"/>
  <c r="I70" i="2"/>
  <c r="G70" i="2"/>
  <c r="I198" i="3"/>
  <c r="G198" i="3"/>
  <c r="N150" i="1"/>
  <c r="O54" i="1"/>
  <c r="T121" i="1"/>
  <c r="N137" i="1"/>
  <c r="O137" i="1" s="1"/>
  <c r="T137" i="1"/>
  <c r="T169" i="1"/>
  <c r="U170" i="1"/>
  <c r="G179" i="1"/>
  <c r="T191" i="1"/>
  <c r="N216" i="1"/>
  <c r="N339" i="1"/>
  <c r="I19" i="2"/>
  <c r="I53" i="2"/>
  <c r="U91" i="2"/>
  <c r="M106" i="2"/>
  <c r="K106" i="2"/>
  <c r="T144" i="2"/>
  <c r="N157" i="2"/>
  <c r="N205" i="3"/>
  <c r="K205" i="3"/>
  <c r="T53" i="6"/>
  <c r="M84" i="6"/>
  <c r="K84" i="6"/>
  <c r="M303" i="1"/>
  <c r="T303" i="1"/>
  <c r="T317" i="1"/>
  <c r="M10" i="2"/>
  <c r="G47" i="2"/>
  <c r="G53" i="2"/>
  <c r="T106" i="2"/>
  <c r="U112" i="2"/>
  <c r="O121" i="2"/>
  <c r="T121" i="2"/>
  <c r="N126" i="2"/>
  <c r="U224" i="2"/>
  <c r="U230" i="2"/>
  <c r="I254" i="2"/>
  <c r="K332" i="2"/>
  <c r="T332" i="2"/>
  <c r="U337" i="2"/>
  <c r="G47" i="3"/>
  <c r="I53" i="3"/>
  <c r="G53" i="3"/>
  <c r="N58" i="3"/>
  <c r="K70" i="3"/>
  <c r="O121" i="3"/>
  <c r="G169" i="3"/>
  <c r="G179" i="3"/>
  <c r="N275" i="3"/>
  <c r="T299" i="3"/>
  <c r="T40" i="4"/>
  <c r="M54" i="4"/>
  <c r="N169" i="4"/>
  <c r="U267" i="4"/>
  <c r="T58" i="5"/>
  <c r="N298" i="5"/>
  <c r="T231" i="6"/>
  <c r="M240" i="6"/>
  <c r="K240" i="6"/>
  <c r="T224" i="8"/>
  <c r="I254" i="8"/>
  <c r="G254" i="8"/>
  <c r="U170" i="2"/>
  <c r="I285" i="2"/>
  <c r="I47" i="3"/>
  <c r="N137" i="3"/>
  <c r="O144" i="3"/>
  <c r="K204" i="3"/>
  <c r="M204" i="3"/>
  <c r="M224" i="4"/>
  <c r="K224" i="4"/>
  <c r="I101" i="5"/>
  <c r="G101" i="5"/>
  <c r="N240" i="6"/>
  <c r="O240" i="6" s="1"/>
  <c r="G240" i="6"/>
  <c r="N179" i="8"/>
  <c r="O179" i="8" s="1"/>
  <c r="G179" i="8"/>
  <c r="T198" i="1"/>
  <c r="I205" i="1"/>
  <c r="U230" i="1"/>
  <c r="N231" i="1"/>
  <c r="O231" i="1" s="1"/>
  <c r="G240" i="1"/>
  <c r="T240" i="1"/>
  <c r="G275" i="1"/>
  <c r="I285" i="1"/>
  <c r="U299" i="1"/>
  <c r="U310" i="1"/>
  <c r="T323" i="1"/>
  <c r="U339" i="1"/>
  <c r="I27" i="2"/>
  <c r="N40" i="2"/>
  <c r="O40" i="2" s="1"/>
  <c r="K63" i="2"/>
  <c r="K84" i="2"/>
  <c r="K101" i="2"/>
  <c r="G112" i="2"/>
  <c r="I126" i="2"/>
  <c r="K144" i="2"/>
  <c r="I170" i="2"/>
  <c r="N191" i="2"/>
  <c r="O191" i="2" s="1"/>
  <c r="U204" i="2"/>
  <c r="I216" i="2"/>
  <c r="O216" i="2"/>
  <c r="O224" i="2"/>
  <c r="N230" i="2"/>
  <c r="O230" i="2" s="1"/>
  <c r="I240" i="2"/>
  <c r="U247" i="2"/>
  <c r="G254" i="2"/>
  <c r="M298" i="2"/>
  <c r="T303" i="2"/>
  <c r="K310" i="2"/>
  <c r="N19" i="3"/>
  <c r="N96" i="3"/>
  <c r="I101" i="3"/>
  <c r="M102" i="3"/>
  <c r="N126" i="3"/>
  <c r="I27" i="4"/>
  <c r="M47" i="4"/>
  <c r="N58" i="4"/>
  <c r="O58" i="4" s="1"/>
  <c r="T84" i="4"/>
  <c r="N10" i="5"/>
  <c r="O10" i="5" s="1"/>
  <c r="N19" i="5"/>
  <c r="N35" i="5"/>
  <c r="K96" i="5"/>
  <c r="K185" i="8"/>
  <c r="M185" i="8"/>
  <c r="O85" i="9"/>
  <c r="I106" i="9"/>
  <c r="N106" i="9"/>
  <c r="O106" i="9" s="1"/>
  <c r="N54" i="2"/>
  <c r="N63" i="2"/>
  <c r="N70" i="2"/>
  <c r="O70" i="2" s="1"/>
  <c r="G91" i="2"/>
  <c r="K112" i="2"/>
  <c r="N137" i="2"/>
  <c r="O137" i="2" s="1"/>
  <c r="K170" i="2"/>
  <c r="I204" i="2"/>
  <c r="G224" i="2"/>
  <c r="U259" i="2"/>
  <c r="N275" i="2"/>
  <c r="M285" i="2"/>
  <c r="M337" i="2"/>
  <c r="M10" i="3"/>
  <c r="K10" i="3"/>
  <c r="M40" i="3"/>
  <c r="K40" i="3"/>
  <c r="U102" i="3"/>
  <c r="I254" i="3"/>
  <c r="N317" i="3"/>
  <c r="N337" i="3"/>
  <c r="I84" i="4"/>
  <c r="N84" i="4"/>
  <c r="O84" i="4" s="1"/>
  <c r="O91" i="4"/>
  <c r="N112" i="4"/>
  <c r="U338" i="5"/>
  <c r="U91" i="7"/>
  <c r="G310" i="7"/>
  <c r="I310" i="7"/>
  <c r="K144" i="8"/>
  <c r="M144" i="8"/>
  <c r="M332" i="8"/>
  <c r="M58" i="9"/>
  <c r="K58" i="9"/>
  <c r="G230" i="1"/>
  <c r="I231" i="1"/>
  <c r="K254" i="1"/>
  <c r="I259" i="1"/>
  <c r="K260" i="1"/>
  <c r="U267" i="1"/>
  <c r="N275" i="1"/>
  <c r="O275" i="1" s="1"/>
  <c r="T275" i="1"/>
  <c r="G299" i="1"/>
  <c r="K303" i="1"/>
  <c r="T310" i="1"/>
  <c r="N338" i="1"/>
  <c r="O338" i="1" s="1"/>
  <c r="T338" i="1"/>
  <c r="K19" i="2"/>
  <c r="U84" i="2"/>
  <c r="I85" i="2"/>
  <c r="U101" i="2"/>
  <c r="I102" i="2"/>
  <c r="K121" i="2"/>
  <c r="U144" i="2"/>
  <c r="K150" i="2"/>
  <c r="N170" i="2"/>
  <c r="O170" i="2" s="1"/>
  <c r="N179" i="2"/>
  <c r="O179" i="2" s="1"/>
  <c r="K204" i="2"/>
  <c r="K260" i="2"/>
  <c r="G298" i="2"/>
  <c r="U310" i="2"/>
  <c r="G337" i="2"/>
  <c r="N337" i="2"/>
  <c r="O337" i="2" s="1"/>
  <c r="N10" i="3"/>
  <c r="M27" i="3"/>
  <c r="N40" i="3"/>
  <c r="I54" i="3"/>
  <c r="T54" i="3"/>
  <c r="K106" i="3"/>
  <c r="I121" i="3"/>
  <c r="M191" i="3"/>
  <c r="K191" i="3"/>
  <c r="N231" i="3"/>
  <c r="M292" i="3"/>
  <c r="O292" i="3"/>
  <c r="G53" i="4"/>
  <c r="T337" i="4"/>
  <c r="O170" i="5"/>
  <c r="G144" i="6"/>
  <c r="U150" i="6"/>
  <c r="K157" i="6"/>
  <c r="M157" i="6"/>
  <c r="G339" i="6"/>
  <c r="N339" i="6"/>
  <c r="O63" i="7"/>
  <c r="O63" i="8"/>
  <c r="K63" i="8"/>
  <c r="N332" i="1"/>
  <c r="O332" i="1" s="1"/>
  <c r="G339" i="1"/>
  <c r="T339" i="1"/>
  <c r="N19" i="2"/>
  <c r="G35" i="2"/>
  <c r="U78" i="2"/>
  <c r="M84" i="2"/>
  <c r="M101" i="2"/>
  <c r="I132" i="2"/>
  <c r="M144" i="2"/>
  <c r="I198" i="2"/>
  <c r="N204" i="2"/>
  <c r="O204" i="2" s="1"/>
  <c r="O259" i="2"/>
  <c r="T323" i="2"/>
  <c r="M332" i="2"/>
  <c r="O338" i="2"/>
  <c r="T338" i="2"/>
  <c r="K53" i="3"/>
  <c r="K132" i="3"/>
  <c r="N224" i="3"/>
  <c r="N254" i="3"/>
  <c r="K10" i="4"/>
  <c r="U54" i="4"/>
  <c r="N78" i="4"/>
  <c r="G121" i="4"/>
  <c r="N121" i="4"/>
  <c r="O121" i="4" s="1"/>
  <c r="N132" i="4"/>
  <c r="O132" i="4" s="1"/>
  <c r="T240" i="4"/>
  <c r="N260" i="4"/>
  <c r="O260" i="4" s="1"/>
  <c r="K317" i="4"/>
  <c r="O126" i="5"/>
  <c r="N216" i="5"/>
  <c r="T310" i="5"/>
  <c r="N317" i="5"/>
  <c r="G254" i="7"/>
  <c r="I254" i="7"/>
  <c r="N292" i="2"/>
  <c r="O292" i="2" s="1"/>
  <c r="O323" i="2"/>
  <c r="K47" i="3"/>
  <c r="N54" i="3"/>
  <c r="O63" i="3"/>
  <c r="O78" i="3"/>
  <c r="T91" i="3"/>
  <c r="N106" i="3"/>
  <c r="I112" i="3"/>
  <c r="N121" i="3"/>
  <c r="N132" i="3"/>
  <c r="I137" i="3"/>
  <c r="N169" i="3"/>
  <c r="N191" i="3"/>
  <c r="O191" i="3" s="1"/>
  <c r="T191" i="3"/>
  <c r="G216" i="3"/>
  <c r="U230" i="3"/>
  <c r="T254" i="3"/>
  <c r="N260" i="3"/>
  <c r="O260" i="3" s="1"/>
  <c r="T260" i="3"/>
  <c r="G275" i="3"/>
  <c r="K310" i="3"/>
  <c r="O317" i="3"/>
  <c r="G323" i="3"/>
  <c r="N339" i="3"/>
  <c r="M27" i="4"/>
  <c r="U47" i="4"/>
  <c r="T58" i="4"/>
  <c r="U63" i="4"/>
  <c r="U91" i="4"/>
  <c r="K96" i="4"/>
  <c r="U102" i="4"/>
  <c r="N106" i="4"/>
  <c r="O106" i="4" s="1"/>
  <c r="U132" i="4"/>
  <c r="O137" i="4"/>
  <c r="K144" i="4"/>
  <c r="M179" i="4"/>
  <c r="U179" i="4"/>
  <c r="I185" i="4"/>
  <c r="U185" i="4"/>
  <c r="M191" i="4"/>
  <c r="N216" i="4"/>
  <c r="T230" i="4"/>
  <c r="U231" i="4"/>
  <c r="N240" i="4"/>
  <c r="O240" i="4" s="1"/>
  <c r="G247" i="4"/>
  <c r="T254" i="4"/>
  <c r="G267" i="4"/>
  <c r="T285" i="4"/>
  <c r="N292" i="4"/>
  <c r="U317" i="4"/>
  <c r="T332" i="4"/>
  <c r="T338" i="4"/>
  <c r="U40" i="5"/>
  <c r="N58" i="5"/>
  <c r="O58" i="5" s="1"/>
  <c r="I70" i="5"/>
  <c r="T70" i="5"/>
  <c r="G85" i="5"/>
  <c r="T85" i="5"/>
  <c r="T91" i="5"/>
  <c r="N101" i="5"/>
  <c r="O101" i="5" s="1"/>
  <c r="T101" i="5"/>
  <c r="U106" i="5"/>
  <c r="K112" i="5"/>
  <c r="I121" i="5"/>
  <c r="N132" i="5"/>
  <c r="G137" i="5"/>
  <c r="T137" i="5"/>
  <c r="G144" i="5"/>
  <c r="T144" i="5"/>
  <c r="I169" i="5"/>
  <c r="G179" i="5"/>
  <c r="U179" i="5"/>
  <c r="T191" i="5"/>
  <c r="M231" i="5"/>
  <c r="T254" i="5"/>
  <c r="T259" i="5"/>
  <c r="N267" i="5"/>
  <c r="O267" i="5" s="1"/>
  <c r="T267" i="5"/>
  <c r="I285" i="5"/>
  <c r="T303" i="5"/>
  <c r="I310" i="5"/>
  <c r="K339" i="5"/>
  <c r="I47" i="6"/>
  <c r="T54" i="6"/>
  <c r="O157" i="6"/>
  <c r="N231" i="6"/>
  <c r="O260" i="6"/>
  <c r="U338" i="6"/>
  <c r="N84" i="7"/>
  <c r="N70" i="8"/>
  <c r="O70" i="8" s="1"/>
  <c r="T91" i="8"/>
  <c r="K169" i="8"/>
  <c r="O169" i="8"/>
  <c r="M169" i="8"/>
  <c r="U323" i="8"/>
  <c r="K247" i="9"/>
  <c r="N27" i="4"/>
  <c r="O27" i="4" s="1"/>
  <c r="M121" i="4"/>
  <c r="U121" i="4"/>
  <c r="K157" i="4"/>
  <c r="N230" i="4"/>
  <c r="O230" i="4" s="1"/>
  <c r="T259" i="4"/>
  <c r="T267" i="4"/>
  <c r="G285" i="4"/>
  <c r="N310" i="4"/>
  <c r="O310" i="4" s="1"/>
  <c r="U35" i="5"/>
  <c r="N91" i="5"/>
  <c r="K185" i="5"/>
  <c r="N191" i="5"/>
  <c r="M338" i="5"/>
  <c r="M91" i="6"/>
  <c r="M150" i="6"/>
  <c r="I247" i="6"/>
  <c r="N285" i="6"/>
  <c r="I19" i="7"/>
  <c r="N27" i="7"/>
  <c r="T27" i="8"/>
  <c r="N198" i="8"/>
  <c r="T317" i="8"/>
  <c r="T63" i="9"/>
  <c r="N170" i="4"/>
  <c r="O170" i="4" s="1"/>
  <c r="N198" i="4"/>
  <c r="I254" i="4"/>
  <c r="I332" i="4"/>
  <c r="K58" i="5"/>
  <c r="K126" i="5"/>
  <c r="N170" i="5"/>
  <c r="N179" i="5"/>
  <c r="I224" i="5"/>
  <c r="I231" i="5"/>
  <c r="N150" i="6"/>
  <c r="O150" i="6" s="1"/>
  <c r="G150" i="6"/>
  <c r="M169" i="6"/>
  <c r="K169" i="6"/>
  <c r="G332" i="6"/>
  <c r="I332" i="6"/>
  <c r="M96" i="7"/>
  <c r="G169" i="7"/>
  <c r="I169" i="7"/>
  <c r="M27" i="8"/>
  <c r="G157" i="3"/>
  <c r="I170" i="3"/>
  <c r="U170" i="3"/>
  <c r="N230" i="3"/>
  <c r="K260" i="3"/>
  <c r="T303" i="3"/>
  <c r="U310" i="3"/>
  <c r="M338" i="3"/>
  <c r="I40" i="4"/>
  <c r="N63" i="4"/>
  <c r="O63" i="4" s="1"/>
  <c r="T63" i="4"/>
  <c r="T91" i="4"/>
  <c r="M106" i="4"/>
  <c r="I144" i="4"/>
  <c r="T198" i="4"/>
  <c r="G205" i="4"/>
  <c r="K254" i="4"/>
  <c r="G259" i="4"/>
  <c r="O317" i="4"/>
  <c r="M337" i="4"/>
  <c r="I27" i="5"/>
  <c r="K35" i="5"/>
  <c r="M40" i="5"/>
  <c r="O47" i="5"/>
  <c r="U54" i="5"/>
  <c r="N63" i="5"/>
  <c r="U78" i="5"/>
  <c r="U84" i="5"/>
  <c r="N96" i="5"/>
  <c r="O96" i="5" s="1"/>
  <c r="M102" i="5"/>
  <c r="U112" i="5"/>
  <c r="M126" i="5"/>
  <c r="K132" i="5"/>
  <c r="U170" i="5"/>
  <c r="G198" i="5"/>
  <c r="N240" i="5"/>
  <c r="O240" i="5" s="1"/>
  <c r="I247" i="5"/>
  <c r="M275" i="5"/>
  <c r="I63" i="6"/>
  <c r="N106" i="6"/>
  <c r="O106" i="6" s="1"/>
  <c r="M112" i="6"/>
  <c r="N121" i="6"/>
  <c r="O121" i="6" s="1"/>
  <c r="K126" i="6"/>
  <c r="M126" i="6"/>
  <c r="N163" i="6"/>
  <c r="O163" i="6" s="1"/>
  <c r="N169" i="6"/>
  <c r="O169" i="6" s="1"/>
  <c r="O185" i="6"/>
  <c r="K10" i="7"/>
  <c r="N91" i="7"/>
  <c r="M150" i="7"/>
  <c r="O150" i="7"/>
  <c r="M204" i="7"/>
  <c r="I259" i="7"/>
  <c r="N85" i="8"/>
  <c r="I106" i="8"/>
  <c r="I10" i="10"/>
  <c r="U19" i="10"/>
  <c r="U35" i="10"/>
  <c r="G247" i="10"/>
  <c r="N247" i="10"/>
  <c r="U332" i="2"/>
  <c r="U338" i="2"/>
  <c r="N101" i="3"/>
  <c r="O101" i="3" s="1"/>
  <c r="U106" i="3"/>
  <c r="N144" i="3"/>
  <c r="N157" i="3"/>
  <c r="O157" i="3" s="1"/>
  <c r="O185" i="3"/>
  <c r="K216" i="3"/>
  <c r="N285" i="3"/>
  <c r="G298" i="3"/>
  <c r="U299" i="3"/>
  <c r="G310" i="3"/>
  <c r="N338" i="3"/>
  <c r="O338" i="3" s="1"/>
  <c r="O40" i="4"/>
  <c r="M84" i="4"/>
  <c r="U84" i="4"/>
  <c r="T121" i="4"/>
  <c r="U137" i="4"/>
  <c r="M144" i="4"/>
  <c r="N247" i="4"/>
  <c r="I259" i="4"/>
  <c r="G260" i="4"/>
  <c r="M275" i="4"/>
  <c r="N285" i="4"/>
  <c r="O285" i="4" s="1"/>
  <c r="K338" i="4"/>
  <c r="N339" i="4"/>
  <c r="O339" i="4" s="1"/>
  <c r="I10" i="5"/>
  <c r="M27" i="5"/>
  <c r="N40" i="5"/>
  <c r="O40" i="5" s="1"/>
  <c r="N47" i="5"/>
  <c r="M53" i="5"/>
  <c r="U58" i="5"/>
  <c r="K70" i="5"/>
  <c r="I84" i="5"/>
  <c r="N102" i="5"/>
  <c r="O102" i="5" s="1"/>
  <c r="O106" i="5"/>
  <c r="M112" i="5"/>
  <c r="U121" i="5"/>
  <c r="U126" i="5"/>
  <c r="K137" i="5"/>
  <c r="G204" i="5"/>
  <c r="G216" i="5"/>
  <c r="N224" i="5"/>
  <c r="O224" i="5" s="1"/>
  <c r="G240" i="5"/>
  <c r="N254" i="5"/>
  <c r="K259" i="5"/>
  <c r="G260" i="5"/>
  <c r="G299" i="5"/>
  <c r="K303" i="5"/>
  <c r="G317" i="5"/>
  <c r="I339" i="5"/>
  <c r="T63" i="6"/>
  <c r="I101" i="6"/>
  <c r="N112" i="6"/>
  <c r="G121" i="6"/>
  <c r="N126" i="6"/>
  <c r="O126" i="6" s="1"/>
  <c r="G132" i="6"/>
  <c r="K170" i="6"/>
  <c r="M170" i="6"/>
  <c r="N224" i="6"/>
  <c r="G157" i="7"/>
  <c r="I157" i="7"/>
  <c r="K198" i="7"/>
  <c r="N204" i="7"/>
  <c r="O204" i="7" s="1"/>
  <c r="I303" i="7"/>
  <c r="G303" i="7"/>
  <c r="M58" i="8"/>
  <c r="K58" i="8"/>
  <c r="O157" i="8"/>
  <c r="K303" i="8"/>
  <c r="T47" i="9"/>
  <c r="K54" i="9"/>
  <c r="M310" i="9"/>
  <c r="T285" i="2"/>
  <c r="N53" i="3"/>
  <c r="N163" i="3"/>
  <c r="N170" i="3"/>
  <c r="T170" i="3"/>
  <c r="N240" i="3"/>
  <c r="N259" i="3"/>
  <c r="M310" i="3"/>
  <c r="K332" i="3"/>
  <c r="M339" i="3"/>
  <c r="U27" i="4"/>
  <c r="N35" i="4"/>
  <c r="U53" i="4"/>
  <c r="I58" i="4"/>
  <c r="U58" i="4"/>
  <c r="T96" i="4"/>
  <c r="N102" i="4"/>
  <c r="O102" i="4" s="1"/>
  <c r="T102" i="4"/>
  <c r="T144" i="4"/>
  <c r="K179" i="4"/>
  <c r="U204" i="4"/>
  <c r="G224" i="4"/>
  <c r="U224" i="4"/>
  <c r="N231" i="4"/>
  <c r="U247" i="4"/>
  <c r="M260" i="4"/>
  <c r="N267" i="4"/>
  <c r="T275" i="4"/>
  <c r="K299" i="4"/>
  <c r="I303" i="4"/>
  <c r="M323" i="4"/>
  <c r="T323" i="4"/>
  <c r="U338" i="4"/>
  <c r="M10" i="5"/>
  <c r="N27" i="5"/>
  <c r="O27" i="5" s="1"/>
  <c r="I35" i="5"/>
  <c r="N53" i="5"/>
  <c r="O53" i="5" s="1"/>
  <c r="G54" i="5"/>
  <c r="T54" i="5"/>
  <c r="G78" i="5"/>
  <c r="T78" i="5"/>
  <c r="M84" i="5"/>
  <c r="U85" i="5"/>
  <c r="M101" i="5"/>
  <c r="T112" i="5"/>
  <c r="K121" i="5"/>
  <c r="I126" i="5"/>
  <c r="U132" i="5"/>
  <c r="U144" i="5"/>
  <c r="G150" i="5"/>
  <c r="N157" i="5"/>
  <c r="G185" i="5"/>
  <c r="T185" i="5"/>
  <c r="I216" i="5"/>
  <c r="G224" i="5"/>
  <c r="T224" i="5"/>
  <c r="M285" i="5"/>
  <c r="K285" i="5"/>
  <c r="M299" i="5"/>
  <c r="M323" i="5"/>
  <c r="M337" i="5"/>
  <c r="T337" i="5"/>
  <c r="K338" i="5"/>
  <c r="G63" i="6"/>
  <c r="K85" i="6"/>
  <c r="K91" i="6"/>
  <c r="N96" i="6"/>
  <c r="O96" i="6" s="1"/>
  <c r="M101" i="6"/>
  <c r="K101" i="6"/>
  <c r="O204" i="6"/>
  <c r="K204" i="6"/>
  <c r="N259" i="6"/>
  <c r="I267" i="6"/>
  <c r="M275" i="6"/>
  <c r="K275" i="6"/>
  <c r="K303" i="6"/>
  <c r="O339" i="6"/>
  <c r="T339" i="6"/>
  <c r="G63" i="7"/>
  <c r="T63" i="7"/>
  <c r="K96" i="7"/>
  <c r="U112" i="7"/>
  <c r="N137" i="7"/>
  <c r="O137" i="7" s="1"/>
  <c r="G137" i="7"/>
  <c r="I224" i="7"/>
  <c r="G224" i="7"/>
  <c r="K298" i="7"/>
  <c r="N35" i="8"/>
  <c r="G121" i="8"/>
  <c r="M179" i="8"/>
  <c r="K179" i="8"/>
  <c r="N303" i="8"/>
  <c r="G303" i="8"/>
  <c r="T310" i="8"/>
  <c r="T150" i="9"/>
  <c r="I231" i="9"/>
  <c r="G231" i="9"/>
  <c r="T298" i="9"/>
  <c r="K216" i="5"/>
  <c r="T216" i="5"/>
  <c r="N231" i="5"/>
  <c r="O231" i="5" s="1"/>
  <c r="N247" i="5"/>
  <c r="N275" i="5"/>
  <c r="O275" i="5" s="1"/>
  <c r="T285" i="5"/>
  <c r="I323" i="5"/>
  <c r="N337" i="5"/>
  <c r="N339" i="5"/>
  <c r="M27" i="6"/>
  <c r="T47" i="6"/>
  <c r="U85" i="6"/>
  <c r="U91" i="6"/>
  <c r="N101" i="6"/>
  <c r="I112" i="6"/>
  <c r="N132" i="6"/>
  <c r="O132" i="6" s="1"/>
  <c r="I157" i="6"/>
  <c r="T185" i="6"/>
  <c r="K191" i="6"/>
  <c r="G198" i="6"/>
  <c r="G204" i="6"/>
  <c r="N205" i="6"/>
  <c r="U240" i="6"/>
  <c r="G299" i="6"/>
  <c r="N303" i="6"/>
  <c r="N54" i="7"/>
  <c r="K58" i="7"/>
  <c r="I70" i="7"/>
  <c r="T85" i="7"/>
  <c r="U96" i="7"/>
  <c r="N102" i="7"/>
  <c r="T106" i="7"/>
  <c r="U121" i="7"/>
  <c r="U137" i="7"/>
  <c r="G191" i="7"/>
  <c r="T191" i="7"/>
  <c r="U198" i="7"/>
  <c r="N216" i="7"/>
  <c r="O216" i="7" s="1"/>
  <c r="T230" i="7"/>
  <c r="M247" i="7"/>
  <c r="T247" i="7"/>
  <c r="U260" i="7"/>
  <c r="G275" i="7"/>
  <c r="I299" i="7"/>
  <c r="N303" i="7"/>
  <c r="O303" i="7" s="1"/>
  <c r="U310" i="7"/>
  <c r="G323" i="7"/>
  <c r="T323" i="7"/>
  <c r="G337" i="7"/>
  <c r="T337" i="7"/>
  <c r="G339" i="7"/>
  <c r="M40" i="8"/>
  <c r="T40" i="8"/>
  <c r="N58" i="8"/>
  <c r="O58" i="8" s="1"/>
  <c r="U101" i="8"/>
  <c r="T106" i="8"/>
  <c r="O132" i="8"/>
  <c r="N144" i="8"/>
  <c r="O144" i="8" s="1"/>
  <c r="U247" i="8"/>
  <c r="T285" i="8"/>
  <c r="U332" i="8"/>
  <c r="N337" i="8"/>
  <c r="U35" i="9"/>
  <c r="G40" i="9"/>
  <c r="U84" i="9"/>
  <c r="T101" i="9"/>
  <c r="N137" i="9"/>
  <c r="T179" i="9"/>
  <c r="O78" i="10"/>
  <c r="N84" i="10"/>
  <c r="O84" i="10" s="1"/>
  <c r="U179" i="10"/>
  <c r="T254" i="10"/>
  <c r="K106" i="11"/>
  <c r="M106" i="11"/>
  <c r="T157" i="11"/>
  <c r="G191" i="11"/>
  <c r="I191" i="11"/>
  <c r="O205" i="11"/>
  <c r="M231" i="11"/>
  <c r="K231" i="11"/>
  <c r="T260" i="11"/>
  <c r="N275" i="6"/>
  <c r="N332" i="6"/>
  <c r="O332" i="6" s="1"/>
  <c r="N35" i="7"/>
  <c r="O35" i="7" s="1"/>
  <c r="O70" i="7"/>
  <c r="U84" i="7"/>
  <c r="T91" i="7"/>
  <c r="N112" i="7"/>
  <c r="O112" i="7" s="1"/>
  <c r="N132" i="7"/>
  <c r="M137" i="7"/>
  <c r="N169" i="7"/>
  <c r="T275" i="7"/>
  <c r="I323" i="7"/>
  <c r="T339" i="7"/>
  <c r="N40" i="8"/>
  <c r="N53" i="8"/>
  <c r="M85" i="8"/>
  <c r="T85" i="8"/>
  <c r="M91" i="8"/>
  <c r="N106" i="8"/>
  <c r="O106" i="8" s="1"/>
  <c r="U150" i="8"/>
  <c r="K163" i="8"/>
  <c r="U163" i="8"/>
  <c r="U170" i="8"/>
  <c r="O198" i="8"/>
  <c r="U216" i="8"/>
  <c r="N224" i="8"/>
  <c r="N240" i="8"/>
  <c r="N259" i="8"/>
  <c r="N317" i="8"/>
  <c r="M323" i="8"/>
  <c r="T323" i="8"/>
  <c r="T339" i="8"/>
  <c r="O40" i="9"/>
  <c r="K85" i="9"/>
  <c r="U121" i="9"/>
  <c r="N132" i="9"/>
  <c r="O132" i="9" s="1"/>
  <c r="U157" i="9"/>
  <c r="M179" i="9"/>
  <c r="K179" i="9"/>
  <c r="G204" i="9"/>
  <c r="I204" i="9"/>
  <c r="M91" i="10"/>
  <c r="K91" i="10"/>
  <c r="T247" i="10"/>
  <c r="T40" i="11"/>
  <c r="K157" i="11"/>
  <c r="M157" i="11"/>
  <c r="M191" i="11"/>
  <c r="K191" i="11"/>
  <c r="O292" i="11"/>
  <c r="K292" i="11"/>
  <c r="N303" i="11"/>
  <c r="O303" i="11" s="1"/>
  <c r="G303" i="11"/>
  <c r="G310" i="12"/>
  <c r="N310" i="12"/>
  <c r="O310" i="12" s="1"/>
  <c r="U332" i="5"/>
  <c r="N338" i="5"/>
  <c r="O338" i="5" s="1"/>
  <c r="O19" i="6"/>
  <c r="G35" i="6"/>
  <c r="I40" i="6"/>
  <c r="N54" i="6"/>
  <c r="O54" i="6" s="1"/>
  <c r="N91" i="6"/>
  <c r="O91" i="6" s="1"/>
  <c r="U144" i="6"/>
  <c r="N170" i="6"/>
  <c r="O170" i="6" s="1"/>
  <c r="M191" i="6"/>
  <c r="N204" i="6"/>
  <c r="I230" i="6"/>
  <c r="K247" i="6"/>
  <c r="I254" i="6"/>
  <c r="U254" i="6"/>
  <c r="K260" i="6"/>
  <c r="U267" i="6"/>
  <c r="N299" i="6"/>
  <c r="O299" i="6" s="1"/>
  <c r="U323" i="6"/>
  <c r="N10" i="7"/>
  <c r="O10" i="7" s="1"/>
  <c r="K19" i="7"/>
  <c r="I47" i="7"/>
  <c r="M58" i="7"/>
  <c r="G78" i="7"/>
  <c r="G96" i="7"/>
  <c r="N121" i="7"/>
  <c r="O121" i="7" s="1"/>
  <c r="U126" i="7"/>
  <c r="T137" i="7"/>
  <c r="U163" i="7"/>
  <c r="K224" i="7"/>
  <c r="M240" i="7"/>
  <c r="G260" i="7"/>
  <c r="U267" i="7"/>
  <c r="N285" i="7"/>
  <c r="O285" i="7" s="1"/>
  <c r="U299" i="7"/>
  <c r="M317" i="7"/>
  <c r="I332" i="7"/>
  <c r="U332" i="7"/>
  <c r="N27" i="8"/>
  <c r="O27" i="8" s="1"/>
  <c r="M47" i="8"/>
  <c r="I54" i="8"/>
  <c r="N63" i="8"/>
  <c r="I78" i="8"/>
  <c r="U102" i="8"/>
  <c r="U126" i="8"/>
  <c r="G132" i="8"/>
  <c r="G163" i="8"/>
  <c r="N185" i="8"/>
  <c r="O185" i="8" s="1"/>
  <c r="K231" i="8"/>
  <c r="I275" i="8"/>
  <c r="N285" i="8"/>
  <c r="I299" i="8"/>
  <c r="N310" i="8"/>
  <c r="G323" i="8"/>
  <c r="N332" i="8"/>
  <c r="K35" i="9"/>
  <c r="T35" i="9"/>
  <c r="U91" i="9"/>
  <c r="G216" i="9"/>
  <c r="G254" i="9"/>
  <c r="I254" i="9"/>
  <c r="M285" i="9"/>
  <c r="K285" i="9"/>
  <c r="I179" i="10"/>
  <c r="G179" i="10"/>
  <c r="M260" i="10"/>
  <c r="K260" i="10"/>
  <c r="U198" i="5"/>
  <c r="T230" i="5"/>
  <c r="U231" i="5"/>
  <c r="O247" i="5"/>
  <c r="K260" i="5"/>
  <c r="G275" i="5"/>
  <c r="T275" i="5"/>
  <c r="G292" i="5"/>
  <c r="T292" i="5"/>
  <c r="U298" i="5"/>
  <c r="K310" i="5"/>
  <c r="K323" i="5"/>
  <c r="T338" i="5"/>
  <c r="M10" i="6"/>
  <c r="G19" i="6"/>
  <c r="T19" i="6"/>
  <c r="K27" i="6"/>
  <c r="M40" i="6"/>
  <c r="K47" i="6"/>
  <c r="M58" i="6"/>
  <c r="K63" i="6"/>
  <c r="G78" i="6"/>
  <c r="T78" i="6"/>
  <c r="U84" i="6"/>
  <c r="G102" i="6"/>
  <c r="I106" i="6"/>
  <c r="I121" i="6"/>
  <c r="U121" i="6"/>
  <c r="M179" i="6"/>
  <c r="U185" i="6"/>
  <c r="T191" i="6"/>
  <c r="M205" i="6"/>
  <c r="T224" i="6"/>
  <c r="K230" i="6"/>
  <c r="N247" i="6"/>
  <c r="O247" i="6" s="1"/>
  <c r="T247" i="6"/>
  <c r="N267" i="6"/>
  <c r="O267" i="6" s="1"/>
  <c r="G285" i="6"/>
  <c r="M303" i="6"/>
  <c r="T317" i="6"/>
  <c r="K323" i="6"/>
  <c r="U337" i="6"/>
  <c r="I338" i="6"/>
  <c r="N19" i="7"/>
  <c r="O19" i="7" s="1"/>
  <c r="I27" i="7"/>
  <c r="O40" i="7"/>
  <c r="N53" i="7"/>
  <c r="U54" i="7"/>
  <c r="N58" i="7"/>
  <c r="O58" i="7" s="1"/>
  <c r="T58" i="7"/>
  <c r="U63" i="7"/>
  <c r="G84" i="7"/>
  <c r="K85" i="7"/>
  <c r="T101" i="7"/>
  <c r="G121" i="7"/>
  <c r="I126" i="7"/>
  <c r="G150" i="7"/>
  <c r="I163" i="7"/>
  <c r="M170" i="7"/>
  <c r="T170" i="7"/>
  <c r="G204" i="7"/>
  <c r="N205" i="7"/>
  <c r="O205" i="7" s="1"/>
  <c r="N231" i="7"/>
  <c r="O231" i="7" s="1"/>
  <c r="T231" i="7"/>
  <c r="K247" i="7"/>
  <c r="N254" i="7"/>
  <c r="M260" i="7"/>
  <c r="G285" i="7"/>
  <c r="T285" i="7"/>
  <c r="G298" i="7"/>
  <c r="M332" i="7"/>
  <c r="M338" i="7"/>
  <c r="N10" i="8"/>
  <c r="K40" i="8"/>
  <c r="G47" i="8"/>
  <c r="O54" i="8"/>
  <c r="T54" i="8"/>
  <c r="U70" i="8"/>
  <c r="G102" i="8"/>
  <c r="N112" i="8"/>
  <c r="G126" i="8"/>
  <c r="T137" i="8"/>
  <c r="M150" i="8"/>
  <c r="M170" i="8"/>
  <c r="T170" i="8"/>
  <c r="G205" i="8"/>
  <c r="G216" i="8"/>
  <c r="O230" i="8"/>
  <c r="N247" i="8"/>
  <c r="N298" i="8"/>
  <c r="M299" i="8"/>
  <c r="T299" i="8"/>
  <c r="G317" i="8"/>
  <c r="I332" i="8"/>
  <c r="M27" i="9"/>
  <c r="G35" i="9"/>
  <c r="N35" i="9"/>
  <c r="K84" i="9"/>
  <c r="K101" i="9"/>
  <c r="T224" i="9"/>
  <c r="T275" i="9"/>
  <c r="N285" i="9"/>
  <c r="O285" i="9" s="1"/>
  <c r="G285" i="9"/>
  <c r="M106" i="10"/>
  <c r="K106" i="10"/>
  <c r="T144" i="10"/>
  <c r="U170" i="10"/>
  <c r="I198" i="10"/>
  <c r="G96" i="6"/>
  <c r="T96" i="6"/>
  <c r="T106" i="6"/>
  <c r="T112" i="6"/>
  <c r="M132" i="6"/>
  <c r="N137" i="6"/>
  <c r="M144" i="6"/>
  <c r="I169" i="6"/>
  <c r="I170" i="6"/>
  <c r="N230" i="6"/>
  <c r="O230" i="6" s="1"/>
  <c r="N254" i="6"/>
  <c r="O254" i="6" s="1"/>
  <c r="T267" i="6"/>
  <c r="T298" i="6"/>
  <c r="K299" i="6"/>
  <c r="U35" i="7"/>
  <c r="N40" i="7"/>
  <c r="N78" i="7"/>
  <c r="O78" i="7" s="1"/>
  <c r="K91" i="7"/>
  <c r="K126" i="7"/>
  <c r="M163" i="7"/>
  <c r="G179" i="7"/>
  <c r="U191" i="7"/>
  <c r="G240" i="7"/>
  <c r="M267" i="7"/>
  <c r="T267" i="7"/>
  <c r="G292" i="7"/>
  <c r="T299" i="7"/>
  <c r="N323" i="7"/>
  <c r="T47" i="8"/>
  <c r="N54" i="8"/>
  <c r="M70" i="8"/>
  <c r="N84" i="8"/>
  <c r="K91" i="8"/>
  <c r="T102" i="8"/>
  <c r="M126" i="8"/>
  <c r="N150" i="8"/>
  <c r="N170" i="8"/>
  <c r="I179" i="8"/>
  <c r="M191" i="8"/>
  <c r="O204" i="8"/>
  <c r="O216" i="8"/>
  <c r="U224" i="8"/>
  <c r="K254" i="8"/>
  <c r="N260" i="8"/>
  <c r="G267" i="8"/>
  <c r="K323" i="8"/>
  <c r="K339" i="8"/>
  <c r="N10" i="9"/>
  <c r="O10" i="9" s="1"/>
  <c r="G85" i="9"/>
  <c r="T85" i="9"/>
  <c r="T91" i="9"/>
  <c r="N96" i="9"/>
  <c r="T96" i="9"/>
  <c r="U101" i="9"/>
  <c r="K106" i="9"/>
  <c r="I137" i="9"/>
  <c r="U144" i="9"/>
  <c r="K224" i="9"/>
  <c r="O275" i="9"/>
  <c r="M27" i="10"/>
  <c r="K27" i="10"/>
  <c r="T54" i="10"/>
  <c r="K96" i="9"/>
  <c r="G102" i="9"/>
  <c r="T132" i="9"/>
  <c r="N170" i="9"/>
  <c r="O170" i="9" s="1"/>
  <c r="N198" i="9"/>
  <c r="K216" i="9"/>
  <c r="T231" i="9"/>
  <c r="U267" i="9"/>
  <c r="N275" i="9"/>
  <c r="T285" i="9"/>
  <c r="G299" i="9"/>
  <c r="U317" i="9"/>
  <c r="I338" i="9"/>
  <c r="N10" i="10"/>
  <c r="O10" i="10" s="1"/>
  <c r="M40" i="10"/>
  <c r="M58" i="10"/>
  <c r="G85" i="10"/>
  <c r="T85" i="10"/>
  <c r="N102" i="10"/>
  <c r="U150" i="10"/>
  <c r="M157" i="10"/>
  <c r="M169" i="10"/>
  <c r="K185" i="10"/>
  <c r="U191" i="10"/>
  <c r="U224" i="10"/>
  <c r="I231" i="10"/>
  <c r="U240" i="10"/>
  <c r="G285" i="10"/>
  <c r="G10" i="11"/>
  <c r="I10" i="11"/>
  <c r="T169" i="12"/>
  <c r="M205" i="12"/>
  <c r="G157" i="10"/>
  <c r="N179" i="10"/>
  <c r="O179" i="10" s="1"/>
  <c r="M191" i="10"/>
  <c r="K285" i="10"/>
  <c r="M285" i="10"/>
  <c r="M298" i="10"/>
  <c r="U298" i="10"/>
  <c r="G101" i="11"/>
  <c r="I101" i="11"/>
  <c r="I132" i="11"/>
  <c r="G132" i="11"/>
  <c r="I224" i="11"/>
  <c r="G224" i="11"/>
  <c r="M303" i="13"/>
  <c r="K303" i="13"/>
  <c r="G112" i="14"/>
  <c r="I112" i="14"/>
  <c r="I259" i="9"/>
  <c r="K260" i="9"/>
  <c r="U292" i="9"/>
  <c r="N299" i="9"/>
  <c r="N35" i="10"/>
  <c r="O35" i="10" s="1"/>
  <c r="N91" i="10"/>
  <c r="O91" i="10" s="1"/>
  <c r="U96" i="10"/>
  <c r="N106" i="10"/>
  <c r="O106" i="10" s="1"/>
  <c r="U112" i="10"/>
  <c r="O121" i="10"/>
  <c r="N137" i="10"/>
  <c r="O137" i="10" s="1"/>
  <c r="N150" i="10"/>
  <c r="O150" i="10" s="1"/>
  <c r="T179" i="10"/>
  <c r="U216" i="10"/>
  <c r="I230" i="10"/>
  <c r="G230" i="10"/>
  <c r="M240" i="10"/>
  <c r="U185" i="11"/>
  <c r="U299" i="11"/>
  <c r="M27" i="13"/>
  <c r="K27" i="13"/>
  <c r="N10" i="15"/>
  <c r="G10" i="15"/>
  <c r="K337" i="8"/>
  <c r="K10" i="9"/>
  <c r="T10" i="9"/>
  <c r="N54" i="9"/>
  <c r="O54" i="9" s="1"/>
  <c r="N112" i="9"/>
  <c r="M144" i="9"/>
  <c r="T144" i="9"/>
  <c r="N157" i="9"/>
  <c r="M185" i="9"/>
  <c r="U185" i="9"/>
  <c r="K191" i="9"/>
  <c r="K204" i="9"/>
  <c r="U205" i="9"/>
  <c r="N224" i="9"/>
  <c r="O224" i="9" s="1"/>
  <c r="K240" i="9"/>
  <c r="I247" i="9"/>
  <c r="K259" i="9"/>
  <c r="I267" i="9"/>
  <c r="T299" i="9"/>
  <c r="K303" i="9"/>
  <c r="G310" i="9"/>
  <c r="M317" i="9"/>
  <c r="T332" i="9"/>
  <c r="K337" i="9"/>
  <c r="G338" i="9"/>
  <c r="T338" i="9"/>
  <c r="N19" i="10"/>
  <c r="M53" i="10"/>
  <c r="M70" i="10"/>
  <c r="T70" i="10"/>
  <c r="I101" i="10"/>
  <c r="G126" i="10"/>
  <c r="T126" i="10"/>
  <c r="I137" i="10"/>
  <c r="O163" i="10"/>
  <c r="N169" i="10"/>
  <c r="O169" i="10" s="1"/>
  <c r="G170" i="10"/>
  <c r="G185" i="10"/>
  <c r="G205" i="10"/>
  <c r="N224" i="10"/>
  <c r="O224" i="10" s="1"/>
  <c r="N303" i="10"/>
  <c r="M78" i="11"/>
  <c r="K78" i="11"/>
  <c r="G121" i="11"/>
  <c r="I121" i="11"/>
  <c r="U170" i="11"/>
  <c r="I285" i="11"/>
  <c r="G285" i="11"/>
  <c r="G126" i="9"/>
  <c r="N169" i="9"/>
  <c r="O169" i="9" s="1"/>
  <c r="N185" i="9"/>
  <c r="O185" i="9" s="1"/>
  <c r="G191" i="9"/>
  <c r="M204" i="9"/>
  <c r="M205" i="9"/>
  <c r="K231" i="9"/>
  <c r="G240" i="9"/>
  <c r="M247" i="9"/>
  <c r="G339" i="9"/>
  <c r="N47" i="10"/>
  <c r="O47" i="10" s="1"/>
  <c r="N53" i="10"/>
  <c r="O53" i="10" s="1"/>
  <c r="N63" i="10"/>
  <c r="N70" i="10"/>
  <c r="O70" i="10" s="1"/>
  <c r="G132" i="10"/>
  <c r="M216" i="10"/>
  <c r="K216" i="10"/>
  <c r="N230" i="10"/>
  <c r="O230" i="10" s="1"/>
  <c r="G240" i="10"/>
  <c r="N267" i="10"/>
  <c r="U275" i="10"/>
  <c r="U299" i="10"/>
  <c r="T85" i="11"/>
  <c r="K254" i="11"/>
  <c r="M254" i="11"/>
  <c r="M332" i="11"/>
  <c r="K332" i="11"/>
  <c r="U91" i="12"/>
  <c r="I240" i="12"/>
  <c r="G240" i="12"/>
  <c r="M63" i="13"/>
  <c r="K63" i="13"/>
  <c r="G231" i="13"/>
  <c r="G338" i="8"/>
  <c r="N27" i="9"/>
  <c r="O27" i="9" s="1"/>
  <c r="U40" i="9"/>
  <c r="N53" i="9"/>
  <c r="O53" i="9" s="1"/>
  <c r="G63" i="9"/>
  <c r="K70" i="9"/>
  <c r="N84" i="9"/>
  <c r="N91" i="9"/>
  <c r="O91" i="9" s="1"/>
  <c r="K102" i="9"/>
  <c r="G106" i="9"/>
  <c r="K121" i="9"/>
  <c r="T126" i="9"/>
  <c r="I191" i="9"/>
  <c r="T198" i="9"/>
  <c r="T205" i="9"/>
  <c r="T247" i="9"/>
  <c r="U259" i="9"/>
  <c r="U303" i="9"/>
  <c r="G323" i="9"/>
  <c r="I27" i="10"/>
  <c r="U40" i="10"/>
  <c r="I84" i="10"/>
  <c r="N96" i="10"/>
  <c r="O96" i="10" s="1"/>
  <c r="N101" i="10"/>
  <c r="O101" i="10" s="1"/>
  <c r="N126" i="10"/>
  <c r="O126" i="10" s="1"/>
  <c r="U157" i="10"/>
  <c r="N185" i="10"/>
  <c r="K198" i="10"/>
  <c r="U204" i="10"/>
  <c r="N205" i="10"/>
  <c r="O205" i="10" s="1"/>
  <c r="N216" i="10"/>
  <c r="O216" i="10" s="1"/>
  <c r="I224" i="10"/>
  <c r="K91" i="11"/>
  <c r="M91" i="11"/>
  <c r="T106" i="11"/>
  <c r="M137" i="11"/>
  <c r="K137" i="11"/>
  <c r="I231" i="11"/>
  <c r="G231" i="11"/>
  <c r="N332" i="11"/>
  <c r="G332" i="11"/>
  <c r="U259" i="12"/>
  <c r="N260" i="12"/>
  <c r="T332" i="10"/>
  <c r="O78" i="11"/>
  <c r="G91" i="11"/>
  <c r="O132" i="11"/>
  <c r="G205" i="11"/>
  <c r="T205" i="11"/>
  <c r="O224" i="11"/>
  <c r="M285" i="11"/>
  <c r="N19" i="12"/>
  <c r="O19" i="12" s="1"/>
  <c r="N40" i="12"/>
  <c r="O40" i="12" s="1"/>
  <c r="K53" i="12"/>
  <c r="I85" i="12"/>
  <c r="G96" i="12"/>
  <c r="U102" i="12"/>
  <c r="U121" i="12"/>
  <c r="G170" i="12"/>
  <c r="G185" i="12"/>
  <c r="M247" i="12"/>
  <c r="N254" i="12"/>
  <c r="O254" i="12" s="1"/>
  <c r="G303" i="12"/>
  <c r="I303" i="12"/>
  <c r="M53" i="13"/>
  <c r="K53" i="13"/>
  <c r="U84" i="13"/>
  <c r="K170" i="13"/>
  <c r="T224" i="13"/>
  <c r="N247" i="13"/>
  <c r="O247" i="13" s="1"/>
  <c r="N191" i="14"/>
  <c r="O191" i="14" s="1"/>
  <c r="G191" i="14"/>
  <c r="K337" i="10"/>
  <c r="G338" i="10"/>
  <c r="M19" i="11"/>
  <c r="O35" i="11"/>
  <c r="M47" i="11"/>
  <c r="T47" i="11"/>
  <c r="K63" i="11"/>
  <c r="O70" i="11"/>
  <c r="T78" i="11"/>
  <c r="I85" i="11"/>
  <c r="I91" i="11"/>
  <c r="I96" i="11"/>
  <c r="N132" i="11"/>
  <c r="M170" i="11"/>
  <c r="M185" i="11"/>
  <c r="K247" i="11"/>
  <c r="U267" i="11"/>
  <c r="T299" i="11"/>
  <c r="K323" i="11"/>
  <c r="U323" i="11"/>
  <c r="T332" i="11"/>
  <c r="K337" i="11"/>
  <c r="K35" i="12"/>
  <c r="T53" i="12"/>
  <c r="M54" i="12"/>
  <c r="M70" i="12"/>
  <c r="T70" i="12"/>
  <c r="T91" i="12"/>
  <c r="T216" i="12"/>
  <c r="K230" i="12"/>
  <c r="T231" i="12"/>
  <c r="T285" i="12"/>
  <c r="T292" i="12"/>
  <c r="I10" i="13"/>
  <c r="G10" i="13"/>
  <c r="T35" i="13"/>
  <c r="U91" i="13"/>
  <c r="T112" i="13"/>
  <c r="N137" i="13"/>
  <c r="O137" i="13" s="1"/>
  <c r="G137" i="13"/>
  <c r="G205" i="13"/>
  <c r="G224" i="13"/>
  <c r="N224" i="13"/>
  <c r="T332" i="13"/>
  <c r="M47" i="14"/>
  <c r="K47" i="14"/>
  <c r="T230" i="10"/>
  <c r="G254" i="10"/>
  <c r="N260" i="10"/>
  <c r="O260" i="10" s="1"/>
  <c r="T260" i="10"/>
  <c r="U267" i="10"/>
  <c r="O275" i="10"/>
  <c r="U292" i="10"/>
  <c r="M299" i="10"/>
  <c r="K317" i="10"/>
  <c r="I338" i="10"/>
  <c r="T35" i="11"/>
  <c r="K40" i="11"/>
  <c r="N70" i="11"/>
  <c r="K85" i="11"/>
  <c r="O126" i="11"/>
  <c r="O150" i="11"/>
  <c r="N163" i="11"/>
  <c r="O163" i="11" s="1"/>
  <c r="N170" i="11"/>
  <c r="O170" i="11" s="1"/>
  <c r="K204" i="11"/>
  <c r="K230" i="11"/>
  <c r="U230" i="11"/>
  <c r="I254" i="11"/>
  <c r="M267" i="11"/>
  <c r="N299" i="11"/>
  <c r="O299" i="11" s="1"/>
  <c r="N323" i="11"/>
  <c r="I339" i="11"/>
  <c r="K19" i="12"/>
  <c r="M91" i="12"/>
  <c r="N101" i="12"/>
  <c r="O101" i="12" s="1"/>
  <c r="K102" i="12"/>
  <c r="T102" i="12"/>
  <c r="K254" i="12"/>
  <c r="M285" i="12"/>
  <c r="K299" i="12"/>
  <c r="M35" i="13"/>
  <c r="N337" i="13"/>
  <c r="G337" i="13"/>
  <c r="K332" i="14"/>
  <c r="K337" i="14"/>
  <c r="G338" i="14"/>
  <c r="N338" i="14"/>
  <c r="K267" i="10"/>
  <c r="M292" i="10"/>
  <c r="G299" i="10"/>
  <c r="O339" i="10"/>
  <c r="M53" i="11"/>
  <c r="O63" i="11"/>
  <c r="G70" i="11"/>
  <c r="N96" i="11"/>
  <c r="O96" i="11" s="1"/>
  <c r="N112" i="11"/>
  <c r="O112" i="11" s="1"/>
  <c r="K121" i="11"/>
  <c r="G185" i="11"/>
  <c r="N204" i="11"/>
  <c r="O204" i="11" s="1"/>
  <c r="N230" i="11"/>
  <c r="O247" i="11"/>
  <c r="I259" i="11"/>
  <c r="N267" i="11"/>
  <c r="O267" i="11" s="1"/>
  <c r="G323" i="11"/>
  <c r="I27" i="12"/>
  <c r="K63" i="12"/>
  <c r="N91" i="12"/>
  <c r="O91" i="12" s="1"/>
  <c r="K101" i="12"/>
  <c r="I126" i="12"/>
  <c r="I132" i="12"/>
  <c r="U144" i="12"/>
  <c r="I157" i="12"/>
  <c r="M191" i="12"/>
  <c r="K205" i="12"/>
  <c r="M267" i="12"/>
  <c r="N285" i="12"/>
  <c r="O285" i="12" s="1"/>
  <c r="N337" i="12"/>
  <c r="O337" i="12" s="1"/>
  <c r="U338" i="12"/>
  <c r="M54" i="13"/>
  <c r="I91" i="13"/>
  <c r="I260" i="10"/>
  <c r="T275" i="10"/>
  <c r="K298" i="10"/>
  <c r="G303" i="10"/>
  <c r="M310" i="10"/>
  <c r="M332" i="10"/>
  <c r="N339" i="10"/>
  <c r="I19" i="11"/>
  <c r="K27" i="11"/>
  <c r="T27" i="11"/>
  <c r="I47" i="11"/>
  <c r="O53" i="11"/>
  <c r="N54" i="11"/>
  <c r="O54" i="11" s="1"/>
  <c r="M84" i="11"/>
  <c r="U85" i="11"/>
  <c r="T112" i="11"/>
  <c r="U121" i="11"/>
  <c r="U157" i="11"/>
  <c r="I170" i="11"/>
  <c r="T185" i="11"/>
  <c r="N205" i="11"/>
  <c r="K224" i="11"/>
  <c r="G230" i="11"/>
  <c r="T230" i="11"/>
  <c r="G240" i="11"/>
  <c r="T259" i="11"/>
  <c r="G267" i="11"/>
  <c r="K275" i="11"/>
  <c r="M298" i="11"/>
  <c r="U298" i="11"/>
  <c r="I299" i="11"/>
  <c r="I303" i="11"/>
  <c r="U317" i="11"/>
  <c r="N10" i="12"/>
  <c r="U19" i="12"/>
  <c r="K27" i="12"/>
  <c r="G54" i="12"/>
  <c r="N58" i="12"/>
  <c r="O58" i="12" s="1"/>
  <c r="N70" i="12"/>
  <c r="U78" i="12"/>
  <c r="I84" i="12"/>
  <c r="K126" i="12"/>
  <c r="G137" i="12"/>
  <c r="U169" i="12"/>
  <c r="N247" i="12"/>
  <c r="N267" i="12"/>
  <c r="G337" i="12"/>
  <c r="N40" i="13"/>
  <c r="O40" i="13" s="1"/>
  <c r="N84" i="13"/>
  <c r="O84" i="13" s="1"/>
  <c r="G84" i="13"/>
  <c r="N163" i="13"/>
  <c r="O163" i="13" s="1"/>
  <c r="G163" i="13"/>
  <c r="K260" i="13"/>
  <c r="M260" i="13"/>
  <c r="N285" i="13"/>
  <c r="O285" i="13" s="1"/>
  <c r="G285" i="13"/>
  <c r="N310" i="13"/>
  <c r="N231" i="10"/>
  <c r="O231" i="10" s="1"/>
  <c r="K247" i="10"/>
  <c r="U254" i="10"/>
  <c r="N259" i="10"/>
  <c r="O259" i="10" s="1"/>
  <c r="N298" i="10"/>
  <c r="O298" i="10" s="1"/>
  <c r="O303" i="10"/>
  <c r="N310" i="10"/>
  <c r="O310" i="10" s="1"/>
  <c r="T310" i="10"/>
  <c r="I317" i="10"/>
  <c r="G332" i="10"/>
  <c r="U338" i="10"/>
  <c r="U10" i="11"/>
  <c r="N27" i="11"/>
  <c r="O27" i="11" s="1"/>
  <c r="K47" i="11"/>
  <c r="N53" i="11"/>
  <c r="U91" i="11"/>
  <c r="N102" i="11"/>
  <c r="O102" i="11" s="1"/>
  <c r="K170" i="11"/>
  <c r="N179" i="11"/>
  <c r="O198" i="11"/>
  <c r="I204" i="11"/>
  <c r="M240" i="11"/>
  <c r="G259" i="11"/>
  <c r="N275" i="11"/>
  <c r="T275" i="11"/>
  <c r="K285" i="11"/>
  <c r="M303" i="11"/>
  <c r="M317" i="11"/>
  <c r="T27" i="12"/>
  <c r="M35" i="12"/>
  <c r="M53" i="12"/>
  <c r="K54" i="12"/>
  <c r="K91" i="12"/>
  <c r="N102" i="12"/>
  <c r="N112" i="12"/>
  <c r="N126" i="12"/>
  <c r="O126" i="12" s="1"/>
  <c r="N132" i="12"/>
  <c r="O132" i="12" s="1"/>
  <c r="T157" i="12"/>
  <c r="T163" i="12"/>
  <c r="M170" i="12"/>
  <c r="T230" i="12"/>
  <c r="U303" i="12"/>
  <c r="T310" i="12"/>
  <c r="G40" i="13"/>
  <c r="K70" i="13"/>
  <c r="N78" i="13"/>
  <c r="I179" i="13"/>
  <c r="T231" i="13"/>
  <c r="O54" i="14"/>
  <c r="K54" i="14"/>
  <c r="U126" i="12"/>
  <c r="N179" i="12"/>
  <c r="O179" i="12" s="1"/>
  <c r="N204" i="12"/>
  <c r="O204" i="12" s="1"/>
  <c r="U230" i="12"/>
  <c r="N231" i="12"/>
  <c r="T240" i="12"/>
  <c r="U247" i="12"/>
  <c r="U260" i="12"/>
  <c r="T275" i="12"/>
  <c r="N292" i="12"/>
  <c r="N298" i="12"/>
  <c r="T298" i="12"/>
  <c r="K339" i="12"/>
  <c r="N10" i="13"/>
  <c r="K19" i="13"/>
  <c r="G27" i="13"/>
  <c r="M47" i="13"/>
  <c r="T47" i="13"/>
  <c r="N54" i="13"/>
  <c r="O54" i="13" s="1"/>
  <c r="I58" i="13"/>
  <c r="T70" i="13"/>
  <c r="I84" i="13"/>
  <c r="M91" i="13"/>
  <c r="U96" i="13"/>
  <c r="K101" i="13"/>
  <c r="M102" i="13"/>
  <c r="T102" i="13"/>
  <c r="K106" i="13"/>
  <c r="I121" i="13"/>
  <c r="G132" i="13"/>
  <c r="U144" i="13"/>
  <c r="U150" i="13"/>
  <c r="I163" i="13"/>
  <c r="T185" i="13"/>
  <c r="K191" i="13"/>
  <c r="G204" i="13"/>
  <c r="K259" i="13"/>
  <c r="I310" i="13"/>
  <c r="G332" i="13"/>
  <c r="U338" i="13"/>
  <c r="M58" i="14"/>
  <c r="U78" i="14"/>
  <c r="N96" i="14"/>
  <c r="O96" i="14" s="1"/>
  <c r="G96" i="14"/>
  <c r="I126" i="14"/>
  <c r="K150" i="14"/>
  <c r="I169" i="14"/>
  <c r="G169" i="14"/>
  <c r="U170" i="14"/>
  <c r="N185" i="14"/>
  <c r="O185" i="14" s="1"/>
  <c r="U231" i="14"/>
  <c r="N292" i="14"/>
  <c r="O292" i="14" s="1"/>
  <c r="I58" i="15"/>
  <c r="G58" i="15"/>
  <c r="M85" i="15"/>
  <c r="K247" i="15"/>
  <c r="U185" i="12"/>
  <c r="M198" i="12"/>
  <c r="K216" i="12"/>
  <c r="I247" i="12"/>
  <c r="T259" i="12"/>
  <c r="U285" i="12"/>
  <c r="I292" i="12"/>
  <c r="G299" i="12"/>
  <c r="U310" i="12"/>
  <c r="T323" i="12"/>
  <c r="K337" i="12"/>
  <c r="N47" i="13"/>
  <c r="O58" i="13"/>
  <c r="T58" i="13"/>
  <c r="I78" i="13"/>
  <c r="T84" i="13"/>
  <c r="G91" i="13"/>
  <c r="N102" i="13"/>
  <c r="K121" i="13"/>
  <c r="K132" i="13"/>
  <c r="M137" i="13"/>
  <c r="T191" i="13"/>
  <c r="O230" i="13"/>
  <c r="T230" i="13"/>
  <c r="K231" i="13"/>
  <c r="N298" i="13"/>
  <c r="O298" i="13" s="1"/>
  <c r="T303" i="13"/>
  <c r="G323" i="13"/>
  <c r="I10" i="14"/>
  <c r="K35" i="14"/>
  <c r="I47" i="14"/>
  <c r="G47" i="14"/>
  <c r="U53" i="14"/>
  <c r="M137" i="14"/>
  <c r="I240" i="14"/>
  <c r="T267" i="14"/>
  <c r="G292" i="14"/>
  <c r="G310" i="14"/>
  <c r="I317" i="14"/>
  <c r="M338" i="14"/>
  <c r="N85" i="15"/>
  <c r="K132" i="15"/>
  <c r="M170" i="15"/>
  <c r="K170" i="15"/>
  <c r="G163" i="16"/>
  <c r="I163" i="16"/>
  <c r="K254" i="16"/>
  <c r="N254" i="16"/>
  <c r="U85" i="13"/>
  <c r="I96" i="13"/>
  <c r="I101" i="13"/>
  <c r="N112" i="13"/>
  <c r="K144" i="13"/>
  <c r="I150" i="13"/>
  <c r="K179" i="13"/>
  <c r="N216" i="13"/>
  <c r="K267" i="13"/>
  <c r="M317" i="13"/>
  <c r="N323" i="13"/>
  <c r="N47" i="14"/>
  <c r="M170" i="14"/>
  <c r="M224" i="14"/>
  <c r="N19" i="15"/>
  <c r="O19" i="15" s="1"/>
  <c r="U337" i="12"/>
  <c r="N35" i="13"/>
  <c r="O35" i="13" s="1"/>
  <c r="G53" i="13"/>
  <c r="N63" i="13"/>
  <c r="O63" i="13" s="1"/>
  <c r="O101" i="13"/>
  <c r="G106" i="13"/>
  <c r="I126" i="13"/>
  <c r="G144" i="13"/>
  <c r="N144" i="13"/>
  <c r="G259" i="13"/>
  <c r="G267" i="13"/>
  <c r="G339" i="13"/>
  <c r="U10" i="14"/>
  <c r="K27" i="14"/>
  <c r="T27" i="14"/>
  <c r="U63" i="14"/>
  <c r="I78" i="15"/>
  <c r="U298" i="12"/>
  <c r="T303" i="12"/>
  <c r="M337" i="12"/>
  <c r="T339" i="12"/>
  <c r="N19" i="13"/>
  <c r="T40" i="13"/>
  <c r="T53" i="13"/>
  <c r="I63" i="13"/>
  <c r="U70" i="13"/>
  <c r="M85" i="13"/>
  <c r="T85" i="13"/>
  <c r="N96" i="13"/>
  <c r="O96" i="13" s="1"/>
  <c r="N101" i="13"/>
  <c r="T106" i="13"/>
  <c r="I144" i="13"/>
  <c r="G150" i="13"/>
  <c r="G157" i="13"/>
  <c r="N169" i="13"/>
  <c r="O169" i="13" s="1"/>
  <c r="M231" i="13"/>
  <c r="T275" i="13"/>
  <c r="G310" i="13"/>
  <c r="T310" i="13"/>
  <c r="N27" i="14"/>
  <c r="O27" i="14" s="1"/>
  <c r="U84" i="14"/>
  <c r="G85" i="14"/>
  <c r="I101" i="14"/>
  <c r="G101" i="14"/>
  <c r="U102" i="14"/>
  <c r="T191" i="14"/>
  <c r="K323" i="14"/>
  <c r="G150" i="16"/>
  <c r="I150" i="16"/>
  <c r="G91" i="14"/>
  <c r="U91" i="14"/>
  <c r="T101" i="14"/>
  <c r="T132" i="14"/>
  <c r="G157" i="14"/>
  <c r="G231" i="14"/>
  <c r="G247" i="14"/>
  <c r="G267" i="14"/>
  <c r="O299" i="14"/>
  <c r="N323" i="14"/>
  <c r="O323" i="14" s="1"/>
  <c r="T323" i="14"/>
  <c r="U337" i="14"/>
  <c r="K47" i="15"/>
  <c r="K54" i="15"/>
  <c r="I85" i="15"/>
  <c r="N91" i="15"/>
  <c r="T91" i="15"/>
  <c r="N101" i="15"/>
  <c r="O101" i="15" s="1"/>
  <c r="M121" i="15"/>
  <c r="N132" i="15"/>
  <c r="M231" i="15"/>
  <c r="K231" i="15"/>
  <c r="N260" i="15"/>
  <c r="O260" i="15" s="1"/>
  <c r="I10" i="16"/>
  <c r="O40" i="16"/>
  <c r="N54" i="16"/>
  <c r="O323" i="16"/>
  <c r="T332" i="16"/>
  <c r="M163" i="13"/>
  <c r="U163" i="13"/>
  <c r="N170" i="13"/>
  <c r="O170" i="13" s="1"/>
  <c r="M185" i="13"/>
  <c r="U191" i="13"/>
  <c r="I198" i="13"/>
  <c r="M205" i="13"/>
  <c r="U205" i="13"/>
  <c r="U231" i="13"/>
  <c r="I247" i="13"/>
  <c r="G275" i="13"/>
  <c r="U298" i="13"/>
  <c r="T299" i="13"/>
  <c r="U310" i="13"/>
  <c r="T339" i="13"/>
  <c r="G35" i="14"/>
  <c r="G58" i="14"/>
  <c r="T63" i="14"/>
  <c r="N78" i="14"/>
  <c r="O78" i="14" s="1"/>
  <c r="T78" i="14"/>
  <c r="M84" i="14"/>
  <c r="M91" i="14"/>
  <c r="N112" i="14"/>
  <c r="O112" i="14" s="1"/>
  <c r="K126" i="14"/>
  <c r="G132" i="14"/>
  <c r="I137" i="14"/>
  <c r="U144" i="14"/>
  <c r="U163" i="14"/>
  <c r="U179" i="14"/>
  <c r="N204" i="14"/>
  <c r="U205" i="14"/>
  <c r="T231" i="14"/>
  <c r="N240" i="14"/>
  <c r="O240" i="14" s="1"/>
  <c r="I247" i="14"/>
  <c r="I267" i="14"/>
  <c r="N299" i="14"/>
  <c r="T299" i="14"/>
  <c r="M310" i="14"/>
  <c r="G317" i="14"/>
  <c r="U19" i="15"/>
  <c r="M27" i="15"/>
  <c r="T27" i="15"/>
  <c r="T47" i="15"/>
  <c r="U54" i="15"/>
  <c r="T63" i="15"/>
  <c r="N70" i="15"/>
  <c r="M84" i="15"/>
  <c r="U96" i="15"/>
  <c r="N106" i="15"/>
  <c r="T106" i="15"/>
  <c r="N121" i="15"/>
  <c r="O121" i="15" s="1"/>
  <c r="K163" i="15"/>
  <c r="U191" i="15"/>
  <c r="N230" i="15"/>
  <c r="N231" i="15"/>
  <c r="O231" i="15" s="1"/>
  <c r="N247" i="15"/>
  <c r="O247" i="15" s="1"/>
  <c r="N267" i="15"/>
  <c r="O267" i="15" s="1"/>
  <c r="G267" i="15"/>
  <c r="U275" i="15"/>
  <c r="I337" i="15"/>
  <c r="K47" i="16"/>
  <c r="O84" i="16"/>
  <c r="K84" i="16"/>
  <c r="G121" i="16"/>
  <c r="K310" i="13"/>
  <c r="N35" i="14"/>
  <c r="O35" i="14" s="1"/>
  <c r="I40" i="14"/>
  <c r="N58" i="14"/>
  <c r="O58" i="14" s="1"/>
  <c r="N63" i="14"/>
  <c r="I70" i="14"/>
  <c r="U96" i="14"/>
  <c r="U106" i="14"/>
  <c r="O126" i="14"/>
  <c r="I144" i="14"/>
  <c r="T157" i="14"/>
  <c r="U185" i="14"/>
  <c r="K240" i="14"/>
  <c r="T259" i="14"/>
  <c r="K285" i="14"/>
  <c r="U292" i="14"/>
  <c r="T303" i="14"/>
  <c r="K19" i="15"/>
  <c r="I47" i="15"/>
  <c r="N53" i="15"/>
  <c r="O53" i="15" s="1"/>
  <c r="I63" i="15"/>
  <c r="U78" i="15"/>
  <c r="I185" i="15"/>
  <c r="T205" i="15"/>
  <c r="T275" i="15"/>
  <c r="K303" i="15"/>
  <c r="K112" i="16"/>
  <c r="M112" i="16"/>
  <c r="I254" i="16"/>
  <c r="G254" i="16"/>
  <c r="K53" i="14"/>
  <c r="I91" i="14"/>
  <c r="I106" i="14"/>
  <c r="K112" i="14"/>
  <c r="N126" i="14"/>
  <c r="I157" i="14"/>
  <c r="I163" i="14"/>
  <c r="N179" i="14"/>
  <c r="K204" i="14"/>
  <c r="I231" i="14"/>
  <c r="N247" i="14"/>
  <c r="O247" i="14" s="1"/>
  <c r="N259" i="14"/>
  <c r="I292" i="14"/>
  <c r="K299" i="14"/>
  <c r="N303" i="14"/>
  <c r="O303" i="14" s="1"/>
  <c r="G19" i="15"/>
  <c r="N35" i="15"/>
  <c r="O35" i="15" s="1"/>
  <c r="N96" i="15"/>
  <c r="O96" i="15" s="1"/>
  <c r="N102" i="15"/>
  <c r="O102" i="15" s="1"/>
  <c r="M112" i="15"/>
  <c r="G157" i="15"/>
  <c r="K169" i="15"/>
  <c r="N303" i="15"/>
  <c r="O303" i="15" s="1"/>
  <c r="N323" i="15"/>
  <c r="G91" i="16"/>
  <c r="M191" i="16"/>
  <c r="K191" i="16"/>
  <c r="O191" i="16"/>
  <c r="O339" i="16"/>
  <c r="T132" i="13"/>
  <c r="U137" i="13"/>
  <c r="O157" i="13"/>
  <c r="T157" i="13"/>
  <c r="K169" i="13"/>
  <c r="U170" i="13"/>
  <c r="I191" i="13"/>
  <c r="O204" i="13"/>
  <c r="G230" i="13"/>
  <c r="I231" i="13"/>
  <c r="U259" i="13"/>
  <c r="I275" i="13"/>
  <c r="K298" i="13"/>
  <c r="N303" i="13"/>
  <c r="O303" i="13" s="1"/>
  <c r="I317" i="13"/>
  <c r="M332" i="13"/>
  <c r="U339" i="13"/>
  <c r="N19" i="14"/>
  <c r="O19" i="14" s="1"/>
  <c r="T19" i="14"/>
  <c r="U27" i="14"/>
  <c r="I35" i="14"/>
  <c r="G53" i="14"/>
  <c r="I58" i="14"/>
  <c r="N70" i="14"/>
  <c r="O70" i="14" s="1"/>
  <c r="M85" i="14"/>
  <c r="T85" i="14"/>
  <c r="U101" i="14"/>
  <c r="O106" i="14"/>
  <c r="U112" i="14"/>
  <c r="U132" i="14"/>
  <c r="M163" i="14"/>
  <c r="G185" i="14"/>
  <c r="N205" i="14"/>
  <c r="O205" i="14" s="1"/>
  <c r="U240" i="14"/>
  <c r="N275" i="14"/>
  <c r="T275" i="14"/>
  <c r="M292" i="14"/>
  <c r="U10" i="15"/>
  <c r="I19" i="15"/>
  <c r="N54" i="15"/>
  <c r="O54" i="15" s="1"/>
  <c r="T54" i="15"/>
  <c r="U121" i="15"/>
  <c r="U137" i="15"/>
  <c r="I144" i="15"/>
  <c r="G144" i="15"/>
  <c r="T157" i="15"/>
  <c r="T163" i="15"/>
  <c r="U170" i="15"/>
  <c r="K179" i="15"/>
  <c r="K204" i="15"/>
  <c r="N259" i="15"/>
  <c r="O259" i="15" s="1"/>
  <c r="U260" i="15"/>
  <c r="O260" i="16"/>
  <c r="N285" i="16"/>
  <c r="K310" i="16"/>
  <c r="T254" i="15"/>
  <c r="N285" i="15"/>
  <c r="O285" i="15" s="1"/>
  <c r="T285" i="15"/>
  <c r="M317" i="15"/>
  <c r="N10" i="16"/>
  <c r="O10" i="16" s="1"/>
  <c r="N19" i="16"/>
  <c r="O19" i="16" s="1"/>
  <c r="U78" i="16"/>
  <c r="N84" i="16"/>
  <c r="K91" i="16"/>
  <c r="T91" i="16"/>
  <c r="N144" i="16"/>
  <c r="I157" i="16"/>
  <c r="I185" i="16"/>
  <c r="N198" i="16"/>
  <c r="O198" i="16" s="1"/>
  <c r="K216" i="16"/>
  <c r="I275" i="16"/>
  <c r="T299" i="16"/>
  <c r="U317" i="16"/>
  <c r="K323" i="16"/>
  <c r="K339" i="16"/>
  <c r="K102" i="15"/>
  <c r="I126" i="15"/>
  <c r="T137" i="15"/>
  <c r="T150" i="15"/>
  <c r="N163" i="15"/>
  <c r="O163" i="15" s="1"/>
  <c r="I170" i="15"/>
  <c r="N204" i="15"/>
  <c r="T204" i="15"/>
  <c r="U216" i="15"/>
  <c r="G224" i="15"/>
  <c r="T224" i="15"/>
  <c r="N240" i="15"/>
  <c r="O240" i="15" s="1"/>
  <c r="T240" i="15"/>
  <c r="N254" i="15"/>
  <c r="K267" i="15"/>
  <c r="N298" i="15"/>
  <c r="O298" i="15" s="1"/>
  <c r="U299" i="15"/>
  <c r="N310" i="15"/>
  <c r="O310" i="15" s="1"/>
  <c r="I19" i="16"/>
  <c r="U35" i="16"/>
  <c r="N40" i="16"/>
  <c r="U47" i="16"/>
  <c r="U54" i="16"/>
  <c r="N58" i="16"/>
  <c r="O58" i="16" s="1"/>
  <c r="G70" i="16"/>
  <c r="I84" i="16"/>
  <c r="T102" i="16"/>
  <c r="T121" i="16"/>
  <c r="K132" i="16"/>
  <c r="G137" i="16"/>
  <c r="M150" i="16"/>
  <c r="T150" i="16"/>
  <c r="N163" i="16"/>
  <c r="T169" i="16"/>
  <c r="K170" i="16"/>
  <c r="N179" i="16"/>
  <c r="N191" i="16"/>
  <c r="G204" i="16"/>
  <c r="U205" i="16"/>
  <c r="U224" i="16"/>
  <c r="I230" i="16"/>
  <c r="U240" i="16"/>
  <c r="I247" i="16"/>
  <c r="M254" i="16"/>
  <c r="O254" i="16"/>
  <c r="N259" i="16"/>
  <c r="T260" i="16"/>
  <c r="M292" i="16"/>
  <c r="O317" i="16"/>
  <c r="T317" i="16"/>
  <c r="N338" i="16"/>
  <c r="O338" i="16" s="1"/>
  <c r="K10" i="16"/>
  <c r="K19" i="16"/>
  <c r="M47" i="16"/>
  <c r="N112" i="16"/>
  <c r="O169" i="16"/>
  <c r="I216" i="16"/>
  <c r="K230" i="16"/>
  <c r="N292" i="16"/>
  <c r="O292" i="16" s="1"/>
  <c r="I299" i="16"/>
  <c r="N317" i="16"/>
  <c r="U323" i="16"/>
  <c r="U339" i="16"/>
  <c r="N27" i="16"/>
  <c r="N47" i="16"/>
  <c r="O47" i="16" s="1"/>
  <c r="O78" i="16"/>
  <c r="U198" i="16"/>
  <c r="G224" i="16"/>
  <c r="G267" i="16"/>
  <c r="G298" i="16"/>
  <c r="M323" i="16"/>
  <c r="N337" i="16"/>
  <c r="M339" i="16"/>
  <c r="I102" i="15"/>
  <c r="U132" i="15"/>
  <c r="K137" i="15"/>
  <c r="N157" i="15"/>
  <c r="U179" i="15"/>
  <c r="M230" i="15"/>
  <c r="I267" i="15"/>
  <c r="N275" i="15"/>
  <c r="U285" i="15"/>
  <c r="N292" i="15"/>
  <c r="N299" i="15"/>
  <c r="O299" i="15" s="1"/>
  <c r="I323" i="15"/>
  <c r="T323" i="15"/>
  <c r="U19" i="16"/>
  <c r="I35" i="16"/>
  <c r="K40" i="16"/>
  <c r="I54" i="16"/>
  <c r="K58" i="16"/>
  <c r="N63" i="16"/>
  <c r="O63" i="16" s="1"/>
  <c r="N78" i="16"/>
  <c r="N85" i="16"/>
  <c r="O85" i="16" s="1"/>
  <c r="I101" i="16"/>
  <c r="K121" i="16"/>
  <c r="N126" i="16"/>
  <c r="O126" i="16" s="1"/>
  <c r="T157" i="16"/>
  <c r="N169" i="16"/>
  <c r="G170" i="16"/>
  <c r="K204" i="16"/>
  <c r="G205" i="16"/>
  <c r="N216" i="16"/>
  <c r="O216" i="16" s="1"/>
  <c r="T216" i="16"/>
  <c r="T224" i="16"/>
  <c r="T240" i="16"/>
  <c r="U247" i="16"/>
  <c r="T275" i="16"/>
  <c r="I285" i="16"/>
  <c r="T298" i="16"/>
  <c r="N323" i="16"/>
  <c r="N339" i="16"/>
  <c r="T339" i="16"/>
  <c r="N170" i="15"/>
  <c r="O170" i="15" s="1"/>
  <c r="T191" i="15"/>
  <c r="K224" i="15"/>
  <c r="U240" i="15"/>
  <c r="U254" i="15"/>
  <c r="T267" i="15"/>
  <c r="M303" i="15"/>
  <c r="N337" i="15"/>
  <c r="G10" i="16"/>
  <c r="K101" i="16"/>
  <c r="T101" i="16"/>
  <c r="N102" i="16"/>
  <c r="I112" i="16"/>
  <c r="I126" i="16"/>
  <c r="M132" i="16"/>
  <c r="T132" i="16"/>
  <c r="I144" i="16"/>
  <c r="N150" i="16"/>
  <c r="K169" i="16"/>
  <c r="T170" i="16"/>
  <c r="N185" i="16"/>
  <c r="O185" i="16" s="1"/>
  <c r="T185" i="16"/>
  <c r="G216" i="16"/>
  <c r="N231" i="16"/>
  <c r="O231" i="16" s="1"/>
  <c r="N240" i="16"/>
  <c r="O240" i="16" s="1"/>
  <c r="N267" i="16"/>
  <c r="U338" i="16"/>
  <c r="O144" i="16"/>
  <c r="O35" i="16"/>
  <c r="O54" i="16"/>
  <c r="M27" i="16"/>
  <c r="K35" i="16"/>
  <c r="M53" i="16"/>
  <c r="K54" i="16"/>
  <c r="M70" i="16"/>
  <c r="K78" i="16"/>
  <c r="M91" i="16"/>
  <c r="M96" i="16"/>
  <c r="M101" i="16"/>
  <c r="U102" i="16"/>
  <c r="N132" i="16"/>
  <c r="O132" i="16" s="1"/>
  <c r="N137" i="16"/>
  <c r="O137" i="16" s="1"/>
  <c r="N204" i="16"/>
  <c r="O204" i="16" s="1"/>
  <c r="N205" i="16"/>
  <c r="O205" i="16" s="1"/>
  <c r="N224" i="16"/>
  <c r="T230" i="16"/>
  <c r="U231" i="16"/>
  <c r="I240" i="16"/>
  <c r="G240" i="16"/>
  <c r="N299" i="16"/>
  <c r="O299" i="16" s="1"/>
  <c r="N70" i="16"/>
  <c r="O70" i="16" s="1"/>
  <c r="N91" i="16"/>
  <c r="O91" i="16" s="1"/>
  <c r="U259" i="16"/>
  <c r="O27" i="16"/>
  <c r="M35" i="16"/>
  <c r="M54" i="16"/>
  <c r="M78" i="16"/>
  <c r="O96" i="16"/>
  <c r="O101" i="16"/>
  <c r="O102" i="16"/>
  <c r="M106" i="16"/>
  <c r="K150" i="16"/>
  <c r="M259" i="16"/>
  <c r="I260" i="16"/>
  <c r="G260" i="16"/>
  <c r="K303" i="16"/>
  <c r="O303" i="16"/>
  <c r="G96" i="16"/>
  <c r="G101" i="16"/>
  <c r="O112" i="16"/>
  <c r="M144" i="16"/>
  <c r="K231" i="16"/>
  <c r="M260" i="16"/>
  <c r="N275" i="16"/>
  <c r="O275" i="16" s="1"/>
  <c r="M10" i="16"/>
  <c r="G35" i="16"/>
  <c r="M40" i="16"/>
  <c r="G54" i="16"/>
  <c r="M58" i="16"/>
  <c r="G78" i="16"/>
  <c r="M84" i="16"/>
  <c r="G106" i="16"/>
  <c r="U106" i="16"/>
  <c r="G112" i="16"/>
  <c r="M163" i="16"/>
  <c r="I169" i="16"/>
  <c r="M169" i="16"/>
  <c r="U170" i="16"/>
  <c r="N230" i="16"/>
  <c r="O230" i="16" s="1"/>
  <c r="I259" i="16"/>
  <c r="G259" i="16"/>
  <c r="K285" i="16"/>
  <c r="O285" i="16"/>
  <c r="I102" i="16"/>
  <c r="K126" i="16"/>
  <c r="O150" i="16"/>
  <c r="K198" i="16"/>
  <c r="K259" i="16"/>
  <c r="O259" i="16"/>
  <c r="N298" i="16"/>
  <c r="O298" i="16" s="1"/>
  <c r="I121" i="16"/>
  <c r="G144" i="16"/>
  <c r="O163" i="16"/>
  <c r="O170" i="16"/>
  <c r="K185" i="16"/>
  <c r="I231" i="16"/>
  <c r="O247" i="16"/>
  <c r="I310" i="16"/>
  <c r="G310" i="16"/>
  <c r="K102" i="16"/>
  <c r="G126" i="16"/>
  <c r="M126" i="16"/>
  <c r="M137" i="16"/>
  <c r="U157" i="16"/>
  <c r="G169" i="16"/>
  <c r="G198" i="16"/>
  <c r="M198" i="16"/>
  <c r="M205" i="16"/>
  <c r="O224" i="16"/>
  <c r="N247" i="16"/>
  <c r="I292" i="16"/>
  <c r="G292" i="16"/>
  <c r="M303" i="16"/>
  <c r="M310" i="16"/>
  <c r="K332" i="16"/>
  <c r="O332" i="16"/>
  <c r="K247" i="16"/>
  <c r="K267" i="16"/>
  <c r="G285" i="16"/>
  <c r="K298" i="16"/>
  <c r="G303" i="16"/>
  <c r="K317" i="16"/>
  <c r="G332" i="16"/>
  <c r="K338" i="16"/>
  <c r="M247" i="16"/>
  <c r="M267" i="16"/>
  <c r="M298" i="16"/>
  <c r="M317" i="16"/>
  <c r="G337" i="16"/>
  <c r="M338" i="16"/>
  <c r="I285" i="15"/>
  <c r="G285" i="15"/>
  <c r="K323" i="15"/>
  <c r="O323" i="15"/>
  <c r="M323" i="15"/>
  <c r="O10" i="15"/>
  <c r="M19" i="15"/>
  <c r="N63" i="15"/>
  <c r="O63" i="15" s="1"/>
  <c r="O70" i="15"/>
  <c r="K85" i="15"/>
  <c r="O106" i="15"/>
  <c r="N144" i="15"/>
  <c r="O144" i="15" s="1"/>
  <c r="N150" i="15"/>
  <c r="O150" i="15" s="1"/>
  <c r="N169" i="15"/>
  <c r="G204" i="15"/>
  <c r="I204" i="15"/>
  <c r="O337" i="15"/>
  <c r="K27" i="15"/>
  <c r="M40" i="15"/>
  <c r="U40" i="15"/>
  <c r="O91" i="15"/>
  <c r="G35" i="15"/>
  <c r="N40" i="15"/>
  <c r="O40" i="15" s="1"/>
  <c r="O47" i="15"/>
  <c r="U53" i="15"/>
  <c r="M58" i="15"/>
  <c r="U58" i="15"/>
  <c r="G78" i="15"/>
  <c r="G84" i="15"/>
  <c r="K106" i="15"/>
  <c r="N112" i="15"/>
  <c r="O112" i="15" s="1"/>
  <c r="G121" i="15"/>
  <c r="K126" i="15"/>
  <c r="O198" i="15"/>
  <c r="M198" i="15"/>
  <c r="G292" i="15"/>
  <c r="I292" i="15"/>
  <c r="T19" i="15"/>
  <c r="I27" i="15"/>
  <c r="G27" i="15"/>
  <c r="M35" i="15"/>
  <c r="G40" i="15"/>
  <c r="N58" i="15"/>
  <c r="O58" i="15" s="1"/>
  <c r="M101" i="15"/>
  <c r="U101" i="15"/>
  <c r="N126" i="15"/>
  <c r="O126" i="15" s="1"/>
  <c r="M157" i="15"/>
  <c r="I163" i="15"/>
  <c r="I169" i="15"/>
  <c r="N205" i="15"/>
  <c r="O205" i="15" s="1"/>
  <c r="O27" i="15"/>
  <c r="I53" i="15"/>
  <c r="G53" i="15"/>
  <c r="I150" i="15"/>
  <c r="G150" i="15"/>
  <c r="G191" i="15"/>
  <c r="N191" i="15"/>
  <c r="O191" i="15" s="1"/>
  <c r="G216" i="15"/>
  <c r="I216" i="15"/>
  <c r="G230" i="15"/>
  <c r="I230" i="15"/>
  <c r="G185" i="15"/>
  <c r="N185" i="15"/>
  <c r="O185" i="15" s="1"/>
  <c r="M10" i="15"/>
  <c r="K63" i="15"/>
  <c r="I70" i="15"/>
  <c r="T78" i="15"/>
  <c r="O85" i="15"/>
  <c r="K91" i="15"/>
  <c r="G96" i="15"/>
  <c r="I106" i="15"/>
  <c r="T112" i="15"/>
  <c r="K150" i="15"/>
  <c r="U157" i="15"/>
  <c r="N179" i="15"/>
  <c r="I205" i="15"/>
  <c r="N224" i="15"/>
  <c r="O224" i="15" s="1"/>
  <c r="N332" i="15"/>
  <c r="O332" i="15" s="1"/>
  <c r="K40" i="15"/>
  <c r="K58" i="15"/>
  <c r="G70" i="15"/>
  <c r="K84" i="15"/>
  <c r="G91" i="15"/>
  <c r="K101" i="15"/>
  <c r="G106" i="15"/>
  <c r="K121" i="15"/>
  <c r="G132" i="15"/>
  <c r="G163" i="15"/>
  <c r="U163" i="15"/>
  <c r="G169" i="15"/>
  <c r="O179" i="15"/>
  <c r="M185" i="15"/>
  <c r="K191" i="15"/>
  <c r="I259" i="15"/>
  <c r="G259" i="15"/>
  <c r="U259" i="15"/>
  <c r="M267" i="15"/>
  <c r="K299" i="15"/>
  <c r="G310" i="15"/>
  <c r="U310" i="15"/>
  <c r="I317" i="15"/>
  <c r="U317" i="15"/>
  <c r="I338" i="15"/>
  <c r="U338" i="15"/>
  <c r="G240" i="15"/>
  <c r="O292" i="15"/>
  <c r="I298" i="15"/>
  <c r="N317" i="15"/>
  <c r="O317" i="15" s="1"/>
  <c r="N338" i="15"/>
  <c r="O338" i="15" s="1"/>
  <c r="K157" i="15"/>
  <c r="I198" i="15"/>
  <c r="I231" i="15"/>
  <c r="K240" i="15"/>
  <c r="M298" i="15"/>
  <c r="I303" i="15"/>
  <c r="G303" i="15"/>
  <c r="U303" i="15"/>
  <c r="G317" i="15"/>
  <c r="G337" i="15"/>
  <c r="U337" i="15"/>
  <c r="G338" i="15"/>
  <c r="M169" i="15"/>
  <c r="O204" i="15"/>
  <c r="M205" i="15"/>
  <c r="O216" i="15"/>
  <c r="K216" i="15"/>
  <c r="I224" i="15"/>
  <c r="K230" i="15"/>
  <c r="O230" i="15"/>
  <c r="U231" i="15"/>
  <c r="I247" i="15"/>
  <c r="M285" i="15"/>
  <c r="G298" i="15"/>
  <c r="O132" i="15"/>
  <c r="M132" i="15"/>
  <c r="O157" i="15"/>
  <c r="M224" i="15"/>
  <c r="I254" i="15"/>
  <c r="I275" i="15"/>
  <c r="I332" i="15"/>
  <c r="G332" i="15"/>
  <c r="U332" i="15"/>
  <c r="K339" i="15"/>
  <c r="O339" i="15"/>
  <c r="M137" i="15"/>
  <c r="K144" i="15"/>
  <c r="O169" i="15"/>
  <c r="G179" i="15"/>
  <c r="U205" i="15"/>
  <c r="U224" i="15"/>
  <c r="K254" i="15"/>
  <c r="O254" i="15"/>
  <c r="U267" i="15"/>
  <c r="K275" i="15"/>
  <c r="O275" i="15"/>
  <c r="I299" i="15"/>
  <c r="M332" i="15"/>
  <c r="G254" i="15"/>
  <c r="K260" i="15"/>
  <c r="G275" i="15"/>
  <c r="K292" i="15"/>
  <c r="G299" i="15"/>
  <c r="K310" i="15"/>
  <c r="G323" i="15"/>
  <c r="K337" i="15"/>
  <c r="G339" i="15"/>
  <c r="M260" i="15"/>
  <c r="M292" i="15"/>
  <c r="M310" i="15"/>
  <c r="M337" i="15"/>
  <c r="K19" i="14"/>
  <c r="N40" i="14"/>
  <c r="O40" i="14" s="1"/>
  <c r="G63" i="14"/>
  <c r="O63" i="14"/>
  <c r="K102" i="14"/>
  <c r="N121" i="14"/>
  <c r="O121" i="14" s="1"/>
  <c r="N144" i="14"/>
  <c r="O144" i="14" s="1"/>
  <c r="N163" i="14"/>
  <c r="O163" i="14" s="1"/>
  <c r="N169" i="14"/>
  <c r="O169" i="14" s="1"/>
  <c r="T170" i="14"/>
  <c r="K198" i="14"/>
  <c r="G205" i="14"/>
  <c r="O259" i="14"/>
  <c r="G285" i="14"/>
  <c r="I310" i="14"/>
  <c r="U310" i="14"/>
  <c r="U323" i="14"/>
  <c r="N337" i="14"/>
  <c r="O337" i="14" s="1"/>
  <c r="I339" i="14"/>
  <c r="G339" i="14"/>
  <c r="M10" i="14"/>
  <c r="M53" i="14"/>
  <c r="M78" i="14"/>
  <c r="M101" i="14"/>
  <c r="M132" i="14"/>
  <c r="O285" i="14"/>
  <c r="K298" i="14"/>
  <c r="K317" i="14"/>
  <c r="I323" i="14"/>
  <c r="G323" i="14"/>
  <c r="N10" i="14"/>
  <c r="O10" i="14"/>
  <c r="M19" i="14"/>
  <c r="N53" i="14"/>
  <c r="O53" i="14" s="1"/>
  <c r="K85" i="14"/>
  <c r="N101" i="14"/>
  <c r="O101" i="14" s="1"/>
  <c r="M102" i="14"/>
  <c r="N132" i="14"/>
  <c r="O132" i="14" s="1"/>
  <c r="K170" i="14"/>
  <c r="I179" i="14"/>
  <c r="G179" i="14"/>
  <c r="O231" i="14"/>
  <c r="U254" i="14"/>
  <c r="N310" i="14"/>
  <c r="O310" i="14" s="1"/>
  <c r="N339" i="14"/>
  <c r="O339" i="14" s="1"/>
  <c r="M27" i="14"/>
  <c r="M54" i="14"/>
  <c r="N102" i="14"/>
  <c r="O102" i="14" s="1"/>
  <c r="M106" i="14"/>
  <c r="M157" i="14"/>
  <c r="U157" i="14"/>
  <c r="O179" i="14"/>
  <c r="N224" i="14"/>
  <c r="O224" i="14" s="1"/>
  <c r="K247" i="14"/>
  <c r="I254" i="14"/>
  <c r="G254" i="14"/>
  <c r="I260" i="14"/>
  <c r="U260" i="14"/>
  <c r="U275" i="14"/>
  <c r="K63" i="14"/>
  <c r="N84" i="14"/>
  <c r="O84" i="14" s="1"/>
  <c r="G137" i="14"/>
  <c r="N150" i="14"/>
  <c r="O150" i="14" s="1"/>
  <c r="I204" i="14"/>
  <c r="G204" i="14"/>
  <c r="U230" i="14"/>
  <c r="G240" i="14"/>
  <c r="M260" i="14"/>
  <c r="I275" i="14"/>
  <c r="G275" i="14"/>
  <c r="U299" i="14"/>
  <c r="N332" i="14"/>
  <c r="O332" i="14" s="1"/>
  <c r="K338" i="14"/>
  <c r="O338" i="14"/>
  <c r="G27" i="14"/>
  <c r="K40" i="14"/>
  <c r="G54" i="14"/>
  <c r="K70" i="14"/>
  <c r="G84" i="14"/>
  <c r="K96" i="14"/>
  <c r="G106" i="14"/>
  <c r="K121" i="14"/>
  <c r="N170" i="14"/>
  <c r="M198" i="14"/>
  <c r="I216" i="14"/>
  <c r="U216" i="14"/>
  <c r="K224" i="14"/>
  <c r="I230" i="14"/>
  <c r="G230" i="14"/>
  <c r="N254" i="14"/>
  <c r="O254" i="14" s="1"/>
  <c r="N260" i="14"/>
  <c r="O260" i="14" s="1"/>
  <c r="O275" i="14"/>
  <c r="I299" i="14"/>
  <c r="G299" i="14"/>
  <c r="G332" i="14"/>
  <c r="O170" i="14"/>
  <c r="N198" i="14"/>
  <c r="O198" i="14" s="1"/>
  <c r="K267" i="14"/>
  <c r="O267" i="14"/>
  <c r="M298" i="14"/>
  <c r="M317" i="14"/>
  <c r="K144" i="14"/>
  <c r="K169" i="14"/>
  <c r="I191" i="14"/>
  <c r="N216" i="14"/>
  <c r="O216" i="14" s="1"/>
  <c r="N230" i="14"/>
  <c r="O230" i="14" s="1"/>
  <c r="G259" i="14"/>
  <c r="N298" i="14"/>
  <c r="O298" i="14" s="1"/>
  <c r="N317" i="14"/>
  <c r="O317" i="14" s="1"/>
  <c r="U339" i="14"/>
  <c r="K137" i="14"/>
  <c r="K163" i="14"/>
  <c r="M179" i="14"/>
  <c r="K185" i="14"/>
  <c r="M204" i="14"/>
  <c r="M230" i="14"/>
  <c r="M254" i="14"/>
  <c r="K259" i="14"/>
  <c r="M275" i="14"/>
  <c r="M299" i="14"/>
  <c r="M323" i="14"/>
  <c r="M339" i="14"/>
  <c r="K191" i="14"/>
  <c r="K216" i="14"/>
  <c r="M231" i="14"/>
  <c r="M259" i="14"/>
  <c r="M285" i="14"/>
  <c r="M303" i="14"/>
  <c r="M332" i="14"/>
  <c r="O10" i="13"/>
  <c r="O78" i="13"/>
  <c r="G19" i="13"/>
  <c r="O19" i="13"/>
  <c r="K35" i="13"/>
  <c r="G47" i="13"/>
  <c r="O47" i="13"/>
  <c r="K54" i="13"/>
  <c r="G63" i="13"/>
  <c r="K78" i="13"/>
  <c r="G85" i="13"/>
  <c r="O85" i="13"/>
  <c r="K96" i="13"/>
  <c r="G102" i="13"/>
  <c r="O102" i="13"/>
  <c r="M144" i="13"/>
  <c r="N150" i="13"/>
  <c r="O150" i="13" s="1"/>
  <c r="M157" i="13"/>
  <c r="G169" i="13"/>
  <c r="G170" i="13"/>
  <c r="N179" i="13"/>
  <c r="O179" i="13" s="1"/>
  <c r="N198" i="13"/>
  <c r="O198" i="13" s="1"/>
  <c r="M204" i="13"/>
  <c r="M224" i="13"/>
  <c r="O240" i="13"/>
  <c r="I254" i="13"/>
  <c r="N267" i="13"/>
  <c r="O267" i="13" s="1"/>
  <c r="M275" i="13"/>
  <c r="G292" i="13"/>
  <c r="M310" i="13"/>
  <c r="N317" i="13"/>
  <c r="O317" i="13" s="1"/>
  <c r="O323" i="13"/>
  <c r="N332" i="13"/>
  <c r="O332" i="13" s="1"/>
  <c r="N27" i="13"/>
  <c r="O27" i="13" s="1"/>
  <c r="N53" i="13"/>
  <c r="O53" i="13" s="1"/>
  <c r="N70" i="13"/>
  <c r="O70" i="13" s="1"/>
  <c r="N91" i="13"/>
  <c r="O91" i="13" s="1"/>
  <c r="N106" i="13"/>
  <c r="O106" i="13" s="1"/>
  <c r="U132" i="13"/>
  <c r="O310" i="13"/>
  <c r="K337" i="13"/>
  <c r="O337" i="13"/>
  <c r="K10" i="13"/>
  <c r="K40" i="13"/>
  <c r="K58" i="13"/>
  <c r="M78" i="13"/>
  <c r="M96" i="13"/>
  <c r="M112" i="13"/>
  <c r="O144" i="13"/>
  <c r="I216" i="13"/>
  <c r="O224" i="13"/>
  <c r="M298" i="13"/>
  <c r="O112" i="13"/>
  <c r="O121" i="13"/>
  <c r="O126" i="13"/>
  <c r="O132" i="13"/>
  <c r="T163" i="13"/>
  <c r="M191" i="13"/>
  <c r="T205" i="13"/>
  <c r="I240" i="13"/>
  <c r="M247" i="13"/>
  <c r="U247" i="13"/>
  <c r="O260" i="13"/>
  <c r="T285" i="13"/>
  <c r="O339" i="13"/>
  <c r="M10" i="13"/>
  <c r="G35" i="13"/>
  <c r="M40" i="13"/>
  <c r="G54" i="13"/>
  <c r="M58" i="13"/>
  <c r="G78" i="13"/>
  <c r="M84" i="13"/>
  <c r="G96" i="13"/>
  <c r="M101" i="13"/>
  <c r="G112" i="13"/>
  <c r="U112" i="13"/>
  <c r="G121" i="13"/>
  <c r="G126" i="13"/>
  <c r="M169" i="13"/>
  <c r="M170" i="13"/>
  <c r="O191" i="13"/>
  <c r="M216" i="13"/>
  <c r="I230" i="13"/>
  <c r="N259" i="13"/>
  <c r="O259" i="13" s="1"/>
  <c r="M292" i="13"/>
  <c r="G298" i="13"/>
  <c r="N299" i="13"/>
  <c r="O299" i="13" s="1"/>
  <c r="K317" i="13"/>
  <c r="K323" i="13"/>
  <c r="I132" i="13"/>
  <c r="K157" i="13"/>
  <c r="K204" i="13"/>
  <c r="G247" i="13"/>
  <c r="N254" i="13"/>
  <c r="O254" i="13" s="1"/>
  <c r="K275" i="13"/>
  <c r="M150" i="13"/>
  <c r="N185" i="13"/>
  <c r="O185" i="13" s="1"/>
  <c r="M198" i="13"/>
  <c r="O216" i="13"/>
  <c r="K230" i="13"/>
  <c r="M267" i="13"/>
  <c r="I299" i="13"/>
  <c r="M323" i="13"/>
  <c r="M337" i="13"/>
  <c r="M338" i="13"/>
  <c r="N338" i="13"/>
  <c r="O338" i="13" s="1"/>
  <c r="M339" i="13"/>
  <c r="O10" i="12"/>
  <c r="M10" i="12"/>
  <c r="U63" i="12"/>
  <c r="G126" i="12"/>
  <c r="O317" i="12"/>
  <c r="K317" i="12"/>
  <c r="K332" i="12"/>
  <c r="O332" i="12"/>
  <c r="K10" i="12"/>
  <c r="I19" i="12"/>
  <c r="O70" i="12"/>
  <c r="O78" i="12"/>
  <c r="M84" i="12"/>
  <c r="N84" i="12"/>
  <c r="O84" i="12" s="1"/>
  <c r="N85" i="12"/>
  <c r="O85" i="12" s="1"/>
  <c r="G91" i="12"/>
  <c r="O102" i="12"/>
  <c r="O106" i="12"/>
  <c r="O112" i="12"/>
  <c r="M121" i="12"/>
  <c r="N121" i="12"/>
  <c r="O121" i="12" s="1"/>
  <c r="U224" i="12"/>
  <c r="O240" i="12"/>
  <c r="G254" i="12"/>
  <c r="N275" i="12"/>
  <c r="O275" i="12" s="1"/>
  <c r="U35" i="12"/>
  <c r="U54" i="12"/>
  <c r="U170" i="12"/>
  <c r="K185" i="12"/>
  <c r="O185" i="12"/>
  <c r="U216" i="12"/>
  <c r="O260" i="12"/>
  <c r="M260" i="12"/>
  <c r="K260" i="12"/>
  <c r="G317" i="12"/>
  <c r="I317" i="12"/>
  <c r="I332" i="12"/>
  <c r="G332" i="12"/>
  <c r="O338" i="12"/>
  <c r="K338" i="12"/>
  <c r="M338" i="12"/>
  <c r="I144" i="12"/>
  <c r="G144" i="12"/>
  <c r="O27" i="12"/>
  <c r="N35" i="12"/>
  <c r="O35" i="12" s="1"/>
  <c r="M40" i="12"/>
  <c r="N47" i="12"/>
  <c r="O47" i="12" s="1"/>
  <c r="O53" i="12"/>
  <c r="N54" i="12"/>
  <c r="O54" i="12" s="1"/>
  <c r="M58" i="12"/>
  <c r="N63" i="12"/>
  <c r="O63" i="12" s="1"/>
  <c r="I101" i="12"/>
  <c r="I102" i="12"/>
  <c r="O144" i="12"/>
  <c r="I163" i="12"/>
  <c r="O169" i="12"/>
  <c r="N170" i="12"/>
  <c r="O170" i="12" s="1"/>
  <c r="M179" i="12"/>
  <c r="N191" i="12"/>
  <c r="O191" i="12" s="1"/>
  <c r="O205" i="12"/>
  <c r="I216" i="12"/>
  <c r="G216" i="12"/>
  <c r="N216" i="12"/>
  <c r="O216" i="12" s="1"/>
  <c r="O292" i="12"/>
  <c r="M47" i="12"/>
  <c r="G10" i="12"/>
  <c r="G27" i="12"/>
  <c r="G53" i="12"/>
  <c r="K70" i="12"/>
  <c r="K96" i="12"/>
  <c r="K106" i="12"/>
  <c r="N150" i="12"/>
  <c r="O150" i="12" s="1"/>
  <c r="N157" i="12"/>
  <c r="O157" i="12" s="1"/>
  <c r="I185" i="12"/>
  <c r="M204" i="12"/>
  <c r="G230" i="12"/>
  <c r="G259" i="12"/>
  <c r="I267" i="12"/>
  <c r="G285" i="12"/>
  <c r="I96" i="12"/>
  <c r="U292" i="12"/>
  <c r="G40" i="12"/>
  <c r="U40" i="12"/>
  <c r="G47" i="12"/>
  <c r="G58" i="12"/>
  <c r="U58" i="12"/>
  <c r="G63" i="12"/>
  <c r="K78" i="12"/>
  <c r="I91" i="12"/>
  <c r="K112" i="12"/>
  <c r="I150" i="12"/>
  <c r="U204" i="12"/>
  <c r="G205" i="12"/>
  <c r="N224" i="12"/>
  <c r="O224" i="12" s="1"/>
  <c r="N230" i="12"/>
  <c r="O230" i="12" s="1"/>
  <c r="T299" i="12"/>
  <c r="I323" i="12"/>
  <c r="G323" i="12"/>
  <c r="I169" i="12"/>
  <c r="G169" i="12"/>
  <c r="U191" i="12"/>
  <c r="I231" i="12"/>
  <c r="I35" i="12"/>
  <c r="I54" i="12"/>
  <c r="I70" i="12"/>
  <c r="M102" i="12"/>
  <c r="I106" i="12"/>
  <c r="I170" i="12"/>
  <c r="I179" i="12"/>
  <c r="G191" i="12"/>
  <c r="G198" i="12"/>
  <c r="I198" i="12"/>
  <c r="G204" i="12"/>
  <c r="I224" i="12"/>
  <c r="O231" i="12"/>
  <c r="N240" i="12"/>
  <c r="M240" i="12"/>
  <c r="N259" i="12"/>
  <c r="O259" i="12" s="1"/>
  <c r="I275" i="12"/>
  <c r="N299" i="12"/>
  <c r="O299" i="12" s="1"/>
  <c r="K310" i="12"/>
  <c r="M310" i="12"/>
  <c r="M323" i="12"/>
  <c r="G78" i="12"/>
  <c r="O96" i="12"/>
  <c r="G112" i="12"/>
  <c r="N137" i="12"/>
  <c r="O137" i="12" s="1"/>
  <c r="K144" i="12"/>
  <c r="O163" i="12"/>
  <c r="M185" i="12"/>
  <c r="O198" i="12"/>
  <c r="M317" i="12"/>
  <c r="M332" i="12"/>
  <c r="U179" i="12"/>
  <c r="I310" i="12"/>
  <c r="G338" i="12"/>
  <c r="M292" i="12"/>
  <c r="G247" i="12"/>
  <c r="M259" i="12"/>
  <c r="G298" i="12"/>
  <c r="M303" i="12"/>
  <c r="U323" i="12"/>
  <c r="O247" i="12"/>
  <c r="M254" i="12"/>
  <c r="K259" i="12"/>
  <c r="I260" i="12"/>
  <c r="O298" i="12"/>
  <c r="M299" i="12"/>
  <c r="K303" i="12"/>
  <c r="M157" i="12"/>
  <c r="K163" i="12"/>
  <c r="M230" i="12"/>
  <c r="K231" i="12"/>
  <c r="U254" i="12"/>
  <c r="O267" i="12"/>
  <c r="M275" i="12"/>
  <c r="K285" i="12"/>
  <c r="U299" i="12"/>
  <c r="I337" i="12"/>
  <c r="G27" i="11"/>
  <c r="G35" i="11"/>
  <c r="N40" i="11"/>
  <c r="I58" i="11"/>
  <c r="K84" i="11"/>
  <c r="N91" i="11"/>
  <c r="O91" i="11" s="1"/>
  <c r="M101" i="11"/>
  <c r="G106" i="11"/>
  <c r="G112" i="11"/>
  <c r="N121" i="11"/>
  <c r="I144" i="11"/>
  <c r="K169" i="11"/>
  <c r="O179" i="11"/>
  <c r="O185" i="11"/>
  <c r="N191" i="11"/>
  <c r="K205" i="11"/>
  <c r="K216" i="11"/>
  <c r="O230" i="11"/>
  <c r="O231" i="11"/>
  <c r="N240" i="11"/>
  <c r="K259" i="11"/>
  <c r="K260" i="11"/>
  <c r="O275" i="11"/>
  <c r="O285" i="11"/>
  <c r="N292" i="11"/>
  <c r="K303" i="11"/>
  <c r="K310" i="11"/>
  <c r="O323" i="11"/>
  <c r="O332" i="11"/>
  <c r="N337" i="11"/>
  <c r="T19" i="11"/>
  <c r="K58" i="11"/>
  <c r="G96" i="11"/>
  <c r="N101" i="11"/>
  <c r="K144" i="11"/>
  <c r="N157" i="11"/>
  <c r="O157" i="11" s="1"/>
  <c r="M169" i="11"/>
  <c r="M205" i="11"/>
  <c r="M216" i="11"/>
  <c r="M259" i="11"/>
  <c r="M310" i="11"/>
  <c r="N85" i="11"/>
  <c r="O85" i="11" s="1"/>
  <c r="N259" i="11"/>
  <c r="O259" i="11" s="1"/>
  <c r="M299" i="11"/>
  <c r="M339" i="11"/>
  <c r="G78" i="11"/>
  <c r="N84" i="11"/>
  <c r="O84" i="11" s="1"/>
  <c r="M144" i="11"/>
  <c r="G163" i="11"/>
  <c r="N169" i="11"/>
  <c r="N216" i="11"/>
  <c r="O254" i="11"/>
  <c r="N260" i="11"/>
  <c r="O260" i="11" s="1"/>
  <c r="N310" i="11"/>
  <c r="O339" i="11"/>
  <c r="M10" i="11"/>
  <c r="N63" i="11"/>
  <c r="N150" i="11"/>
  <c r="N10" i="11"/>
  <c r="O10" i="11" s="1"/>
  <c r="M40" i="11"/>
  <c r="G54" i="11"/>
  <c r="N58" i="11"/>
  <c r="O58" i="11" s="1"/>
  <c r="I84" i="11"/>
  <c r="K101" i="11"/>
  <c r="G137" i="11"/>
  <c r="N144" i="11"/>
  <c r="I169" i="11"/>
  <c r="I216" i="11"/>
  <c r="I260" i="11"/>
  <c r="M292" i="11"/>
  <c r="I310" i="11"/>
  <c r="M337" i="11"/>
  <c r="N19" i="11"/>
  <c r="O19" i="11" s="1"/>
  <c r="N47" i="11"/>
  <c r="O47" i="11" s="1"/>
  <c r="O121" i="11"/>
  <c r="N126" i="11"/>
  <c r="O191" i="11"/>
  <c r="N198" i="11"/>
  <c r="O240" i="11"/>
  <c r="N247" i="11"/>
  <c r="N298" i="11"/>
  <c r="O298" i="11" s="1"/>
  <c r="N338" i="11"/>
  <c r="O338" i="11" s="1"/>
  <c r="O102" i="10"/>
  <c r="O323" i="10"/>
  <c r="O19" i="10"/>
  <c r="O132" i="10"/>
  <c r="K10" i="10"/>
  <c r="I19" i="10"/>
  <c r="G27" i="10"/>
  <c r="M35" i="10"/>
  <c r="K40" i="10"/>
  <c r="I47" i="10"/>
  <c r="G53" i="10"/>
  <c r="M54" i="10"/>
  <c r="K58" i="10"/>
  <c r="I63" i="10"/>
  <c r="G70" i="10"/>
  <c r="M78" i="10"/>
  <c r="K84" i="10"/>
  <c r="I85" i="10"/>
  <c r="G91" i="10"/>
  <c r="M96" i="10"/>
  <c r="K101" i="10"/>
  <c r="I102" i="10"/>
  <c r="G106" i="10"/>
  <c r="M112" i="10"/>
  <c r="K121" i="10"/>
  <c r="I126" i="10"/>
  <c r="K157" i="10"/>
  <c r="I169" i="10"/>
  <c r="T169" i="10"/>
  <c r="O185" i="10"/>
  <c r="N191" i="10"/>
  <c r="O191" i="10" s="1"/>
  <c r="K204" i="10"/>
  <c r="M224" i="10"/>
  <c r="N240" i="10"/>
  <c r="O240" i="10" s="1"/>
  <c r="K254" i="10"/>
  <c r="M267" i="10"/>
  <c r="I285" i="10"/>
  <c r="K299" i="10"/>
  <c r="M317" i="10"/>
  <c r="T337" i="10"/>
  <c r="N112" i="10"/>
  <c r="O112" i="10" s="1"/>
  <c r="K19" i="10"/>
  <c r="G35" i="10"/>
  <c r="K47" i="10"/>
  <c r="G54" i="10"/>
  <c r="K63" i="10"/>
  <c r="G78" i="10"/>
  <c r="K85" i="10"/>
  <c r="G96" i="10"/>
  <c r="K102" i="10"/>
  <c r="K126" i="10"/>
  <c r="K169" i="10"/>
  <c r="M170" i="10"/>
  <c r="T191" i="10"/>
  <c r="T240" i="10"/>
  <c r="O267" i="10"/>
  <c r="O317" i="10"/>
  <c r="K323" i="10"/>
  <c r="M338" i="10"/>
  <c r="N157" i="10"/>
  <c r="O157" i="10" s="1"/>
  <c r="M163" i="10"/>
  <c r="N170" i="10"/>
  <c r="O170" i="10" s="1"/>
  <c r="N204" i="10"/>
  <c r="O204" i="10" s="1"/>
  <c r="M205" i="10"/>
  <c r="N254" i="10"/>
  <c r="O254" i="10" s="1"/>
  <c r="M259" i="10"/>
  <c r="M275" i="10"/>
  <c r="N299" i="10"/>
  <c r="O299" i="10" s="1"/>
  <c r="M303" i="10"/>
  <c r="N338" i="10"/>
  <c r="O338" i="10" s="1"/>
  <c r="M339" i="10"/>
  <c r="G10" i="10"/>
  <c r="M19" i="10"/>
  <c r="G40" i="10"/>
  <c r="M47" i="10"/>
  <c r="G58" i="10"/>
  <c r="M63" i="10"/>
  <c r="G84" i="10"/>
  <c r="M85" i="10"/>
  <c r="G101" i="10"/>
  <c r="M102" i="10"/>
  <c r="G121" i="10"/>
  <c r="M126" i="10"/>
  <c r="U323" i="10"/>
  <c r="I132" i="10"/>
  <c r="M132" i="10"/>
  <c r="U137" i="10"/>
  <c r="N292" i="10"/>
  <c r="O292" i="10" s="1"/>
  <c r="G137" i="10"/>
  <c r="U169" i="10"/>
  <c r="M179" i="10"/>
  <c r="O198" i="10"/>
  <c r="M230" i="10"/>
  <c r="O247" i="10"/>
  <c r="G275" i="10"/>
  <c r="N285" i="10"/>
  <c r="O285" i="10" s="1"/>
  <c r="O332" i="10"/>
  <c r="N337" i="10"/>
  <c r="O337" i="10" s="1"/>
  <c r="G339" i="10"/>
  <c r="M144" i="10"/>
  <c r="K150" i="10"/>
  <c r="I163" i="10"/>
  <c r="M185" i="10"/>
  <c r="I205" i="10"/>
  <c r="M231" i="10"/>
  <c r="I259" i="10"/>
  <c r="T292" i="10"/>
  <c r="I303" i="10"/>
  <c r="G323" i="10"/>
  <c r="N332" i="10"/>
  <c r="O157" i="9"/>
  <c r="K157" i="9"/>
  <c r="M10" i="9"/>
  <c r="K19" i="9"/>
  <c r="T27" i="9"/>
  <c r="I35" i="9"/>
  <c r="M35" i="9"/>
  <c r="N70" i="9"/>
  <c r="O70" i="9" s="1"/>
  <c r="I78" i="9"/>
  <c r="N78" i="9"/>
  <c r="O78" i="9" s="1"/>
  <c r="G84" i="9"/>
  <c r="I84" i="9"/>
  <c r="K132" i="9"/>
  <c r="M137" i="9"/>
  <c r="G157" i="9"/>
  <c r="I157" i="9"/>
  <c r="I224" i="9"/>
  <c r="G224" i="9"/>
  <c r="M240" i="9"/>
  <c r="M275" i="9"/>
  <c r="K292" i="9"/>
  <c r="O292" i="9"/>
  <c r="M292" i="9"/>
  <c r="K323" i="9"/>
  <c r="M323" i="9"/>
  <c r="G275" i="9"/>
  <c r="I275" i="9"/>
  <c r="U298" i="9"/>
  <c r="M298" i="9"/>
  <c r="N337" i="9"/>
  <c r="I337" i="9"/>
  <c r="G10" i="9"/>
  <c r="M19" i="9"/>
  <c r="O35" i="9"/>
  <c r="U58" i="9"/>
  <c r="M112" i="9"/>
  <c r="M121" i="9"/>
  <c r="U126" i="9"/>
  <c r="G132" i="9"/>
  <c r="O137" i="9"/>
  <c r="O144" i="9"/>
  <c r="O240" i="9"/>
  <c r="N267" i="9"/>
  <c r="O267" i="9" s="1"/>
  <c r="N339" i="9"/>
  <c r="N19" i="9"/>
  <c r="O19" i="9" s="1"/>
  <c r="N47" i="9"/>
  <c r="O47" i="9" s="1"/>
  <c r="M54" i="9"/>
  <c r="U54" i="9"/>
  <c r="U63" i="9"/>
  <c r="G121" i="9"/>
  <c r="I121" i="9"/>
  <c r="M126" i="9"/>
  <c r="M150" i="9"/>
  <c r="M163" i="9"/>
  <c r="M169" i="9"/>
  <c r="U169" i="9"/>
  <c r="M170" i="9"/>
  <c r="U170" i="9"/>
  <c r="N191" i="9"/>
  <c r="O191" i="9" s="1"/>
  <c r="U198" i="9"/>
  <c r="K310" i="9"/>
  <c r="O310" i="9"/>
  <c r="G19" i="9"/>
  <c r="G58" i="9"/>
  <c r="I58" i="9"/>
  <c r="M63" i="9"/>
  <c r="O112" i="9"/>
  <c r="O121" i="9"/>
  <c r="N126" i="9"/>
  <c r="O126" i="9" s="1"/>
  <c r="G137" i="9"/>
  <c r="U163" i="9"/>
  <c r="I170" i="9"/>
  <c r="G170" i="9"/>
  <c r="G179" i="9"/>
  <c r="I179" i="9"/>
  <c r="M267" i="9"/>
  <c r="K267" i="9"/>
  <c r="N298" i="9"/>
  <c r="O298" i="9" s="1"/>
  <c r="M338" i="9"/>
  <c r="I40" i="9"/>
  <c r="I47" i="9"/>
  <c r="O58" i="9"/>
  <c r="N63" i="9"/>
  <c r="O63" i="9" s="1"/>
  <c r="K91" i="9"/>
  <c r="O150" i="9"/>
  <c r="G163" i="9"/>
  <c r="N260" i="9"/>
  <c r="O260" i="9" s="1"/>
  <c r="I260" i="9"/>
  <c r="G317" i="9"/>
  <c r="N317" i="9"/>
  <c r="O317" i="9" s="1"/>
  <c r="N338" i="9"/>
  <c r="O338" i="9" s="1"/>
  <c r="G144" i="9"/>
  <c r="I144" i="9"/>
  <c r="K254" i="9"/>
  <c r="M254" i="9"/>
  <c r="I96" i="9"/>
  <c r="G101" i="9"/>
  <c r="I101" i="9"/>
  <c r="M102" i="9"/>
  <c r="G112" i="9"/>
  <c r="I126" i="9"/>
  <c r="K144" i="9"/>
  <c r="M157" i="9"/>
  <c r="I198" i="9"/>
  <c r="G198" i="9"/>
  <c r="M216" i="9"/>
  <c r="G247" i="9"/>
  <c r="N247" i="9"/>
  <c r="O247" i="9" s="1"/>
  <c r="K275" i="9"/>
  <c r="N332" i="9"/>
  <c r="O332" i="9" s="1"/>
  <c r="O84" i="9"/>
  <c r="K40" i="9"/>
  <c r="K53" i="9"/>
  <c r="G54" i="9"/>
  <c r="I63" i="9"/>
  <c r="M78" i="9"/>
  <c r="M84" i="9"/>
  <c r="U85" i="9"/>
  <c r="O96" i="9"/>
  <c r="O101" i="9"/>
  <c r="N102" i="9"/>
  <c r="O102" i="9" s="1"/>
  <c r="G150" i="9"/>
  <c r="G169" i="9"/>
  <c r="O198" i="9"/>
  <c r="N216" i="9"/>
  <c r="O216" i="9" s="1"/>
  <c r="M224" i="9"/>
  <c r="N259" i="9"/>
  <c r="O259" i="9" s="1"/>
  <c r="T259" i="9"/>
  <c r="M53" i="9"/>
  <c r="M70" i="9"/>
  <c r="M91" i="9"/>
  <c r="M106" i="9"/>
  <c r="M132" i="9"/>
  <c r="N204" i="9"/>
  <c r="O204" i="9" s="1"/>
  <c r="N230" i="9"/>
  <c r="O230" i="9" s="1"/>
  <c r="O299" i="9"/>
  <c r="N303" i="9"/>
  <c r="O303" i="9" s="1"/>
  <c r="O339" i="9"/>
  <c r="N254" i="9"/>
  <c r="O254" i="9" s="1"/>
  <c r="T303" i="9"/>
  <c r="N323" i="9"/>
  <c r="O323" i="9" s="1"/>
  <c r="N179" i="9"/>
  <c r="O179" i="9" s="1"/>
  <c r="T185" i="9"/>
  <c r="N205" i="9"/>
  <c r="O205" i="9" s="1"/>
  <c r="N231" i="9"/>
  <c r="O231" i="9" s="1"/>
  <c r="M299" i="9"/>
  <c r="O337" i="9"/>
  <c r="M339" i="9"/>
  <c r="O10" i="8"/>
  <c r="O260" i="8"/>
  <c r="M10" i="8"/>
  <c r="G10" i="8"/>
  <c r="K27" i="8"/>
  <c r="G40" i="8"/>
  <c r="O40" i="8"/>
  <c r="K53" i="8"/>
  <c r="G58" i="8"/>
  <c r="M63" i="8"/>
  <c r="M78" i="8"/>
  <c r="K85" i="8"/>
  <c r="I101" i="8"/>
  <c r="M101" i="8"/>
  <c r="K121" i="8"/>
  <c r="K150" i="8"/>
  <c r="K170" i="8"/>
  <c r="N191" i="8"/>
  <c r="O191" i="8" s="1"/>
  <c r="G198" i="8"/>
  <c r="M198" i="8"/>
  <c r="K205" i="8"/>
  <c r="N205" i="8"/>
  <c r="O205" i="8" s="1"/>
  <c r="N230" i="8"/>
  <c r="U230" i="8"/>
  <c r="G240" i="8"/>
  <c r="N254" i="8"/>
  <c r="N275" i="8"/>
  <c r="U275" i="8"/>
  <c r="G292" i="8"/>
  <c r="K332" i="8"/>
  <c r="O332" i="8"/>
  <c r="I338" i="8"/>
  <c r="N19" i="8"/>
  <c r="O19" i="8" s="1"/>
  <c r="O303" i="8"/>
  <c r="K35" i="8"/>
  <c r="K54" i="8"/>
  <c r="O78" i="8"/>
  <c r="G85" i="8"/>
  <c r="M96" i="8"/>
  <c r="O101" i="8"/>
  <c r="O102" i="8"/>
  <c r="M106" i="8"/>
  <c r="M137" i="8"/>
  <c r="G150" i="8"/>
  <c r="G170" i="8"/>
  <c r="N204" i="8"/>
  <c r="I224" i="8"/>
  <c r="I231" i="8"/>
  <c r="I247" i="8"/>
  <c r="I267" i="8"/>
  <c r="I285" i="8"/>
  <c r="G332" i="8"/>
  <c r="K338" i="8"/>
  <c r="O85" i="8"/>
  <c r="N91" i="8"/>
  <c r="O91" i="8" s="1"/>
  <c r="N96" i="8"/>
  <c r="O96" i="8" s="1"/>
  <c r="N137" i="8"/>
  <c r="O137" i="8" s="1"/>
  <c r="O150" i="8"/>
  <c r="O170" i="8"/>
  <c r="K216" i="8"/>
  <c r="K240" i="8"/>
  <c r="K260" i="8"/>
  <c r="K292" i="8"/>
  <c r="M339" i="8"/>
  <c r="U339" i="8"/>
  <c r="G27" i="8"/>
  <c r="M35" i="8"/>
  <c r="G53" i="8"/>
  <c r="M54" i="8"/>
  <c r="G84" i="8"/>
  <c r="G106" i="8"/>
  <c r="U106" i="8"/>
  <c r="G112" i="8"/>
  <c r="O126" i="8"/>
  <c r="G144" i="8"/>
  <c r="G169" i="8"/>
  <c r="U310" i="8"/>
  <c r="N339" i="8"/>
  <c r="O339" i="8" s="1"/>
  <c r="I102" i="8"/>
  <c r="N132" i="8"/>
  <c r="G157" i="8"/>
  <c r="I216" i="8"/>
  <c r="M216" i="8"/>
  <c r="M231" i="8"/>
  <c r="M240" i="8"/>
  <c r="M259" i="8"/>
  <c r="I260" i="8"/>
  <c r="M260" i="8"/>
  <c r="M285" i="8"/>
  <c r="M292" i="8"/>
  <c r="N299" i="8"/>
  <c r="O299" i="8" s="1"/>
  <c r="N323" i="8"/>
  <c r="O323" i="8" s="1"/>
  <c r="I337" i="8"/>
  <c r="G337" i="8"/>
  <c r="O338" i="8"/>
  <c r="G339" i="8"/>
  <c r="K198" i="8"/>
  <c r="O298" i="8"/>
  <c r="I310" i="8"/>
  <c r="G310" i="8"/>
  <c r="O317" i="8"/>
  <c r="O337" i="8"/>
  <c r="K102" i="8"/>
  <c r="I126" i="8"/>
  <c r="I191" i="8"/>
  <c r="M205" i="8"/>
  <c r="O224" i="8"/>
  <c r="O231" i="8"/>
  <c r="O247" i="8"/>
  <c r="O259" i="8"/>
  <c r="O267" i="8"/>
  <c r="O285" i="8"/>
  <c r="M303" i="8"/>
  <c r="O310" i="8"/>
  <c r="M298" i="8"/>
  <c r="M317" i="8"/>
  <c r="M338" i="8"/>
  <c r="O53" i="7"/>
  <c r="O27" i="7"/>
  <c r="O54" i="7"/>
  <c r="U78" i="7"/>
  <c r="O91" i="7"/>
  <c r="N96" i="7"/>
  <c r="O96" i="7" s="1"/>
  <c r="K101" i="7"/>
  <c r="N101" i="7"/>
  <c r="O101" i="7" s="1"/>
  <c r="I102" i="7"/>
  <c r="M102" i="7"/>
  <c r="I137" i="7"/>
  <c r="O144" i="7"/>
  <c r="K144" i="7"/>
  <c r="N150" i="7"/>
  <c r="N240" i="7"/>
  <c r="O240" i="7" s="1"/>
  <c r="I267" i="7"/>
  <c r="K292" i="7"/>
  <c r="U303" i="7"/>
  <c r="N317" i="7"/>
  <c r="O317" i="7" s="1"/>
  <c r="M19" i="7"/>
  <c r="K27" i="7"/>
  <c r="I35" i="7"/>
  <c r="M47" i="7"/>
  <c r="K53" i="7"/>
  <c r="I54" i="7"/>
  <c r="M63" i="7"/>
  <c r="K70" i="7"/>
  <c r="I78" i="7"/>
  <c r="G106" i="7"/>
  <c r="M121" i="7"/>
  <c r="M126" i="7"/>
  <c r="N163" i="7"/>
  <c r="O163" i="7" s="1"/>
  <c r="O169" i="7"/>
  <c r="K169" i="7"/>
  <c r="N170" i="7"/>
  <c r="O170" i="7" s="1"/>
  <c r="N198" i="7"/>
  <c r="O198" i="7" s="1"/>
  <c r="N230" i="7"/>
  <c r="O230" i="7" s="1"/>
  <c r="N292" i="7"/>
  <c r="O292" i="7" s="1"/>
  <c r="N299" i="7"/>
  <c r="O299" i="7" s="1"/>
  <c r="T317" i="7"/>
  <c r="N338" i="7"/>
  <c r="O338" i="7" s="1"/>
  <c r="I84" i="7"/>
  <c r="O102" i="7"/>
  <c r="O106" i="7"/>
  <c r="M112" i="7"/>
  <c r="G132" i="7"/>
  <c r="K216" i="7"/>
  <c r="K230" i="7"/>
  <c r="G231" i="7"/>
  <c r="N267" i="7"/>
  <c r="O267" i="7" s="1"/>
  <c r="K299" i="7"/>
  <c r="O337" i="7"/>
  <c r="K337" i="7"/>
  <c r="T338" i="7"/>
  <c r="M27" i="7"/>
  <c r="M53" i="7"/>
  <c r="M70" i="7"/>
  <c r="K132" i="7"/>
  <c r="O132" i="7"/>
  <c r="O191" i="7"/>
  <c r="K191" i="7"/>
  <c r="U205" i="7"/>
  <c r="K260" i="7"/>
  <c r="K323" i="7"/>
  <c r="O323" i="7"/>
  <c r="G27" i="7"/>
  <c r="M35" i="7"/>
  <c r="G53" i="7"/>
  <c r="M54" i="7"/>
  <c r="G70" i="7"/>
  <c r="M78" i="7"/>
  <c r="M84" i="7"/>
  <c r="I106" i="7"/>
  <c r="K157" i="7"/>
  <c r="O157" i="7"/>
  <c r="K204" i="7"/>
  <c r="G205" i="7"/>
  <c r="I216" i="7"/>
  <c r="M259" i="7"/>
  <c r="N260" i="7"/>
  <c r="O260" i="7" s="1"/>
  <c r="G332" i="7"/>
  <c r="I337" i="7"/>
  <c r="K339" i="7"/>
  <c r="O339" i="7"/>
  <c r="K84" i="7"/>
  <c r="I85" i="7"/>
  <c r="I132" i="7"/>
  <c r="M144" i="7"/>
  <c r="K179" i="7"/>
  <c r="O179" i="7"/>
  <c r="G185" i="7"/>
  <c r="I191" i="7"/>
  <c r="N224" i="7"/>
  <c r="O224" i="7" s="1"/>
  <c r="U259" i="7"/>
  <c r="K275" i="7"/>
  <c r="O275" i="7"/>
  <c r="M292" i="7"/>
  <c r="N298" i="7"/>
  <c r="O298" i="7" s="1"/>
  <c r="K310" i="7"/>
  <c r="I317" i="7"/>
  <c r="O84" i="7"/>
  <c r="G91" i="7"/>
  <c r="M91" i="7"/>
  <c r="M101" i="7"/>
  <c r="K106" i="7"/>
  <c r="M169" i="7"/>
  <c r="I170" i="7"/>
  <c r="I198" i="7"/>
  <c r="T224" i="7"/>
  <c r="K240" i="7"/>
  <c r="K254" i="7"/>
  <c r="O254" i="7"/>
  <c r="G259" i="7"/>
  <c r="I260" i="7"/>
  <c r="T298" i="7"/>
  <c r="M303" i="7"/>
  <c r="N310" i="7"/>
  <c r="O310" i="7" s="1"/>
  <c r="I10" i="6"/>
  <c r="N47" i="6"/>
  <c r="O47" i="6" s="1"/>
  <c r="I53" i="6"/>
  <c r="G53" i="6"/>
  <c r="N58" i="6"/>
  <c r="O78" i="6"/>
  <c r="I84" i="6"/>
  <c r="I27" i="6"/>
  <c r="G27" i="6"/>
  <c r="N10" i="6"/>
  <c r="O10" i="6" s="1"/>
  <c r="N53" i="6"/>
  <c r="O53" i="6" s="1"/>
  <c r="U70" i="6"/>
  <c r="N84" i="6"/>
  <c r="O84" i="6" s="1"/>
  <c r="O275" i="6"/>
  <c r="O63" i="6"/>
  <c r="I70" i="6"/>
  <c r="G70" i="6"/>
  <c r="M70" i="6"/>
  <c r="N70" i="6"/>
  <c r="O70" i="6" s="1"/>
  <c r="O85" i="6"/>
  <c r="O35" i="6"/>
  <c r="I58" i="6"/>
  <c r="G85" i="6"/>
  <c r="N85" i="6"/>
  <c r="N35" i="6"/>
  <c r="N40" i="6"/>
  <c r="U53" i="6"/>
  <c r="U205" i="6"/>
  <c r="G10" i="6"/>
  <c r="M19" i="6"/>
  <c r="I35" i="6"/>
  <c r="G40" i="6"/>
  <c r="O40" i="6"/>
  <c r="M47" i="6"/>
  <c r="I54" i="6"/>
  <c r="G58" i="6"/>
  <c r="O58" i="6"/>
  <c r="M63" i="6"/>
  <c r="I78" i="6"/>
  <c r="G84" i="6"/>
  <c r="M85" i="6"/>
  <c r="I96" i="6"/>
  <c r="G101" i="6"/>
  <c r="O101" i="6"/>
  <c r="M102" i="6"/>
  <c r="K112" i="6"/>
  <c r="O137" i="6"/>
  <c r="K163" i="6"/>
  <c r="N179" i="6"/>
  <c r="O179" i="6" s="1"/>
  <c r="M185" i="6"/>
  <c r="K198" i="6"/>
  <c r="N198" i="6"/>
  <c r="O198" i="6" s="1"/>
  <c r="N216" i="6"/>
  <c r="O216" i="6" s="1"/>
  <c r="U216" i="6"/>
  <c r="K231" i="6"/>
  <c r="O259" i="6"/>
  <c r="N292" i="6"/>
  <c r="O292" i="6" s="1"/>
  <c r="U292" i="6"/>
  <c r="N310" i="6"/>
  <c r="O310" i="6" s="1"/>
  <c r="U310" i="6"/>
  <c r="I323" i="6"/>
  <c r="M323" i="6"/>
  <c r="M332" i="6"/>
  <c r="N102" i="6"/>
  <c r="O102" i="6" s="1"/>
  <c r="K35" i="6"/>
  <c r="K54" i="6"/>
  <c r="K78" i="6"/>
  <c r="K96" i="6"/>
  <c r="G112" i="6"/>
  <c r="G163" i="6"/>
  <c r="N191" i="6"/>
  <c r="O191" i="6" s="1"/>
  <c r="U191" i="6"/>
  <c r="I205" i="6"/>
  <c r="I224" i="6"/>
  <c r="G231" i="6"/>
  <c r="I285" i="6"/>
  <c r="I298" i="6"/>
  <c r="I303" i="6"/>
  <c r="O323" i="6"/>
  <c r="K339" i="6"/>
  <c r="O112" i="6"/>
  <c r="O231" i="6"/>
  <c r="T337" i="6"/>
  <c r="M35" i="6"/>
  <c r="M54" i="6"/>
  <c r="M78" i="6"/>
  <c r="G91" i="6"/>
  <c r="M96" i="6"/>
  <c r="G106" i="6"/>
  <c r="G157" i="6"/>
  <c r="G230" i="6"/>
  <c r="M339" i="6"/>
  <c r="I275" i="6"/>
  <c r="U285" i="6"/>
  <c r="I299" i="6"/>
  <c r="U303" i="6"/>
  <c r="K185" i="6"/>
  <c r="K224" i="6"/>
  <c r="K298" i="6"/>
  <c r="K317" i="6"/>
  <c r="K332" i="6"/>
  <c r="I204" i="6"/>
  <c r="G137" i="6"/>
  <c r="M137" i="6"/>
  <c r="K150" i="6"/>
  <c r="I179" i="6"/>
  <c r="M198" i="6"/>
  <c r="O205" i="6"/>
  <c r="M216" i="6"/>
  <c r="O224" i="6"/>
  <c r="G259" i="6"/>
  <c r="M259" i="6"/>
  <c r="K267" i="6"/>
  <c r="O285" i="6"/>
  <c r="M292" i="6"/>
  <c r="O298" i="6"/>
  <c r="O303" i="6"/>
  <c r="M310" i="6"/>
  <c r="N317" i="6"/>
  <c r="O317" i="6" s="1"/>
  <c r="N338" i="6"/>
  <c r="O338" i="6" s="1"/>
  <c r="O317" i="5"/>
  <c r="O85" i="5"/>
  <c r="O298" i="5"/>
  <c r="O198" i="5"/>
  <c r="O19" i="5"/>
  <c r="I19" i="5"/>
  <c r="G27" i="5"/>
  <c r="M35" i="5"/>
  <c r="I47" i="5"/>
  <c r="G53" i="5"/>
  <c r="M54" i="5"/>
  <c r="I63" i="5"/>
  <c r="G70" i="5"/>
  <c r="M78" i="5"/>
  <c r="I85" i="5"/>
  <c r="G91" i="5"/>
  <c r="M106" i="5"/>
  <c r="M121" i="5"/>
  <c r="O132" i="5"/>
  <c r="K144" i="5"/>
  <c r="M150" i="5"/>
  <c r="K170" i="5"/>
  <c r="I185" i="5"/>
  <c r="I191" i="5"/>
  <c r="K198" i="5"/>
  <c r="I205" i="5"/>
  <c r="O230" i="5"/>
  <c r="G259" i="5"/>
  <c r="I275" i="5"/>
  <c r="K298" i="5"/>
  <c r="I303" i="5"/>
  <c r="N332" i="5"/>
  <c r="O332" i="5" s="1"/>
  <c r="K19" i="5"/>
  <c r="O35" i="5"/>
  <c r="K47" i="5"/>
  <c r="O54" i="5"/>
  <c r="K63" i="5"/>
  <c r="O78" i="5"/>
  <c r="K85" i="5"/>
  <c r="O121" i="5"/>
  <c r="U137" i="5"/>
  <c r="O150" i="5"/>
  <c r="O157" i="5"/>
  <c r="M163" i="5"/>
  <c r="K169" i="5"/>
  <c r="I170" i="5"/>
  <c r="M170" i="5"/>
  <c r="I198" i="5"/>
  <c r="M198" i="5"/>
  <c r="M216" i="5"/>
  <c r="K247" i="5"/>
  <c r="K275" i="5"/>
  <c r="I298" i="5"/>
  <c r="M298" i="5"/>
  <c r="M310" i="5"/>
  <c r="I337" i="5"/>
  <c r="G10" i="5"/>
  <c r="M19" i="5"/>
  <c r="G40" i="5"/>
  <c r="M47" i="5"/>
  <c r="G58" i="5"/>
  <c r="M63" i="5"/>
  <c r="G84" i="5"/>
  <c r="M85" i="5"/>
  <c r="G163" i="5"/>
  <c r="U163" i="5"/>
  <c r="G169" i="5"/>
  <c r="O179" i="5"/>
  <c r="M185" i="5"/>
  <c r="K191" i="5"/>
  <c r="O204" i="5"/>
  <c r="M205" i="5"/>
  <c r="O216" i="5"/>
  <c r="M247" i="5"/>
  <c r="U247" i="5"/>
  <c r="U254" i="5"/>
  <c r="M260" i="5"/>
  <c r="K292" i="5"/>
  <c r="N292" i="5"/>
  <c r="O292" i="5" s="1"/>
  <c r="O299" i="5"/>
  <c r="M303" i="5"/>
  <c r="O310" i="5"/>
  <c r="I157" i="5"/>
  <c r="O191" i="5"/>
  <c r="N205" i="5"/>
  <c r="O205" i="5" s="1"/>
  <c r="U205" i="5"/>
  <c r="N303" i="5"/>
  <c r="O303" i="5" s="1"/>
  <c r="U303" i="5"/>
  <c r="I317" i="5"/>
  <c r="U323" i="5"/>
  <c r="I338" i="5"/>
  <c r="O91" i="5"/>
  <c r="M91" i="5"/>
  <c r="K106" i="5"/>
  <c r="U185" i="5"/>
  <c r="O254" i="5"/>
  <c r="M259" i="5"/>
  <c r="O260" i="5"/>
  <c r="G267" i="5"/>
  <c r="N285" i="5"/>
  <c r="O285" i="5" s="1"/>
  <c r="U285" i="5"/>
  <c r="G323" i="5"/>
  <c r="K337" i="5"/>
  <c r="G339" i="5"/>
  <c r="M96" i="5"/>
  <c r="K101" i="5"/>
  <c r="I102" i="5"/>
  <c r="G132" i="5"/>
  <c r="M132" i="5"/>
  <c r="M144" i="5"/>
  <c r="I179" i="5"/>
  <c r="I204" i="5"/>
  <c r="G230" i="5"/>
  <c r="M230" i="5"/>
  <c r="K240" i="5"/>
  <c r="G247" i="5"/>
  <c r="N259" i="5"/>
  <c r="O259" i="5" s="1"/>
  <c r="U259" i="5"/>
  <c r="I299" i="5"/>
  <c r="O323" i="5"/>
  <c r="M332" i="5"/>
  <c r="O337" i="5"/>
  <c r="O339" i="5"/>
  <c r="O112" i="4"/>
  <c r="M112" i="4"/>
  <c r="G137" i="4"/>
  <c r="I137" i="4"/>
  <c r="K170" i="4"/>
  <c r="N224" i="4"/>
  <c r="O224" i="4" s="1"/>
  <c r="M240" i="4"/>
  <c r="K240" i="4"/>
  <c r="M19" i="4"/>
  <c r="U19" i="4"/>
  <c r="G27" i="4"/>
  <c r="G91" i="4"/>
  <c r="U126" i="4"/>
  <c r="I70" i="4"/>
  <c r="G70" i="4"/>
  <c r="U106" i="4"/>
  <c r="K126" i="4"/>
  <c r="O126" i="4"/>
  <c r="M126" i="4"/>
  <c r="K150" i="4"/>
  <c r="O150" i="4"/>
  <c r="K231" i="4"/>
  <c r="O231" i="4"/>
  <c r="M231" i="4"/>
  <c r="O10" i="4"/>
  <c r="I47" i="4"/>
  <c r="I54" i="4"/>
  <c r="O78" i="4"/>
  <c r="M78" i="4"/>
  <c r="N85" i="4"/>
  <c r="O85" i="4" s="1"/>
  <c r="N101" i="4"/>
  <c r="O101" i="4" s="1"/>
  <c r="I102" i="4"/>
  <c r="M132" i="4"/>
  <c r="K132" i="4"/>
  <c r="O169" i="4"/>
  <c r="M169" i="4"/>
  <c r="K169" i="4"/>
  <c r="K185" i="4"/>
  <c r="O185" i="4"/>
  <c r="M185" i="4"/>
  <c r="I19" i="4"/>
  <c r="K54" i="4"/>
  <c r="N70" i="4"/>
  <c r="O70" i="4" s="1"/>
  <c r="U85" i="4"/>
  <c r="K91" i="4"/>
  <c r="K137" i="4"/>
  <c r="N144" i="4"/>
  <c r="O144" i="4" s="1"/>
  <c r="G150" i="4"/>
  <c r="N157" i="4"/>
  <c r="O157" i="4" s="1"/>
  <c r="M35" i="4"/>
  <c r="N54" i="4"/>
  <c r="O54" i="4" s="1"/>
  <c r="K58" i="4"/>
  <c r="K85" i="4"/>
  <c r="M85" i="4"/>
  <c r="G96" i="4"/>
  <c r="I96" i="4"/>
  <c r="I101" i="4"/>
  <c r="I106" i="4"/>
  <c r="G106" i="4"/>
  <c r="K112" i="4"/>
  <c r="G157" i="4"/>
  <c r="M170" i="4"/>
  <c r="N303" i="4"/>
  <c r="G303" i="4"/>
  <c r="U337" i="4"/>
  <c r="I35" i="4"/>
  <c r="O35" i="4"/>
  <c r="G63" i="4"/>
  <c r="M91" i="4"/>
  <c r="M137" i="4"/>
  <c r="K163" i="4"/>
  <c r="O163" i="4"/>
  <c r="I231" i="4"/>
  <c r="G240" i="4"/>
  <c r="O267" i="4"/>
  <c r="K303" i="4"/>
  <c r="M303" i="4"/>
  <c r="M310" i="4"/>
  <c r="K310" i="4"/>
  <c r="I317" i="4"/>
  <c r="G338" i="4"/>
  <c r="I338" i="4"/>
  <c r="I132" i="4"/>
  <c r="I169" i="4"/>
  <c r="G170" i="4"/>
  <c r="I224" i="4"/>
  <c r="I230" i="4"/>
  <c r="I247" i="4"/>
  <c r="N259" i="4"/>
  <c r="O259" i="4" s="1"/>
  <c r="M230" i="4"/>
  <c r="U230" i="4"/>
  <c r="M299" i="4"/>
  <c r="U299" i="4"/>
  <c r="U191" i="4"/>
  <c r="K259" i="4"/>
  <c r="M259" i="4"/>
  <c r="G298" i="4"/>
  <c r="I298" i="4"/>
  <c r="N299" i="4"/>
  <c r="O299" i="4" s="1"/>
  <c r="N205" i="4"/>
  <c r="K247" i="4"/>
  <c r="G10" i="4"/>
  <c r="K27" i="4"/>
  <c r="G40" i="4"/>
  <c r="K53" i="4"/>
  <c r="G58" i="4"/>
  <c r="G78" i="4"/>
  <c r="O96" i="4"/>
  <c r="M101" i="4"/>
  <c r="K102" i="4"/>
  <c r="G112" i="4"/>
  <c r="G132" i="4"/>
  <c r="G169" i="4"/>
  <c r="T170" i="4"/>
  <c r="I191" i="4"/>
  <c r="N204" i="4"/>
  <c r="O204" i="4" s="1"/>
  <c r="K205" i="4"/>
  <c r="M205" i="4"/>
  <c r="O205" i="4"/>
  <c r="K216" i="4"/>
  <c r="O216" i="4"/>
  <c r="G230" i="4"/>
  <c r="K267" i="4"/>
  <c r="K285" i="4"/>
  <c r="M285" i="4"/>
  <c r="O298" i="4"/>
  <c r="G299" i="4"/>
  <c r="K332" i="4"/>
  <c r="K337" i="4"/>
  <c r="M339" i="4"/>
  <c r="O198" i="4"/>
  <c r="M198" i="4"/>
  <c r="U205" i="4"/>
  <c r="M292" i="4"/>
  <c r="O292" i="4"/>
  <c r="G332" i="4"/>
  <c r="N332" i="4"/>
  <c r="O332" i="4" s="1"/>
  <c r="N337" i="4"/>
  <c r="O337" i="4" s="1"/>
  <c r="N338" i="4"/>
  <c r="U101" i="4"/>
  <c r="G163" i="4"/>
  <c r="T169" i="4"/>
  <c r="N191" i="4"/>
  <c r="O191" i="4" s="1"/>
  <c r="G216" i="4"/>
  <c r="O247" i="4"/>
  <c r="M267" i="4"/>
  <c r="U292" i="4"/>
  <c r="O303" i="4"/>
  <c r="I323" i="4"/>
  <c r="G198" i="4"/>
  <c r="N254" i="4"/>
  <c r="O254" i="4" s="1"/>
  <c r="U254" i="4"/>
  <c r="N275" i="4"/>
  <c r="O275" i="4" s="1"/>
  <c r="U275" i="4"/>
  <c r="I292" i="4"/>
  <c r="I310" i="4"/>
  <c r="I240" i="4"/>
  <c r="I260" i="4"/>
  <c r="G310" i="4"/>
  <c r="N323" i="4"/>
  <c r="O323" i="4" s="1"/>
  <c r="U323" i="4"/>
  <c r="I337" i="4"/>
  <c r="G337" i="4"/>
  <c r="O338" i="4"/>
  <c r="M338" i="4"/>
  <c r="O170" i="3"/>
  <c r="N27" i="3"/>
  <c r="O27" i="3" s="1"/>
  <c r="N47" i="3"/>
  <c r="O47" i="3" s="1"/>
  <c r="K78" i="3"/>
  <c r="O323" i="3"/>
  <c r="O19" i="3"/>
  <c r="K35" i="3"/>
  <c r="O54" i="3"/>
  <c r="N70" i="3"/>
  <c r="O70" i="3" s="1"/>
  <c r="G78" i="3"/>
  <c r="M78" i="3"/>
  <c r="M85" i="3"/>
  <c r="I91" i="3"/>
  <c r="M91" i="3"/>
  <c r="G185" i="3"/>
  <c r="M185" i="3"/>
  <c r="G191" i="3"/>
  <c r="N198" i="3"/>
  <c r="K254" i="3"/>
  <c r="O254" i="3"/>
  <c r="M275" i="3"/>
  <c r="I285" i="3"/>
  <c r="G285" i="3"/>
  <c r="N298" i="3"/>
  <c r="I338" i="3"/>
  <c r="U338" i="3"/>
  <c r="O85" i="3"/>
  <c r="O91" i="3"/>
  <c r="M101" i="3"/>
  <c r="I163" i="3"/>
  <c r="I205" i="3"/>
  <c r="G205" i="3"/>
  <c r="U231" i="3"/>
  <c r="G254" i="3"/>
  <c r="O275" i="3"/>
  <c r="I303" i="3"/>
  <c r="G303" i="3"/>
  <c r="G84" i="3"/>
  <c r="G85" i="3"/>
  <c r="G91" i="3"/>
  <c r="O102" i="3"/>
  <c r="M112" i="3"/>
  <c r="M126" i="3"/>
  <c r="K137" i="3"/>
  <c r="K157" i="3"/>
  <c r="I204" i="3"/>
  <c r="O205" i="3"/>
  <c r="M247" i="3"/>
  <c r="K259" i="3"/>
  <c r="I292" i="3"/>
  <c r="O303" i="3"/>
  <c r="G338" i="3"/>
  <c r="M35" i="3"/>
  <c r="K19" i="3"/>
  <c r="G35" i="3"/>
  <c r="G101" i="3"/>
  <c r="G102" i="3"/>
  <c r="O204" i="3"/>
  <c r="M230" i="3"/>
  <c r="I231" i="3"/>
  <c r="G231" i="3"/>
  <c r="N247" i="3"/>
  <c r="O247" i="3" s="1"/>
  <c r="M267" i="3"/>
  <c r="U267" i="3"/>
  <c r="N299" i="3"/>
  <c r="M323" i="3"/>
  <c r="I332" i="3"/>
  <c r="G332" i="3"/>
  <c r="M47" i="3"/>
  <c r="K54" i="3"/>
  <c r="I96" i="3"/>
  <c r="G106" i="3"/>
  <c r="O126" i="3"/>
  <c r="M137" i="3"/>
  <c r="M150" i="3"/>
  <c r="I157" i="3"/>
  <c r="M157" i="3"/>
  <c r="K179" i="3"/>
  <c r="I216" i="3"/>
  <c r="I230" i="3"/>
  <c r="O231" i="3"/>
  <c r="G247" i="3"/>
  <c r="M259" i="3"/>
  <c r="G260" i="3"/>
  <c r="N267" i="3"/>
  <c r="O267" i="3" s="1"/>
  <c r="K285" i="3"/>
  <c r="K299" i="3"/>
  <c r="O299" i="3"/>
  <c r="I310" i="3"/>
  <c r="I337" i="3"/>
  <c r="I339" i="3"/>
  <c r="K185" i="3"/>
  <c r="O230" i="3"/>
  <c r="I259" i="3"/>
  <c r="G259" i="3"/>
  <c r="K339" i="3"/>
  <c r="O339" i="3"/>
  <c r="G54" i="3"/>
  <c r="M54" i="3"/>
  <c r="K96" i="3"/>
  <c r="G132" i="3"/>
  <c r="O150" i="3"/>
  <c r="O163" i="3"/>
  <c r="K170" i="3"/>
  <c r="M285" i="3"/>
  <c r="M332" i="3"/>
  <c r="K198" i="3"/>
  <c r="K224" i="3"/>
  <c r="K247" i="3"/>
  <c r="K267" i="3"/>
  <c r="K298" i="3"/>
  <c r="K317" i="3"/>
  <c r="K338" i="3"/>
  <c r="N27" i="2"/>
  <c r="O27" i="2" s="1"/>
  <c r="O35" i="2"/>
  <c r="N53" i="2"/>
  <c r="O53" i="2" s="1"/>
  <c r="O54" i="2"/>
  <c r="N102" i="2"/>
  <c r="O102" i="2" s="1"/>
  <c r="O126" i="2"/>
  <c r="N231" i="2"/>
  <c r="O231" i="2" s="1"/>
  <c r="G259" i="2"/>
  <c r="I259" i="2"/>
  <c r="O339" i="2"/>
  <c r="K339" i="2"/>
  <c r="M132" i="2"/>
  <c r="G267" i="2"/>
  <c r="I267" i="2"/>
  <c r="O275" i="2"/>
  <c r="M85" i="2"/>
  <c r="N10" i="2"/>
  <c r="O10" i="2" s="1"/>
  <c r="T40" i="2"/>
  <c r="T58" i="2"/>
  <c r="I78" i="2"/>
  <c r="O85" i="2"/>
  <c r="I179" i="2"/>
  <c r="G179" i="2"/>
  <c r="G204" i="2"/>
  <c r="K267" i="2"/>
  <c r="O267" i="2"/>
  <c r="T292" i="2"/>
  <c r="G299" i="2"/>
  <c r="N299" i="2"/>
  <c r="O299" i="2" s="1"/>
  <c r="G332" i="2"/>
  <c r="I332" i="2"/>
  <c r="T10" i="2"/>
  <c r="M47" i="2"/>
  <c r="M63" i="2"/>
  <c r="N85" i="2"/>
  <c r="N106" i="2"/>
  <c r="O106" i="2" s="1"/>
  <c r="N112" i="2"/>
  <c r="O112" i="2" s="1"/>
  <c r="I137" i="2"/>
  <c r="M150" i="2"/>
  <c r="U169" i="2"/>
  <c r="G170" i="2"/>
  <c r="N198" i="2"/>
  <c r="O198" i="2" s="1"/>
  <c r="T230" i="2"/>
  <c r="M254" i="2"/>
  <c r="K254" i="2"/>
  <c r="N260" i="2"/>
  <c r="O260" i="2" s="1"/>
  <c r="I323" i="2"/>
  <c r="G323" i="2"/>
  <c r="G240" i="2"/>
  <c r="N240" i="2"/>
  <c r="O240" i="2" s="1"/>
  <c r="K27" i="2"/>
  <c r="K35" i="2"/>
  <c r="O47" i="2"/>
  <c r="K53" i="2"/>
  <c r="K54" i="2"/>
  <c r="O63" i="2"/>
  <c r="O96" i="2"/>
  <c r="G163" i="2"/>
  <c r="I163" i="2"/>
  <c r="N169" i="2"/>
  <c r="O169" i="2" s="1"/>
  <c r="N185" i="2"/>
  <c r="O185" i="2" s="1"/>
  <c r="K259" i="2"/>
  <c r="M339" i="2"/>
  <c r="N96" i="2"/>
  <c r="G169" i="2"/>
  <c r="M198" i="2"/>
  <c r="U198" i="2"/>
  <c r="G260" i="2"/>
  <c r="I260" i="2"/>
  <c r="U275" i="2"/>
  <c r="M275" i="2"/>
  <c r="N285" i="2"/>
  <c r="N298" i="2"/>
  <c r="O298" i="2" s="1"/>
  <c r="G317" i="2"/>
  <c r="N317" i="2"/>
  <c r="O317" i="2" s="1"/>
  <c r="M112" i="2"/>
  <c r="K224" i="2"/>
  <c r="M224" i="2"/>
  <c r="O303" i="2"/>
  <c r="K303" i="2"/>
  <c r="M303" i="2"/>
  <c r="K338" i="2"/>
  <c r="M338" i="2"/>
  <c r="O19" i="2"/>
  <c r="M35" i="2"/>
  <c r="M54" i="2"/>
  <c r="O78" i="2"/>
  <c r="N84" i="2"/>
  <c r="O84" i="2" s="1"/>
  <c r="O91" i="2"/>
  <c r="M126" i="2"/>
  <c r="K132" i="2"/>
  <c r="N144" i="2"/>
  <c r="O144" i="2" s="1"/>
  <c r="N150" i="2"/>
  <c r="O150" i="2" s="1"/>
  <c r="K157" i="2"/>
  <c r="O157" i="2"/>
  <c r="M157" i="2"/>
  <c r="N163" i="2"/>
  <c r="O163" i="2" s="1"/>
  <c r="U185" i="2"/>
  <c r="O205" i="2"/>
  <c r="M205" i="2"/>
  <c r="K205" i="2"/>
  <c r="T231" i="2"/>
  <c r="G247" i="2"/>
  <c r="N247" i="2"/>
  <c r="O247" i="2" s="1"/>
  <c r="M259" i="2"/>
  <c r="M260" i="2"/>
  <c r="M267" i="2"/>
  <c r="N310" i="2"/>
  <c r="O310" i="2" s="1"/>
  <c r="I339" i="2"/>
  <c r="G339" i="2"/>
  <c r="I157" i="2"/>
  <c r="G191" i="2"/>
  <c r="U191" i="2"/>
  <c r="G198" i="2"/>
  <c r="K247" i="2"/>
  <c r="G303" i="2"/>
  <c r="T337" i="2"/>
  <c r="M169" i="2"/>
  <c r="K179" i="2"/>
  <c r="G205" i="2"/>
  <c r="U285" i="2"/>
  <c r="M191" i="2"/>
  <c r="K198" i="2"/>
  <c r="I205" i="2"/>
  <c r="I230" i="2"/>
  <c r="U260" i="2"/>
  <c r="G285" i="2"/>
  <c r="N332" i="2"/>
  <c r="O332" i="2" s="1"/>
  <c r="M96" i="2"/>
  <c r="M137" i="2"/>
  <c r="I275" i="2"/>
  <c r="K163" i="2"/>
  <c r="G231" i="2"/>
  <c r="M231" i="2"/>
  <c r="M247" i="2"/>
  <c r="O285" i="2"/>
  <c r="M292" i="2"/>
  <c r="K298" i="2"/>
  <c r="I299" i="2"/>
  <c r="M317" i="2"/>
  <c r="G63" i="1"/>
  <c r="I63" i="1"/>
  <c r="O150" i="1"/>
  <c r="N157" i="1"/>
  <c r="O157" i="1" s="1"/>
  <c r="O169" i="1"/>
  <c r="N224" i="1"/>
  <c r="O224" i="1" s="1"/>
  <c r="I298" i="1"/>
  <c r="G298" i="1"/>
  <c r="G19" i="1"/>
  <c r="N27" i="1"/>
  <c r="O40" i="1"/>
  <c r="I70" i="1"/>
  <c r="I53" i="1"/>
  <c r="N101" i="1"/>
  <c r="O101" i="1" s="1"/>
  <c r="O102" i="1"/>
  <c r="N106" i="1"/>
  <c r="I132" i="1"/>
  <c r="K150" i="1"/>
  <c r="G216" i="1"/>
  <c r="G292" i="1"/>
  <c r="O310" i="1"/>
  <c r="I323" i="1"/>
  <c r="U85" i="1"/>
  <c r="I247" i="1"/>
  <c r="G247" i="1"/>
  <c r="I267" i="1"/>
  <c r="G267" i="1"/>
  <c r="I198" i="1"/>
  <c r="G198" i="1"/>
  <c r="M150" i="1"/>
  <c r="I170" i="1"/>
  <c r="G170" i="1"/>
  <c r="O198" i="1"/>
  <c r="U224" i="1"/>
  <c r="O247" i="1"/>
  <c r="O267" i="1"/>
  <c r="U298" i="1"/>
  <c r="G310" i="1"/>
  <c r="M337" i="1"/>
  <c r="I338" i="1"/>
  <c r="G338" i="1"/>
  <c r="U47" i="1"/>
  <c r="M63" i="1"/>
  <c r="G85" i="1"/>
  <c r="I85" i="1"/>
  <c r="N85" i="1"/>
  <c r="O85" i="1" s="1"/>
  <c r="M91" i="1"/>
  <c r="G150" i="1"/>
  <c r="I150" i="1"/>
  <c r="M157" i="1"/>
  <c r="O170" i="1"/>
  <c r="O191" i="1"/>
  <c r="O240" i="1"/>
  <c r="O260" i="1"/>
  <c r="M298" i="1"/>
  <c r="G47" i="1"/>
  <c r="I47" i="1"/>
  <c r="N70" i="1"/>
  <c r="O84" i="1"/>
  <c r="N112" i="1"/>
  <c r="O112" i="1" s="1"/>
  <c r="M121" i="1"/>
  <c r="G126" i="1"/>
  <c r="I126" i="1"/>
  <c r="O144" i="1"/>
  <c r="I179" i="1"/>
  <c r="N230" i="1"/>
  <c r="O230" i="1" s="1"/>
  <c r="O298" i="1"/>
  <c r="N299" i="1"/>
  <c r="I317" i="1"/>
  <c r="G317" i="1"/>
  <c r="I339" i="1"/>
  <c r="M19" i="1"/>
  <c r="M70" i="1"/>
  <c r="N91" i="1"/>
  <c r="O91" i="1" s="1"/>
  <c r="N19" i="1"/>
  <c r="O19" i="1" s="1"/>
  <c r="N47" i="1"/>
  <c r="O47" i="1" s="1"/>
  <c r="N58" i="1"/>
  <c r="O58" i="1" s="1"/>
  <c r="O63" i="1"/>
  <c r="O10" i="1"/>
  <c r="M27" i="1"/>
  <c r="N53" i="1"/>
  <c r="O53" i="1" s="1"/>
  <c r="I91" i="1"/>
  <c r="M102" i="1"/>
  <c r="N121" i="1"/>
  <c r="O121" i="1" s="1"/>
  <c r="O126" i="1"/>
  <c r="N132" i="1"/>
  <c r="O132" i="1" s="1"/>
  <c r="I157" i="1"/>
  <c r="K198" i="1"/>
  <c r="O216" i="1"/>
  <c r="K247" i="1"/>
  <c r="K267" i="1"/>
  <c r="O292" i="1"/>
  <c r="M310" i="1"/>
  <c r="O317" i="1"/>
  <c r="N323" i="1"/>
  <c r="O323" i="1" s="1"/>
  <c r="I224" i="1"/>
  <c r="G224" i="1"/>
  <c r="O299" i="1"/>
  <c r="O337" i="1"/>
  <c r="M101" i="1"/>
  <c r="I102" i="1"/>
  <c r="G102" i="1"/>
  <c r="K170" i="1"/>
  <c r="N205" i="1"/>
  <c r="O205" i="1" s="1"/>
  <c r="I230" i="1"/>
  <c r="U254" i="1"/>
  <c r="M254" i="1"/>
  <c r="N259" i="1"/>
  <c r="O259" i="1" s="1"/>
  <c r="N285" i="1"/>
  <c r="O285" i="1" s="1"/>
  <c r="I299" i="1"/>
  <c r="K338" i="1"/>
  <c r="M230" i="1"/>
  <c r="O27" i="1"/>
  <c r="O70" i="1"/>
  <c r="O106" i="1"/>
  <c r="O179" i="1"/>
  <c r="M132" i="1"/>
  <c r="M204" i="1"/>
  <c r="M275" i="1"/>
  <c r="M299" i="1"/>
  <c r="M323" i="1"/>
  <c r="M339" i="1"/>
  <c r="M53" i="1"/>
</calcChain>
</file>

<file path=xl/sharedStrings.xml><?xml version="1.0" encoding="utf-8"?>
<sst xmlns="http://schemas.openxmlformats.org/spreadsheetml/2006/main" count="16336" uniqueCount="619">
  <si>
    <t/>
  </si>
  <si>
    <t>Figures Finalised as at 2024/07/29</t>
  </si>
  <si>
    <t>STATEMENT OF OPERATING REVENUE FOR THE 4th Quarter Ended 30 June 2024 (Preliminary results)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</si>
  <si>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</si>
  <si>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</si>
  <si>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</si>
  <si>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</si>
  <si>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</si>
  <si>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</si>
  <si>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30 June 2024</t>
  </si>
  <si>
    <t>Fourth Quarter 2022/23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</si>
  <si>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</si>
  <si>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</si>
  <si>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</si>
  <si>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</si>
  <si>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</si>
  <si>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</si>
  <si>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</si>
  <si>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</si>
  <si>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</si>
  <si>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</si>
  <si>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Q4 of 2022/23 to Q4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</si>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</sst>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19818020</v>
      </c>
      <c r="E8" s="31">
        <v>16478020</v>
      </c>
      <c r="F8" s="31">
        <v>4684635</v>
      </c>
      <c r="G8" s="36">
        <f>IF(($D8       =0),0,($F8       /$D8       ))</f>
        <v>0.23638259523403449</v>
      </c>
      <c r="H8" s="31">
        <v>8060593</v>
      </c>
      <c r="I8" s="36">
        <f>IF(($D8       =0),0,($H8       /$D8       ))</f>
        <v>0.40673049073519957</v>
      </c>
      <c r="J8" s="31">
        <v>6744089</v>
      </c>
      <c r="K8" s="36">
        <f>IF(($E8       =0),0,($J8       /$E8       ))</f>
        <v>0.40927787440481322</v>
      </c>
      <c r="L8" s="31">
        <v>4219071</v>
      </c>
      <c r="M8" s="36">
        <f>IF(($E8       =0),0,($L8       /$E8       ))</f>
        <v>0.25604235217580751</v>
      </c>
      <c r="N8" s="31">
        <f>$F8       +$H8       +$J8       +$L8</f>
        <v>23708388</v>
      </c>
      <c r="O8" s="36">
        <f>IF(($E8       =0),0,($N8       /$E8       ))</f>
        <v>1.4387886408682597</v>
      </c>
      <c r="P8" s="31">
        <v>-2737771</v>
      </c>
      <c r="Q8" s="31">
        <v>24115025</v>
      </c>
      <c r="R8" s="31">
        <v>23515025</v>
      </c>
      <c r="S8" s="31">
        <v>17857289</v>
      </c>
      <c r="T8" s="36">
        <f>IF(($R8       =0),0,($S8       /$R8       ))</f>
        <v>0.75939910759184814</v>
      </c>
      <c r="U8" s="36">
        <f>IF(($P8       =0),0,(($L8       /$P8       )-1))</f>
        <v>-2.5410605927230581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1142120</v>
      </c>
      <c r="E9" s="31">
        <v>1200320</v>
      </c>
      <c r="F9" s="31">
        <v>369941</v>
      </c>
      <c r="G9" s="36">
        <f>IF(($D9       =0),0,($F9       /$D9       ))</f>
        <v>0.32390729520540751</v>
      </c>
      <c r="H9" s="31">
        <v>389866</v>
      </c>
      <c r="I9" s="36">
        <f>IF(($D9       =0),0,($H9       /$D9       ))</f>
        <v>0.34135292263509964</v>
      </c>
      <c r="J9" s="31">
        <v>290249</v>
      </c>
      <c r="K9" s="36">
        <f>IF(($E9       =0),0,($J9       /$E9       ))</f>
        <v>0.24180968408424419</v>
      </c>
      <c r="L9" s="31">
        <v>361000</v>
      </c>
      <c r="M9" s="36">
        <f>IF(($E9       =0),0,($L9       /$E9       ))</f>
        <v>0.30075313249800051</v>
      </c>
      <c r="N9" s="31">
        <f>$F9       +$H9       +$J9       +$L9</f>
        <v>1411056</v>
      </c>
      <c r="O9" s="36">
        <f>IF(($E9       =0),0,($N9       /$E9       ))</f>
        <v>1.175566515595841</v>
      </c>
      <c r="P9" s="31">
        <v>263333</v>
      </c>
      <c r="Q9" s="31">
        <v>745550</v>
      </c>
      <c r="R9" s="31">
        <v>125907070</v>
      </c>
      <c r="S9" s="31">
        <v>1090668</v>
      </c>
      <c r="T9" s="36">
        <f>IF(($R9       =0),0,($S9       /$R9       ))</f>
        <v>8.6624841639154973E-3</v>
      </c>
      <c r="U9" s="36">
        <f>IF(($P9       =0),0,(($L9       /$P9       )-1))</f>
        <v>0.37088781125039394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20960140</v>
      </c>
      <c r="E10" s="32">
        <f>SUM(E8:E9)</f>
        <v>17678340</v>
      </c>
      <c r="F10" s="32">
        <f>SUM(F8:F9)</f>
        <v>5054576</v>
      </c>
      <c r="G10" s="37">
        <f t="shared" ref="G10:G54" si="0">IF(($D10      =0),0,($F10      /$D10      ))</f>
        <v>0.24115182436758534</v>
      </c>
      <c r="H10" s="32">
        <f>SUM(H8:H9)</f>
        <v>8450459</v>
      </c>
      <c r="I10" s="37">
        <f t="shared" ref="I10:I54" si="1">IF(($D10      =0),0,($H10      /$D10      ))</f>
        <v>0.40316806090035656</v>
      </c>
      <c r="J10" s="32">
        <f>SUM(J8:J9)</f>
        <v>7034338</v>
      </c>
      <c r="K10" s="37">
        <f t="shared" ref="K10:K54" si="2">IF(($E10      =0),0,($J10      /$E10      ))</f>
        <v>0.39790715644115909</v>
      </c>
      <c r="L10" s="32">
        <f>SUM(L8:L9)</f>
        <v>4580071</v>
      </c>
      <c r="M10" s="37">
        <f t="shared" ref="M10:M54" si="3">IF(($E10      =0),0,($L10      /$E10      ))</f>
        <v>0.25907811480037152</v>
      </c>
      <c r="N10" s="32">
        <f t="shared" ref="N10:N54" si="4">$F10      +$H10      +$J10      +$L10</f>
        <v>25119444</v>
      </c>
      <c r="O10" s="37">
        <f t="shared" ref="O10:O54" si="5">IF(($E10      =0),0,($N10      /$E10      ))</f>
        <v>1.4209164435122301</v>
      </c>
      <c r="P10" s="32">
        <f>SUM(P8:P9)</f>
        <v>-2474438</v>
      </c>
      <c r="Q10" s="32">
        <f>SUM(Q8:Q9)</f>
        <v>24860575</v>
      </c>
      <c r="R10" s="32">
        <f>SUM(R8:R9)</f>
        <v>149422095</v>
      </c>
      <c r="S10" s="32">
        <f>SUM(S8:S9)</f>
        <v>18947957</v>
      </c>
      <c r="T10" s="37">
        <f t="shared" ref="T10:T54" si="6">IF(($R10      =0),0,($S10      /$R10      ))</f>
        <v>0.12680826754570668</v>
      </c>
      <c r="U10" s="37">
        <f t="shared" ref="U10:U54" si="7">IF(($P10      =0),0,(($L10      /$P10      )-1))</f>
        <v>-2.8509540348151781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1653</v>
      </c>
      <c r="G11" s="36">
        <f t="shared" si="0"/>
        <v>1.0200177716344967E-2</v>
      </c>
      <c r="H11" s="31">
        <v>6345</v>
      </c>
      <c r="I11" s="36">
        <f t="shared" si="1"/>
        <v>3.9153132250580043E-2</v>
      </c>
      <c r="J11" s="31">
        <v>1918</v>
      </c>
      <c r="K11" s="36">
        <f t="shared" si="2"/>
        <v>1.1835414918299847E-2</v>
      </c>
      <c r="L11" s="31">
        <v>4224</v>
      </c>
      <c r="M11" s="36">
        <f t="shared" si="3"/>
        <v>2.6065063928518536E-2</v>
      </c>
      <c r="N11" s="31">
        <f t="shared" si="4"/>
        <v>14140</v>
      </c>
      <c r="O11" s="36">
        <f t="shared" si="5"/>
        <v>8.7253788813743391E-2</v>
      </c>
      <c r="P11" s="31">
        <v>1188</v>
      </c>
      <c r="Q11" s="31">
        <v>56558</v>
      </c>
      <c r="R11" s="31">
        <v>56558</v>
      </c>
      <c r="S11" s="31">
        <v>9718</v>
      </c>
      <c r="T11" s="36">
        <f t="shared" si="6"/>
        <v>0.17182361469641783</v>
      </c>
      <c r="U11" s="36">
        <f t="shared" si="7"/>
        <v>2.5555555555555554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25642514</v>
      </c>
      <c r="E12" s="31">
        <v>24043514</v>
      </c>
      <c r="F12" s="31">
        <v>25808000</v>
      </c>
      <c r="G12" s="36">
        <f t="shared" si="0"/>
        <v>1.0064535793955305</v>
      </c>
      <c r="H12" s="31">
        <v>20808000</v>
      </c>
      <c r="I12" s="36">
        <f t="shared" si="1"/>
        <v>0.81146489770854757</v>
      </c>
      <c r="J12" s="31">
        <v>16806000</v>
      </c>
      <c r="K12" s="36">
        <f t="shared" si="2"/>
        <v>0.6989826861414683</v>
      </c>
      <c r="L12" s="31">
        <v>0</v>
      </c>
      <c r="M12" s="36">
        <f t="shared" si="3"/>
        <v>0</v>
      </c>
      <c r="N12" s="31">
        <f t="shared" si="4"/>
        <v>63422000</v>
      </c>
      <c r="O12" s="36">
        <f t="shared" si="5"/>
        <v>2.6378007807011903</v>
      </c>
      <c r="P12" s="31">
        <v>0</v>
      </c>
      <c r="Q12" s="31">
        <v>30323855</v>
      </c>
      <c r="R12" s="31">
        <v>30323855</v>
      </c>
      <c r="S12" s="31">
        <v>58385000</v>
      </c>
      <c r="T12" s="36">
        <f t="shared" si="6"/>
        <v>1.9253818487128369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127656776</v>
      </c>
      <c r="E13" s="31">
        <v>26544356</v>
      </c>
      <c r="F13" s="31">
        <v>3397869</v>
      </c>
      <c r="G13" s="36">
        <f t="shared" si="0"/>
        <v>2.6617223985039386E-2</v>
      </c>
      <c r="H13" s="31">
        <v>1542457</v>
      </c>
      <c r="I13" s="36">
        <f t="shared" si="1"/>
        <v>1.2082844705399736E-2</v>
      </c>
      <c r="J13" s="31">
        <v>4241289</v>
      </c>
      <c r="K13" s="36">
        <f t="shared" si="2"/>
        <v>0.15978119793149248</v>
      </c>
      <c r="L13" s="31">
        <v>0</v>
      </c>
      <c r="M13" s="36">
        <f t="shared" si="3"/>
        <v>0</v>
      </c>
      <c r="N13" s="31">
        <f t="shared" si="4"/>
        <v>9181615</v>
      </c>
      <c r="O13" s="36">
        <f t="shared" si="5"/>
        <v>0.34589707130208774</v>
      </c>
      <c r="P13" s="31">
        <v>626230</v>
      </c>
      <c r="Q13" s="31">
        <v>31372980</v>
      </c>
      <c r="R13" s="31">
        <v>31372980</v>
      </c>
      <c r="S13" s="31">
        <v>8269058</v>
      </c>
      <c r="T13" s="36">
        <f t="shared" si="6"/>
        <v>0.26357260292136736</v>
      </c>
      <c r="U13" s="36">
        <f t="shared" si="7"/>
        <v>-1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4100368</v>
      </c>
      <c r="E14" s="31">
        <v>4100368</v>
      </c>
      <c r="F14" s="31">
        <v>2047775</v>
      </c>
      <c r="G14" s="36">
        <f t="shared" si="0"/>
        <v>0.49941249175683744</v>
      </c>
      <c r="H14" s="31">
        <v>16522</v>
      </c>
      <c r="I14" s="36">
        <f t="shared" si="1"/>
        <v>4.02939443484097E-3</v>
      </c>
      <c r="J14" s="31">
        <v>-57156</v>
      </c>
      <c r="K14" s="36">
        <f t="shared" si="2"/>
        <v>-1.3939236673391267E-2</v>
      </c>
      <c r="L14" s="31">
        <v>58156</v>
      </c>
      <c r="M14" s="36">
        <f t="shared" si="3"/>
        <v>1.4183117222649285E-2</v>
      </c>
      <c r="N14" s="31">
        <f t="shared" si="4"/>
        <v>2065297</v>
      </c>
      <c r="O14" s="36">
        <f t="shared" si="5"/>
        <v>0.50368576674093646</v>
      </c>
      <c r="P14" s="31">
        <v>81</v>
      </c>
      <c r="Q14" s="31">
        <v>4450368</v>
      </c>
      <c r="R14" s="31">
        <v>4950368</v>
      </c>
      <c r="S14" s="31">
        <v>4941280</v>
      </c>
      <c r="T14" s="36">
        <f t="shared" si="6"/>
        <v>0.99816417688543557</v>
      </c>
      <c r="U14" s="36">
        <f t="shared" si="7"/>
        <v>716.97530864197529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15541398</v>
      </c>
      <c r="E15" s="31">
        <v>15541398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3909125</v>
      </c>
      <c r="K15" s="36">
        <f t="shared" si="2"/>
        <v>0.25152981733046154</v>
      </c>
      <c r="L15" s="31">
        <v>0</v>
      </c>
      <c r="M15" s="36">
        <f t="shared" si="3"/>
        <v>0</v>
      </c>
      <c r="N15" s="31">
        <f t="shared" si="4"/>
        <v>3909125</v>
      </c>
      <c r="O15" s="36">
        <f t="shared" si="5"/>
        <v>0.25152981733046154</v>
      </c>
      <c r="P15" s="31">
        <v>0</v>
      </c>
      <c r="Q15" s="31">
        <v>14467402</v>
      </c>
      <c r="R15" s="31">
        <v>10556792</v>
      </c>
      <c r="S15" s="31">
        <v>9802349</v>
      </c>
      <c r="T15" s="36">
        <f t="shared" si="6"/>
        <v>0.92853482383663521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105929</v>
      </c>
      <c r="E16" s="31">
        <v>135065</v>
      </c>
      <c r="F16" s="31">
        <v>15434</v>
      </c>
      <c r="G16" s="36">
        <f t="shared" si="0"/>
        <v>0.14570136600930811</v>
      </c>
      <c r="H16" s="31">
        <v>0</v>
      </c>
      <c r="I16" s="36">
        <f t="shared" si="1"/>
        <v>0</v>
      </c>
      <c r="J16" s="31">
        <v>20183</v>
      </c>
      <c r="K16" s="36">
        <f t="shared" si="2"/>
        <v>0.14943175508088699</v>
      </c>
      <c r="L16" s="31">
        <v>0</v>
      </c>
      <c r="M16" s="36">
        <f t="shared" si="3"/>
        <v>0</v>
      </c>
      <c r="N16" s="31">
        <f t="shared" si="4"/>
        <v>35617</v>
      </c>
      <c r="O16" s="36">
        <f t="shared" si="5"/>
        <v>0.26370266168141265</v>
      </c>
      <c r="P16" s="31">
        <v>-173896</v>
      </c>
      <c r="Q16" s="31">
        <v>341868</v>
      </c>
      <c r="R16" s="31">
        <v>108781</v>
      </c>
      <c r="S16" s="31">
        <v>2414306</v>
      </c>
      <c r="T16" s="36">
        <f t="shared" si="6"/>
        <v>22.194188323328522</v>
      </c>
      <c r="U16" s="36">
        <f t="shared" si="7"/>
        <v>-1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39428767</v>
      </c>
      <c r="E17" s="31">
        <v>37416767</v>
      </c>
      <c r="F17" s="31">
        <v>27065000</v>
      </c>
      <c r="G17" s="36">
        <f t="shared" si="0"/>
        <v>0.68642775463914452</v>
      </c>
      <c r="H17" s="31">
        <v>17712000</v>
      </c>
      <c r="I17" s="36">
        <f t="shared" si="1"/>
        <v>0.44921516313203502</v>
      </c>
      <c r="J17" s="31">
        <v>16238000</v>
      </c>
      <c r="K17" s="36">
        <f t="shared" si="2"/>
        <v>0.43397656457063755</v>
      </c>
      <c r="L17" s="31">
        <v>0</v>
      </c>
      <c r="M17" s="36">
        <f t="shared" si="3"/>
        <v>0</v>
      </c>
      <c r="N17" s="31">
        <f t="shared" si="4"/>
        <v>61015000</v>
      </c>
      <c r="O17" s="36">
        <f t="shared" si="5"/>
        <v>1.6306860504543323</v>
      </c>
      <c r="P17" s="31">
        <v>0</v>
      </c>
      <c r="Q17" s="31">
        <v>40017609</v>
      </c>
      <c r="R17" s="31">
        <v>41069392</v>
      </c>
      <c r="S17" s="31">
        <v>60474000</v>
      </c>
      <c r="T17" s="36">
        <f t="shared" si="6"/>
        <v>1.4724834494749763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60591828</v>
      </c>
      <c r="E18" s="31">
        <v>122379604</v>
      </c>
      <c r="F18" s="31">
        <v>-28273897</v>
      </c>
      <c r="G18" s="36">
        <f t="shared" si="0"/>
        <v>-0.46662888269355401</v>
      </c>
      <c r="H18" s="31">
        <v>-19589734</v>
      </c>
      <c r="I18" s="36">
        <f t="shared" si="1"/>
        <v>-0.32330653566022138</v>
      </c>
      <c r="J18" s="31">
        <v>29185102</v>
      </c>
      <c r="K18" s="36">
        <f t="shared" si="2"/>
        <v>0.23848011470931055</v>
      </c>
      <c r="L18" s="31">
        <v>18799721</v>
      </c>
      <c r="M18" s="36">
        <f t="shared" si="3"/>
        <v>0.15361808982483716</v>
      </c>
      <c r="N18" s="31">
        <f t="shared" si="4"/>
        <v>121192</v>
      </c>
      <c r="O18" s="36">
        <f t="shared" si="5"/>
        <v>9.9029573588095619E-4</v>
      </c>
      <c r="P18" s="31">
        <v>21473904</v>
      </c>
      <c r="Q18" s="31">
        <v>61833000</v>
      </c>
      <c r="R18" s="31">
        <v>87139800</v>
      </c>
      <c r="S18" s="31">
        <v>26218387</v>
      </c>
      <c r="T18" s="36">
        <f t="shared" si="6"/>
        <v>0.30087729143284697</v>
      </c>
      <c r="U18" s="36">
        <f t="shared" si="7"/>
        <v>-0.12453175724358267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273229636</v>
      </c>
      <c r="E19" s="32">
        <f>SUM(E11:E18)</f>
        <v>230323128</v>
      </c>
      <c r="F19" s="32">
        <f>SUM(F11:F18)</f>
        <v>30061834</v>
      </c>
      <c r="G19" s="37">
        <f t="shared" si="0"/>
        <v>0.11002406049393558</v>
      </c>
      <c r="H19" s="32">
        <f>SUM(H11:H18)</f>
        <v>20495590</v>
      </c>
      <c r="I19" s="37">
        <f t="shared" si="1"/>
        <v>7.5012324065753977E-2</v>
      </c>
      <c r="J19" s="32">
        <f>SUM(J11:J18)</f>
        <v>70344461</v>
      </c>
      <c r="K19" s="37">
        <f t="shared" si="2"/>
        <v>0.30541640177794044</v>
      </c>
      <c r="L19" s="32">
        <f>SUM(L11:L18)</f>
        <v>18862101</v>
      </c>
      <c r="M19" s="37">
        <f t="shared" si="3"/>
        <v>8.1894081431544294E-2</v>
      </c>
      <c r="N19" s="32">
        <f t="shared" si="4"/>
        <v>139763986</v>
      </c>
      <c r="O19" s="37">
        <f t="shared" si="5"/>
        <v>0.60681698452792809</v>
      </c>
      <c r="P19" s="32">
        <f>SUM(P11:P18)</f>
        <v>21927507</v>
      </c>
      <c r="Q19" s="32">
        <f>SUM(Q11:Q18)</f>
        <v>182863640</v>
      </c>
      <c r="R19" s="32">
        <f>SUM(R11:R18)</f>
        <v>205578526</v>
      </c>
      <c r="S19" s="32">
        <f>SUM(S11:S18)</f>
        <v>170514098</v>
      </c>
      <c r="T19" s="37">
        <f t="shared" si="6"/>
        <v>0.82943535649243827</v>
      </c>
      <c r="U19" s="37">
        <f t="shared" si="7"/>
        <v>-0.13979728748917963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144271513</v>
      </c>
      <c r="E23" s="31">
        <v>142656699</v>
      </c>
      <c r="F23" s="31">
        <v>54611205</v>
      </c>
      <c r="G23" s="36">
        <f t="shared" si="0"/>
        <v>0.37853075679604192</v>
      </c>
      <c r="H23" s="31">
        <v>43726739</v>
      </c>
      <c r="I23" s="36">
        <f t="shared" si="1"/>
        <v>0.30308643813834546</v>
      </c>
      <c r="J23" s="31">
        <v>32789058</v>
      </c>
      <c r="K23" s="36">
        <f t="shared" si="2"/>
        <v>0.22984590439738128</v>
      </c>
      <c r="L23" s="31">
        <v>3127095</v>
      </c>
      <c r="M23" s="36">
        <f t="shared" si="3"/>
        <v>2.1920421697126189E-2</v>
      </c>
      <c r="N23" s="31">
        <f t="shared" si="4"/>
        <v>134254097</v>
      </c>
      <c r="O23" s="36">
        <f t="shared" si="5"/>
        <v>0.94109914179354448</v>
      </c>
      <c r="P23" s="31">
        <v>36022776</v>
      </c>
      <c r="Q23" s="31">
        <v>131845302</v>
      </c>
      <c r="R23" s="31">
        <v>131791284</v>
      </c>
      <c r="S23" s="31">
        <v>125380818</v>
      </c>
      <c r="T23" s="36">
        <f t="shared" si="6"/>
        <v>0.95135895329770059</v>
      </c>
      <c r="U23" s="36">
        <f t="shared" si="7"/>
        <v>-0.91319117105244751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2110</v>
      </c>
      <c r="I25" s="36">
        <f t="shared" si="1"/>
        <v>5.4831605124296751E-5</v>
      </c>
      <c r="J25" s="31">
        <v>0</v>
      </c>
      <c r="K25" s="36">
        <f t="shared" si="2"/>
        <v>0</v>
      </c>
      <c r="L25" s="31">
        <v>174</v>
      </c>
      <c r="M25" s="36">
        <f t="shared" si="3"/>
        <v>4.521658432051012E-6</v>
      </c>
      <c r="N25" s="31">
        <f t="shared" si="4"/>
        <v>2284</v>
      </c>
      <c r="O25" s="36">
        <f t="shared" si="5"/>
        <v>5.9353263556347766E-5</v>
      </c>
      <c r="P25" s="31">
        <v>570</v>
      </c>
      <c r="Q25" s="31">
        <v>250000</v>
      </c>
      <c r="R25" s="31">
        <v>37340419</v>
      </c>
      <c r="S25" s="31">
        <v>7848525</v>
      </c>
      <c r="T25" s="36">
        <f t="shared" si="6"/>
        <v>0.21018845557142785</v>
      </c>
      <c r="U25" s="36">
        <f t="shared" si="7"/>
        <v>-0.6947368421052631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24270404</v>
      </c>
      <c r="E26" s="31">
        <v>24270408</v>
      </c>
      <c r="F26" s="31">
        <v>42450</v>
      </c>
      <c r="G26" s="36">
        <f t="shared" si="0"/>
        <v>1.749043814845439E-3</v>
      </c>
      <c r="H26" s="31">
        <v>53109</v>
      </c>
      <c r="I26" s="36">
        <f t="shared" si="1"/>
        <v>2.1882206822762405E-3</v>
      </c>
      <c r="J26" s="31">
        <v>85469</v>
      </c>
      <c r="K26" s="36">
        <f t="shared" si="2"/>
        <v>3.5215312408427581E-3</v>
      </c>
      <c r="L26" s="31">
        <v>141975</v>
      </c>
      <c r="M26" s="36">
        <f t="shared" si="3"/>
        <v>5.8497162470445493E-3</v>
      </c>
      <c r="N26" s="31">
        <f t="shared" si="4"/>
        <v>323003</v>
      </c>
      <c r="O26" s="36">
        <f t="shared" si="5"/>
        <v>1.3308511336109389E-2</v>
      </c>
      <c r="P26" s="31">
        <v>70744</v>
      </c>
      <c r="Q26" s="31">
        <v>19445185</v>
      </c>
      <c r="R26" s="31">
        <v>19445185</v>
      </c>
      <c r="S26" s="31">
        <v>579667</v>
      </c>
      <c r="T26" s="36">
        <f t="shared" si="6"/>
        <v>2.9810310367322297E-2</v>
      </c>
      <c r="U26" s="36">
        <f t="shared" si="7"/>
        <v>1.0068839760262356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207023373</v>
      </c>
      <c r="E27" s="32">
        <f>SUM(E20:E26)</f>
        <v>205408563</v>
      </c>
      <c r="F27" s="32">
        <f>SUM(F20:F26)</f>
        <v>54653655</v>
      </c>
      <c r="G27" s="37">
        <f t="shared" si="0"/>
        <v>0.26399751007824607</v>
      </c>
      <c r="H27" s="32">
        <f>SUM(H20:H26)</f>
        <v>43781958</v>
      </c>
      <c r="I27" s="37">
        <f t="shared" si="1"/>
        <v>0.21148316427053868</v>
      </c>
      <c r="J27" s="32">
        <f>SUM(J20:J26)</f>
        <v>32874527</v>
      </c>
      <c r="K27" s="37">
        <f t="shared" si="2"/>
        <v>0.16004457905681371</v>
      </c>
      <c r="L27" s="32">
        <f>SUM(L20:L26)</f>
        <v>3269244</v>
      </c>
      <c r="M27" s="37">
        <f t="shared" si="3"/>
        <v>1.5915811649974885E-2</v>
      </c>
      <c r="N27" s="32">
        <f t="shared" si="4"/>
        <v>134579384</v>
      </c>
      <c r="O27" s="37">
        <f t="shared" si="5"/>
        <v>0.6551790345760804</v>
      </c>
      <c r="P27" s="32">
        <f>SUM(P20:P26)</f>
        <v>36094090</v>
      </c>
      <c r="Q27" s="32">
        <f>SUM(Q20:Q26)</f>
        <v>151540487</v>
      </c>
      <c r="R27" s="32">
        <f>SUM(R20:R26)</f>
        <v>188576888</v>
      </c>
      <c r="S27" s="32">
        <f>SUM(S20:S26)</f>
        <v>133809010</v>
      </c>
      <c r="T27" s="37">
        <f t="shared" si="6"/>
        <v>0.70957269164395165</v>
      </c>
      <c r="U27" s="37">
        <f t="shared" si="7"/>
        <v>-0.90942439607148984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14000000</v>
      </c>
      <c r="E29" s="31">
        <v>14000000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3205750</v>
      </c>
      <c r="G30" s="36">
        <f t="shared" si="0"/>
        <v>3205750</v>
      </c>
      <c r="H30" s="31">
        <v>0</v>
      </c>
      <c r="I30" s="36">
        <f t="shared" si="1"/>
        <v>0</v>
      </c>
      <c r="J30" s="31">
        <v>1923450</v>
      </c>
      <c r="K30" s="36">
        <f t="shared" si="2"/>
        <v>1923450</v>
      </c>
      <c r="L30" s="31">
        <v>0</v>
      </c>
      <c r="M30" s="36">
        <f t="shared" si="3"/>
        <v>0</v>
      </c>
      <c r="N30" s="31">
        <f t="shared" si="4"/>
        <v>5129200</v>
      </c>
      <c r="O30" s="36">
        <f t="shared" si="5"/>
        <v>5129200</v>
      </c>
      <c r="P30" s="31">
        <v>0</v>
      </c>
      <c r="Q30" s="31">
        <v>0</v>
      </c>
      <c r="R30" s="31">
        <v>0</v>
      </c>
      <c r="S30" s="31">
        <v>7309300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70931000</v>
      </c>
      <c r="G31" s="36">
        <f t="shared" si="0"/>
        <v>1.249803338913642</v>
      </c>
      <c r="H31" s="31">
        <v>61535000</v>
      </c>
      <c r="I31" s="36">
        <f t="shared" si="1"/>
        <v>1.0842459356283003</v>
      </c>
      <c r="J31" s="31">
        <v>50645480</v>
      </c>
      <c r="K31" s="36">
        <f t="shared" si="2"/>
        <v>0.89237272849507387</v>
      </c>
      <c r="L31" s="31">
        <v>20895299</v>
      </c>
      <c r="M31" s="36">
        <f t="shared" si="3"/>
        <v>0.36817490882405279</v>
      </c>
      <c r="N31" s="31">
        <f t="shared" si="4"/>
        <v>204006779</v>
      </c>
      <c r="O31" s="36">
        <f t="shared" si="5"/>
        <v>3.594596911861069</v>
      </c>
      <c r="P31" s="31">
        <v>11973000</v>
      </c>
      <c r="Q31" s="31">
        <v>52404171</v>
      </c>
      <c r="R31" s="31">
        <v>59635140</v>
      </c>
      <c r="S31" s="31">
        <v>175143000</v>
      </c>
      <c r="T31" s="36">
        <f t="shared" si="6"/>
        <v>2.9369093457313924</v>
      </c>
      <c r="U31" s="36">
        <f t="shared" si="7"/>
        <v>0.74520162031236947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190000092</v>
      </c>
      <c r="E33" s="31">
        <v>190000092</v>
      </c>
      <c r="F33" s="31">
        <v>96675189</v>
      </c>
      <c r="G33" s="36">
        <f t="shared" si="0"/>
        <v>0.50881653783620273</v>
      </c>
      <c r="H33" s="31">
        <v>418</v>
      </c>
      <c r="I33" s="36">
        <f t="shared" si="1"/>
        <v>2.1999989347373581E-6</v>
      </c>
      <c r="J33" s="31">
        <v>1154114</v>
      </c>
      <c r="K33" s="36">
        <f t="shared" si="2"/>
        <v>6.0742812692953854E-3</v>
      </c>
      <c r="L33" s="31">
        <v>428941</v>
      </c>
      <c r="M33" s="36">
        <f t="shared" si="3"/>
        <v>2.2575831173808065E-3</v>
      </c>
      <c r="N33" s="31">
        <f t="shared" si="4"/>
        <v>98258662</v>
      </c>
      <c r="O33" s="36">
        <f t="shared" si="5"/>
        <v>0.51715060222181364</v>
      </c>
      <c r="P33" s="31">
        <v>272336</v>
      </c>
      <c r="Q33" s="31">
        <v>176145092</v>
      </c>
      <c r="R33" s="31">
        <v>176145092</v>
      </c>
      <c r="S33" s="31">
        <v>175957828</v>
      </c>
      <c r="T33" s="36">
        <f t="shared" si="6"/>
        <v>0.9989368764245784</v>
      </c>
      <c r="U33" s="36">
        <f t="shared" si="7"/>
        <v>0.57504332882909348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260753822</v>
      </c>
      <c r="E35" s="32">
        <f>SUM(E28:E34)</f>
        <v>260753822</v>
      </c>
      <c r="F35" s="32">
        <f>SUM(F28:F34)</f>
        <v>170811939</v>
      </c>
      <c r="G35" s="37">
        <f t="shared" si="0"/>
        <v>0.65506974237179161</v>
      </c>
      <c r="H35" s="32">
        <f>SUM(H28:H34)</f>
        <v>61535418</v>
      </c>
      <c r="I35" s="37">
        <f t="shared" si="1"/>
        <v>0.23599047380406182</v>
      </c>
      <c r="J35" s="32">
        <f>SUM(J28:J34)</f>
        <v>53723044</v>
      </c>
      <c r="K35" s="37">
        <f t="shared" si="2"/>
        <v>0.2060297470922593</v>
      </c>
      <c r="L35" s="32">
        <f>SUM(L28:L34)</f>
        <v>21324240</v>
      </c>
      <c r="M35" s="37">
        <f t="shared" si="3"/>
        <v>8.1779203988043558E-2</v>
      </c>
      <c r="N35" s="32">
        <f t="shared" si="4"/>
        <v>307394641</v>
      </c>
      <c r="O35" s="37">
        <f t="shared" si="5"/>
        <v>1.1788691672561562</v>
      </c>
      <c r="P35" s="32">
        <f>SUM(P28:P34)</f>
        <v>12245336</v>
      </c>
      <c r="Q35" s="32">
        <f>SUM(Q28:Q34)</f>
        <v>228549264</v>
      </c>
      <c r="R35" s="32">
        <f>SUM(R28:R34)</f>
        <v>235780232</v>
      </c>
      <c r="S35" s="32">
        <f>SUM(S28:S34)</f>
        <v>358410128</v>
      </c>
      <c r="T35" s="37">
        <f t="shared" si="6"/>
        <v>1.5201025334473333</v>
      </c>
      <c r="U35" s="37">
        <f t="shared" si="7"/>
        <v>0.74141730369832226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82148</v>
      </c>
      <c r="M36" s="36">
        <f t="shared" si="3"/>
        <v>0</v>
      </c>
      <c r="N36" s="31">
        <f t="shared" si="4"/>
        <v>82148</v>
      </c>
      <c r="O36" s="36">
        <f t="shared" si="5"/>
        <v>0</v>
      </c>
      <c r="P36" s="31">
        <v>51737</v>
      </c>
      <c r="Q36" s="31">
        <v>0</v>
      </c>
      <c r="R36" s="31">
        <v>0</v>
      </c>
      <c r="S36" s="31">
        <v>52366</v>
      </c>
      <c r="T36" s="36">
        <f t="shared" si="6"/>
        <v>0</v>
      </c>
      <c r="U36" s="36">
        <f t="shared" si="7"/>
        <v>0.58779983377466793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7167231</v>
      </c>
      <c r="E37" s="31">
        <v>7167229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6797471</v>
      </c>
      <c r="R37" s="31">
        <v>6797471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78170</v>
      </c>
      <c r="Q38" s="31">
        <v>0</v>
      </c>
      <c r="R38" s="31">
        <v>35000</v>
      </c>
      <c r="S38" s="31">
        <v>95606</v>
      </c>
      <c r="T38" s="36">
        <f t="shared" si="6"/>
        <v>2.7315999999999998</v>
      </c>
      <c r="U38" s="36">
        <f t="shared" si="7"/>
        <v>-1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2650000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2500000</v>
      </c>
      <c r="R39" s="31">
        <v>2500000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9817231</v>
      </c>
      <c r="E40" s="32">
        <f>SUM(E36:E39)</f>
        <v>7167229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82148</v>
      </c>
      <c r="M40" s="37">
        <f t="shared" si="3"/>
        <v>1.1461612291165805E-2</v>
      </c>
      <c r="N40" s="32">
        <f t="shared" si="4"/>
        <v>82148</v>
      </c>
      <c r="O40" s="37">
        <f t="shared" si="5"/>
        <v>1.1461612291165805E-2</v>
      </c>
      <c r="P40" s="32">
        <f>SUM(P36:P39)</f>
        <v>129907</v>
      </c>
      <c r="Q40" s="32">
        <f>SUM(Q36:Q39)</f>
        <v>9297471</v>
      </c>
      <c r="R40" s="32">
        <f>SUM(R36:R39)</f>
        <v>9332471</v>
      </c>
      <c r="S40" s="32">
        <f>SUM(S36:S39)</f>
        <v>147972</v>
      </c>
      <c r="T40" s="37">
        <f t="shared" si="6"/>
        <v>1.5855607802049424E-2</v>
      </c>
      <c r="U40" s="37">
        <f t="shared" si="7"/>
        <v>-0.36763992702471771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1184004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1384000</v>
      </c>
      <c r="M41" s="36">
        <f t="shared" si="3"/>
        <v>1.1689149698818586</v>
      </c>
      <c r="N41" s="31">
        <f t="shared" si="4"/>
        <v>1384000</v>
      </c>
      <c r="O41" s="36">
        <f t="shared" si="5"/>
        <v>1.1689149698818586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41836402</v>
      </c>
      <c r="E42" s="31">
        <v>41836402</v>
      </c>
      <c r="F42" s="31">
        <v>35872889</v>
      </c>
      <c r="G42" s="36">
        <f t="shared" si="0"/>
        <v>0.85745636061150765</v>
      </c>
      <c r="H42" s="31">
        <v>28610223</v>
      </c>
      <c r="I42" s="36">
        <f t="shared" si="1"/>
        <v>0.68385954891627632</v>
      </c>
      <c r="J42" s="31">
        <v>36138599</v>
      </c>
      <c r="K42" s="36">
        <f t="shared" si="2"/>
        <v>0.86380752819040219</v>
      </c>
      <c r="L42" s="31">
        <v>0</v>
      </c>
      <c r="M42" s="36">
        <f t="shared" si="3"/>
        <v>0</v>
      </c>
      <c r="N42" s="31">
        <f t="shared" si="4"/>
        <v>100621711</v>
      </c>
      <c r="O42" s="36">
        <f t="shared" si="5"/>
        <v>2.4051234377181863</v>
      </c>
      <c r="P42" s="31">
        <v>0</v>
      </c>
      <c r="Q42" s="31">
        <v>39519465</v>
      </c>
      <c r="R42" s="31">
        <v>39519465</v>
      </c>
      <c r="S42" s="31">
        <v>74768898</v>
      </c>
      <c r="T42" s="36">
        <f t="shared" si="6"/>
        <v>1.8919511688733641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28534778</v>
      </c>
      <c r="E44" s="31">
        <v>28534778</v>
      </c>
      <c r="F44" s="31">
        <v>11889376</v>
      </c>
      <c r="G44" s="36">
        <f t="shared" si="0"/>
        <v>0.41666264233771155</v>
      </c>
      <c r="H44" s="31">
        <v>9511551</v>
      </c>
      <c r="I44" s="36">
        <f t="shared" si="1"/>
        <v>0.333331873126891</v>
      </c>
      <c r="J44" s="31">
        <v>7133850</v>
      </c>
      <c r="K44" s="36">
        <f t="shared" si="2"/>
        <v>0.25000544949044284</v>
      </c>
      <c r="L44" s="31">
        <v>0</v>
      </c>
      <c r="M44" s="36">
        <f t="shared" si="3"/>
        <v>0</v>
      </c>
      <c r="N44" s="31">
        <f t="shared" si="4"/>
        <v>28534777</v>
      </c>
      <c r="O44" s="36">
        <f t="shared" si="5"/>
        <v>0.9999999649550454</v>
      </c>
      <c r="P44" s="31">
        <v>0</v>
      </c>
      <c r="Q44" s="31">
        <v>0</v>
      </c>
      <c r="R44" s="31">
        <v>42390593</v>
      </c>
      <c r="S44" s="31">
        <v>24664571</v>
      </c>
      <c r="T44" s="36">
        <f t="shared" si="6"/>
        <v>0.58184066922583511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4624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4624</v>
      </c>
      <c r="K45" s="36">
        <f t="shared" si="2"/>
        <v>1</v>
      </c>
      <c r="L45" s="31">
        <v>0</v>
      </c>
      <c r="M45" s="36">
        <f t="shared" si="3"/>
        <v>0</v>
      </c>
      <c r="N45" s="31">
        <f t="shared" si="4"/>
        <v>4624</v>
      </c>
      <c r="O45" s="36">
        <f t="shared" si="5"/>
        <v>1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186688834</v>
      </c>
      <c r="E46" s="31">
        <v>186696443</v>
      </c>
      <c r="F46" s="31">
        <v>216273</v>
      </c>
      <c r="G46" s="36">
        <f t="shared" si="0"/>
        <v>1.1584677849560087E-3</v>
      </c>
      <c r="H46" s="31">
        <v>582919</v>
      </c>
      <c r="I46" s="36">
        <f t="shared" si="1"/>
        <v>3.1224095598561615E-3</v>
      </c>
      <c r="J46" s="31">
        <v>210035</v>
      </c>
      <c r="K46" s="36">
        <f t="shared" si="2"/>
        <v>1.1250080431366332E-3</v>
      </c>
      <c r="L46" s="31">
        <v>214336</v>
      </c>
      <c r="M46" s="36">
        <f t="shared" si="3"/>
        <v>1.1480454397302042E-3</v>
      </c>
      <c r="N46" s="31">
        <f t="shared" si="4"/>
        <v>1223563</v>
      </c>
      <c r="O46" s="36">
        <f t="shared" si="5"/>
        <v>6.5537563562472374E-3</v>
      </c>
      <c r="P46" s="31">
        <v>640154</v>
      </c>
      <c r="Q46" s="31">
        <v>163246883</v>
      </c>
      <c r="R46" s="31">
        <v>163006883</v>
      </c>
      <c r="S46" s="31">
        <v>1690778</v>
      </c>
      <c r="T46" s="36">
        <f t="shared" si="6"/>
        <v>1.037243316897238E-2</v>
      </c>
      <c r="U46" s="36">
        <f t="shared" si="7"/>
        <v>-0.66518056592632391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257060014</v>
      </c>
      <c r="E47" s="32">
        <f>SUM(E41:E46)</f>
        <v>258256251</v>
      </c>
      <c r="F47" s="32">
        <f>SUM(F41:F46)</f>
        <v>47978538</v>
      </c>
      <c r="G47" s="37">
        <f t="shared" si="0"/>
        <v>0.18664333380142117</v>
      </c>
      <c r="H47" s="32">
        <f>SUM(H41:H46)</f>
        <v>38704693</v>
      </c>
      <c r="I47" s="37">
        <f t="shared" si="1"/>
        <v>0.15056675831348862</v>
      </c>
      <c r="J47" s="32">
        <f>SUM(J41:J46)</f>
        <v>43487108</v>
      </c>
      <c r="K47" s="37">
        <f t="shared" si="2"/>
        <v>0.16838743624447641</v>
      </c>
      <c r="L47" s="32">
        <f>SUM(L41:L46)</f>
        <v>1598336</v>
      </c>
      <c r="M47" s="37">
        <f t="shared" si="3"/>
        <v>6.188953776766472E-3</v>
      </c>
      <c r="N47" s="32">
        <f t="shared" si="4"/>
        <v>131768675</v>
      </c>
      <c r="O47" s="37">
        <f t="shared" si="5"/>
        <v>0.51022453276455249</v>
      </c>
      <c r="P47" s="32">
        <f>SUM(P41:P46)</f>
        <v>640154</v>
      </c>
      <c r="Q47" s="32">
        <f>SUM(Q41:Q46)</f>
        <v>202766348</v>
      </c>
      <c r="R47" s="32">
        <f>SUM(R41:R46)</f>
        <v>244916941</v>
      </c>
      <c r="S47" s="32">
        <f>SUM(S41:S46)</f>
        <v>101124247</v>
      </c>
      <c r="T47" s="37">
        <f t="shared" si="6"/>
        <v>0.41289200570245566</v>
      </c>
      <c r="U47" s="37">
        <f t="shared" si="7"/>
        <v>1.4967992076906493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100000</v>
      </c>
      <c r="M50" s="36">
        <f t="shared" si="3"/>
        <v>0</v>
      </c>
      <c r="N50" s="31">
        <f t="shared" si="4"/>
        <v>100000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100000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2450000</v>
      </c>
      <c r="E52" s="31">
        <v>2450000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264535</v>
      </c>
      <c r="M52" s="36">
        <f t="shared" si="3"/>
        <v>0.10797346938775511</v>
      </c>
      <c r="N52" s="31">
        <f t="shared" si="4"/>
        <v>264535</v>
      </c>
      <c r="O52" s="36">
        <f t="shared" si="5"/>
        <v>0.10797346938775511</v>
      </c>
      <c r="P52" s="31">
        <v>680762</v>
      </c>
      <c r="Q52" s="31">
        <v>0</v>
      </c>
      <c r="R52" s="31">
        <v>3050000</v>
      </c>
      <c r="S52" s="31">
        <v>1219054</v>
      </c>
      <c r="T52" s="36">
        <f t="shared" si="6"/>
        <v>0.39968983606557379</v>
      </c>
      <c r="U52" s="36">
        <f t="shared" si="7"/>
        <v>-0.61141338676365597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2450000</v>
      </c>
      <c r="E53" s="32">
        <f>SUM(E48:E52)</f>
        <v>2550000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364535</v>
      </c>
      <c r="M53" s="37">
        <f t="shared" si="3"/>
        <v>0.14295490196078431</v>
      </c>
      <c r="N53" s="32">
        <f t="shared" si="4"/>
        <v>364535</v>
      </c>
      <c r="O53" s="37">
        <f t="shared" si="5"/>
        <v>0.14295490196078431</v>
      </c>
      <c r="P53" s="32">
        <f>SUM(P48:P52)</f>
        <v>680762</v>
      </c>
      <c r="Q53" s="32">
        <f>SUM(Q48:Q52)</f>
        <v>0</v>
      </c>
      <c r="R53" s="32">
        <f>SUM(R48:R52)</f>
        <v>3050000</v>
      </c>
      <c r="S53" s="32">
        <f>SUM(S48:S52)</f>
        <v>1219054</v>
      </c>
      <c r="T53" s="37">
        <f t="shared" si="6"/>
        <v>0.39968983606557379</v>
      </c>
      <c r="U53" s="37">
        <f t="shared" si="7"/>
        <v>-0.46451917116407793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1031294216</v>
      </c>
      <c r="E54" s="32">
        <f>SUM(E8:E9,E11:E18,E20:E26,E28:E34,E36:E39,E41:E46,E48:E52)</f>
        <v>982137333</v>
      </c>
      <c r="F54" s="32">
        <f>SUM(F8:F9,F11:F18,F20:F26,F28:F34,F36:F39,F41:F46,F48:F52)</f>
        <v>308560542</v>
      </c>
      <c r="G54" s="37">
        <f t="shared" si="0"/>
        <v>0.29919739412171781</v>
      </c>
      <c r="H54" s="32">
        <f>SUM(H8:H9,H11:H18,H20:H26,H28:H34,H36:H39,H41:H46,H48:H52)</f>
        <v>172968118</v>
      </c>
      <c r="I54" s="37">
        <f t="shared" si="1"/>
        <v>0.16771946871851748</v>
      </c>
      <c r="J54" s="32">
        <f>SUM(J8:J9,J11:J18,J20:J26,J28:J34,J36:J39,J41:J46,J48:J52)</f>
        <v>207463478</v>
      </c>
      <c r="K54" s="37">
        <f t="shared" si="2"/>
        <v>0.21123672935463089</v>
      </c>
      <c r="L54" s="32">
        <f>SUM(L8:L9,L11:L18,L20:L26,L28:L34,L36:L39,L41:L46,L48:L52)</f>
        <v>50080675</v>
      </c>
      <c r="M54" s="37">
        <f t="shared" si="3"/>
        <v>5.0991519533246377E-2</v>
      </c>
      <c r="N54" s="32">
        <f t="shared" si="4"/>
        <v>739072813</v>
      </c>
      <c r="O54" s="37">
        <f t="shared" si="5"/>
        <v>0.75251473308977657</v>
      </c>
      <c r="P54" s="32">
        <f>SUM(P8:P9,P11:P18,P20:P26,P28:P34,P36:P39,P41:P46,P48:P52)</f>
        <v>69243318</v>
      </c>
      <c r="Q54" s="32">
        <f>SUM(Q8:Q9,Q11:Q18,Q20:Q26,Q28:Q34,Q36:Q39,Q41:Q46,Q48:Q52)</f>
        <v>799877785</v>
      </c>
      <c r="R54" s="32">
        <f>SUM(R8:R9,R11:R18,R20:R26,R28:R34,R36:R39,R41:R46,R48:R52)</f>
        <v>1036657153</v>
      </c>
      <c r="S54" s="32">
        <f>SUM(S8:S9,S11:S18,S20:S26,S28:S34,S36:S39,S41:S46,S48:S52)</f>
        <v>784172466</v>
      </c>
      <c r="T54" s="37">
        <f t="shared" si="6"/>
        <v>0.7564434043894549</v>
      </c>
      <c r="U54" s="37">
        <f t="shared" si="7"/>
        <v>-0.27674356968278158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13280</v>
      </c>
      <c r="E57" s="31">
        <v>13280</v>
      </c>
      <c r="F57" s="31">
        <v>229824</v>
      </c>
      <c r="G57" s="36">
        <f t="shared" ref="G57:G85" si="8">IF(($D57      =0),0,($F57      /$D57      ))</f>
        <v>17.306024096385542</v>
      </c>
      <c r="H57" s="31">
        <v>229824</v>
      </c>
      <c r="I57" s="36">
        <f t="shared" ref="I57:I85" si="9">IF(($D57      =0),0,($H57      /$D57      ))</f>
        <v>17.306024096385542</v>
      </c>
      <c r="J57" s="31">
        <v>229824</v>
      </c>
      <c r="K57" s="36">
        <f t="shared" ref="K57:K85" si="10">IF(($E57      =0),0,($J57      /$E57      ))</f>
        <v>17.306024096385542</v>
      </c>
      <c r="L57" s="31">
        <v>233812</v>
      </c>
      <c r="M57" s="36">
        <f t="shared" ref="M57:M85" si="11">IF(($E57      =0),0,($L57      /$E57      ))</f>
        <v>17.606325301204819</v>
      </c>
      <c r="N57" s="31">
        <f t="shared" ref="N57:N85" si="12">$F57      +$H57      +$J57      +$L57</f>
        <v>923284</v>
      </c>
      <c r="O57" s="36">
        <f t="shared" ref="O57:O85" si="13">IF(($E57      =0),0,($N57      /$E57      ))</f>
        <v>69.524397590361446</v>
      </c>
      <c r="P57" s="31">
        <v>220208</v>
      </c>
      <c r="Q57" s="31">
        <v>12612</v>
      </c>
      <c r="R57" s="31">
        <v>12612</v>
      </c>
      <c r="S57" s="31">
        <v>868993</v>
      </c>
      <c r="T57" s="36">
        <f t="shared" ref="T57:T85" si="14">IF(($R57      =0),0,($S57      /$R57      ))</f>
        <v>68.902077386615915</v>
      </c>
      <c r="U57" s="36">
        <f t="shared" ref="U57:U85" si="15">IF(($P57      =0),0,(($L57      /$P57      )-1))</f>
        <v>6.1777955387633421E-2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13280</v>
      </c>
      <c r="E58" s="32">
        <f>E57</f>
        <v>13280</v>
      </c>
      <c r="F58" s="32">
        <f>F57</f>
        <v>229824</v>
      </c>
      <c r="G58" s="37">
        <f t="shared" si="8"/>
        <v>17.306024096385542</v>
      </c>
      <c r="H58" s="32">
        <f>H57</f>
        <v>229824</v>
      </c>
      <c r="I58" s="37">
        <f t="shared" si="9"/>
        <v>17.306024096385542</v>
      </c>
      <c r="J58" s="32">
        <f>J57</f>
        <v>229824</v>
      </c>
      <c r="K58" s="37">
        <f t="shared" si="10"/>
        <v>17.306024096385542</v>
      </c>
      <c r="L58" s="32">
        <f>L57</f>
        <v>233812</v>
      </c>
      <c r="M58" s="37">
        <f t="shared" si="11"/>
        <v>17.606325301204819</v>
      </c>
      <c r="N58" s="32">
        <f t="shared" si="12"/>
        <v>923284</v>
      </c>
      <c r="O58" s="37">
        <f t="shared" si="13"/>
        <v>69.524397590361446</v>
      </c>
      <c r="P58" s="32">
        <f>P57</f>
        <v>220208</v>
      </c>
      <c r="Q58" s="32">
        <f>Q57</f>
        <v>12612</v>
      </c>
      <c r="R58" s="32">
        <f>R57</f>
        <v>12612</v>
      </c>
      <c r="S58" s="32">
        <f>S57</f>
        <v>868993</v>
      </c>
      <c r="T58" s="37">
        <f t="shared" si="14"/>
        <v>68.902077386615915</v>
      </c>
      <c r="U58" s="37">
        <f t="shared" si="15"/>
        <v>6.1777955387633421E-2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3153000</v>
      </c>
      <c r="E61" s="31">
        <v>3153000</v>
      </c>
      <c r="F61" s="31">
        <v>3153000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3153000</v>
      </c>
      <c r="O61" s="36">
        <f t="shared" si="13"/>
        <v>1</v>
      </c>
      <c r="P61" s="31">
        <v>0</v>
      </c>
      <c r="Q61" s="31">
        <v>3093000</v>
      </c>
      <c r="R61" s="31">
        <v>3093000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12187122</v>
      </c>
      <c r="E62" s="31">
        <v>12187122</v>
      </c>
      <c r="F62" s="31">
        <v>0</v>
      </c>
      <c r="G62" s="36">
        <f t="shared" si="8"/>
        <v>0</v>
      </c>
      <c r="H62" s="31">
        <v>4439576</v>
      </c>
      <c r="I62" s="36">
        <f t="shared" si="9"/>
        <v>0.36428420097870523</v>
      </c>
      <c r="J62" s="31">
        <v>3330075</v>
      </c>
      <c r="K62" s="36">
        <f t="shared" si="10"/>
        <v>0.27324539788803298</v>
      </c>
      <c r="L62" s="31">
        <v>1150361</v>
      </c>
      <c r="M62" s="36">
        <f t="shared" si="11"/>
        <v>9.4391522461168442E-2</v>
      </c>
      <c r="N62" s="31">
        <f t="shared" si="12"/>
        <v>8920012</v>
      </c>
      <c r="O62" s="36">
        <f t="shared" si="13"/>
        <v>0.73192112132790665</v>
      </c>
      <c r="P62" s="31">
        <v>0</v>
      </c>
      <c r="Q62" s="31">
        <v>13475122</v>
      </c>
      <c r="R62" s="31">
        <v>13475122</v>
      </c>
      <c r="S62" s="31">
        <v>15300692</v>
      </c>
      <c r="T62" s="36">
        <f t="shared" si="14"/>
        <v>1.1354770665527185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15340122</v>
      </c>
      <c r="E63" s="32">
        <f>SUM(E59:E62)</f>
        <v>15340122</v>
      </c>
      <c r="F63" s="32">
        <f>SUM(F59:F62)</f>
        <v>3153000</v>
      </c>
      <c r="G63" s="37">
        <f t="shared" si="8"/>
        <v>0.20553943443213815</v>
      </c>
      <c r="H63" s="32">
        <f>SUM(H59:H62)</f>
        <v>4439576</v>
      </c>
      <c r="I63" s="37">
        <f t="shared" si="9"/>
        <v>0.2894094323369788</v>
      </c>
      <c r="J63" s="32">
        <f>SUM(J59:J62)</f>
        <v>3330075</v>
      </c>
      <c r="K63" s="37">
        <f t="shared" si="10"/>
        <v>0.2170826933449421</v>
      </c>
      <c r="L63" s="32">
        <f>SUM(L59:L62)</f>
        <v>1150361</v>
      </c>
      <c r="M63" s="37">
        <f t="shared" si="11"/>
        <v>7.4990342319311412E-2</v>
      </c>
      <c r="N63" s="32">
        <f t="shared" si="12"/>
        <v>12073012</v>
      </c>
      <c r="O63" s="37">
        <f t="shared" si="13"/>
        <v>0.78702190243337045</v>
      </c>
      <c r="P63" s="32">
        <f>SUM(P59:P62)</f>
        <v>0</v>
      </c>
      <c r="Q63" s="32">
        <f>SUM(Q59:Q62)</f>
        <v>16568122</v>
      </c>
      <c r="R63" s="32">
        <f>SUM(R59:R62)</f>
        <v>16568122</v>
      </c>
      <c r="S63" s="32">
        <f>SUM(S59:S62)</f>
        <v>15300692</v>
      </c>
      <c r="T63" s="37">
        <f t="shared" si="14"/>
        <v>0.92350189116183479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32074381</v>
      </c>
      <c r="E65" s="31">
        <v>32074381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36220245</v>
      </c>
      <c r="R65" s="31">
        <v>36220245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99052000</v>
      </c>
      <c r="E66" s="31">
        <v>99052000</v>
      </c>
      <c r="F66" s="31">
        <v>40711007</v>
      </c>
      <c r="G66" s="36">
        <f t="shared" si="8"/>
        <v>0.41100641077413885</v>
      </c>
      <c r="H66" s="31">
        <v>32953426</v>
      </c>
      <c r="I66" s="36">
        <f t="shared" si="9"/>
        <v>0.33268814360134069</v>
      </c>
      <c r="J66" s="31">
        <v>24438539</v>
      </c>
      <c r="K66" s="36">
        <f t="shared" si="10"/>
        <v>0.24672433671203003</v>
      </c>
      <c r="L66" s="31">
        <v>1276509</v>
      </c>
      <c r="M66" s="36">
        <f t="shared" si="11"/>
        <v>1.2887261236522231E-2</v>
      </c>
      <c r="N66" s="31">
        <f t="shared" si="12"/>
        <v>99379481</v>
      </c>
      <c r="O66" s="36">
        <f t="shared" si="13"/>
        <v>1.0033061523240319</v>
      </c>
      <c r="P66" s="31">
        <v>1485660</v>
      </c>
      <c r="Q66" s="31">
        <v>93253000</v>
      </c>
      <c r="R66" s="31">
        <v>93323000</v>
      </c>
      <c r="S66" s="31">
        <v>93799194</v>
      </c>
      <c r="T66" s="36">
        <f t="shared" si="14"/>
        <v>1.0051026435069597</v>
      </c>
      <c r="U66" s="36">
        <f t="shared" si="15"/>
        <v>-0.14077985541779414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752171000</v>
      </c>
      <c r="E67" s="31">
        <v>751966000</v>
      </c>
      <c r="F67" s="31">
        <v>285584840</v>
      </c>
      <c r="G67" s="36">
        <f t="shared" si="8"/>
        <v>0.37968073749187353</v>
      </c>
      <c r="H67" s="31">
        <v>213149053</v>
      </c>
      <c r="I67" s="36">
        <f t="shared" si="9"/>
        <v>0.28337845117666061</v>
      </c>
      <c r="J67" s="31">
        <v>174093089</v>
      </c>
      <c r="K67" s="36">
        <f t="shared" si="10"/>
        <v>0.23151723482178715</v>
      </c>
      <c r="L67" s="31">
        <v>-839101</v>
      </c>
      <c r="M67" s="36">
        <f t="shared" si="11"/>
        <v>-1.1158762497240568E-3</v>
      </c>
      <c r="N67" s="31">
        <f t="shared" si="12"/>
        <v>671987881</v>
      </c>
      <c r="O67" s="36">
        <f t="shared" si="13"/>
        <v>0.89364130958048638</v>
      </c>
      <c r="P67" s="31">
        <v>-8291198</v>
      </c>
      <c r="Q67" s="31">
        <v>700414000</v>
      </c>
      <c r="R67" s="31">
        <v>700414000</v>
      </c>
      <c r="S67" s="31">
        <v>553447526</v>
      </c>
      <c r="T67" s="36">
        <f t="shared" si="14"/>
        <v>0.79017199256439763</v>
      </c>
      <c r="U67" s="36">
        <f t="shared" si="15"/>
        <v>-0.8987961691422639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135386</v>
      </c>
      <c r="E68" s="31">
        <v>150000</v>
      </c>
      <c r="F68" s="31">
        <v>35793</v>
      </c>
      <c r="G68" s="36">
        <f t="shared" si="8"/>
        <v>0.26437740977649093</v>
      </c>
      <c r="H68" s="31">
        <v>12930</v>
      </c>
      <c r="I68" s="36">
        <f t="shared" si="9"/>
        <v>9.5504705065516379E-2</v>
      </c>
      <c r="J68" s="31">
        <v>73043</v>
      </c>
      <c r="K68" s="36">
        <f t="shared" si="10"/>
        <v>0.48695333333333335</v>
      </c>
      <c r="L68" s="31">
        <v>0</v>
      </c>
      <c r="M68" s="36">
        <f t="shared" si="11"/>
        <v>0</v>
      </c>
      <c r="N68" s="31">
        <f t="shared" si="12"/>
        <v>121766</v>
      </c>
      <c r="O68" s="36">
        <f t="shared" si="13"/>
        <v>0.81177333333333335</v>
      </c>
      <c r="P68" s="31">
        <v>359654</v>
      </c>
      <c r="Q68" s="31">
        <v>132731</v>
      </c>
      <c r="R68" s="31">
        <v>132731</v>
      </c>
      <c r="S68" s="31">
        <v>430872</v>
      </c>
      <c r="T68" s="36">
        <f t="shared" si="14"/>
        <v>3.2462047298671748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152761000</v>
      </c>
      <c r="E69" s="31">
        <v>153011000</v>
      </c>
      <c r="F69" s="31">
        <v>62512062</v>
      </c>
      <c r="G69" s="36">
        <f t="shared" si="8"/>
        <v>0.40921479958890034</v>
      </c>
      <c r="H69" s="31">
        <v>49451423</v>
      </c>
      <c r="I69" s="36">
        <f t="shared" si="9"/>
        <v>0.32371759153187002</v>
      </c>
      <c r="J69" s="31">
        <v>37983949</v>
      </c>
      <c r="K69" s="36">
        <f t="shared" si="10"/>
        <v>0.24824325702073707</v>
      </c>
      <c r="L69" s="31">
        <v>2000344</v>
      </c>
      <c r="M69" s="36">
        <f t="shared" si="11"/>
        <v>1.307320388730222E-2</v>
      </c>
      <c r="N69" s="31">
        <f t="shared" si="12"/>
        <v>151947778</v>
      </c>
      <c r="O69" s="36">
        <f t="shared" si="13"/>
        <v>0.99305133617844465</v>
      </c>
      <c r="P69" s="31">
        <v>40332000</v>
      </c>
      <c r="Q69" s="31">
        <v>147750000</v>
      </c>
      <c r="R69" s="31">
        <v>147935000</v>
      </c>
      <c r="S69" s="31">
        <v>146186860</v>
      </c>
      <c r="T69" s="36">
        <f t="shared" si="14"/>
        <v>0.98818305336803325</v>
      </c>
      <c r="U69" s="36">
        <f t="shared" si="15"/>
        <v>-0.9504030546464346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1036193767</v>
      </c>
      <c r="E70" s="32">
        <f>SUM(E64:E69)</f>
        <v>1036253381</v>
      </c>
      <c r="F70" s="32">
        <f>SUM(F64:F69)</f>
        <v>388843702</v>
      </c>
      <c r="G70" s="37">
        <f t="shared" si="8"/>
        <v>0.37526157209552102</v>
      </c>
      <c r="H70" s="32">
        <f>SUM(H64:H69)</f>
        <v>295566832</v>
      </c>
      <c r="I70" s="37">
        <f t="shared" si="9"/>
        <v>0.28524281984027799</v>
      </c>
      <c r="J70" s="32">
        <f>SUM(J64:J69)</f>
        <v>236588620</v>
      </c>
      <c r="K70" s="37">
        <f t="shared" si="10"/>
        <v>0.22831155423752486</v>
      </c>
      <c r="L70" s="32">
        <f>SUM(L64:L69)</f>
        <v>2437752</v>
      </c>
      <c r="M70" s="37">
        <f t="shared" si="11"/>
        <v>2.3524671134462624E-3</v>
      </c>
      <c r="N70" s="32">
        <f t="shared" si="12"/>
        <v>923436906</v>
      </c>
      <c r="O70" s="37">
        <f t="shared" si="13"/>
        <v>0.89113041552527394</v>
      </c>
      <c r="P70" s="32">
        <f>SUM(P64:P69)</f>
        <v>33886116</v>
      </c>
      <c r="Q70" s="32">
        <f>SUM(Q64:Q69)</f>
        <v>977769976</v>
      </c>
      <c r="R70" s="32">
        <f>SUM(R64:R69)</f>
        <v>978024976</v>
      </c>
      <c r="S70" s="32">
        <f>SUM(S64:S69)</f>
        <v>793864452</v>
      </c>
      <c r="T70" s="37">
        <f t="shared" si="14"/>
        <v>0.8117016144585657</v>
      </c>
      <c r="U70" s="37">
        <f t="shared" si="15"/>
        <v>-0.92806044811981403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7762008</v>
      </c>
      <c r="E71" s="31">
        <v>7739938</v>
      </c>
      <c r="F71" s="31">
        <v>3163436</v>
      </c>
      <c r="G71" s="36">
        <f t="shared" si="8"/>
        <v>0.40755381854798395</v>
      </c>
      <c r="H71" s="31">
        <v>28283237</v>
      </c>
      <c r="I71" s="36">
        <f t="shared" si="9"/>
        <v>3.6438041548011801</v>
      </c>
      <c r="J71" s="31">
        <v>1963672</v>
      </c>
      <c r="K71" s="36">
        <f t="shared" si="10"/>
        <v>0.25370642503854685</v>
      </c>
      <c r="L71" s="31">
        <v>204449</v>
      </c>
      <c r="M71" s="36">
        <f t="shared" si="11"/>
        <v>2.6414811074714037E-2</v>
      </c>
      <c r="N71" s="31">
        <f t="shared" si="12"/>
        <v>33614794</v>
      </c>
      <c r="O71" s="36">
        <f t="shared" si="13"/>
        <v>4.3430314299675272</v>
      </c>
      <c r="P71" s="31">
        <v>6348727</v>
      </c>
      <c r="Q71" s="31">
        <v>22227408</v>
      </c>
      <c r="R71" s="31">
        <v>22133996</v>
      </c>
      <c r="S71" s="31">
        <v>22764107</v>
      </c>
      <c r="T71" s="36">
        <f t="shared" si="14"/>
        <v>1.0284680181563239</v>
      </c>
      <c r="U71" s="36">
        <f t="shared" si="15"/>
        <v>-0.9677968512427767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14400</v>
      </c>
      <c r="S72" s="31">
        <v>7173</v>
      </c>
      <c r="T72" s="36">
        <f t="shared" si="14"/>
        <v>0.49812499999999998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19255755</v>
      </c>
      <c r="E73" s="31">
        <v>19255755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17228245</v>
      </c>
      <c r="R73" s="31">
        <v>17784371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3843000</v>
      </c>
      <c r="E75" s="31">
        <v>3843000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3770000</v>
      </c>
      <c r="R75" s="31">
        <v>3770000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27736259</v>
      </c>
      <c r="E76" s="31">
        <v>27736259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92</v>
      </c>
      <c r="K76" s="36">
        <f t="shared" si="10"/>
        <v>3.316957777182568E-6</v>
      </c>
      <c r="L76" s="31">
        <v>0</v>
      </c>
      <c r="M76" s="36">
        <f t="shared" si="11"/>
        <v>0</v>
      </c>
      <c r="N76" s="31">
        <f t="shared" si="12"/>
        <v>92</v>
      </c>
      <c r="O76" s="36">
        <f t="shared" si="13"/>
        <v>3.316957777182568E-6</v>
      </c>
      <c r="P76" s="31">
        <v>0</v>
      </c>
      <c r="Q76" s="31">
        <v>18543724</v>
      </c>
      <c r="R76" s="31">
        <v>24940991</v>
      </c>
      <c r="S76" s="31">
        <v>2378</v>
      </c>
      <c r="T76" s="36">
        <f t="shared" si="14"/>
        <v>9.5345048639005559E-5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4216000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58597022</v>
      </c>
      <c r="E78" s="32">
        <f>SUM(E71:E77)</f>
        <v>58574952</v>
      </c>
      <c r="F78" s="32">
        <f>SUM(F71:F77)</f>
        <v>3163436</v>
      </c>
      <c r="G78" s="37">
        <f t="shared" si="8"/>
        <v>5.3986293023560138E-2</v>
      </c>
      <c r="H78" s="32">
        <f>SUM(H71:H77)</f>
        <v>28283237</v>
      </c>
      <c r="I78" s="37">
        <f t="shared" si="9"/>
        <v>0.48267362460843144</v>
      </c>
      <c r="J78" s="32">
        <f>SUM(J71:J77)</f>
        <v>1963764</v>
      </c>
      <c r="K78" s="37">
        <f t="shared" si="10"/>
        <v>3.3525661275829982E-2</v>
      </c>
      <c r="L78" s="32">
        <f>SUM(L71:L77)</f>
        <v>204449</v>
      </c>
      <c r="M78" s="37">
        <f t="shared" si="11"/>
        <v>3.4903827151236931E-3</v>
      </c>
      <c r="N78" s="32">
        <f t="shared" si="12"/>
        <v>33614886</v>
      </c>
      <c r="O78" s="37">
        <f t="shared" si="13"/>
        <v>0.57387816553396409</v>
      </c>
      <c r="P78" s="32">
        <f>SUM(P71:P77)</f>
        <v>6348727</v>
      </c>
      <c r="Q78" s="32">
        <f>SUM(Q71:Q77)</f>
        <v>65985377</v>
      </c>
      <c r="R78" s="32">
        <f>SUM(R71:R77)</f>
        <v>68643758</v>
      </c>
      <c r="S78" s="32">
        <f>SUM(S71:S77)</f>
        <v>22773658</v>
      </c>
      <c r="T78" s="37">
        <f t="shared" si="14"/>
        <v>0.331765897781995</v>
      </c>
      <c r="U78" s="37">
        <f t="shared" si="15"/>
        <v>-0.9677968512427767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191904100</v>
      </c>
      <c r="E79" s="31">
        <v>191904100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278468706</v>
      </c>
      <c r="K79" s="36">
        <f t="shared" si="10"/>
        <v>1.4510826292924435</v>
      </c>
      <c r="L79" s="31">
        <v>461549</v>
      </c>
      <c r="M79" s="36">
        <f t="shared" si="11"/>
        <v>2.4051023401792876E-3</v>
      </c>
      <c r="N79" s="31">
        <f t="shared" si="12"/>
        <v>278930255</v>
      </c>
      <c r="O79" s="36">
        <f t="shared" si="13"/>
        <v>1.4534877316326227</v>
      </c>
      <c r="P79" s="31">
        <v>216449646</v>
      </c>
      <c r="Q79" s="31">
        <v>177745101</v>
      </c>
      <c r="R79" s="31">
        <v>177745101</v>
      </c>
      <c r="S79" s="31">
        <v>405740939</v>
      </c>
      <c r="T79" s="36">
        <f t="shared" si="14"/>
        <v>2.282712360100434</v>
      </c>
      <c r="U79" s="36">
        <f t="shared" si="15"/>
        <v>-0.99786763800020262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191904100</v>
      </c>
      <c r="E84" s="32">
        <f>SUM(E79:E83)</f>
        <v>191904100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278468706</v>
      </c>
      <c r="K84" s="37">
        <f t="shared" si="10"/>
        <v>1.4510826292924435</v>
      </c>
      <c r="L84" s="32">
        <f>SUM(L79:L83)</f>
        <v>461549</v>
      </c>
      <c r="M84" s="37">
        <f t="shared" si="11"/>
        <v>2.4051023401792876E-3</v>
      </c>
      <c r="N84" s="32">
        <f t="shared" si="12"/>
        <v>278930255</v>
      </c>
      <c r="O84" s="37">
        <f t="shared" si="13"/>
        <v>1.4534877316326227</v>
      </c>
      <c r="P84" s="32">
        <f>SUM(P79:P83)</f>
        <v>216449646</v>
      </c>
      <c r="Q84" s="32">
        <f>SUM(Q79:Q83)</f>
        <v>177745101</v>
      </c>
      <c r="R84" s="32">
        <f>SUM(R79:R83)</f>
        <v>177745101</v>
      </c>
      <c r="S84" s="32">
        <f>SUM(S79:S83)</f>
        <v>405740939</v>
      </c>
      <c r="T84" s="37">
        <f t="shared" si="14"/>
        <v>2.282712360100434</v>
      </c>
      <c r="U84" s="37">
        <f t="shared" si="15"/>
        <v>-0.99786763800020262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1302048291</v>
      </c>
      <c r="E85" s="32">
        <f>SUM(E57,E59:E62,E64:E69,E71:E77,E79:E83)</f>
        <v>1302085835</v>
      </c>
      <c r="F85" s="32">
        <f>SUM(F57,F59:F62,F64:F69,F71:F77,F79:F83)</f>
        <v>395389962</v>
      </c>
      <c r="G85" s="37">
        <f t="shared" si="8"/>
        <v>0.30366766327563194</v>
      </c>
      <c r="H85" s="32">
        <f>SUM(H57,H59:H62,H64:H69,H71:H77,H79:H83)</f>
        <v>328519469</v>
      </c>
      <c r="I85" s="37">
        <f t="shared" si="9"/>
        <v>0.25230974248097221</v>
      </c>
      <c r="J85" s="32">
        <f>SUM(J57,J59:J62,J64:J69,J71:J77,J79:J83)</f>
        <v>520580989</v>
      </c>
      <c r="K85" s="37">
        <f t="shared" si="10"/>
        <v>0.39980543141382074</v>
      </c>
      <c r="L85" s="32">
        <f>SUM(L57,L59:L62,L64:L69,L71:L77,L79:L83)</f>
        <v>4487923</v>
      </c>
      <c r="M85" s="37">
        <f t="shared" si="11"/>
        <v>3.4467182418891763E-3</v>
      </c>
      <c r="N85" s="32">
        <f t="shared" si="12"/>
        <v>1248978343</v>
      </c>
      <c r="O85" s="37">
        <f t="shared" si="13"/>
        <v>0.95921352450623965</v>
      </c>
      <c r="P85" s="32">
        <f>SUM(P57,P59:P62,P64:P69,P71:P77,P79:P83)</f>
        <v>256904697</v>
      </c>
      <c r="Q85" s="32">
        <f>SUM(Q57,Q59:Q62,Q64:Q69,Q71:Q77,Q79:Q83)</f>
        <v>1238081188</v>
      </c>
      <c r="R85" s="32">
        <f>SUM(R57,R59:R62,R64:R69,R71:R77,R79:R83)</f>
        <v>1240994569</v>
      </c>
      <c r="S85" s="32">
        <f>SUM(S57,S59:S62,S64:S69,S71:S77,S79:S83)</f>
        <v>1238548734</v>
      </c>
      <c r="T85" s="37">
        <f t="shared" si="14"/>
        <v>0.99802913319598907</v>
      </c>
      <c r="U85" s="37">
        <f t="shared" si="15"/>
        <v>-0.98253078650407077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55000000</v>
      </c>
      <c r="E89" s="31">
        <v>51484000</v>
      </c>
      <c r="F89" s="31">
        <v>5747120</v>
      </c>
      <c r="G89" s="36">
        <f t="shared" si="16"/>
        <v>0.10449309090909091</v>
      </c>
      <c r="H89" s="31">
        <v>2516610</v>
      </c>
      <c r="I89" s="36">
        <f t="shared" si="17"/>
        <v>4.5756545454545453E-2</v>
      </c>
      <c r="J89" s="31">
        <v>-1180388</v>
      </c>
      <c r="K89" s="36">
        <f t="shared" si="18"/>
        <v>-2.2927278377748425E-2</v>
      </c>
      <c r="L89" s="31">
        <v>3069755</v>
      </c>
      <c r="M89" s="36">
        <f t="shared" si="19"/>
        <v>5.9625417605469661E-2</v>
      </c>
      <c r="N89" s="31">
        <f t="shared" si="20"/>
        <v>10153097</v>
      </c>
      <c r="O89" s="36">
        <f t="shared" si="21"/>
        <v>0.19720878331132002</v>
      </c>
      <c r="P89" s="31">
        <v>10248539</v>
      </c>
      <c r="Q89" s="31">
        <v>170946000</v>
      </c>
      <c r="R89" s="31">
        <v>81750000</v>
      </c>
      <c r="S89" s="31">
        <v>21704546</v>
      </c>
      <c r="T89" s="36">
        <f t="shared" si="22"/>
        <v>0.26549903363914373</v>
      </c>
      <c r="U89" s="36">
        <f t="shared" si="23"/>
        <v>-0.70046901319300248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62000000</v>
      </c>
      <c r="E90" s="31">
        <v>47000000</v>
      </c>
      <c r="F90" s="31">
        <v>15000</v>
      </c>
      <c r="G90" s="36">
        <f t="shared" si="16"/>
        <v>2.4193548387096774E-4</v>
      </c>
      <c r="H90" s="31">
        <v>442686</v>
      </c>
      <c r="I90" s="36">
        <f t="shared" si="17"/>
        <v>7.1400967741935481E-3</v>
      </c>
      <c r="J90" s="31">
        <v>4225954</v>
      </c>
      <c r="K90" s="36">
        <f t="shared" si="18"/>
        <v>8.9913914893617025E-2</v>
      </c>
      <c r="L90" s="31">
        <v>32458078</v>
      </c>
      <c r="M90" s="36">
        <f t="shared" si="19"/>
        <v>0.69059740425531912</v>
      </c>
      <c r="N90" s="31">
        <f t="shared" si="20"/>
        <v>37141718</v>
      </c>
      <c r="O90" s="36">
        <f t="shared" si="21"/>
        <v>0.79024931914893615</v>
      </c>
      <c r="P90" s="31">
        <v>24138077</v>
      </c>
      <c r="Q90" s="31">
        <v>0</v>
      </c>
      <c r="R90" s="31">
        <v>60532000</v>
      </c>
      <c r="S90" s="31">
        <v>57374458</v>
      </c>
      <c r="T90" s="36">
        <f t="shared" si="22"/>
        <v>0.94783681358620231</v>
      </c>
      <c r="U90" s="36">
        <f t="shared" si="23"/>
        <v>0.34468367136288447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117000000</v>
      </c>
      <c r="E91" s="32">
        <f>SUM(E88:E90)</f>
        <v>98484000</v>
      </c>
      <c r="F91" s="32">
        <f>SUM(F88:F90)</f>
        <v>5762120</v>
      </c>
      <c r="G91" s="37">
        <f t="shared" si="16"/>
        <v>4.9248888888888891E-2</v>
      </c>
      <c r="H91" s="32">
        <f>SUM(H88:H90)</f>
        <v>2959296</v>
      </c>
      <c r="I91" s="37">
        <f t="shared" si="17"/>
        <v>2.5293128205128204E-2</v>
      </c>
      <c r="J91" s="32">
        <f>SUM(J88:J90)</f>
        <v>3045566</v>
      </c>
      <c r="K91" s="37">
        <f t="shared" si="18"/>
        <v>3.0924475041631129E-2</v>
      </c>
      <c r="L91" s="32">
        <f>SUM(L88:L90)</f>
        <v>35527833</v>
      </c>
      <c r="M91" s="37">
        <f t="shared" si="19"/>
        <v>0.36074725843791883</v>
      </c>
      <c r="N91" s="32">
        <f t="shared" si="20"/>
        <v>47294815</v>
      </c>
      <c r="O91" s="37">
        <f t="shared" si="21"/>
        <v>0.48022841273709432</v>
      </c>
      <c r="P91" s="32">
        <f>SUM(P88:P90)</f>
        <v>34386616</v>
      </c>
      <c r="Q91" s="32">
        <f>SUM(Q88:Q90)</f>
        <v>170946000</v>
      </c>
      <c r="R91" s="32">
        <f>SUM(R88:R90)</f>
        <v>142282000</v>
      </c>
      <c r="S91" s="32">
        <f>SUM(S88:S90)</f>
        <v>79079004</v>
      </c>
      <c r="T91" s="37">
        <f t="shared" si="22"/>
        <v>0.55579064112115373</v>
      </c>
      <c r="U91" s="37">
        <f t="shared" si="23"/>
        <v>3.3187825170118535E-2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7229353</v>
      </c>
      <c r="E92" s="31">
        <v>7229353</v>
      </c>
      <c r="F92" s="31">
        <v>355360</v>
      </c>
      <c r="G92" s="36">
        <f t="shared" si="16"/>
        <v>4.9155159528107152E-2</v>
      </c>
      <c r="H92" s="31">
        <v>290927</v>
      </c>
      <c r="I92" s="36">
        <f t="shared" si="17"/>
        <v>4.0242467064480043E-2</v>
      </c>
      <c r="J92" s="31">
        <v>61620</v>
      </c>
      <c r="K92" s="36">
        <f t="shared" si="18"/>
        <v>8.5235843373535642E-3</v>
      </c>
      <c r="L92" s="31">
        <v>393985</v>
      </c>
      <c r="M92" s="36">
        <f t="shared" si="19"/>
        <v>5.4497961297504768E-2</v>
      </c>
      <c r="N92" s="31">
        <f t="shared" si="20"/>
        <v>1101892</v>
      </c>
      <c r="O92" s="36">
        <f t="shared" si="21"/>
        <v>0.15241917222744553</v>
      </c>
      <c r="P92" s="31">
        <v>2506</v>
      </c>
      <c r="Q92" s="31">
        <v>169822</v>
      </c>
      <c r="R92" s="31">
        <v>0</v>
      </c>
      <c r="S92" s="31">
        <v>575825</v>
      </c>
      <c r="T92" s="36">
        <f t="shared" si="22"/>
        <v>0</v>
      </c>
      <c r="U92" s="36">
        <f t="shared" si="23"/>
        <v>156.21667996807662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6665000</v>
      </c>
      <c r="E93" s="31">
        <v>6665000</v>
      </c>
      <c r="F93" s="31">
        <v>2777073</v>
      </c>
      <c r="G93" s="36">
        <f t="shared" si="16"/>
        <v>0.41666511627906977</v>
      </c>
      <c r="H93" s="31">
        <v>2221667</v>
      </c>
      <c r="I93" s="36">
        <f t="shared" si="17"/>
        <v>0.33333338334583645</v>
      </c>
      <c r="J93" s="31">
        <v>1666260</v>
      </c>
      <c r="K93" s="36">
        <f t="shared" si="18"/>
        <v>0.25000150037509378</v>
      </c>
      <c r="L93" s="31">
        <v>0</v>
      </c>
      <c r="M93" s="36">
        <f t="shared" si="19"/>
        <v>0</v>
      </c>
      <c r="N93" s="31">
        <f t="shared" si="20"/>
        <v>6665000</v>
      </c>
      <c r="O93" s="36">
        <f t="shared" si="21"/>
        <v>1</v>
      </c>
      <c r="P93" s="31">
        <v>0</v>
      </c>
      <c r="Q93" s="31">
        <v>6665000</v>
      </c>
      <c r="R93" s="31">
        <v>6665000</v>
      </c>
      <c r="S93" s="31">
        <v>6665000</v>
      </c>
      <c r="T93" s="36">
        <f t="shared" si="22"/>
        <v>1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6148984</v>
      </c>
      <c r="E94" s="31">
        <v>6171638</v>
      </c>
      <c r="F94" s="31">
        <v>3505472</v>
      </c>
      <c r="G94" s="36">
        <f t="shared" si="16"/>
        <v>0.57008962781493655</v>
      </c>
      <c r="H94" s="31">
        <v>2823556</v>
      </c>
      <c r="I94" s="36">
        <f t="shared" si="17"/>
        <v>0.45919065653773045</v>
      </c>
      <c r="J94" s="31">
        <v>2143028</v>
      </c>
      <c r="K94" s="36">
        <f t="shared" si="18"/>
        <v>0.34723812381737229</v>
      </c>
      <c r="L94" s="31">
        <v>235915</v>
      </c>
      <c r="M94" s="36">
        <f t="shared" si="19"/>
        <v>3.8225670397388826E-2</v>
      </c>
      <c r="N94" s="31">
        <f t="shared" si="20"/>
        <v>8707971</v>
      </c>
      <c r="O94" s="36">
        <f t="shared" si="21"/>
        <v>1.4109659380540467</v>
      </c>
      <c r="P94" s="31">
        <v>147727</v>
      </c>
      <c r="Q94" s="31">
        <v>7609491</v>
      </c>
      <c r="R94" s="31">
        <v>7609491</v>
      </c>
      <c r="S94" s="31">
        <v>8881830</v>
      </c>
      <c r="T94" s="36">
        <f t="shared" si="22"/>
        <v>1.1672042190469769</v>
      </c>
      <c r="U94" s="36">
        <f t="shared" si="23"/>
        <v>0.59696602516804642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20043337</v>
      </c>
      <c r="E96" s="32">
        <f>SUM(E92:E95)</f>
        <v>20065991</v>
      </c>
      <c r="F96" s="32">
        <f>SUM(F92:F95)</f>
        <v>6637905</v>
      </c>
      <c r="G96" s="37">
        <f t="shared" si="16"/>
        <v>0.33117763773567244</v>
      </c>
      <c r="H96" s="32">
        <f>SUM(H92:H95)</f>
        <v>5336150</v>
      </c>
      <c r="I96" s="37">
        <f t="shared" si="17"/>
        <v>0.26623061818498589</v>
      </c>
      <c r="J96" s="32">
        <f>SUM(J92:J95)</f>
        <v>3870908</v>
      </c>
      <c r="K96" s="37">
        <f t="shared" si="18"/>
        <v>0.19290888748031432</v>
      </c>
      <c r="L96" s="32">
        <f>SUM(L92:L95)</f>
        <v>629900</v>
      </c>
      <c r="M96" s="37">
        <f t="shared" si="19"/>
        <v>3.1391422432114117E-2</v>
      </c>
      <c r="N96" s="32">
        <f t="shared" si="20"/>
        <v>16474863</v>
      </c>
      <c r="O96" s="37">
        <f t="shared" si="21"/>
        <v>0.82103410691253675</v>
      </c>
      <c r="P96" s="32">
        <f>SUM(P92:P95)</f>
        <v>150233</v>
      </c>
      <c r="Q96" s="32">
        <f>SUM(Q92:Q95)</f>
        <v>14444313</v>
      </c>
      <c r="R96" s="32">
        <f>SUM(R92:R95)</f>
        <v>14274491</v>
      </c>
      <c r="S96" s="32">
        <f>SUM(S92:S95)</f>
        <v>16122655</v>
      </c>
      <c r="T96" s="37">
        <f t="shared" si="22"/>
        <v>1.1294731980285673</v>
      </c>
      <c r="U96" s="37">
        <f t="shared" si="23"/>
        <v>3.1928204855125042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5632431</v>
      </c>
      <c r="E97" s="31">
        <v>5666077</v>
      </c>
      <c r="F97" s="31">
        <v>774899</v>
      </c>
      <c r="G97" s="36">
        <f t="shared" si="16"/>
        <v>0.13757807241668829</v>
      </c>
      <c r="H97" s="31">
        <v>3111973</v>
      </c>
      <c r="I97" s="36">
        <f t="shared" si="17"/>
        <v>0.55250974224096128</v>
      </c>
      <c r="J97" s="31">
        <v>-3927473</v>
      </c>
      <c r="K97" s="36">
        <f t="shared" si="18"/>
        <v>-0.69315559954444672</v>
      </c>
      <c r="L97" s="31">
        <v>57411</v>
      </c>
      <c r="M97" s="36">
        <f t="shared" si="19"/>
        <v>1.0132407307560416E-2</v>
      </c>
      <c r="N97" s="31">
        <f t="shared" si="20"/>
        <v>16810</v>
      </c>
      <c r="O97" s="36">
        <f t="shared" si="21"/>
        <v>2.966779307799735E-3</v>
      </c>
      <c r="P97" s="31">
        <v>-4564253</v>
      </c>
      <c r="Q97" s="31">
        <v>9807680</v>
      </c>
      <c r="R97" s="31">
        <v>5324628</v>
      </c>
      <c r="S97" s="31">
        <v>1696088</v>
      </c>
      <c r="T97" s="36">
        <f t="shared" si="22"/>
        <v>0.31853643108964608</v>
      </c>
      <c r="U97" s="36">
        <f t="shared" si="23"/>
        <v>-1.0125784000141973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2725438</v>
      </c>
      <c r="E98" s="31">
        <v>1703130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2627987</v>
      </c>
      <c r="R98" s="31">
        <v>2627987</v>
      </c>
      <c r="S98" s="31">
        <v>124652</v>
      </c>
      <c r="T98" s="36">
        <f t="shared" si="22"/>
        <v>4.7432502519989636E-2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108685919</v>
      </c>
      <c r="E99" s="31">
        <v>118685919</v>
      </c>
      <c r="F99" s="31">
        <v>45285844</v>
      </c>
      <c r="G99" s="36">
        <f t="shared" si="16"/>
        <v>0.41666707533659442</v>
      </c>
      <c r="H99" s="31">
        <v>36228725</v>
      </c>
      <c r="I99" s="36">
        <f t="shared" si="17"/>
        <v>0.33333411847030525</v>
      </c>
      <c r="J99" s="31">
        <v>0</v>
      </c>
      <c r="K99" s="36">
        <f t="shared" si="18"/>
        <v>0</v>
      </c>
      <c r="L99" s="31">
        <v>36678835</v>
      </c>
      <c r="M99" s="36">
        <f t="shared" si="19"/>
        <v>0.30904116772268497</v>
      </c>
      <c r="N99" s="31">
        <f t="shared" si="20"/>
        <v>118193404</v>
      </c>
      <c r="O99" s="36">
        <f t="shared" si="21"/>
        <v>0.99585026594435355</v>
      </c>
      <c r="P99" s="31">
        <v>0</v>
      </c>
      <c r="Q99" s="31">
        <v>50088225</v>
      </c>
      <c r="R99" s="31">
        <v>50088225</v>
      </c>
      <c r="S99" s="31">
        <v>50516576</v>
      </c>
      <c r="T99" s="36">
        <f t="shared" si="22"/>
        <v>1.0085519301193044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14304960</v>
      </c>
      <c r="E100" s="31">
        <v>21819235</v>
      </c>
      <c r="F100" s="31">
        <v>5960400</v>
      </c>
      <c r="G100" s="36">
        <f>IF(($D100     =0),0,($F100     /$D100     ))</f>
        <v>0.41666666666666669</v>
      </c>
      <c r="H100" s="31">
        <v>4750440</v>
      </c>
      <c r="I100" s="36">
        <f>IF(($D100     =0),0,($H100     /$D100     ))</f>
        <v>0.33208341722032081</v>
      </c>
      <c r="J100" s="31">
        <v>5960400</v>
      </c>
      <c r="K100" s="36">
        <f>IF(($E100     =0),0,($J100     /$E100     ))</f>
        <v>0.2731718137689062</v>
      </c>
      <c r="L100" s="31">
        <v>0</v>
      </c>
      <c r="M100" s="36">
        <f>IF(($E100     =0),0,($L100     /$E100     ))</f>
        <v>0</v>
      </c>
      <c r="N100" s="31">
        <f>$F100     +$H100     +$J100     +$L100</f>
        <v>16671240</v>
      </c>
      <c r="O100" s="36">
        <f>IF(($E100     =0),0,($N100     /$E100     ))</f>
        <v>0.76406161810897588</v>
      </c>
      <c r="P100" s="31">
        <v>0</v>
      </c>
      <c r="Q100" s="31">
        <v>23585208</v>
      </c>
      <c r="R100" s="31">
        <v>23330753</v>
      </c>
      <c r="S100" s="31">
        <v>23025200</v>
      </c>
      <c r="T100" s="36">
        <f>IF(($R100     =0),0,($S100     /$R100     ))</f>
        <v>0.98690342313426405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131348748</v>
      </c>
      <c r="E101" s="32">
        <f>SUM(E97:E100)</f>
        <v>147874361</v>
      </c>
      <c r="F101" s="32">
        <f>SUM(F97:F100)</f>
        <v>52021143</v>
      </c>
      <c r="G101" s="37">
        <f>IF(($D101     =0),0,($F101     /$D101     ))</f>
        <v>0.39605358857322343</v>
      </c>
      <c r="H101" s="32">
        <f>SUM(H97:H100)</f>
        <v>44091138</v>
      </c>
      <c r="I101" s="37">
        <f>IF(($D101     =0),0,($H101     /$D101     ))</f>
        <v>0.33567992593275425</v>
      </c>
      <c r="J101" s="32">
        <f>SUM(J97:J100)</f>
        <v>2032927</v>
      </c>
      <c r="K101" s="37">
        <f>IF(($E101     =0),0,($J101     /$E101     ))</f>
        <v>1.3747663802246287E-2</v>
      </c>
      <c r="L101" s="32">
        <f>SUM(L97:L100)</f>
        <v>36736246</v>
      </c>
      <c r="M101" s="37">
        <f>IF(($E101     =0),0,($L101     /$E101     ))</f>
        <v>0.24842877258485668</v>
      </c>
      <c r="N101" s="32">
        <f>$F101     +$H101     +$J101     +$L101</f>
        <v>134881454</v>
      </c>
      <c r="O101" s="37">
        <f>IF(($E101     =0),0,($N101     /$E101     ))</f>
        <v>0.91213549859397192</v>
      </c>
      <c r="P101" s="32">
        <f>SUM(P97:P100)</f>
        <v>-4564253</v>
      </c>
      <c r="Q101" s="32">
        <f>SUM(Q97:Q100)</f>
        <v>86109100</v>
      </c>
      <c r="R101" s="32">
        <f>SUM(R97:R100)</f>
        <v>81371593</v>
      </c>
      <c r="S101" s="32">
        <f>SUM(S97:S100)</f>
        <v>75362516</v>
      </c>
      <c r="T101" s="37">
        <f>IF(($R101     =0),0,($S101     /$R101     ))</f>
        <v>0.92615264395770158</v>
      </c>
      <c r="U101" s="37">
        <f>IF(($P101     =0),0,(($L101     /$P101     )-1))</f>
        <v>-9.0486874851153072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268392085</v>
      </c>
      <c r="E102" s="32">
        <f>SUM(E88:E90,E92:E95,E97:E100)</f>
        <v>266424352</v>
      </c>
      <c r="F102" s="32">
        <f>SUM(F88:F90,F92:F95,F97:F100)</f>
        <v>64421168</v>
      </c>
      <c r="G102" s="37">
        <f>IF(($D102     =0),0,($F102     /$D102     ))</f>
        <v>0.24002633311634358</v>
      </c>
      <c r="H102" s="32">
        <f>SUM(H88:H90,H92:H95,H97:H100)</f>
        <v>52386584</v>
      </c>
      <c r="I102" s="37">
        <f>IF(($D102     =0),0,($H102     /$D102     ))</f>
        <v>0.19518676938628798</v>
      </c>
      <c r="J102" s="32">
        <f>SUM(J88:J90,J92:J95,J97:J100)</f>
        <v>8949401</v>
      </c>
      <c r="K102" s="37">
        <f>IF(($E102     =0),0,($J102     /$E102     ))</f>
        <v>3.3590777017260043E-2</v>
      </c>
      <c r="L102" s="32">
        <f>SUM(L88:L90,L92:L95,L97:L100)</f>
        <v>72893979</v>
      </c>
      <c r="M102" s="37">
        <f>IF(($E102     =0),0,($L102     /$E102     ))</f>
        <v>0.27360103704033784</v>
      </c>
      <c r="N102" s="32">
        <f>$F102     +$H102     +$J102     +$L102</f>
        <v>198651132</v>
      </c>
      <c r="O102" s="37">
        <f>IF(($E102     =0),0,($N102     /$E102     ))</f>
        <v>0.74561927432219111</v>
      </c>
      <c r="P102" s="32">
        <f>SUM(P88:P90,P92:P95,P97:P100)</f>
        <v>29972596</v>
      </c>
      <c r="Q102" s="32">
        <f>SUM(Q88:Q90,Q92:Q95,Q97:Q100)</f>
        <v>271499413</v>
      </c>
      <c r="R102" s="32">
        <f>SUM(R88:R90,R92:R95,R97:R100)</f>
        <v>237928084</v>
      </c>
      <c r="S102" s="32">
        <f>SUM(S88:S90,S92:S95,S97:S100)</f>
        <v>170564175</v>
      </c>
      <c r="T102" s="37">
        <f>IF(($R102     =0),0,($S102     /$R102     ))</f>
        <v>0.71687281355151</v>
      </c>
      <c r="U102" s="37">
        <f>IF(($P102     =0),0,(($L102     /$P102     )-1))</f>
        <v>1.4320208699973804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66824850</v>
      </c>
      <c r="E105" s="31">
        <v>63428850</v>
      </c>
      <c r="F105" s="31">
        <v>15963905</v>
      </c>
      <c r="G105" s="36">
        <f t="shared" ref="G105:G136" si="24">IF(($D105     =0),0,($F105     /$D105     ))</f>
        <v>0.23889174461296958</v>
      </c>
      <c r="H105" s="31">
        <v>28931151</v>
      </c>
      <c r="I105" s="36">
        <f t="shared" ref="I105:I136" si="25">IF(($D105     =0),0,($H105     /$D105     ))</f>
        <v>0.4329400065993414</v>
      </c>
      <c r="J105" s="31">
        <v>19462310</v>
      </c>
      <c r="K105" s="36">
        <f t="shared" ref="K105:K136" si="26">IF(($E105     =0),0,($J105     /$E105     ))</f>
        <v>0.3068368731263455</v>
      </c>
      <c r="L105" s="31">
        <v>2795244</v>
      </c>
      <c r="M105" s="36">
        <f t="shared" ref="M105:M136" si="27">IF(($E105     =0),0,($L105     /$E105     ))</f>
        <v>4.406896861601621E-2</v>
      </c>
      <c r="N105" s="31">
        <f t="shared" ref="N105:N136" si="28">$F105     +$H105     +$J105     +$L105</f>
        <v>67152610</v>
      </c>
      <c r="O105" s="36">
        <f t="shared" ref="O105:O136" si="29">IF(($E105     =0),0,($N105     /$E105     ))</f>
        <v>1.0587076700901876</v>
      </c>
      <c r="P105" s="31">
        <v>715886</v>
      </c>
      <c r="Q105" s="31">
        <v>62104180</v>
      </c>
      <c r="R105" s="31">
        <v>64304180</v>
      </c>
      <c r="S105" s="31">
        <v>62708891</v>
      </c>
      <c r="T105" s="36">
        <f t="shared" ref="T105:T136" si="30">IF(($R105     =0),0,($S105     /$R105     ))</f>
        <v>0.97519151943155169</v>
      </c>
      <c r="U105" s="36">
        <f t="shared" ref="U105:U136" si="31">IF(($P105     =0),0,(($L105     /$P105     )-1))</f>
        <v>2.9045937481666075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66824850</v>
      </c>
      <c r="E106" s="32">
        <f>E105</f>
        <v>63428850</v>
      </c>
      <c r="F106" s="32">
        <f>F105</f>
        <v>15963905</v>
      </c>
      <c r="G106" s="37">
        <f t="shared" si="24"/>
        <v>0.23889174461296958</v>
      </c>
      <c r="H106" s="32">
        <f>H105</f>
        <v>28931151</v>
      </c>
      <c r="I106" s="37">
        <f t="shared" si="25"/>
        <v>0.4329400065993414</v>
      </c>
      <c r="J106" s="32">
        <f>J105</f>
        <v>19462310</v>
      </c>
      <c r="K106" s="37">
        <f t="shared" si="26"/>
        <v>0.3068368731263455</v>
      </c>
      <c r="L106" s="32">
        <f>L105</f>
        <v>2795244</v>
      </c>
      <c r="M106" s="37">
        <f t="shared" si="27"/>
        <v>4.406896861601621E-2</v>
      </c>
      <c r="N106" s="32">
        <f t="shared" si="28"/>
        <v>67152610</v>
      </c>
      <c r="O106" s="37">
        <f t="shared" si="29"/>
        <v>1.0587076700901876</v>
      </c>
      <c r="P106" s="32">
        <f>P105</f>
        <v>715886</v>
      </c>
      <c r="Q106" s="32">
        <f>Q105</f>
        <v>62104180</v>
      </c>
      <c r="R106" s="32">
        <f>R105</f>
        <v>64304180</v>
      </c>
      <c r="S106" s="32">
        <f>S105</f>
        <v>62708891</v>
      </c>
      <c r="T106" s="37">
        <f t="shared" si="30"/>
        <v>0.97519151943155169</v>
      </c>
      <c r="U106" s="37">
        <f t="shared" si="31"/>
        <v>2.9045937481666075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173624030</v>
      </c>
      <c r="E107" s="31">
        <v>173624030</v>
      </c>
      <c r="F107" s="31">
        <v>72340806</v>
      </c>
      <c r="G107" s="36">
        <f t="shared" si="24"/>
        <v>0.41665203831520325</v>
      </c>
      <c r="H107" s="31">
        <v>57873736</v>
      </c>
      <c r="I107" s="36">
        <f t="shared" si="25"/>
        <v>0.33332791549648977</v>
      </c>
      <c r="J107" s="31">
        <v>43407598</v>
      </c>
      <c r="K107" s="36">
        <f t="shared" si="26"/>
        <v>0.25000916059833422</v>
      </c>
      <c r="L107" s="31">
        <v>3098</v>
      </c>
      <c r="M107" s="36">
        <f t="shared" si="27"/>
        <v>1.7843152241080916E-5</v>
      </c>
      <c r="N107" s="31">
        <f t="shared" si="28"/>
        <v>173625238</v>
      </c>
      <c r="O107" s="36">
        <f t="shared" si="29"/>
        <v>1.0000069575622683</v>
      </c>
      <c r="P107" s="31">
        <v>6708</v>
      </c>
      <c r="Q107" s="31">
        <v>162229349</v>
      </c>
      <c r="R107" s="31">
        <v>162229349</v>
      </c>
      <c r="S107" s="31">
        <v>162242979</v>
      </c>
      <c r="T107" s="36">
        <f t="shared" si="30"/>
        <v>1.0000840168569005</v>
      </c>
      <c r="U107" s="36">
        <f t="shared" si="31"/>
        <v>-0.53816338700059629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12256333</v>
      </c>
      <c r="E108" s="31">
        <v>12256333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11630250</v>
      </c>
      <c r="R108" s="31">
        <v>11630250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13817626</v>
      </c>
      <c r="E109" s="31">
        <v>13817626</v>
      </c>
      <c r="F109" s="31">
        <v>10126687</v>
      </c>
      <c r="G109" s="36">
        <f t="shared" si="24"/>
        <v>0.73288182789141931</v>
      </c>
      <c r="H109" s="31">
        <v>3690939</v>
      </c>
      <c r="I109" s="36">
        <f t="shared" si="25"/>
        <v>0.26711817210858074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13817626</v>
      </c>
      <c r="O109" s="36">
        <f t="shared" si="29"/>
        <v>1</v>
      </c>
      <c r="P109" s="31">
        <v>0</v>
      </c>
      <c r="Q109" s="31">
        <v>13817616</v>
      </c>
      <c r="R109" s="31">
        <v>13817616</v>
      </c>
      <c r="S109" s="31">
        <v>13817616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285237000</v>
      </c>
      <c r="E110" s="31">
        <v>285237000</v>
      </c>
      <c r="F110" s="31">
        <v>118849000</v>
      </c>
      <c r="G110" s="36">
        <f t="shared" si="24"/>
        <v>0.41666754313080001</v>
      </c>
      <c r="H110" s="31">
        <v>94666000</v>
      </c>
      <c r="I110" s="36">
        <f t="shared" si="25"/>
        <v>0.33188541458506438</v>
      </c>
      <c r="J110" s="31">
        <v>71309000</v>
      </c>
      <c r="K110" s="36">
        <f t="shared" si="26"/>
        <v>0.24999912353586667</v>
      </c>
      <c r="L110" s="31">
        <v>0</v>
      </c>
      <c r="M110" s="36">
        <f t="shared" si="27"/>
        <v>0</v>
      </c>
      <c r="N110" s="31">
        <f t="shared" si="28"/>
        <v>284824000</v>
      </c>
      <c r="O110" s="36">
        <f t="shared" si="29"/>
        <v>0.99855208125173101</v>
      </c>
      <c r="P110" s="31">
        <v>0</v>
      </c>
      <c r="Q110" s="31">
        <v>260646000</v>
      </c>
      <c r="R110" s="31">
        <v>260646000</v>
      </c>
      <c r="S110" s="31">
        <v>257607000</v>
      </c>
      <c r="T110" s="36">
        <f t="shared" si="30"/>
        <v>0.98834050781519767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3819000</v>
      </c>
      <c r="E111" s="31">
        <v>3606000</v>
      </c>
      <c r="F111" s="31">
        <v>742714</v>
      </c>
      <c r="G111" s="36">
        <f t="shared" si="24"/>
        <v>0.19447865933490444</v>
      </c>
      <c r="H111" s="31">
        <v>1156270</v>
      </c>
      <c r="I111" s="36">
        <f t="shared" si="25"/>
        <v>0.30276774024613773</v>
      </c>
      <c r="J111" s="31">
        <v>730510</v>
      </c>
      <c r="K111" s="36">
        <f t="shared" si="26"/>
        <v>0.20258180809761508</v>
      </c>
      <c r="L111" s="31">
        <v>976506</v>
      </c>
      <c r="M111" s="36">
        <f t="shared" si="27"/>
        <v>0.27080033277870219</v>
      </c>
      <c r="N111" s="31">
        <f t="shared" si="28"/>
        <v>3606000</v>
      </c>
      <c r="O111" s="36">
        <f t="shared" si="29"/>
        <v>1</v>
      </c>
      <c r="P111" s="31">
        <v>1067046</v>
      </c>
      <c r="Q111" s="31">
        <v>3319000</v>
      </c>
      <c r="R111" s="31">
        <v>3319000</v>
      </c>
      <c r="S111" s="31">
        <v>2842556</v>
      </c>
      <c r="T111" s="36">
        <f t="shared" si="30"/>
        <v>0.85644953299186499</v>
      </c>
      <c r="U111" s="36">
        <f t="shared" si="31"/>
        <v>-8.485107483651122E-2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488753989</v>
      </c>
      <c r="E112" s="32">
        <f>SUM(E107:E111)</f>
        <v>488540989</v>
      </c>
      <c r="F112" s="32">
        <f>SUM(F107:F111)</f>
        <v>202059207</v>
      </c>
      <c r="G112" s="37">
        <f t="shared" si="24"/>
        <v>0.41341699821911837</v>
      </c>
      <c r="H112" s="32">
        <f>SUM(H107:H111)</f>
        <v>157386945</v>
      </c>
      <c r="I112" s="37">
        <f t="shared" si="25"/>
        <v>0.32201669662485355</v>
      </c>
      <c r="J112" s="32">
        <f>SUM(J107:J111)</f>
        <v>115447108</v>
      </c>
      <c r="K112" s="37">
        <f t="shared" si="26"/>
        <v>0.23630997316378707</v>
      </c>
      <c r="L112" s="32">
        <f>SUM(L107:L111)</f>
        <v>979604</v>
      </c>
      <c r="M112" s="37">
        <f t="shared" si="27"/>
        <v>2.0051623549646519E-3</v>
      </c>
      <c r="N112" s="32">
        <f t="shared" si="28"/>
        <v>475872864</v>
      </c>
      <c r="O112" s="37">
        <f t="shared" si="29"/>
        <v>0.9740694736260912</v>
      </c>
      <c r="P112" s="32">
        <f>SUM(P107:P111)</f>
        <v>1073754</v>
      </c>
      <c r="Q112" s="32">
        <f>SUM(Q107:Q111)</f>
        <v>451642215</v>
      </c>
      <c r="R112" s="32">
        <f>SUM(R107:R111)</f>
        <v>451642215</v>
      </c>
      <c r="S112" s="32">
        <f>SUM(S107:S111)</f>
        <v>436510151</v>
      </c>
      <c r="T112" s="37">
        <f t="shared" si="30"/>
        <v>0.96649546145725107</v>
      </c>
      <c r="U112" s="37">
        <f t="shared" si="31"/>
        <v>-8.7683026093499983E-2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2646612</v>
      </c>
      <c r="G113" s="36">
        <f t="shared" si="24"/>
        <v>0</v>
      </c>
      <c r="H113" s="31">
        <v>1975380</v>
      </c>
      <c r="I113" s="36">
        <f t="shared" si="25"/>
        <v>0</v>
      </c>
      <c r="J113" s="31">
        <v>1858557</v>
      </c>
      <c r="K113" s="36">
        <f t="shared" si="26"/>
        <v>0</v>
      </c>
      <c r="L113" s="31">
        <v>1939643</v>
      </c>
      <c r="M113" s="36">
        <f t="shared" si="27"/>
        <v>0</v>
      </c>
      <c r="N113" s="31">
        <f t="shared" si="28"/>
        <v>8420192</v>
      </c>
      <c r="O113" s="36">
        <f t="shared" si="29"/>
        <v>0</v>
      </c>
      <c r="P113" s="31">
        <v>-118398</v>
      </c>
      <c r="Q113" s="31">
        <v>0</v>
      </c>
      <c r="R113" s="31">
        <v>0</v>
      </c>
      <c r="S113" s="31">
        <v>6996214</v>
      </c>
      <c r="T113" s="36">
        <f t="shared" si="30"/>
        <v>0</v>
      </c>
      <c r="U113" s="36">
        <f t="shared" si="31"/>
        <v>-17.38239666210578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74474350</v>
      </c>
      <c r="E114" s="31">
        <v>76483778</v>
      </c>
      <c r="F114" s="31">
        <v>30898500</v>
      </c>
      <c r="G114" s="36">
        <f t="shared" si="24"/>
        <v>0.41488781036692501</v>
      </c>
      <c r="H114" s="31">
        <v>24718500</v>
      </c>
      <c r="I114" s="36">
        <f t="shared" si="25"/>
        <v>0.33190622006100085</v>
      </c>
      <c r="J114" s="31">
        <v>18575236</v>
      </c>
      <c r="K114" s="36">
        <f t="shared" si="26"/>
        <v>0.24286504257151104</v>
      </c>
      <c r="L114" s="31">
        <v>1624123</v>
      </c>
      <c r="M114" s="36">
        <f t="shared" si="27"/>
        <v>2.1234868915601945E-2</v>
      </c>
      <c r="N114" s="31">
        <f t="shared" si="28"/>
        <v>75816359</v>
      </c>
      <c r="O114" s="36">
        <f t="shared" si="29"/>
        <v>0.99127371819943311</v>
      </c>
      <c r="P114" s="31">
        <v>21500</v>
      </c>
      <c r="Q114" s="31">
        <v>66594551</v>
      </c>
      <c r="R114" s="31">
        <v>66749847</v>
      </c>
      <c r="S114" s="31">
        <v>66326641</v>
      </c>
      <c r="T114" s="36">
        <f t="shared" si="30"/>
        <v>0.9936598206734466</v>
      </c>
      <c r="U114" s="36">
        <f t="shared" si="31"/>
        <v>74.540604651162795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-9702</v>
      </c>
      <c r="G115" s="36">
        <f t="shared" si="24"/>
        <v>0</v>
      </c>
      <c r="H115" s="31">
        <v>2374301</v>
      </c>
      <c r="I115" s="36">
        <f t="shared" si="25"/>
        <v>0</v>
      </c>
      <c r="J115" s="31">
        <v>2161520</v>
      </c>
      <c r="K115" s="36">
        <f t="shared" si="26"/>
        <v>0</v>
      </c>
      <c r="L115" s="31">
        <v>-185064</v>
      </c>
      <c r="M115" s="36">
        <f t="shared" si="27"/>
        <v>0</v>
      </c>
      <c r="N115" s="31">
        <f t="shared" si="28"/>
        <v>4341055</v>
      </c>
      <c r="O115" s="36">
        <f t="shared" si="29"/>
        <v>0</v>
      </c>
      <c r="P115" s="31">
        <v>-125145</v>
      </c>
      <c r="Q115" s="31">
        <v>8692000</v>
      </c>
      <c r="R115" s="31">
        <v>8692000</v>
      </c>
      <c r="S115" s="31">
        <v>8189998</v>
      </c>
      <c r="T115" s="36">
        <f t="shared" si="30"/>
        <v>0.94224551311550853</v>
      </c>
      <c r="U115" s="36">
        <f t="shared" si="31"/>
        <v>0.4787965959486995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12002000</v>
      </c>
      <c r="E116" s="31">
        <v>12002000</v>
      </c>
      <c r="F116" s="31">
        <v>0</v>
      </c>
      <c r="G116" s="36">
        <f t="shared" si="24"/>
        <v>0</v>
      </c>
      <c r="H116" s="31">
        <v>4000750</v>
      </c>
      <c r="I116" s="36">
        <f t="shared" si="25"/>
        <v>0.33334027662056326</v>
      </c>
      <c r="J116" s="31">
        <v>6476250</v>
      </c>
      <c r="K116" s="36">
        <f t="shared" si="26"/>
        <v>0.53959756707215467</v>
      </c>
      <c r="L116" s="31">
        <v>0</v>
      </c>
      <c r="M116" s="36">
        <f t="shared" si="27"/>
        <v>0</v>
      </c>
      <c r="N116" s="31">
        <f t="shared" si="28"/>
        <v>10477000</v>
      </c>
      <c r="O116" s="36">
        <f t="shared" si="29"/>
        <v>0.87293784369271787</v>
      </c>
      <c r="P116" s="31">
        <v>0</v>
      </c>
      <c r="Q116" s="31">
        <v>13312500</v>
      </c>
      <c r="R116" s="31">
        <v>13312500</v>
      </c>
      <c r="S116" s="31">
        <v>8249750</v>
      </c>
      <c r="T116" s="36">
        <f t="shared" si="30"/>
        <v>0.6196995305164319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669</v>
      </c>
      <c r="G117" s="36">
        <f t="shared" si="24"/>
        <v>0</v>
      </c>
      <c r="H117" s="31">
        <v>931</v>
      </c>
      <c r="I117" s="36">
        <f t="shared" si="25"/>
        <v>0</v>
      </c>
      <c r="J117" s="31">
        <v>640</v>
      </c>
      <c r="K117" s="36">
        <f t="shared" si="26"/>
        <v>0</v>
      </c>
      <c r="L117" s="31">
        <v>564652</v>
      </c>
      <c r="M117" s="36">
        <f t="shared" si="27"/>
        <v>0</v>
      </c>
      <c r="N117" s="31">
        <f t="shared" si="28"/>
        <v>566892</v>
      </c>
      <c r="O117" s="36">
        <f t="shared" si="29"/>
        <v>0</v>
      </c>
      <c r="P117" s="31">
        <v>784</v>
      </c>
      <c r="Q117" s="31">
        <v>5231000</v>
      </c>
      <c r="R117" s="31">
        <v>5231000</v>
      </c>
      <c r="S117" s="31">
        <v>4572086</v>
      </c>
      <c r="T117" s="36">
        <f t="shared" si="30"/>
        <v>0.87403670426304725</v>
      </c>
      <c r="U117" s="36">
        <f t="shared" si="31"/>
        <v>719.21938775510205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3110004</v>
      </c>
      <c r="R119" s="31">
        <v>3110004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86476350</v>
      </c>
      <c r="E121" s="32">
        <f>SUM(E113:E120)</f>
        <v>88485778</v>
      </c>
      <c r="F121" s="32">
        <f>SUM(F113:F120)</f>
        <v>33536079</v>
      </c>
      <c r="G121" s="37">
        <f t="shared" si="24"/>
        <v>0.38780636555543802</v>
      </c>
      <c r="H121" s="32">
        <f>SUM(H113:H120)</f>
        <v>33069862</v>
      </c>
      <c r="I121" s="37">
        <f t="shared" si="25"/>
        <v>0.38241509961972264</v>
      </c>
      <c r="J121" s="32">
        <f>SUM(J113:J120)</f>
        <v>29072203</v>
      </c>
      <c r="K121" s="37">
        <f t="shared" si="26"/>
        <v>0.32855226746155747</v>
      </c>
      <c r="L121" s="32">
        <f>SUM(L113:L120)</f>
        <v>3943354</v>
      </c>
      <c r="M121" s="37">
        <f t="shared" si="27"/>
        <v>4.456483391037145E-2</v>
      </c>
      <c r="N121" s="32">
        <f t="shared" si="28"/>
        <v>99621498</v>
      </c>
      <c r="O121" s="37">
        <f t="shared" si="29"/>
        <v>1.125847568408112</v>
      </c>
      <c r="P121" s="32">
        <f>SUM(P113:P120)</f>
        <v>-221259</v>
      </c>
      <c r="Q121" s="32">
        <f>SUM(Q113:Q120)</f>
        <v>96940055</v>
      </c>
      <c r="R121" s="32">
        <f>SUM(R113:R120)</f>
        <v>97095351</v>
      </c>
      <c r="S121" s="32">
        <f>SUM(S113:S120)</f>
        <v>94334689</v>
      </c>
      <c r="T121" s="37">
        <f t="shared" si="30"/>
        <v>0.9715675161419417</v>
      </c>
      <c r="U121" s="37">
        <f t="shared" si="31"/>
        <v>-18.822343949850627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158677803</v>
      </c>
      <c r="E122" s="31">
        <v>158669988</v>
      </c>
      <c r="F122" s="31">
        <v>66108205</v>
      </c>
      <c r="G122" s="36">
        <f t="shared" si="24"/>
        <v>0.41661910960539328</v>
      </c>
      <c r="H122" s="31">
        <v>52884988</v>
      </c>
      <c r="I122" s="36">
        <f t="shared" si="25"/>
        <v>0.33328535560830774</v>
      </c>
      <c r="J122" s="31">
        <v>39664915</v>
      </c>
      <c r="K122" s="36">
        <f t="shared" si="26"/>
        <v>0.24998372723139048</v>
      </c>
      <c r="L122" s="31">
        <v>15282</v>
      </c>
      <c r="M122" s="36">
        <f t="shared" si="27"/>
        <v>9.6313109949942147E-5</v>
      </c>
      <c r="N122" s="31">
        <f t="shared" si="28"/>
        <v>158673390</v>
      </c>
      <c r="O122" s="36">
        <f t="shared" si="29"/>
        <v>1.0000214407276566</v>
      </c>
      <c r="P122" s="31">
        <v>17404</v>
      </c>
      <c r="Q122" s="31">
        <v>149810685</v>
      </c>
      <c r="R122" s="31">
        <v>149810685</v>
      </c>
      <c r="S122" s="31">
        <v>149788775</v>
      </c>
      <c r="T122" s="36">
        <f t="shared" si="30"/>
        <v>0.99985374874963029</v>
      </c>
      <c r="U122" s="36">
        <f t="shared" si="31"/>
        <v>-0.12192599402436222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102956</v>
      </c>
      <c r="Q123" s="31">
        <v>880509</v>
      </c>
      <c r="R123" s="31">
        <v>0</v>
      </c>
      <c r="S123" s="31">
        <v>102956</v>
      </c>
      <c r="T123" s="36">
        <f t="shared" si="30"/>
        <v>0</v>
      </c>
      <c r="U123" s="36">
        <f t="shared" si="31"/>
        <v>-1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304535712</v>
      </c>
      <c r="E124" s="31">
        <v>311786969</v>
      </c>
      <c r="F124" s="31">
        <v>114117899</v>
      </c>
      <c r="G124" s="36">
        <f t="shared" si="24"/>
        <v>0.3747274769535075</v>
      </c>
      <c r="H124" s="31">
        <v>94852868</v>
      </c>
      <c r="I124" s="36">
        <f t="shared" si="25"/>
        <v>0.31146714248081353</v>
      </c>
      <c r="J124" s="31">
        <v>82136593</v>
      </c>
      <c r="K124" s="36">
        <f t="shared" si="26"/>
        <v>0.26343818429435389</v>
      </c>
      <c r="L124" s="31">
        <v>30609360</v>
      </c>
      <c r="M124" s="36">
        <f t="shared" si="27"/>
        <v>9.8173955435578192E-2</v>
      </c>
      <c r="N124" s="31">
        <f t="shared" si="28"/>
        <v>321716720</v>
      </c>
      <c r="O124" s="36">
        <f t="shared" si="29"/>
        <v>1.0318478704605516</v>
      </c>
      <c r="P124" s="31">
        <v>23550818</v>
      </c>
      <c r="Q124" s="31">
        <v>258167940</v>
      </c>
      <c r="R124" s="31">
        <v>282847486</v>
      </c>
      <c r="S124" s="31">
        <v>286466060</v>
      </c>
      <c r="T124" s="36">
        <f t="shared" si="30"/>
        <v>1.0127933751548353</v>
      </c>
      <c r="U124" s="36">
        <f t="shared" si="31"/>
        <v>0.29971536445145985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463213515</v>
      </c>
      <c r="E126" s="32">
        <f>SUM(E122:E125)</f>
        <v>470456957</v>
      </c>
      <c r="F126" s="32">
        <f>SUM(F122:F125)</f>
        <v>180226104</v>
      </c>
      <c r="G126" s="37">
        <f t="shared" si="24"/>
        <v>0.38907781868152097</v>
      </c>
      <c r="H126" s="32">
        <f>SUM(H122:H125)</f>
        <v>147737856</v>
      </c>
      <c r="I126" s="37">
        <f t="shared" si="25"/>
        <v>0.31894116042792925</v>
      </c>
      <c r="J126" s="32">
        <f>SUM(J122:J125)</f>
        <v>121801508</v>
      </c>
      <c r="K126" s="37">
        <f t="shared" si="26"/>
        <v>0.25890042901416804</v>
      </c>
      <c r="L126" s="32">
        <f>SUM(L122:L125)</f>
        <v>30624642</v>
      </c>
      <c r="M126" s="37">
        <f t="shared" si="27"/>
        <v>6.5095523712278738E-2</v>
      </c>
      <c r="N126" s="32">
        <f t="shared" si="28"/>
        <v>480390110</v>
      </c>
      <c r="O126" s="37">
        <f t="shared" si="29"/>
        <v>1.0211138401764563</v>
      </c>
      <c r="P126" s="32">
        <f>SUM(P122:P125)</f>
        <v>23671178</v>
      </c>
      <c r="Q126" s="32">
        <f>SUM(Q122:Q125)</f>
        <v>408859134</v>
      </c>
      <c r="R126" s="32">
        <f>SUM(R122:R125)</f>
        <v>432658171</v>
      </c>
      <c r="S126" s="32">
        <f>SUM(S122:S125)</f>
        <v>436357791</v>
      </c>
      <c r="T126" s="37">
        <f t="shared" si="30"/>
        <v>1.0085509075015251</v>
      </c>
      <c r="U126" s="37">
        <f t="shared" si="31"/>
        <v>0.2937523430392861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62425128</v>
      </c>
      <c r="E127" s="31">
        <v>62425128</v>
      </c>
      <c r="F127" s="31">
        <v>23323272</v>
      </c>
      <c r="G127" s="36">
        <f t="shared" si="24"/>
        <v>0.37361993074327376</v>
      </c>
      <c r="H127" s="31">
        <v>18613519</v>
      </c>
      <c r="I127" s="36">
        <f t="shared" si="25"/>
        <v>0.29817350154251987</v>
      </c>
      <c r="J127" s="31">
        <v>15206158</v>
      </c>
      <c r="K127" s="36">
        <f t="shared" si="26"/>
        <v>0.24359033753202716</v>
      </c>
      <c r="L127" s="31">
        <v>334971</v>
      </c>
      <c r="M127" s="36">
        <f t="shared" si="27"/>
        <v>5.3659641675063924E-3</v>
      </c>
      <c r="N127" s="31">
        <f t="shared" si="28"/>
        <v>57477920</v>
      </c>
      <c r="O127" s="36">
        <f t="shared" si="29"/>
        <v>0.92074973398532722</v>
      </c>
      <c r="P127" s="31">
        <v>553997</v>
      </c>
      <c r="Q127" s="31">
        <v>65355699</v>
      </c>
      <c r="R127" s="31">
        <v>63605699</v>
      </c>
      <c r="S127" s="31">
        <v>51681496</v>
      </c>
      <c r="T127" s="36">
        <f t="shared" si="30"/>
        <v>0.81252933011552941</v>
      </c>
      <c r="U127" s="36">
        <f t="shared" si="31"/>
        <v>-0.39535593153031512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-2162</v>
      </c>
      <c r="G129" s="36">
        <f t="shared" si="24"/>
        <v>0</v>
      </c>
      <c r="H129" s="31">
        <v>13399</v>
      </c>
      <c r="I129" s="36">
        <f t="shared" si="25"/>
        <v>0</v>
      </c>
      <c r="J129" s="31">
        <v>9583</v>
      </c>
      <c r="K129" s="36">
        <f t="shared" si="26"/>
        <v>0</v>
      </c>
      <c r="L129" s="31">
        <v>2000</v>
      </c>
      <c r="M129" s="36">
        <f t="shared" si="27"/>
        <v>0</v>
      </c>
      <c r="N129" s="31">
        <f t="shared" si="28"/>
        <v>22820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176236000</v>
      </c>
      <c r="E130" s="31">
        <v>175620000</v>
      </c>
      <c r="F130" s="31">
        <v>73432000</v>
      </c>
      <c r="G130" s="36">
        <f t="shared" si="24"/>
        <v>0.41666855806986086</v>
      </c>
      <c r="H130" s="31">
        <v>58129000</v>
      </c>
      <c r="I130" s="36">
        <f t="shared" si="25"/>
        <v>0.32983612882725438</v>
      </c>
      <c r="J130" s="31">
        <v>44674820</v>
      </c>
      <c r="K130" s="36">
        <f t="shared" si="26"/>
        <v>0.2543834415214668</v>
      </c>
      <c r="L130" s="31">
        <v>0</v>
      </c>
      <c r="M130" s="36">
        <f t="shared" si="27"/>
        <v>0</v>
      </c>
      <c r="N130" s="31">
        <f t="shared" si="28"/>
        <v>176235820</v>
      </c>
      <c r="O130" s="36">
        <f t="shared" si="29"/>
        <v>1.003506548229131</v>
      </c>
      <c r="P130" s="31">
        <v>0</v>
      </c>
      <c r="Q130" s="31">
        <v>162289000</v>
      </c>
      <c r="R130" s="31">
        <v>162704000</v>
      </c>
      <c r="S130" s="31">
        <v>162289000</v>
      </c>
      <c r="T130" s="36">
        <f t="shared" si="30"/>
        <v>0.99744935588553452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238661128</v>
      </c>
      <c r="E132" s="32">
        <f>SUM(E127:E131)</f>
        <v>238045128</v>
      </c>
      <c r="F132" s="32">
        <f>SUM(F127:F131)</f>
        <v>96753110</v>
      </c>
      <c r="G132" s="37">
        <f t="shared" si="24"/>
        <v>0.40539953368526777</v>
      </c>
      <c r="H132" s="32">
        <f>SUM(H127:H131)</f>
        <v>76755918</v>
      </c>
      <c r="I132" s="37">
        <f t="shared" si="25"/>
        <v>0.3216104718988842</v>
      </c>
      <c r="J132" s="32">
        <f>SUM(J127:J131)</f>
        <v>59890561</v>
      </c>
      <c r="K132" s="37">
        <f t="shared" si="26"/>
        <v>0.25159330713124278</v>
      </c>
      <c r="L132" s="32">
        <f>SUM(L127:L131)</f>
        <v>336971</v>
      </c>
      <c r="M132" s="37">
        <f t="shared" si="27"/>
        <v>1.4155761255487656E-3</v>
      </c>
      <c r="N132" s="32">
        <f t="shared" si="28"/>
        <v>233736560</v>
      </c>
      <c r="O132" s="37">
        <f t="shared" si="29"/>
        <v>0.98190020507372033</v>
      </c>
      <c r="P132" s="32">
        <f>SUM(P127:P131)</f>
        <v>553997</v>
      </c>
      <c r="Q132" s="32">
        <f>SUM(Q127:Q131)</f>
        <v>227644699</v>
      </c>
      <c r="R132" s="32">
        <f>SUM(R127:R131)</f>
        <v>226309699</v>
      </c>
      <c r="S132" s="32">
        <f>SUM(S127:S131)</f>
        <v>213970496</v>
      </c>
      <c r="T132" s="37">
        <f t="shared" si="30"/>
        <v>0.94547647292836534</v>
      </c>
      <c r="U132" s="37">
        <f t="shared" si="31"/>
        <v>-0.39174580367763723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15251117</v>
      </c>
      <c r="E133" s="31">
        <v>15251117</v>
      </c>
      <c r="F133" s="31">
        <v>3789761</v>
      </c>
      <c r="G133" s="36">
        <f t="shared" si="24"/>
        <v>0.24849071710616344</v>
      </c>
      <c r="H133" s="31">
        <v>3089909</v>
      </c>
      <c r="I133" s="36">
        <f t="shared" si="25"/>
        <v>0.2026021438298585</v>
      </c>
      <c r="J133" s="31">
        <v>6328499</v>
      </c>
      <c r="K133" s="36">
        <f t="shared" si="26"/>
        <v>0.41495314736618966</v>
      </c>
      <c r="L133" s="31">
        <v>2359817</v>
      </c>
      <c r="M133" s="36">
        <f t="shared" si="27"/>
        <v>0.15473076496626445</v>
      </c>
      <c r="N133" s="31">
        <f t="shared" si="28"/>
        <v>15567986</v>
      </c>
      <c r="O133" s="36">
        <f t="shared" si="29"/>
        <v>1.020776773268476</v>
      </c>
      <c r="P133" s="31">
        <v>2290560</v>
      </c>
      <c r="Q133" s="31">
        <v>12367037</v>
      </c>
      <c r="R133" s="31">
        <v>14565972</v>
      </c>
      <c r="S133" s="31">
        <v>13929471</v>
      </c>
      <c r="T133" s="36">
        <f t="shared" si="30"/>
        <v>0.95630219528089166</v>
      </c>
      <c r="U133" s="36">
        <f t="shared" si="31"/>
        <v>3.023583752444825E-2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38069000</v>
      </c>
      <c r="E134" s="31">
        <v>38069000</v>
      </c>
      <c r="F134" s="31">
        <v>15862000</v>
      </c>
      <c r="G134" s="36">
        <f t="shared" si="24"/>
        <v>0.41666447765898762</v>
      </c>
      <c r="H134" s="31">
        <v>12690000</v>
      </c>
      <c r="I134" s="36">
        <f t="shared" si="25"/>
        <v>0.33334208936404947</v>
      </c>
      <c r="J134" s="31">
        <v>9517000</v>
      </c>
      <c r="K134" s="36">
        <f t="shared" si="26"/>
        <v>0.24999343297696289</v>
      </c>
      <c r="L134" s="31">
        <v>0</v>
      </c>
      <c r="M134" s="36">
        <f t="shared" si="27"/>
        <v>0</v>
      </c>
      <c r="N134" s="31">
        <f t="shared" si="28"/>
        <v>38069000</v>
      </c>
      <c r="O134" s="36">
        <f t="shared" si="29"/>
        <v>1</v>
      </c>
      <c r="P134" s="31">
        <v>0</v>
      </c>
      <c r="Q134" s="31">
        <v>36076000</v>
      </c>
      <c r="R134" s="31">
        <v>36076000</v>
      </c>
      <c r="S134" s="31">
        <v>36076000</v>
      </c>
      <c r="T134" s="36">
        <f t="shared" si="30"/>
        <v>1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2556</v>
      </c>
      <c r="G135" s="36">
        <f t="shared" si="24"/>
        <v>0</v>
      </c>
      <c r="H135" s="31">
        <v>5448</v>
      </c>
      <c r="I135" s="36">
        <f t="shared" si="25"/>
        <v>0</v>
      </c>
      <c r="J135" s="31">
        <v>1387</v>
      </c>
      <c r="K135" s="36">
        <f t="shared" si="26"/>
        <v>0</v>
      </c>
      <c r="L135" s="31">
        <v>3247</v>
      </c>
      <c r="M135" s="36">
        <f t="shared" si="27"/>
        <v>0</v>
      </c>
      <c r="N135" s="31">
        <f t="shared" si="28"/>
        <v>12638</v>
      </c>
      <c r="O135" s="36">
        <f t="shared" si="29"/>
        <v>0</v>
      </c>
      <c r="P135" s="31">
        <v>693</v>
      </c>
      <c r="Q135" s="31">
        <v>66084</v>
      </c>
      <c r="R135" s="31">
        <v>66084</v>
      </c>
      <c r="S135" s="31">
        <v>6933</v>
      </c>
      <c r="T135" s="36">
        <f t="shared" si="30"/>
        <v>0.10491193027056474</v>
      </c>
      <c r="U135" s="36">
        <f t="shared" si="31"/>
        <v>3.6854256854256855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35793568</v>
      </c>
      <c r="E136" s="31">
        <v>35806739</v>
      </c>
      <c r="F136" s="31">
        <v>14866764</v>
      </c>
      <c r="G136" s="36">
        <f t="shared" si="24"/>
        <v>0.41534736073252043</v>
      </c>
      <c r="H136" s="31">
        <v>8032556</v>
      </c>
      <c r="I136" s="36">
        <f t="shared" si="25"/>
        <v>0.22441339181385886</v>
      </c>
      <c r="J136" s="31">
        <v>7203222</v>
      </c>
      <c r="K136" s="36">
        <f t="shared" si="26"/>
        <v>0.2011694502534844</v>
      </c>
      <c r="L136" s="31">
        <v>59560</v>
      </c>
      <c r="M136" s="36">
        <f t="shared" si="27"/>
        <v>1.6633740369375719E-3</v>
      </c>
      <c r="N136" s="31">
        <f t="shared" si="28"/>
        <v>30162102</v>
      </c>
      <c r="O136" s="36">
        <f t="shared" si="29"/>
        <v>0.84235824993725339</v>
      </c>
      <c r="P136" s="31">
        <v>73834</v>
      </c>
      <c r="Q136" s="31">
        <v>27036121</v>
      </c>
      <c r="R136" s="31">
        <v>27036121</v>
      </c>
      <c r="S136" s="31">
        <v>24443172</v>
      </c>
      <c r="T136" s="36">
        <f t="shared" si="30"/>
        <v>0.90409315744666185</v>
      </c>
      <c r="U136" s="36">
        <f t="shared" si="31"/>
        <v>-0.19332556816642743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89113685</v>
      </c>
      <c r="E137" s="32">
        <f>SUM(E133:E136)</f>
        <v>89126856</v>
      </c>
      <c r="F137" s="32">
        <f>SUM(F133:F136)</f>
        <v>34521081</v>
      </c>
      <c r="G137" s="37">
        <f t="shared" ref="G137:G170" si="32">IF(($D137     =0),0,($F137     /$D137     ))</f>
        <v>0.38738248788611984</v>
      </c>
      <c r="H137" s="32">
        <f>SUM(H133:H136)</f>
        <v>23817913</v>
      </c>
      <c r="I137" s="37">
        <f t="shared" ref="I137:I170" si="33">IF(($D137     =0),0,($H137     /$D137     ))</f>
        <v>0.26727559296868936</v>
      </c>
      <c r="J137" s="32">
        <f>SUM(J133:J136)</f>
        <v>23050108</v>
      </c>
      <c r="K137" s="37">
        <f t="shared" ref="K137:K170" si="34">IF(($E137     =0),0,($J137     /$E137     ))</f>
        <v>0.25862135201986708</v>
      </c>
      <c r="L137" s="32">
        <f>SUM(L133:L136)</f>
        <v>2422624</v>
      </c>
      <c r="M137" s="37">
        <f t="shared" ref="M137:M170" si="35">IF(($E137     =0),0,($L137     /$E137     ))</f>
        <v>2.7181750919161786E-2</v>
      </c>
      <c r="N137" s="32">
        <f t="shared" ref="N137:N170" si="36">$F137     +$H137     +$J137     +$L137</f>
        <v>83811726</v>
      </c>
      <c r="O137" s="37">
        <f t="shared" ref="O137:O170" si="37">IF(($E137     =0),0,($N137     /$E137     ))</f>
        <v>0.94036443964768601</v>
      </c>
      <c r="P137" s="32">
        <f>SUM(P133:P136)</f>
        <v>2365087</v>
      </c>
      <c r="Q137" s="32">
        <f>SUM(Q133:Q136)</f>
        <v>75545242</v>
      </c>
      <c r="R137" s="32">
        <f>SUM(R133:R136)</f>
        <v>77744177</v>
      </c>
      <c r="S137" s="32">
        <f>SUM(S133:S136)</f>
        <v>74455576</v>
      </c>
      <c r="T137" s="37">
        <f t="shared" ref="T137:T170" si="38">IF(($R137     =0),0,($S137     /$R137     ))</f>
        <v>0.95769971299586854</v>
      </c>
      <c r="U137" s="37">
        <f t="shared" ref="U137:U170" si="39">IF(($P137     =0),0,(($L137     /$P137     )-1))</f>
        <v>2.4327646298000882E-2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14853900</v>
      </c>
      <c r="E138" s="31">
        <v>14853900</v>
      </c>
      <c r="F138" s="31">
        <v>6189450</v>
      </c>
      <c r="G138" s="36">
        <f t="shared" si="32"/>
        <v>0.41668854644234848</v>
      </c>
      <c r="H138" s="31">
        <v>4951350</v>
      </c>
      <c r="I138" s="36">
        <f t="shared" si="33"/>
        <v>0.33333669945266897</v>
      </c>
      <c r="J138" s="31">
        <v>3713550</v>
      </c>
      <c r="K138" s="36">
        <f t="shared" si="34"/>
        <v>0.25000504917900351</v>
      </c>
      <c r="L138" s="31">
        <v>0</v>
      </c>
      <c r="M138" s="36">
        <f t="shared" si="35"/>
        <v>0</v>
      </c>
      <c r="N138" s="31">
        <f t="shared" si="36"/>
        <v>14854350</v>
      </c>
      <c r="O138" s="36">
        <f t="shared" si="37"/>
        <v>1.000030295074021</v>
      </c>
      <c r="P138" s="31">
        <v>0</v>
      </c>
      <c r="Q138" s="31">
        <v>14392193</v>
      </c>
      <c r="R138" s="31">
        <v>14392193</v>
      </c>
      <c r="S138" s="31">
        <v>13954350</v>
      </c>
      <c r="T138" s="36">
        <f t="shared" si="38"/>
        <v>0.96957774259975527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35081070</v>
      </c>
      <c r="E139" s="31">
        <v>34400670</v>
      </c>
      <c r="F139" s="31">
        <v>14617193</v>
      </c>
      <c r="G139" s="36">
        <f t="shared" si="32"/>
        <v>0.41666896135152093</v>
      </c>
      <c r="H139" s="31">
        <v>11693561</v>
      </c>
      <c r="I139" s="36">
        <f t="shared" si="33"/>
        <v>0.33332965613648613</v>
      </c>
      <c r="J139" s="31">
        <v>8089916</v>
      </c>
      <c r="K139" s="36">
        <f t="shared" si="34"/>
        <v>0.23516739644896451</v>
      </c>
      <c r="L139" s="31">
        <v>0</v>
      </c>
      <c r="M139" s="36">
        <f t="shared" si="35"/>
        <v>0</v>
      </c>
      <c r="N139" s="31">
        <f t="shared" si="36"/>
        <v>34400670</v>
      </c>
      <c r="O139" s="36">
        <f t="shared" si="37"/>
        <v>1</v>
      </c>
      <c r="P139" s="31">
        <v>0</v>
      </c>
      <c r="Q139" s="31">
        <v>38320128</v>
      </c>
      <c r="R139" s="31">
        <v>38320128</v>
      </c>
      <c r="S139" s="31">
        <v>38320129</v>
      </c>
      <c r="T139" s="36">
        <f t="shared" si="38"/>
        <v>1.0000000260959463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49934970</v>
      </c>
      <c r="E144" s="32">
        <f>SUM(E138:E143)</f>
        <v>49254570</v>
      </c>
      <c r="F144" s="32">
        <f>SUM(F138:F143)</f>
        <v>20806643</v>
      </c>
      <c r="G144" s="37">
        <f t="shared" si="32"/>
        <v>0.41667478722826906</v>
      </c>
      <c r="H144" s="32">
        <f>SUM(H138:H143)</f>
        <v>16644911</v>
      </c>
      <c r="I144" s="37">
        <f t="shared" si="33"/>
        <v>0.33333175127570919</v>
      </c>
      <c r="J144" s="32">
        <f>SUM(J138:J143)</f>
        <v>11803466</v>
      </c>
      <c r="K144" s="37">
        <f t="shared" si="34"/>
        <v>0.2396420474282894</v>
      </c>
      <c r="L144" s="32">
        <f>SUM(L138:L143)</f>
        <v>0</v>
      </c>
      <c r="M144" s="37">
        <f t="shared" si="35"/>
        <v>0</v>
      </c>
      <c r="N144" s="32">
        <f t="shared" si="36"/>
        <v>49255020</v>
      </c>
      <c r="O144" s="37">
        <f t="shared" si="37"/>
        <v>1.0000091362080716</v>
      </c>
      <c r="P144" s="32">
        <f>SUM(P138:P143)</f>
        <v>0</v>
      </c>
      <c r="Q144" s="32">
        <f>SUM(Q138:Q143)</f>
        <v>52712321</v>
      </c>
      <c r="R144" s="32">
        <f>SUM(R138:R143)</f>
        <v>52712321</v>
      </c>
      <c r="S144" s="32">
        <f>SUM(S138:S143)</f>
        <v>52274479</v>
      </c>
      <c r="T144" s="37">
        <f t="shared" si="38"/>
        <v>0.99169374461807513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53513032</v>
      </c>
      <c r="E146" s="31">
        <v>53513032</v>
      </c>
      <c r="F146" s="31">
        <v>22297042</v>
      </c>
      <c r="G146" s="36">
        <f t="shared" si="32"/>
        <v>0.41666564510865317</v>
      </c>
      <c r="H146" s="31">
        <v>17837677</v>
      </c>
      <c r="I146" s="36">
        <f t="shared" si="33"/>
        <v>0.33333332710432106</v>
      </c>
      <c r="J146" s="31">
        <v>13378312</v>
      </c>
      <c r="K146" s="36">
        <f t="shared" si="34"/>
        <v>0.25000100909998896</v>
      </c>
      <c r="L146" s="31">
        <v>0</v>
      </c>
      <c r="M146" s="36">
        <f t="shared" si="35"/>
        <v>0</v>
      </c>
      <c r="N146" s="31">
        <f t="shared" si="36"/>
        <v>53513031</v>
      </c>
      <c r="O146" s="36">
        <f t="shared" si="37"/>
        <v>0.99999998131296319</v>
      </c>
      <c r="P146" s="31">
        <v>0</v>
      </c>
      <c r="Q146" s="31">
        <v>48512032</v>
      </c>
      <c r="R146" s="31">
        <v>48512032</v>
      </c>
      <c r="S146" s="31">
        <v>48512032</v>
      </c>
      <c r="T146" s="36">
        <f t="shared" si="38"/>
        <v>1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19554400</v>
      </c>
      <c r="E147" s="31">
        <v>19554400</v>
      </c>
      <c r="F147" s="31">
        <v>19555500</v>
      </c>
      <c r="G147" s="36">
        <f t="shared" si="32"/>
        <v>1.00005625332406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3354</v>
      </c>
      <c r="M147" s="36">
        <f t="shared" si="35"/>
        <v>1.7152149899766806E-4</v>
      </c>
      <c r="N147" s="31">
        <f t="shared" si="36"/>
        <v>19558854</v>
      </c>
      <c r="O147" s="36">
        <f t="shared" si="37"/>
        <v>1.0002277748230577</v>
      </c>
      <c r="P147" s="31">
        <v>0</v>
      </c>
      <c r="Q147" s="31">
        <v>50036400</v>
      </c>
      <c r="R147" s="31">
        <v>50036400</v>
      </c>
      <c r="S147" s="31">
        <v>1515</v>
      </c>
      <c r="T147" s="36">
        <f t="shared" si="38"/>
        <v>3.0277957646833105E-5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147469000</v>
      </c>
      <c r="E148" s="31">
        <v>147469000</v>
      </c>
      <c r="F148" s="31">
        <v>61446000</v>
      </c>
      <c r="G148" s="36">
        <f t="shared" si="32"/>
        <v>0.41667062230028007</v>
      </c>
      <c r="H148" s="31">
        <v>49156000</v>
      </c>
      <c r="I148" s="36">
        <f t="shared" si="33"/>
        <v>0.33333107297126852</v>
      </c>
      <c r="J148" s="31">
        <v>36084000</v>
      </c>
      <c r="K148" s="36">
        <f t="shared" si="34"/>
        <v>0.24468871423824667</v>
      </c>
      <c r="L148" s="31">
        <v>0</v>
      </c>
      <c r="M148" s="36">
        <f t="shared" si="35"/>
        <v>0</v>
      </c>
      <c r="N148" s="31">
        <f t="shared" si="36"/>
        <v>146686000</v>
      </c>
      <c r="O148" s="36">
        <f t="shared" si="37"/>
        <v>0.99469040950979526</v>
      </c>
      <c r="P148" s="31">
        <v>0</v>
      </c>
      <c r="Q148" s="31">
        <v>137249000</v>
      </c>
      <c r="R148" s="31">
        <v>137349200</v>
      </c>
      <c r="S148" s="31">
        <v>137238000</v>
      </c>
      <c r="T148" s="36">
        <f t="shared" si="38"/>
        <v>0.99919038480020272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584008000</v>
      </c>
      <c r="E149" s="31">
        <v>584008000</v>
      </c>
      <c r="F149" s="31">
        <v>243337000</v>
      </c>
      <c r="G149" s="36">
        <f t="shared" si="32"/>
        <v>0.41666723743510364</v>
      </c>
      <c r="H149" s="31">
        <v>152878000</v>
      </c>
      <c r="I149" s="36">
        <f t="shared" si="33"/>
        <v>0.2617738113176532</v>
      </c>
      <c r="J149" s="31">
        <v>187793000</v>
      </c>
      <c r="K149" s="36">
        <f t="shared" si="34"/>
        <v>0.32155895124724321</v>
      </c>
      <c r="L149" s="31">
        <v>0</v>
      </c>
      <c r="M149" s="36">
        <f t="shared" si="35"/>
        <v>0</v>
      </c>
      <c r="N149" s="31">
        <f t="shared" si="36"/>
        <v>584008000</v>
      </c>
      <c r="O149" s="36">
        <f t="shared" si="37"/>
        <v>1</v>
      </c>
      <c r="P149" s="31">
        <v>0</v>
      </c>
      <c r="Q149" s="31">
        <v>537398000</v>
      </c>
      <c r="R149" s="31">
        <v>537398000</v>
      </c>
      <c r="S149" s="31">
        <v>523135065</v>
      </c>
      <c r="T149" s="36">
        <f t="shared" si="38"/>
        <v>0.97345927041038482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804544432</v>
      </c>
      <c r="E150" s="32">
        <f>SUM(E145:E149)</f>
        <v>804544432</v>
      </c>
      <c r="F150" s="32">
        <f>SUM(F145:F149)</f>
        <v>346635542</v>
      </c>
      <c r="G150" s="37">
        <f t="shared" si="32"/>
        <v>0.43084698397365828</v>
      </c>
      <c r="H150" s="32">
        <f>SUM(H145:H149)</f>
        <v>219871677</v>
      </c>
      <c r="I150" s="37">
        <f t="shared" si="33"/>
        <v>0.27328717750668619</v>
      </c>
      <c r="J150" s="32">
        <f>SUM(J145:J149)</f>
        <v>237255312</v>
      </c>
      <c r="K150" s="37">
        <f t="shared" si="34"/>
        <v>0.29489398293418306</v>
      </c>
      <c r="L150" s="32">
        <f>SUM(L145:L149)</f>
        <v>3354</v>
      </c>
      <c r="M150" s="37">
        <f t="shared" si="35"/>
        <v>4.1688188577259334E-6</v>
      </c>
      <c r="N150" s="32">
        <f t="shared" si="36"/>
        <v>803765885</v>
      </c>
      <c r="O150" s="37">
        <f t="shared" si="37"/>
        <v>0.99903231323338526</v>
      </c>
      <c r="P150" s="32">
        <f>SUM(P145:P149)</f>
        <v>0</v>
      </c>
      <c r="Q150" s="32">
        <f>SUM(Q145:Q149)</f>
        <v>773195432</v>
      </c>
      <c r="R150" s="32">
        <f>SUM(R145:R149)</f>
        <v>773295632</v>
      </c>
      <c r="S150" s="32">
        <f>SUM(S145:S149)</f>
        <v>708886612</v>
      </c>
      <c r="T150" s="37">
        <f t="shared" si="38"/>
        <v>0.9167084135294844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101316</v>
      </c>
      <c r="M151" s="36">
        <f t="shared" si="35"/>
        <v>0</v>
      </c>
      <c r="N151" s="31">
        <f t="shared" si="36"/>
        <v>101316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934500</v>
      </c>
      <c r="E152" s="31">
        <v>894700</v>
      </c>
      <c r="F152" s="31">
        <v>218644</v>
      </c>
      <c r="G152" s="36">
        <f t="shared" si="32"/>
        <v>0.23396896736222578</v>
      </c>
      <c r="H152" s="31">
        <v>220279</v>
      </c>
      <c r="I152" s="36">
        <f t="shared" si="33"/>
        <v>0.23571856607811664</v>
      </c>
      <c r="J152" s="31">
        <v>247559</v>
      </c>
      <c r="K152" s="36">
        <f t="shared" si="34"/>
        <v>0.27669498155806416</v>
      </c>
      <c r="L152" s="31">
        <v>228157</v>
      </c>
      <c r="M152" s="36">
        <f t="shared" si="35"/>
        <v>0.25500950039119258</v>
      </c>
      <c r="N152" s="31">
        <f t="shared" si="36"/>
        <v>914639</v>
      </c>
      <c r="O152" s="36">
        <f t="shared" si="37"/>
        <v>1.0222856823516262</v>
      </c>
      <c r="P152" s="31">
        <v>44495</v>
      </c>
      <c r="Q152" s="31">
        <v>1603600</v>
      </c>
      <c r="R152" s="31">
        <v>1623600</v>
      </c>
      <c r="S152" s="31">
        <v>203236</v>
      </c>
      <c r="T152" s="36">
        <f t="shared" si="38"/>
        <v>0.12517615176151761</v>
      </c>
      <c r="U152" s="36">
        <f t="shared" si="39"/>
        <v>4.127699741543994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187196430</v>
      </c>
      <c r="E153" s="31">
        <v>174320620</v>
      </c>
      <c r="F153" s="31">
        <v>100525000</v>
      </c>
      <c r="G153" s="36">
        <f t="shared" si="32"/>
        <v>0.53700276228558419</v>
      </c>
      <c r="H153" s="31">
        <v>80419000</v>
      </c>
      <c r="I153" s="36">
        <f t="shared" si="33"/>
        <v>0.42959686784625112</v>
      </c>
      <c r="J153" s="31">
        <v>60315000</v>
      </c>
      <c r="K153" s="36">
        <f t="shared" si="34"/>
        <v>0.34600037562968738</v>
      </c>
      <c r="L153" s="31">
        <v>-66938380</v>
      </c>
      <c r="M153" s="36">
        <f t="shared" si="35"/>
        <v>-0.38399576596274154</v>
      </c>
      <c r="N153" s="31">
        <f t="shared" si="36"/>
        <v>174320620</v>
      </c>
      <c r="O153" s="36">
        <f t="shared" si="37"/>
        <v>1</v>
      </c>
      <c r="P153" s="31">
        <v>-81052140</v>
      </c>
      <c r="Q153" s="31">
        <v>168484970</v>
      </c>
      <c r="R153" s="31">
        <v>165680860</v>
      </c>
      <c r="S153" s="31">
        <v>450048739</v>
      </c>
      <c r="T153" s="36">
        <f t="shared" si="38"/>
        <v>2.716359264431631</v>
      </c>
      <c r="U153" s="36">
        <f t="shared" si="39"/>
        <v>-0.17413186129323666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300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188130930</v>
      </c>
      <c r="E157" s="32">
        <f>SUM(E151:E156)</f>
        <v>175215320</v>
      </c>
      <c r="F157" s="32">
        <f>SUM(F151:F156)</f>
        <v>100743644</v>
      </c>
      <c r="G157" s="37">
        <f t="shared" si="32"/>
        <v>0.53549750697559406</v>
      </c>
      <c r="H157" s="32">
        <f>SUM(H151:H156)</f>
        <v>80639279</v>
      </c>
      <c r="I157" s="37">
        <f t="shared" si="33"/>
        <v>0.42863381901104725</v>
      </c>
      <c r="J157" s="32">
        <f>SUM(J151:J156)</f>
        <v>60562559</v>
      </c>
      <c r="K157" s="37">
        <f t="shared" si="34"/>
        <v>0.34564648228248535</v>
      </c>
      <c r="L157" s="32">
        <f>SUM(L151:L156)</f>
        <v>-66608907</v>
      </c>
      <c r="M157" s="37">
        <f t="shared" si="35"/>
        <v>-0.38015458351472919</v>
      </c>
      <c r="N157" s="32">
        <f t="shared" si="36"/>
        <v>175336575</v>
      </c>
      <c r="O157" s="37">
        <f t="shared" si="37"/>
        <v>1.0006920342353625</v>
      </c>
      <c r="P157" s="32">
        <f>SUM(P151:P156)</f>
        <v>-81007645</v>
      </c>
      <c r="Q157" s="32">
        <f>SUM(Q151:Q156)</f>
        <v>170088570</v>
      </c>
      <c r="R157" s="32">
        <f>SUM(R151:R156)</f>
        <v>167304460</v>
      </c>
      <c r="S157" s="32">
        <f>SUM(S151:S156)</f>
        <v>450252275</v>
      </c>
      <c r="T157" s="37">
        <f t="shared" si="38"/>
        <v>2.691215016025275</v>
      </c>
      <c r="U157" s="37">
        <f t="shared" si="39"/>
        <v>-0.17774542143522376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7806000</v>
      </c>
      <c r="E158" s="31">
        <v>7806000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88523640</v>
      </c>
      <c r="E159" s="31">
        <v>88639156</v>
      </c>
      <c r="F159" s="31">
        <v>33824400</v>
      </c>
      <c r="G159" s="36">
        <f t="shared" si="32"/>
        <v>0.38209454559256711</v>
      </c>
      <c r="H159" s="31">
        <v>27317534</v>
      </c>
      <c r="I159" s="36">
        <f t="shared" si="33"/>
        <v>0.30859027035038322</v>
      </c>
      <c r="J159" s="31">
        <v>20383609</v>
      </c>
      <c r="K159" s="36">
        <f t="shared" si="34"/>
        <v>0.22996167743293947</v>
      </c>
      <c r="L159" s="31">
        <v>7194709</v>
      </c>
      <c r="M159" s="36">
        <f t="shared" si="35"/>
        <v>8.1168518797719594E-2</v>
      </c>
      <c r="N159" s="31">
        <f t="shared" si="36"/>
        <v>88720252</v>
      </c>
      <c r="O159" s="36">
        <f t="shared" si="37"/>
        <v>1.0009149004081221</v>
      </c>
      <c r="P159" s="31">
        <v>541984</v>
      </c>
      <c r="Q159" s="31">
        <v>75934992</v>
      </c>
      <c r="R159" s="31">
        <v>76759822</v>
      </c>
      <c r="S159" s="31">
        <v>73288471</v>
      </c>
      <c r="T159" s="36">
        <f t="shared" si="38"/>
        <v>0.95477645844462744</v>
      </c>
      <c r="U159" s="36">
        <f t="shared" si="39"/>
        <v>12.274762723622837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56205948</v>
      </c>
      <c r="E162" s="31">
        <v>56205948</v>
      </c>
      <c r="F162" s="31">
        <v>23419145</v>
      </c>
      <c r="G162" s="36">
        <f t="shared" si="32"/>
        <v>0.41666666666666669</v>
      </c>
      <c r="H162" s="31">
        <v>0</v>
      </c>
      <c r="I162" s="36">
        <f t="shared" si="33"/>
        <v>0</v>
      </c>
      <c r="J162" s="31">
        <v>32786803</v>
      </c>
      <c r="K162" s="36">
        <f t="shared" si="34"/>
        <v>0.58333333333333337</v>
      </c>
      <c r="L162" s="31">
        <v>0</v>
      </c>
      <c r="M162" s="36">
        <f t="shared" si="35"/>
        <v>0</v>
      </c>
      <c r="N162" s="31">
        <f t="shared" si="36"/>
        <v>56205948</v>
      </c>
      <c r="O162" s="36">
        <f t="shared" si="37"/>
        <v>1</v>
      </c>
      <c r="P162" s="31">
        <v>-132866</v>
      </c>
      <c r="Q162" s="31">
        <v>51462641</v>
      </c>
      <c r="R162" s="31">
        <v>51462641</v>
      </c>
      <c r="S162" s="31">
        <v>51462642</v>
      </c>
      <c r="T162" s="36">
        <f t="shared" si="38"/>
        <v>1.0000000194315717</v>
      </c>
      <c r="U162" s="36">
        <f t="shared" si="39"/>
        <v>-1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152535588</v>
      </c>
      <c r="E163" s="32">
        <f>SUM(E158:E162)</f>
        <v>152651104</v>
      </c>
      <c r="F163" s="32">
        <f>SUM(F158:F162)</f>
        <v>57243545</v>
      </c>
      <c r="G163" s="37">
        <f t="shared" si="32"/>
        <v>0.37527993139541965</v>
      </c>
      <c r="H163" s="32">
        <f>SUM(H158:H162)</f>
        <v>27317534</v>
      </c>
      <c r="I163" s="37">
        <f t="shared" si="33"/>
        <v>0.17908957744339635</v>
      </c>
      <c r="J163" s="32">
        <f>SUM(J158:J162)</f>
        <v>53170412</v>
      </c>
      <c r="K163" s="37">
        <f t="shared" si="34"/>
        <v>0.34831331452407971</v>
      </c>
      <c r="L163" s="32">
        <f>SUM(L158:L162)</f>
        <v>7194709</v>
      </c>
      <c r="M163" s="37">
        <f t="shared" si="35"/>
        <v>4.713171940112533E-2</v>
      </c>
      <c r="N163" s="32">
        <f t="shared" si="36"/>
        <v>144926200</v>
      </c>
      <c r="O163" s="37">
        <f t="shared" si="37"/>
        <v>0.94939503352691113</v>
      </c>
      <c r="P163" s="32">
        <f>SUM(P158:P162)</f>
        <v>409118</v>
      </c>
      <c r="Q163" s="32">
        <f>SUM(Q158:Q162)</f>
        <v>135203633</v>
      </c>
      <c r="R163" s="32">
        <f>SUM(R158:R162)</f>
        <v>136028463</v>
      </c>
      <c r="S163" s="32">
        <f>SUM(S158:S162)</f>
        <v>124751113</v>
      </c>
      <c r="T163" s="37">
        <f t="shared" si="38"/>
        <v>0.91709565960471084</v>
      </c>
      <c r="U163" s="37">
        <f t="shared" si="39"/>
        <v>16.585901866943033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39485776</v>
      </c>
      <c r="E166" s="31">
        <v>39485776</v>
      </c>
      <c r="F166" s="31">
        <v>16404960</v>
      </c>
      <c r="G166" s="36">
        <f t="shared" si="32"/>
        <v>0.41546505252929561</v>
      </c>
      <c r="H166" s="31">
        <v>13124000</v>
      </c>
      <c r="I166" s="36">
        <f t="shared" si="33"/>
        <v>0.33237285244185144</v>
      </c>
      <c r="J166" s="31">
        <v>9956816</v>
      </c>
      <c r="K166" s="36">
        <f t="shared" si="34"/>
        <v>0.2521620950288529</v>
      </c>
      <c r="L166" s="31">
        <v>1667</v>
      </c>
      <c r="M166" s="36">
        <f t="shared" si="35"/>
        <v>4.2217734305133069E-5</v>
      </c>
      <c r="N166" s="31">
        <f t="shared" si="36"/>
        <v>39487443</v>
      </c>
      <c r="O166" s="36">
        <f t="shared" si="37"/>
        <v>1.0000422177343051</v>
      </c>
      <c r="P166" s="31">
        <v>7489490</v>
      </c>
      <c r="Q166" s="31">
        <v>32294920</v>
      </c>
      <c r="R166" s="31">
        <v>32295420</v>
      </c>
      <c r="S166" s="31">
        <v>32295420</v>
      </c>
      <c r="T166" s="36">
        <f t="shared" si="38"/>
        <v>1</v>
      </c>
      <c r="U166" s="36">
        <f t="shared" si="39"/>
        <v>-0.99977742142655912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39485776</v>
      </c>
      <c r="E169" s="32">
        <f>SUM(E164:E168)</f>
        <v>39485776</v>
      </c>
      <c r="F169" s="32">
        <f>SUM(F164:F168)</f>
        <v>16404960</v>
      </c>
      <c r="G169" s="37">
        <f t="shared" si="32"/>
        <v>0.41546505252929561</v>
      </c>
      <c r="H169" s="32">
        <f>SUM(H164:H168)</f>
        <v>13124000</v>
      </c>
      <c r="I169" s="37">
        <f t="shared" si="33"/>
        <v>0.33237285244185144</v>
      </c>
      <c r="J169" s="32">
        <f>SUM(J164:J168)</f>
        <v>9956816</v>
      </c>
      <c r="K169" s="37">
        <f t="shared" si="34"/>
        <v>0.2521620950288529</v>
      </c>
      <c r="L169" s="32">
        <f>SUM(L164:L168)</f>
        <v>1667</v>
      </c>
      <c r="M169" s="37">
        <f t="shared" si="35"/>
        <v>4.2217734305133069E-5</v>
      </c>
      <c r="N169" s="32">
        <f t="shared" si="36"/>
        <v>39487443</v>
      </c>
      <c r="O169" s="37">
        <f t="shared" si="37"/>
        <v>1.0000422177343051</v>
      </c>
      <c r="P169" s="32">
        <f>SUM(P164:P168)</f>
        <v>7489490</v>
      </c>
      <c r="Q169" s="32">
        <f>SUM(Q164:Q168)</f>
        <v>32294920</v>
      </c>
      <c r="R169" s="32">
        <f>SUM(R164:R168)</f>
        <v>32295420</v>
      </c>
      <c r="S169" s="32">
        <f>SUM(S164:S168)</f>
        <v>32295420</v>
      </c>
      <c r="T169" s="37">
        <f t="shared" si="38"/>
        <v>1</v>
      </c>
      <c r="U169" s="37">
        <f t="shared" si="39"/>
        <v>-0.99977742142655912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2667675213</v>
      </c>
      <c r="E170" s="32">
        <f>SUM(E105,E107:E111,E113:E120,E122:E125,E127:E131,E133:E136,E138:E143,E145:E149,E151:E156,E158:E162,E164:E168)</f>
        <v>2659235760</v>
      </c>
      <c r="F170" s="32">
        <f>SUM(F105,F107:F111,F113:F120,F122:F125,F127:F131,F133:F136,F138:F143,F145:F149,F151:F156,F158:F162,F164:F168)</f>
        <v>1104893820</v>
      </c>
      <c r="G170" s="37">
        <f t="shared" si="32"/>
        <v>0.41417853815774835</v>
      </c>
      <c r="H170" s="32">
        <f>SUM(H105,H107:H111,H113:H120,H122:H125,H127:H131,H133:H136,H138:H143,H145:H149,H151:H156,H158:H162,H164:H168)</f>
        <v>825297046</v>
      </c>
      <c r="I170" s="37">
        <f t="shared" si="33"/>
        <v>0.30936938723957025</v>
      </c>
      <c r="J170" s="32">
        <f>SUM(J105,J107:J111,J113:J120,J122:J125,J127:J131,J133:J136,J138:J143,J145:J149,J151:J156,J158:J162,J164:J168)</f>
        <v>741472363</v>
      </c>
      <c r="K170" s="37">
        <f t="shared" si="34"/>
        <v>0.27882911855848391</v>
      </c>
      <c r="L170" s="32">
        <f>SUM(L105,L107:L111,L113:L120,L122:L125,L127:L131,L133:L136,L138:L143,L145:L149,L151:L156,L158:L162,L164:L168)</f>
        <v>-18306738</v>
      </c>
      <c r="M170" s="37">
        <f t="shared" si="35"/>
        <v>-6.8842102213607414E-3</v>
      </c>
      <c r="N170" s="32">
        <f t="shared" si="36"/>
        <v>2653356491</v>
      </c>
      <c r="O170" s="37">
        <f t="shared" si="37"/>
        <v>0.99778911329020337</v>
      </c>
      <c r="P170" s="32">
        <f>SUM(P105,P107:P111,P113:P120,P122:P125,P127:P131,P133:P136,P138:P143,P145:P149,P151:P156,P158:P162,P164:P168)</f>
        <v>-44950394</v>
      </c>
      <c r="Q170" s="32">
        <f>SUM(Q105,Q107:Q111,Q113:Q120,Q122:Q125,Q127:Q131,Q133:Q136,Q138:Q143,Q145:Q149,Q151:Q156,Q158:Q162,Q164:Q168)</f>
        <v>2486230401</v>
      </c>
      <c r="R170" s="32">
        <f>SUM(R105,R107:R111,R113:R120,R122:R125,R127:R131,R133:R136,R138:R143,R145:R149,R151:R156,R158:R162,R164:R168)</f>
        <v>2511390089</v>
      </c>
      <c r="S170" s="32">
        <f>SUM(S105,S107:S111,S113:S120,S122:S125,S127:S131,S133:S136,S138:S143,S145:S149,S151:S156,S158:S162,S164:S168)</f>
        <v>2686797493</v>
      </c>
      <c r="T170" s="37">
        <f t="shared" si="38"/>
        <v>1.0698447464487066</v>
      </c>
      <c r="U170" s="37">
        <f t="shared" si="39"/>
        <v>-0.5927346487774946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1100</v>
      </c>
      <c r="E175" s="31">
        <v>1100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28090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28090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110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1100</v>
      </c>
      <c r="E179" s="32">
        <f>SUM(E173:E178)</f>
        <v>1100</v>
      </c>
      <c r="F179" s="32">
        <f>SUM(F173:F178)</f>
        <v>0</v>
      </c>
      <c r="G179" s="37">
        <f t="shared" si="40"/>
        <v>0</v>
      </c>
      <c r="H179" s="32">
        <f>SUM(H173:H178)</f>
        <v>28090</v>
      </c>
      <c r="I179" s="37">
        <f t="shared" si="41"/>
        <v>25.536363636363635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28090</v>
      </c>
      <c r="O179" s="37">
        <f t="shared" si="45"/>
        <v>25.536363636363635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110</v>
      </c>
      <c r="T179" s="37">
        <f t="shared" si="46"/>
        <v>0.1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26991489</v>
      </c>
      <c r="E180" s="31">
        <v>26991489</v>
      </c>
      <c r="F180" s="31">
        <v>8896772</v>
      </c>
      <c r="G180" s="36">
        <f t="shared" si="40"/>
        <v>0.32961397572397727</v>
      </c>
      <c r="H180" s="31">
        <v>6871298</v>
      </c>
      <c r="I180" s="36">
        <f t="shared" si="41"/>
        <v>0.25457276551138025</v>
      </c>
      <c r="J180" s="31">
        <v>5841033</v>
      </c>
      <c r="K180" s="36">
        <f t="shared" si="42"/>
        <v>0.21640277051777321</v>
      </c>
      <c r="L180" s="31">
        <v>9014674</v>
      </c>
      <c r="M180" s="36">
        <f t="shared" si="43"/>
        <v>0.33398209339247642</v>
      </c>
      <c r="N180" s="31">
        <f t="shared" si="44"/>
        <v>30623777</v>
      </c>
      <c r="O180" s="36">
        <f t="shared" si="45"/>
        <v>1.1345716051456072</v>
      </c>
      <c r="P180" s="31">
        <v>7561499</v>
      </c>
      <c r="Q180" s="31">
        <v>23286695</v>
      </c>
      <c r="R180" s="31">
        <v>93286695</v>
      </c>
      <c r="S180" s="31">
        <v>27468001</v>
      </c>
      <c r="T180" s="36">
        <f t="shared" si="46"/>
        <v>0.29444714490099577</v>
      </c>
      <c r="U180" s="36">
        <f t="shared" si="47"/>
        <v>0.19218080965163131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617800000</v>
      </c>
      <c r="E181" s="31">
        <v>617800000</v>
      </c>
      <c r="F181" s="31">
        <v>245667000</v>
      </c>
      <c r="G181" s="36">
        <f t="shared" si="40"/>
        <v>0.39764810618323082</v>
      </c>
      <c r="H181" s="31">
        <v>210507055</v>
      </c>
      <c r="I181" s="36">
        <f t="shared" si="41"/>
        <v>0.34073657332470053</v>
      </c>
      <c r="J181" s="31">
        <v>152788359</v>
      </c>
      <c r="K181" s="36">
        <f t="shared" si="42"/>
        <v>0.2473103900938815</v>
      </c>
      <c r="L181" s="31">
        <v>8824586</v>
      </c>
      <c r="M181" s="36">
        <f t="shared" si="43"/>
        <v>1.428388798964066E-2</v>
      </c>
      <c r="N181" s="31">
        <f t="shared" si="44"/>
        <v>617787000</v>
      </c>
      <c r="O181" s="36">
        <f t="shared" si="45"/>
        <v>0.9999789575914535</v>
      </c>
      <c r="P181" s="31">
        <v>1651283</v>
      </c>
      <c r="Q181" s="31">
        <v>570169000</v>
      </c>
      <c r="R181" s="31">
        <v>570169000</v>
      </c>
      <c r="S181" s="31">
        <v>566933256</v>
      </c>
      <c r="T181" s="36">
        <f t="shared" si="46"/>
        <v>0.9943249387462314</v>
      </c>
      <c r="U181" s="36">
        <f t="shared" si="47"/>
        <v>4.3440785134952637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478663003</v>
      </c>
      <c r="E182" s="31">
        <v>481942998</v>
      </c>
      <c r="F182" s="31">
        <v>200810000</v>
      </c>
      <c r="G182" s="36">
        <f t="shared" si="40"/>
        <v>0.41952270959199245</v>
      </c>
      <c r="H182" s="31">
        <v>160648000</v>
      </c>
      <c r="I182" s="36">
        <f t="shared" si="41"/>
        <v>0.33561816767359393</v>
      </c>
      <c r="J182" s="31">
        <v>120485000</v>
      </c>
      <c r="K182" s="36">
        <f t="shared" si="42"/>
        <v>0.24999844483683109</v>
      </c>
      <c r="L182" s="31">
        <v>0</v>
      </c>
      <c r="M182" s="36">
        <f t="shared" si="43"/>
        <v>0</v>
      </c>
      <c r="N182" s="31">
        <f t="shared" si="44"/>
        <v>481943000</v>
      </c>
      <c r="O182" s="36">
        <f t="shared" si="45"/>
        <v>1.0000000041498684</v>
      </c>
      <c r="P182" s="31">
        <v>0</v>
      </c>
      <c r="Q182" s="31">
        <v>445889000</v>
      </c>
      <c r="R182" s="31">
        <v>445889000</v>
      </c>
      <c r="S182" s="31">
        <v>445889000</v>
      </c>
      <c r="T182" s="36">
        <f t="shared" si="46"/>
        <v>1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16417904</v>
      </c>
      <c r="E184" s="31">
        <v>16415899</v>
      </c>
      <c r="F184" s="31">
        <v>7009358</v>
      </c>
      <c r="G184" s="36">
        <f t="shared" si="40"/>
        <v>0.42693379130490711</v>
      </c>
      <c r="H184" s="31">
        <v>5632728</v>
      </c>
      <c r="I184" s="36">
        <f t="shared" si="41"/>
        <v>0.34308447655681262</v>
      </c>
      <c r="J184" s="31">
        <v>4205607</v>
      </c>
      <c r="K184" s="36">
        <f t="shared" si="42"/>
        <v>0.25619108645831701</v>
      </c>
      <c r="L184" s="31">
        <v>0</v>
      </c>
      <c r="M184" s="36">
        <f t="shared" si="43"/>
        <v>0</v>
      </c>
      <c r="N184" s="31">
        <f t="shared" si="44"/>
        <v>16847693</v>
      </c>
      <c r="O184" s="36">
        <f t="shared" si="45"/>
        <v>1.0263034025733224</v>
      </c>
      <c r="P184" s="31">
        <v>0</v>
      </c>
      <c r="Q184" s="31">
        <v>15124921</v>
      </c>
      <c r="R184" s="31">
        <v>15126911</v>
      </c>
      <c r="S184" s="31">
        <v>12672022</v>
      </c>
      <c r="T184" s="36">
        <f t="shared" si="46"/>
        <v>0.83771379364894794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1139872396</v>
      </c>
      <c r="E185" s="32">
        <f>SUM(E180:E184)</f>
        <v>1143150386</v>
      </c>
      <c r="F185" s="32">
        <f>SUM(F180:F184)</f>
        <v>462383130</v>
      </c>
      <c r="G185" s="37">
        <f t="shared" si="40"/>
        <v>0.405644641999033</v>
      </c>
      <c r="H185" s="32">
        <f>SUM(H180:H184)</f>
        <v>383659081</v>
      </c>
      <c r="I185" s="37">
        <f t="shared" si="41"/>
        <v>0.33658072811160522</v>
      </c>
      <c r="J185" s="32">
        <f>SUM(J180:J184)</f>
        <v>283319999</v>
      </c>
      <c r="K185" s="37">
        <f t="shared" si="42"/>
        <v>0.24784140605626317</v>
      </c>
      <c r="L185" s="32">
        <f>SUM(L180:L184)</f>
        <v>17839260</v>
      </c>
      <c r="M185" s="37">
        <f t="shared" si="43"/>
        <v>1.5605348358776656E-2</v>
      </c>
      <c r="N185" s="32">
        <f t="shared" si="44"/>
        <v>1147201470</v>
      </c>
      <c r="O185" s="37">
        <f t="shared" si="45"/>
        <v>1.0035437892071009</v>
      </c>
      <c r="P185" s="32">
        <f>SUM(P180:P184)</f>
        <v>9212782</v>
      </c>
      <c r="Q185" s="32">
        <f>SUM(Q180:Q184)</f>
        <v>1054469616</v>
      </c>
      <c r="R185" s="32">
        <f>SUM(R180:R184)</f>
        <v>1124471606</v>
      </c>
      <c r="S185" s="32">
        <f>SUM(S180:S184)</f>
        <v>1052962279</v>
      </c>
      <c r="T185" s="37">
        <f t="shared" si="46"/>
        <v>0.93640628485553778</v>
      </c>
      <c r="U185" s="37">
        <f t="shared" si="47"/>
        <v>0.93635972282856583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2164</v>
      </c>
      <c r="E188" s="31">
        <v>2164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2068</v>
      </c>
      <c r="R188" s="31">
        <v>2068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60186000</v>
      </c>
      <c r="F190" s="31">
        <v>26079998</v>
      </c>
      <c r="G190" s="36">
        <f t="shared" si="40"/>
        <v>0.41666663471370141</v>
      </c>
      <c r="H190" s="31">
        <v>20863999</v>
      </c>
      <c r="I190" s="36">
        <f t="shared" si="41"/>
        <v>0.33333331735685073</v>
      </c>
      <c r="J190" s="31">
        <v>15648000</v>
      </c>
      <c r="K190" s="36">
        <f t="shared" si="42"/>
        <v>0.25999401854251819</v>
      </c>
      <c r="L190" s="31">
        <v>0</v>
      </c>
      <c r="M190" s="36">
        <f t="shared" si="43"/>
        <v>0</v>
      </c>
      <c r="N190" s="31">
        <f t="shared" si="44"/>
        <v>62591997</v>
      </c>
      <c r="O190" s="36">
        <f t="shared" si="45"/>
        <v>1.0399760243245937</v>
      </c>
      <c r="P190" s="31">
        <v>0</v>
      </c>
      <c r="Q190" s="31">
        <v>58535000</v>
      </c>
      <c r="R190" s="31">
        <v>58529000</v>
      </c>
      <c r="S190" s="31">
        <v>16432006585</v>
      </c>
      <c r="T190" s="36">
        <f t="shared" si="46"/>
        <v>280.74982632541133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62594164</v>
      </c>
      <c r="E191" s="32">
        <f>SUM(E186:E190)</f>
        <v>60188164</v>
      </c>
      <c r="F191" s="32">
        <f>SUM(F186:F190)</f>
        <v>26079998</v>
      </c>
      <c r="G191" s="37">
        <f t="shared" si="40"/>
        <v>0.41665222975100363</v>
      </c>
      <c r="H191" s="32">
        <f>SUM(H186:H190)</f>
        <v>20863999</v>
      </c>
      <c r="I191" s="37">
        <f t="shared" si="41"/>
        <v>0.33332179338636109</v>
      </c>
      <c r="J191" s="32">
        <f>SUM(J186:J190)</f>
        <v>15648000</v>
      </c>
      <c r="K191" s="37">
        <f t="shared" si="42"/>
        <v>0.25998467074024723</v>
      </c>
      <c r="L191" s="32">
        <f>SUM(L186:L190)</f>
        <v>0</v>
      </c>
      <c r="M191" s="37">
        <f t="shared" si="43"/>
        <v>0</v>
      </c>
      <c r="N191" s="32">
        <f t="shared" si="44"/>
        <v>62591997</v>
      </c>
      <c r="O191" s="37">
        <f t="shared" si="45"/>
        <v>1.0399386331173019</v>
      </c>
      <c r="P191" s="32">
        <f>SUM(P186:P190)</f>
        <v>0</v>
      </c>
      <c r="Q191" s="32">
        <f>SUM(Q186:Q190)</f>
        <v>58537068</v>
      </c>
      <c r="R191" s="32">
        <f>SUM(R186:R190)</f>
        <v>58531068</v>
      </c>
      <c r="S191" s="32">
        <f>SUM(S186:S190)</f>
        <v>16432006585</v>
      </c>
      <c r="T191" s="37">
        <f t="shared" si="46"/>
        <v>280.73990696701452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140409530</v>
      </c>
      <c r="E192" s="31">
        <v>140409530</v>
      </c>
      <c r="F192" s="31">
        <v>124638</v>
      </c>
      <c r="G192" s="36">
        <f t="shared" si="40"/>
        <v>8.8767478959583443E-4</v>
      </c>
      <c r="H192" s="31">
        <v>44201211</v>
      </c>
      <c r="I192" s="36">
        <f t="shared" si="41"/>
        <v>0.31480207219552692</v>
      </c>
      <c r="J192" s="31">
        <v>33334</v>
      </c>
      <c r="K192" s="36">
        <f t="shared" si="42"/>
        <v>2.3740553792894257E-4</v>
      </c>
      <c r="L192" s="31">
        <v>31948990</v>
      </c>
      <c r="M192" s="36">
        <f t="shared" si="43"/>
        <v>0.22754146388781446</v>
      </c>
      <c r="N192" s="31">
        <f t="shared" si="44"/>
        <v>76308173</v>
      </c>
      <c r="O192" s="36">
        <f t="shared" si="45"/>
        <v>0.54346861641086608</v>
      </c>
      <c r="P192" s="31">
        <v>23977872</v>
      </c>
      <c r="Q192" s="31">
        <v>125160996</v>
      </c>
      <c r="R192" s="31">
        <v>126639798</v>
      </c>
      <c r="S192" s="31">
        <v>110126506</v>
      </c>
      <c r="T192" s="36">
        <f t="shared" si="46"/>
        <v>0.86960424557847127</v>
      </c>
      <c r="U192" s="36">
        <f t="shared" si="47"/>
        <v>0.33243642304871757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7028995</v>
      </c>
      <c r="E193" s="31">
        <v>11428995</v>
      </c>
      <c r="F193" s="31">
        <v>44563634</v>
      </c>
      <c r="G193" s="36">
        <f t="shared" si="40"/>
        <v>6.3399723573569196</v>
      </c>
      <c r="H193" s="31">
        <v>5269430</v>
      </c>
      <c r="I193" s="36">
        <f t="shared" si="41"/>
        <v>0.74967047209451709</v>
      </c>
      <c r="J193" s="31">
        <v>3799883</v>
      </c>
      <c r="K193" s="36">
        <f t="shared" si="42"/>
        <v>0.33247744005487795</v>
      </c>
      <c r="L193" s="31">
        <v>6638327</v>
      </c>
      <c r="M193" s="36">
        <f t="shared" si="43"/>
        <v>0.58083208541083442</v>
      </c>
      <c r="N193" s="31">
        <f t="shared" si="44"/>
        <v>60271274</v>
      </c>
      <c r="O193" s="36">
        <f t="shared" si="45"/>
        <v>5.2735410243857839</v>
      </c>
      <c r="P193" s="31">
        <v>158113</v>
      </c>
      <c r="Q193" s="31">
        <v>4225356</v>
      </c>
      <c r="R193" s="31">
        <v>7025356</v>
      </c>
      <c r="S193" s="31">
        <v>-7995194</v>
      </c>
      <c r="T193" s="36">
        <f t="shared" si="46"/>
        <v>-1.1380482355627246</v>
      </c>
      <c r="U193" s="36">
        <f t="shared" si="47"/>
        <v>40.984700815239734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579335575</v>
      </c>
      <c r="E195" s="31">
        <v>583652891</v>
      </c>
      <c r="F195" s="31">
        <v>242736177</v>
      </c>
      <c r="G195" s="36">
        <f t="shared" si="40"/>
        <v>0.41899062904949347</v>
      </c>
      <c r="H195" s="31">
        <v>192674140</v>
      </c>
      <c r="I195" s="36">
        <f t="shared" si="41"/>
        <v>0.33257778102095664</v>
      </c>
      <c r="J195" s="31">
        <v>145648849</v>
      </c>
      <c r="K195" s="36">
        <f t="shared" si="42"/>
        <v>0.24954703599677705</v>
      </c>
      <c r="L195" s="31">
        <v>1210866</v>
      </c>
      <c r="M195" s="36">
        <f t="shared" si="43"/>
        <v>2.0746337740662371E-3</v>
      </c>
      <c r="N195" s="31">
        <f t="shared" si="44"/>
        <v>582270032</v>
      </c>
      <c r="O195" s="36">
        <f t="shared" si="45"/>
        <v>0.99763068251468667</v>
      </c>
      <c r="P195" s="31">
        <v>1659200</v>
      </c>
      <c r="Q195" s="31">
        <v>539724559</v>
      </c>
      <c r="R195" s="31">
        <v>540438559</v>
      </c>
      <c r="S195" s="31">
        <v>537841331</v>
      </c>
      <c r="T195" s="36">
        <f t="shared" si="46"/>
        <v>0.99519422151371695</v>
      </c>
      <c r="U195" s="36">
        <f t="shared" si="47"/>
        <v>-0.2702109450337512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726774100</v>
      </c>
      <c r="E198" s="32">
        <f>SUM(E192:E197)</f>
        <v>735491416</v>
      </c>
      <c r="F198" s="32">
        <f>SUM(F192:F197)</f>
        <v>287424449</v>
      </c>
      <c r="G198" s="37">
        <f t="shared" si="40"/>
        <v>0.39547976324417727</v>
      </c>
      <c r="H198" s="32">
        <f>SUM(H192:H197)</f>
        <v>242144781</v>
      </c>
      <c r="I198" s="37">
        <f t="shared" si="41"/>
        <v>0.33317750453682926</v>
      </c>
      <c r="J198" s="32">
        <f>SUM(J192:J197)</f>
        <v>149482066</v>
      </c>
      <c r="K198" s="37">
        <f t="shared" si="42"/>
        <v>0.2032410749441024</v>
      </c>
      <c r="L198" s="32">
        <f>SUM(L192:L197)</f>
        <v>39798183</v>
      </c>
      <c r="M198" s="37">
        <f t="shared" si="43"/>
        <v>5.4111009502250944E-2</v>
      </c>
      <c r="N198" s="32">
        <f t="shared" si="44"/>
        <v>718849479</v>
      </c>
      <c r="O198" s="37">
        <f t="shared" si="45"/>
        <v>0.97737303707702283</v>
      </c>
      <c r="P198" s="32">
        <f>SUM(P192:P197)</f>
        <v>25795185</v>
      </c>
      <c r="Q198" s="32">
        <f>SUM(Q192:Q197)</f>
        <v>669110911</v>
      </c>
      <c r="R198" s="32">
        <f>SUM(R192:R197)</f>
        <v>674103713</v>
      </c>
      <c r="S198" s="32">
        <f>SUM(S192:S197)</f>
        <v>639972643</v>
      </c>
      <c r="T198" s="37">
        <f t="shared" si="46"/>
        <v>0.94936822132590748</v>
      </c>
      <c r="U198" s="37">
        <f t="shared" si="47"/>
        <v>0.54285317201640537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3030162</v>
      </c>
      <c r="E199" s="31">
        <v>3085205</v>
      </c>
      <c r="F199" s="31">
        <v>40927</v>
      </c>
      <c r="G199" s="36">
        <f t="shared" si="40"/>
        <v>1.3506538594306179E-2</v>
      </c>
      <c r="H199" s="31">
        <v>755820</v>
      </c>
      <c r="I199" s="36">
        <f t="shared" si="41"/>
        <v>0.24943220857498707</v>
      </c>
      <c r="J199" s="31">
        <v>363473</v>
      </c>
      <c r="K199" s="36">
        <f t="shared" si="42"/>
        <v>0.1178116202975167</v>
      </c>
      <c r="L199" s="31">
        <v>1452627</v>
      </c>
      <c r="M199" s="36">
        <f t="shared" si="43"/>
        <v>0.47083645981385353</v>
      </c>
      <c r="N199" s="31">
        <f t="shared" si="44"/>
        <v>2612847</v>
      </c>
      <c r="O199" s="36">
        <f t="shared" si="45"/>
        <v>0.84689574922898159</v>
      </c>
      <c r="P199" s="31">
        <v>1324738</v>
      </c>
      <c r="Q199" s="31">
        <v>2086661</v>
      </c>
      <c r="R199" s="31">
        <v>2086661</v>
      </c>
      <c r="S199" s="31">
        <v>1653901</v>
      </c>
      <c r="T199" s="36">
        <f t="shared" si="46"/>
        <v>0.7926064655447147</v>
      </c>
      <c r="U199" s="36">
        <f t="shared" si="47"/>
        <v>9.6539089238777853E-2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55443840</v>
      </c>
      <c r="E200" s="31">
        <v>55443840</v>
      </c>
      <c r="F200" s="31">
        <v>12173224</v>
      </c>
      <c r="G200" s="36">
        <f t="shared" si="40"/>
        <v>0.21955953988756913</v>
      </c>
      <c r="H200" s="31">
        <v>13303242</v>
      </c>
      <c r="I200" s="36">
        <f t="shared" si="41"/>
        <v>0.23994084825293485</v>
      </c>
      <c r="J200" s="31">
        <v>17387117</v>
      </c>
      <c r="K200" s="36">
        <f t="shared" si="42"/>
        <v>0.31359871538479295</v>
      </c>
      <c r="L200" s="31">
        <v>0</v>
      </c>
      <c r="M200" s="36">
        <f t="shared" si="43"/>
        <v>0</v>
      </c>
      <c r="N200" s="31">
        <f t="shared" si="44"/>
        <v>42863583</v>
      </c>
      <c r="O200" s="36">
        <f t="shared" si="45"/>
        <v>0.77309910352529698</v>
      </c>
      <c r="P200" s="31">
        <v>0</v>
      </c>
      <c r="Q200" s="31">
        <v>53727663</v>
      </c>
      <c r="R200" s="31">
        <v>53727663</v>
      </c>
      <c r="S200" s="31">
        <v>43727661</v>
      </c>
      <c r="T200" s="36">
        <f t="shared" si="46"/>
        <v>0.81387610326546311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58474002</v>
      </c>
      <c r="E204" s="32">
        <f>SUM(E199:E203)</f>
        <v>58529045</v>
      </c>
      <c r="F204" s="32">
        <f>SUM(F199:F203)</f>
        <v>12214151</v>
      </c>
      <c r="G204" s="37">
        <f t="shared" si="40"/>
        <v>0.20888173516839159</v>
      </c>
      <c r="H204" s="32">
        <f>SUM(H199:H203)</f>
        <v>14059062</v>
      </c>
      <c r="I204" s="37">
        <f t="shared" si="41"/>
        <v>0.24043269691032948</v>
      </c>
      <c r="J204" s="32">
        <f>SUM(J199:J203)</f>
        <v>17750590</v>
      </c>
      <c r="K204" s="37">
        <f t="shared" si="42"/>
        <v>0.30327831250279241</v>
      </c>
      <c r="L204" s="32">
        <f>SUM(L199:L203)</f>
        <v>1452627</v>
      </c>
      <c r="M204" s="37">
        <f t="shared" si="43"/>
        <v>2.481890828732982E-2</v>
      </c>
      <c r="N204" s="32">
        <f t="shared" si="44"/>
        <v>45476430</v>
      </c>
      <c r="O204" s="37">
        <f t="shared" si="45"/>
        <v>0.77698910002717458</v>
      </c>
      <c r="P204" s="32">
        <f>SUM(P199:P203)</f>
        <v>1324738</v>
      </c>
      <c r="Q204" s="32">
        <f>SUM(Q199:Q203)</f>
        <v>55814324</v>
      </c>
      <c r="R204" s="32">
        <f>SUM(R199:R203)</f>
        <v>55814324</v>
      </c>
      <c r="S204" s="32">
        <f>SUM(S199:S203)</f>
        <v>45381562</v>
      </c>
      <c r="T204" s="37">
        <f t="shared" si="46"/>
        <v>0.81308092166448165</v>
      </c>
      <c r="U204" s="37">
        <f t="shared" si="47"/>
        <v>9.6539089238777853E-2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1987715762</v>
      </c>
      <c r="E205" s="32">
        <f>SUM(E173:E178,E180:E184,E186:E190,E192:E197,E199:E203)</f>
        <v>1997360111</v>
      </c>
      <c r="F205" s="32">
        <f>SUM(F173:F178,F180:F184,F186:F190,F192:F197,F199:F203)</f>
        <v>788101728</v>
      </c>
      <c r="G205" s="37">
        <f t="shared" si="40"/>
        <v>0.39648612898608188</v>
      </c>
      <c r="H205" s="32">
        <f>SUM(H173:H178,H180:H184,H186:H190,H192:H197,H199:H203)</f>
        <v>660755013</v>
      </c>
      <c r="I205" s="37">
        <f t="shared" si="41"/>
        <v>0.3324192651846567</v>
      </c>
      <c r="J205" s="32">
        <f>SUM(J173:J178,J180:J184,J186:J190,J192:J197,J199:J203)</f>
        <v>466200655</v>
      </c>
      <c r="K205" s="37">
        <f t="shared" si="42"/>
        <v>0.2334084136518535</v>
      </c>
      <c r="L205" s="32">
        <f>SUM(L173:L178,L180:L184,L186:L190,L192:L197,L199:L203)</f>
        <v>59090070</v>
      </c>
      <c r="M205" s="37">
        <f t="shared" si="43"/>
        <v>2.9584084349424559E-2</v>
      </c>
      <c r="N205" s="32">
        <f t="shared" si="44"/>
        <v>1974147466</v>
      </c>
      <c r="O205" s="37">
        <f t="shared" si="45"/>
        <v>0.98837833755056903</v>
      </c>
      <c r="P205" s="32">
        <f>SUM(P173:P178,P180:P184,P186:P190,P192:P197,P199:P203)</f>
        <v>36332705</v>
      </c>
      <c r="Q205" s="32">
        <f>SUM(Q173:Q178,Q180:Q184,Q186:Q190,Q192:Q197,Q199:Q203)</f>
        <v>1837933019</v>
      </c>
      <c r="R205" s="32">
        <f>SUM(R173:R178,R180:R184,R186:R190,R192:R197,R199:R203)</f>
        <v>1912921811</v>
      </c>
      <c r="S205" s="32">
        <f>SUM(S173:S178,S180:S184,S186:S190,S192:S197,S199:S203)</f>
        <v>18170323179</v>
      </c>
      <c r="T205" s="37">
        <f t="shared" si="46"/>
        <v>9.4987275875647388</v>
      </c>
      <c r="U205" s="37">
        <f t="shared" si="47"/>
        <v>0.62636032742401104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750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750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225220491</v>
      </c>
      <c r="E209" s="31">
        <v>225220539</v>
      </c>
      <c r="F209" s="31">
        <v>105365026</v>
      </c>
      <c r="G209" s="36">
        <f t="shared" si="48"/>
        <v>0.46783054921943135</v>
      </c>
      <c r="H209" s="31">
        <v>84293023</v>
      </c>
      <c r="I209" s="36">
        <f t="shared" si="49"/>
        <v>0.37426888923708101</v>
      </c>
      <c r="J209" s="31">
        <v>63220023</v>
      </c>
      <c r="K209" s="36">
        <f t="shared" si="50"/>
        <v>0.28070274265705403</v>
      </c>
      <c r="L209" s="31">
        <v>1511023</v>
      </c>
      <c r="M209" s="36">
        <f t="shared" si="51"/>
        <v>6.7090817147897868E-3</v>
      </c>
      <c r="N209" s="31">
        <f t="shared" si="52"/>
        <v>254389095</v>
      </c>
      <c r="O209" s="36">
        <f t="shared" si="53"/>
        <v>1.1295110833563897</v>
      </c>
      <c r="P209" s="31">
        <v>-7999976</v>
      </c>
      <c r="Q209" s="31">
        <v>199022990</v>
      </c>
      <c r="R209" s="31">
        <v>203042988</v>
      </c>
      <c r="S209" s="31">
        <v>227019120</v>
      </c>
      <c r="T209" s="36">
        <f t="shared" si="54"/>
        <v>1.1180840187399133</v>
      </c>
      <c r="U209" s="36">
        <f t="shared" si="55"/>
        <v>-1.1888784416353249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325396589</v>
      </c>
      <c r="E210" s="31">
        <v>325396589</v>
      </c>
      <c r="F210" s="31">
        <v>0</v>
      </c>
      <c r="G210" s="36">
        <f t="shared" si="48"/>
        <v>0</v>
      </c>
      <c r="H210" s="31">
        <v>108596740</v>
      </c>
      <c r="I210" s="36">
        <f t="shared" si="49"/>
        <v>0.33373656538237406</v>
      </c>
      <c r="J210" s="31">
        <v>0</v>
      </c>
      <c r="K210" s="36">
        <f t="shared" si="50"/>
        <v>0</v>
      </c>
      <c r="L210" s="31">
        <v>81447800</v>
      </c>
      <c r="M210" s="36">
        <f t="shared" si="51"/>
        <v>0.25030317696415683</v>
      </c>
      <c r="N210" s="31">
        <f t="shared" si="52"/>
        <v>190044540</v>
      </c>
      <c r="O210" s="36">
        <f t="shared" si="53"/>
        <v>0.58403974234653089</v>
      </c>
      <c r="P210" s="31">
        <v>0</v>
      </c>
      <c r="Q210" s="31">
        <v>297286572</v>
      </c>
      <c r="R210" s="31">
        <v>298156660</v>
      </c>
      <c r="S210" s="31">
        <v>291851688</v>
      </c>
      <c r="T210" s="36">
        <f t="shared" si="54"/>
        <v>0.97885349265718236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21476736</v>
      </c>
      <c r="E211" s="31">
        <v>22314902</v>
      </c>
      <c r="F211" s="31">
        <v>50235700</v>
      </c>
      <c r="G211" s="36">
        <f t="shared" si="48"/>
        <v>2.3390751741791678</v>
      </c>
      <c r="H211" s="31">
        <v>53022123</v>
      </c>
      <c r="I211" s="36">
        <f t="shared" si="49"/>
        <v>2.46881663023655</v>
      </c>
      <c r="J211" s="31">
        <v>39886000</v>
      </c>
      <c r="K211" s="36">
        <f t="shared" si="50"/>
        <v>1.7874154231105295</v>
      </c>
      <c r="L211" s="31">
        <v>555200</v>
      </c>
      <c r="M211" s="36">
        <f t="shared" si="51"/>
        <v>2.4880234741788246E-2</v>
      </c>
      <c r="N211" s="31">
        <f t="shared" si="52"/>
        <v>143699023</v>
      </c>
      <c r="O211" s="36">
        <f t="shared" si="53"/>
        <v>6.4395991073588403</v>
      </c>
      <c r="P211" s="31">
        <v>550704</v>
      </c>
      <c r="Q211" s="31">
        <v>148628463</v>
      </c>
      <c r="R211" s="31">
        <v>152828463</v>
      </c>
      <c r="S211" s="31">
        <v>122412119</v>
      </c>
      <c r="T211" s="36">
        <f t="shared" si="54"/>
        <v>0.80097723026894541</v>
      </c>
      <c r="U211" s="36">
        <f t="shared" si="55"/>
        <v>8.1640954124175824E-3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103067716</v>
      </c>
      <c r="E213" s="31">
        <v>103067716</v>
      </c>
      <c r="F213" s="31">
        <v>40265643</v>
      </c>
      <c r="G213" s="36">
        <f t="shared" si="48"/>
        <v>0.39067173080656992</v>
      </c>
      <c r="H213" s="31">
        <v>31916786</v>
      </c>
      <c r="I213" s="36">
        <f t="shared" si="49"/>
        <v>0.30966812149014733</v>
      </c>
      <c r="J213" s="31">
        <v>24540063</v>
      </c>
      <c r="K213" s="36">
        <f t="shared" si="50"/>
        <v>0.23809650540815322</v>
      </c>
      <c r="L213" s="31">
        <v>-8223305</v>
      </c>
      <c r="M213" s="36">
        <f t="shared" si="51"/>
        <v>-7.9785458717257299E-2</v>
      </c>
      <c r="N213" s="31">
        <f t="shared" si="52"/>
        <v>88499187</v>
      </c>
      <c r="O213" s="36">
        <f t="shared" si="53"/>
        <v>0.85865089898761315</v>
      </c>
      <c r="P213" s="31">
        <v>3357335</v>
      </c>
      <c r="Q213" s="31">
        <v>94756480</v>
      </c>
      <c r="R213" s="31">
        <v>94756480</v>
      </c>
      <c r="S213" s="31">
        <v>91331821</v>
      </c>
      <c r="T213" s="36">
        <f t="shared" si="54"/>
        <v>0.96385831343671691</v>
      </c>
      <c r="U213" s="36">
        <f t="shared" si="55"/>
        <v>-3.4493549198992652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11500</v>
      </c>
      <c r="K214" s="36">
        <f t="shared" si="50"/>
        <v>0</v>
      </c>
      <c r="L214" s="31">
        <v>224470</v>
      </c>
      <c r="M214" s="36">
        <f t="shared" si="51"/>
        <v>0</v>
      </c>
      <c r="N214" s="31">
        <f t="shared" si="52"/>
        <v>235970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4670</v>
      </c>
      <c r="E215" s="31">
        <v>4670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72054</v>
      </c>
      <c r="M215" s="36">
        <f t="shared" si="51"/>
        <v>15.429122055674519</v>
      </c>
      <c r="N215" s="31">
        <f t="shared" si="52"/>
        <v>72054</v>
      </c>
      <c r="O215" s="36">
        <f t="shared" si="53"/>
        <v>15.429122055674519</v>
      </c>
      <c r="P215" s="31">
        <v>326</v>
      </c>
      <c r="Q215" s="31">
        <v>13450</v>
      </c>
      <c r="R215" s="31">
        <v>4450</v>
      </c>
      <c r="S215" s="31">
        <v>2575</v>
      </c>
      <c r="T215" s="36">
        <f t="shared" si="54"/>
        <v>0.5786516853932584</v>
      </c>
      <c r="U215" s="36">
        <f t="shared" si="55"/>
        <v>220.02453987730061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675166202</v>
      </c>
      <c r="E216" s="32">
        <f>SUM(E208:E215)</f>
        <v>676004416</v>
      </c>
      <c r="F216" s="32">
        <f>SUM(F208:F215)</f>
        <v>195866369</v>
      </c>
      <c r="G216" s="37">
        <f t="shared" si="48"/>
        <v>0.29010096835386318</v>
      </c>
      <c r="H216" s="32">
        <f>SUM(H208:H215)</f>
        <v>277829422</v>
      </c>
      <c r="I216" s="37">
        <f t="shared" si="49"/>
        <v>0.4114978225761366</v>
      </c>
      <c r="J216" s="32">
        <f>SUM(J208:J215)</f>
        <v>127657586</v>
      </c>
      <c r="K216" s="37">
        <f t="shared" si="50"/>
        <v>0.18884134922574233</v>
      </c>
      <c r="L216" s="32">
        <f>SUM(L208:L215)</f>
        <v>75587242</v>
      </c>
      <c r="M216" s="37">
        <f t="shared" si="51"/>
        <v>0.11181471631096564</v>
      </c>
      <c r="N216" s="32">
        <f t="shared" si="52"/>
        <v>676940619</v>
      </c>
      <c r="O216" s="37">
        <f t="shared" si="53"/>
        <v>1.0013849066335094</v>
      </c>
      <c r="P216" s="32">
        <f>SUM(P208:P215)</f>
        <v>-4091611</v>
      </c>
      <c r="Q216" s="32">
        <f>SUM(Q208:Q215)</f>
        <v>739707955</v>
      </c>
      <c r="R216" s="32">
        <f>SUM(R208:R215)</f>
        <v>748789041</v>
      </c>
      <c r="S216" s="32">
        <f>SUM(S208:S215)</f>
        <v>732617323</v>
      </c>
      <c r="T216" s="37">
        <f t="shared" si="54"/>
        <v>0.97840283829688157</v>
      </c>
      <c r="U216" s="37">
        <f t="shared" si="55"/>
        <v>-19.473711699377091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105155970</v>
      </c>
      <c r="E218" s="31">
        <v>105138869</v>
      </c>
      <c r="F218" s="31">
        <v>11481991</v>
      </c>
      <c r="G218" s="36">
        <f t="shared" si="48"/>
        <v>0.10919010114214153</v>
      </c>
      <c r="H218" s="31">
        <v>42999320</v>
      </c>
      <c r="I218" s="36">
        <f t="shared" si="49"/>
        <v>0.40890992684485722</v>
      </c>
      <c r="J218" s="31">
        <v>3581148</v>
      </c>
      <c r="K218" s="36">
        <f t="shared" si="50"/>
        <v>3.406112348421781E-2</v>
      </c>
      <c r="L218" s="31">
        <v>675360</v>
      </c>
      <c r="M218" s="36">
        <f t="shared" si="51"/>
        <v>6.4235045176299164E-3</v>
      </c>
      <c r="N218" s="31">
        <f t="shared" si="52"/>
        <v>58737819</v>
      </c>
      <c r="O218" s="36">
        <f t="shared" si="53"/>
        <v>0.55866892576141369</v>
      </c>
      <c r="P218" s="31">
        <v>224035</v>
      </c>
      <c r="Q218" s="31">
        <v>0</v>
      </c>
      <c r="R218" s="31">
        <v>21820</v>
      </c>
      <c r="S218" s="31">
        <v>10311527</v>
      </c>
      <c r="T218" s="36">
        <f t="shared" si="54"/>
        <v>472.57227314390468</v>
      </c>
      <c r="U218" s="36">
        <f t="shared" si="55"/>
        <v>2.014528979846899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173610579</v>
      </c>
      <c r="E219" s="31">
        <v>173610579</v>
      </c>
      <c r="F219" s="31">
        <v>67915065</v>
      </c>
      <c r="G219" s="36">
        <f t="shared" si="48"/>
        <v>0.39119197338775075</v>
      </c>
      <c r="H219" s="31">
        <v>54399210</v>
      </c>
      <c r="I219" s="36">
        <f t="shared" si="49"/>
        <v>0.31334040997582296</v>
      </c>
      <c r="J219" s="31">
        <v>40628646</v>
      </c>
      <c r="K219" s="36">
        <f t="shared" si="50"/>
        <v>0.23402171822720549</v>
      </c>
      <c r="L219" s="31">
        <v>231128</v>
      </c>
      <c r="M219" s="36">
        <f t="shared" si="51"/>
        <v>1.3313013603854175E-3</v>
      </c>
      <c r="N219" s="31">
        <f t="shared" si="52"/>
        <v>163174049</v>
      </c>
      <c r="O219" s="36">
        <f t="shared" si="53"/>
        <v>0.93988540295116463</v>
      </c>
      <c r="P219" s="31">
        <v>-229698</v>
      </c>
      <c r="Q219" s="31">
        <v>147826180</v>
      </c>
      <c r="R219" s="31">
        <v>147826180</v>
      </c>
      <c r="S219" s="31">
        <v>144444101</v>
      </c>
      <c r="T219" s="36">
        <f t="shared" si="54"/>
        <v>0.97712124469427541</v>
      </c>
      <c r="U219" s="36">
        <f t="shared" si="55"/>
        <v>-2.0062255657428452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88476050</v>
      </c>
      <c r="E220" s="31">
        <v>88459553</v>
      </c>
      <c r="F220" s="31">
        <v>35850192</v>
      </c>
      <c r="G220" s="36">
        <f t="shared" si="48"/>
        <v>0.40519657014525401</v>
      </c>
      <c r="H220" s="31">
        <v>30187922</v>
      </c>
      <c r="I220" s="36">
        <f t="shared" si="49"/>
        <v>0.34119879899701672</v>
      </c>
      <c r="J220" s="31">
        <v>21851872</v>
      </c>
      <c r="K220" s="36">
        <f t="shared" si="50"/>
        <v>0.24702670609244431</v>
      </c>
      <c r="L220" s="31">
        <v>-2752</v>
      </c>
      <c r="M220" s="36">
        <f t="shared" si="51"/>
        <v>-3.1110263466965521E-5</v>
      </c>
      <c r="N220" s="31">
        <f t="shared" si="52"/>
        <v>87887234</v>
      </c>
      <c r="O220" s="36">
        <f t="shared" si="53"/>
        <v>0.99353016174522157</v>
      </c>
      <c r="P220" s="31">
        <v>312929</v>
      </c>
      <c r="Q220" s="31">
        <v>77255604</v>
      </c>
      <c r="R220" s="31">
        <v>78451448</v>
      </c>
      <c r="S220" s="31">
        <v>78270256</v>
      </c>
      <c r="T220" s="36">
        <f t="shared" si="54"/>
        <v>0.99769039317158303</v>
      </c>
      <c r="U220" s="36">
        <f t="shared" si="55"/>
        <v>-1.0087943271476916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627600</v>
      </c>
      <c r="E222" s="31">
        <v>1827600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2063157</v>
      </c>
      <c r="K222" s="36">
        <f t="shared" si="50"/>
        <v>1.1288887065003284</v>
      </c>
      <c r="L222" s="31">
        <v>2063157</v>
      </c>
      <c r="M222" s="36">
        <f t="shared" si="51"/>
        <v>1.1288887065003284</v>
      </c>
      <c r="N222" s="31">
        <f t="shared" si="52"/>
        <v>4126314</v>
      </c>
      <c r="O222" s="36">
        <f t="shared" si="53"/>
        <v>2.2577774130006567</v>
      </c>
      <c r="P222" s="31">
        <v>-19757</v>
      </c>
      <c r="Q222" s="31">
        <v>0</v>
      </c>
      <c r="R222" s="31">
        <v>600000</v>
      </c>
      <c r="S222" s="31">
        <v>-19757</v>
      </c>
      <c r="T222" s="36">
        <f t="shared" si="54"/>
        <v>-3.292833333333333E-2</v>
      </c>
      <c r="U222" s="36">
        <f t="shared" si="55"/>
        <v>-105.42663359821836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144</v>
      </c>
      <c r="G223" s="36">
        <f t="shared" si="48"/>
        <v>0</v>
      </c>
      <c r="H223" s="31">
        <v>335</v>
      </c>
      <c r="I223" s="36">
        <f t="shared" si="49"/>
        <v>0</v>
      </c>
      <c r="J223" s="31">
        <v>48</v>
      </c>
      <c r="K223" s="36">
        <f t="shared" si="50"/>
        <v>0</v>
      </c>
      <c r="L223" s="31">
        <v>143</v>
      </c>
      <c r="M223" s="36">
        <f t="shared" si="51"/>
        <v>0</v>
      </c>
      <c r="N223" s="31">
        <f t="shared" si="52"/>
        <v>670</v>
      </c>
      <c r="O223" s="36">
        <f t="shared" si="53"/>
        <v>0</v>
      </c>
      <c r="P223" s="31">
        <v>121</v>
      </c>
      <c r="Q223" s="31">
        <v>0</v>
      </c>
      <c r="R223" s="31">
        <v>0</v>
      </c>
      <c r="S223" s="31">
        <v>1369</v>
      </c>
      <c r="T223" s="36">
        <f t="shared" si="54"/>
        <v>0</v>
      </c>
      <c r="U223" s="36">
        <f t="shared" si="55"/>
        <v>0.18181818181818188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367870199</v>
      </c>
      <c r="E224" s="32">
        <f>SUM(E217:E223)</f>
        <v>369036601</v>
      </c>
      <c r="F224" s="32">
        <f>SUM(F217:F223)</f>
        <v>115247392</v>
      </c>
      <c r="G224" s="37">
        <f t="shared" si="48"/>
        <v>0.31328276199943011</v>
      </c>
      <c r="H224" s="32">
        <f>SUM(H217:H223)</f>
        <v>127586787</v>
      </c>
      <c r="I224" s="37">
        <f t="shared" si="49"/>
        <v>0.34682555789195635</v>
      </c>
      <c r="J224" s="32">
        <f>SUM(J217:J223)</f>
        <v>68124871</v>
      </c>
      <c r="K224" s="37">
        <f t="shared" si="50"/>
        <v>0.18460193600146452</v>
      </c>
      <c r="L224" s="32">
        <f>SUM(L217:L223)</f>
        <v>2967036</v>
      </c>
      <c r="M224" s="37">
        <f t="shared" si="51"/>
        <v>8.0399504871875842E-3</v>
      </c>
      <c r="N224" s="32">
        <f t="shared" si="52"/>
        <v>313926086</v>
      </c>
      <c r="O224" s="37">
        <f t="shared" si="53"/>
        <v>0.85066382345094271</v>
      </c>
      <c r="P224" s="32">
        <f>SUM(P217:P223)</f>
        <v>287630</v>
      </c>
      <c r="Q224" s="32">
        <f>SUM(Q217:Q223)</f>
        <v>225081784</v>
      </c>
      <c r="R224" s="32">
        <f>SUM(R217:R223)</f>
        <v>226899448</v>
      </c>
      <c r="S224" s="32">
        <f>SUM(S217:S223)</f>
        <v>233007496</v>
      </c>
      <c r="T224" s="37">
        <f t="shared" si="54"/>
        <v>1.0269196247670025</v>
      </c>
      <c r="U224" s="37">
        <f t="shared" si="55"/>
        <v>9.3154608351006498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209710000</v>
      </c>
      <c r="E225" s="31">
        <v>209710000</v>
      </c>
      <c r="F225" s="31">
        <v>76212966</v>
      </c>
      <c r="G225" s="36">
        <f t="shared" si="48"/>
        <v>0.36342075246769351</v>
      </c>
      <c r="H225" s="31">
        <v>40906338</v>
      </c>
      <c r="I225" s="36">
        <f t="shared" si="49"/>
        <v>0.19506145629679081</v>
      </c>
      <c r="J225" s="31">
        <v>63294696</v>
      </c>
      <c r="K225" s="36">
        <f t="shared" si="50"/>
        <v>0.30182011349005772</v>
      </c>
      <c r="L225" s="31">
        <v>29286000</v>
      </c>
      <c r="M225" s="36">
        <f t="shared" si="51"/>
        <v>0.13964999284726526</v>
      </c>
      <c r="N225" s="31">
        <f t="shared" si="52"/>
        <v>209700000</v>
      </c>
      <c r="O225" s="36">
        <f t="shared" si="53"/>
        <v>0.99995231510180727</v>
      </c>
      <c r="P225" s="31">
        <v>96000</v>
      </c>
      <c r="Q225" s="31">
        <v>189866004</v>
      </c>
      <c r="R225" s="31">
        <v>189866004</v>
      </c>
      <c r="S225" s="31">
        <v>189866000</v>
      </c>
      <c r="T225" s="36">
        <f t="shared" si="54"/>
        <v>0.99999997893251069</v>
      </c>
      <c r="U225" s="36">
        <f t="shared" si="55"/>
        <v>304.0625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487951</v>
      </c>
      <c r="G226" s="36">
        <f t="shared" si="48"/>
        <v>0</v>
      </c>
      <c r="H226" s="31">
        <v>2034463</v>
      </c>
      <c r="I226" s="36">
        <f t="shared" si="49"/>
        <v>0</v>
      </c>
      <c r="J226" s="31">
        <v>-2522414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1121808</v>
      </c>
      <c r="Q226" s="31">
        <v>4621000</v>
      </c>
      <c r="R226" s="31">
        <v>4621000</v>
      </c>
      <c r="S226" s="31">
        <v>3855329</v>
      </c>
      <c r="T226" s="36">
        <f t="shared" si="54"/>
        <v>0.83430621077688816</v>
      </c>
      <c r="U226" s="36">
        <f t="shared" si="55"/>
        <v>-1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1273011</v>
      </c>
      <c r="E228" s="31">
        <v>1070212</v>
      </c>
      <c r="F228" s="31">
        <v>306923</v>
      </c>
      <c r="G228" s="36">
        <f t="shared" si="48"/>
        <v>0.24110003762732607</v>
      </c>
      <c r="H228" s="31">
        <v>219833</v>
      </c>
      <c r="I228" s="36">
        <f t="shared" si="49"/>
        <v>0.1726874316089963</v>
      </c>
      <c r="J228" s="31">
        <v>1445538</v>
      </c>
      <c r="K228" s="36">
        <f t="shared" si="50"/>
        <v>1.3507024776399443</v>
      </c>
      <c r="L228" s="31">
        <v>1278804</v>
      </c>
      <c r="M228" s="36">
        <f t="shared" si="51"/>
        <v>1.1949071772695503</v>
      </c>
      <c r="N228" s="31">
        <f t="shared" si="52"/>
        <v>3251098</v>
      </c>
      <c r="O228" s="36">
        <f t="shared" si="53"/>
        <v>3.0378074624466929</v>
      </c>
      <c r="P228" s="31">
        <v>1125381</v>
      </c>
      <c r="Q228" s="31">
        <v>1157282</v>
      </c>
      <c r="R228" s="31">
        <v>1157282</v>
      </c>
      <c r="S228" s="31">
        <v>2740541</v>
      </c>
      <c r="T228" s="36">
        <f t="shared" si="54"/>
        <v>2.3680840106387206</v>
      </c>
      <c r="U228" s="36">
        <f t="shared" si="55"/>
        <v>0.13632982963103157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217545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217545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210983011</v>
      </c>
      <c r="E230" s="32">
        <f>SUM(E225:E229)</f>
        <v>210780212</v>
      </c>
      <c r="F230" s="32">
        <f>SUM(F225:F229)</f>
        <v>77007840</v>
      </c>
      <c r="G230" s="37">
        <f t="shared" si="48"/>
        <v>0.36499545453922827</v>
      </c>
      <c r="H230" s="32">
        <f>SUM(H225:H229)</f>
        <v>43160634</v>
      </c>
      <c r="I230" s="37">
        <f t="shared" si="49"/>
        <v>0.20456923898957913</v>
      </c>
      <c r="J230" s="32">
        <f>SUM(J225:J229)</f>
        <v>62435365</v>
      </c>
      <c r="K230" s="37">
        <f t="shared" si="50"/>
        <v>0.29621075151020343</v>
      </c>
      <c r="L230" s="32">
        <f>SUM(L225:L229)</f>
        <v>30564804</v>
      </c>
      <c r="M230" s="37">
        <f t="shared" si="51"/>
        <v>0.1450079384112205</v>
      </c>
      <c r="N230" s="32">
        <f t="shared" si="52"/>
        <v>213168643</v>
      </c>
      <c r="O230" s="37">
        <f t="shared" si="53"/>
        <v>1.0113313815245617</v>
      </c>
      <c r="P230" s="32">
        <f>SUM(P225:P229)</f>
        <v>2343189</v>
      </c>
      <c r="Q230" s="32">
        <f>SUM(Q225:Q229)</f>
        <v>195644286</v>
      </c>
      <c r="R230" s="32">
        <f>SUM(R225:R229)</f>
        <v>195644286</v>
      </c>
      <c r="S230" s="32">
        <f>SUM(S225:S229)</f>
        <v>196461870</v>
      </c>
      <c r="T230" s="37">
        <f t="shared" si="54"/>
        <v>1.0041789311444547</v>
      </c>
      <c r="U230" s="37">
        <f t="shared" si="55"/>
        <v>12.044105277039112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1254019412</v>
      </c>
      <c r="E231" s="32">
        <f>SUM(E208:E215,E217:E223,E225:E229)</f>
        <v>1255821229</v>
      </c>
      <c r="F231" s="32">
        <f>SUM(F208:F215,F217:F223,F225:F229)</f>
        <v>388121601</v>
      </c>
      <c r="G231" s="37">
        <f t="shared" si="48"/>
        <v>0.30950206773992106</v>
      </c>
      <c r="H231" s="32">
        <f>SUM(H208:H215,H217:H223,H225:H229)</f>
        <v>448576843</v>
      </c>
      <c r="I231" s="37">
        <f t="shared" si="49"/>
        <v>0.35771124330888748</v>
      </c>
      <c r="J231" s="32">
        <f>SUM(J208:J215,J217:J223,J225:J229)</f>
        <v>258217822</v>
      </c>
      <c r="K231" s="37">
        <f t="shared" si="50"/>
        <v>0.20561670406353674</v>
      </c>
      <c r="L231" s="32">
        <f>SUM(L208:L215,L217:L223,L225:L229)</f>
        <v>109119082</v>
      </c>
      <c r="M231" s="37">
        <f t="shared" si="51"/>
        <v>8.6890617454277799E-2</v>
      </c>
      <c r="N231" s="32">
        <f t="shared" si="52"/>
        <v>1204035348</v>
      </c>
      <c r="O231" s="37">
        <f t="shared" si="53"/>
        <v>0.95876333366235844</v>
      </c>
      <c r="P231" s="32">
        <f>SUM(P208:P215,P217:P223,P225:P229)</f>
        <v>-1460792</v>
      </c>
      <c r="Q231" s="32">
        <f>SUM(Q208:Q215,Q217:Q223,Q225:Q229)</f>
        <v>1160434025</v>
      </c>
      <c r="R231" s="32">
        <f>SUM(R208:R215,R217:R223,R225:R229)</f>
        <v>1171332775</v>
      </c>
      <c r="S231" s="32">
        <f>SUM(S208:S215,S217:S223,S225:S229)</f>
        <v>1162086689</v>
      </c>
      <c r="T231" s="37">
        <f t="shared" si="54"/>
        <v>0.99210635423396221</v>
      </c>
      <c r="U231" s="37">
        <f t="shared" si="55"/>
        <v>-75.698575841050612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22921934</v>
      </c>
      <c r="E236" s="31">
        <v>32921934</v>
      </c>
      <c r="F236" s="31">
        <v>3064074</v>
      </c>
      <c r="G236" s="36">
        <f t="shared" si="56"/>
        <v>0.13367432259424533</v>
      </c>
      <c r="H236" s="31">
        <v>10284423</v>
      </c>
      <c r="I236" s="36">
        <f t="shared" si="57"/>
        <v>0.44867169585254019</v>
      </c>
      <c r="J236" s="31">
        <v>9828799</v>
      </c>
      <c r="K236" s="36">
        <f t="shared" si="58"/>
        <v>0.29854865148566301</v>
      </c>
      <c r="L236" s="31">
        <v>18015592</v>
      </c>
      <c r="M236" s="36">
        <f t="shared" si="59"/>
        <v>0.54722155751846169</v>
      </c>
      <c r="N236" s="31">
        <f t="shared" si="60"/>
        <v>41192888</v>
      </c>
      <c r="O236" s="36">
        <f t="shared" si="61"/>
        <v>1.2512292868335135</v>
      </c>
      <c r="P236" s="31">
        <v>3253638</v>
      </c>
      <c r="Q236" s="31">
        <v>22058480</v>
      </c>
      <c r="R236" s="31">
        <v>22058480</v>
      </c>
      <c r="S236" s="31">
        <v>9018063</v>
      </c>
      <c r="T236" s="36">
        <f t="shared" si="62"/>
        <v>0.40882522277146932</v>
      </c>
      <c r="U236" s="36">
        <f t="shared" si="63"/>
        <v>4.5370609760520377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129725000</v>
      </c>
      <c r="E237" s="31">
        <v>129725000</v>
      </c>
      <c r="F237" s="31">
        <v>54052000</v>
      </c>
      <c r="G237" s="36">
        <f t="shared" si="56"/>
        <v>0.41666602428213528</v>
      </c>
      <c r="H237" s="31">
        <v>42976000</v>
      </c>
      <c r="I237" s="36">
        <f t="shared" si="57"/>
        <v>0.33128541144729234</v>
      </c>
      <c r="J237" s="31">
        <v>32432000</v>
      </c>
      <c r="K237" s="36">
        <f t="shared" si="58"/>
        <v>0.25000578146078245</v>
      </c>
      <c r="L237" s="31">
        <v>0</v>
      </c>
      <c r="M237" s="36">
        <f t="shared" si="59"/>
        <v>0</v>
      </c>
      <c r="N237" s="31">
        <f t="shared" si="60"/>
        <v>129460000</v>
      </c>
      <c r="O237" s="36">
        <f t="shared" si="61"/>
        <v>0.99795721719021002</v>
      </c>
      <c r="P237" s="31">
        <v>0</v>
      </c>
      <c r="Q237" s="31">
        <v>117740000</v>
      </c>
      <c r="R237" s="31">
        <v>117740000</v>
      </c>
      <c r="S237" s="31">
        <v>71826000</v>
      </c>
      <c r="T237" s="36">
        <f t="shared" si="62"/>
        <v>0.61003906913538308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22851508</v>
      </c>
      <c r="E238" s="31">
        <v>22851508</v>
      </c>
      <c r="F238" s="31">
        <v>-2327477</v>
      </c>
      <c r="G238" s="36">
        <f t="shared" si="56"/>
        <v>-0.10185222787047576</v>
      </c>
      <c r="H238" s="31">
        <v>609857</v>
      </c>
      <c r="I238" s="36">
        <f t="shared" si="57"/>
        <v>2.6687822965556583E-2</v>
      </c>
      <c r="J238" s="31">
        <v>2646956</v>
      </c>
      <c r="K238" s="36">
        <f t="shared" si="58"/>
        <v>0.1158328807009148</v>
      </c>
      <c r="L238" s="31">
        <v>635808</v>
      </c>
      <c r="M238" s="36">
        <f t="shared" si="59"/>
        <v>2.7823459178273925E-2</v>
      </c>
      <c r="N238" s="31">
        <f t="shared" si="60"/>
        <v>1565144</v>
      </c>
      <c r="O238" s="36">
        <f t="shared" si="61"/>
        <v>6.849193497426953E-2</v>
      </c>
      <c r="P238" s="31">
        <v>8826</v>
      </c>
      <c r="Q238" s="31">
        <v>20421985</v>
      </c>
      <c r="R238" s="31">
        <v>20421985</v>
      </c>
      <c r="S238" s="31">
        <v>21024298</v>
      </c>
      <c r="T238" s="36">
        <f t="shared" si="62"/>
        <v>1.0294933621780644</v>
      </c>
      <c r="U238" s="36">
        <f t="shared" si="63"/>
        <v>71.038069340584642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175498442</v>
      </c>
      <c r="E240" s="32">
        <f>SUM(E234:E239)</f>
        <v>185498442</v>
      </c>
      <c r="F240" s="32">
        <f>SUM(F234:F239)</f>
        <v>54788597</v>
      </c>
      <c r="G240" s="37">
        <f t="shared" si="56"/>
        <v>0.31218850934300602</v>
      </c>
      <c r="H240" s="32">
        <f>SUM(H234:H239)</f>
        <v>53870280</v>
      </c>
      <c r="I240" s="37">
        <f t="shared" si="57"/>
        <v>0.30695588739186641</v>
      </c>
      <c r="J240" s="32">
        <f>SUM(J234:J239)</f>
        <v>44907755</v>
      </c>
      <c r="K240" s="37">
        <f t="shared" si="58"/>
        <v>0.24209235676491558</v>
      </c>
      <c r="L240" s="32">
        <f>SUM(L234:L239)</f>
        <v>18651400</v>
      </c>
      <c r="M240" s="37">
        <f t="shared" si="59"/>
        <v>0.10054747521814765</v>
      </c>
      <c r="N240" s="32">
        <f t="shared" si="60"/>
        <v>172218032</v>
      </c>
      <c r="O240" s="37">
        <f t="shared" si="61"/>
        <v>0.92840689195653725</v>
      </c>
      <c r="P240" s="32">
        <f>SUM(P234:P239)</f>
        <v>3262464</v>
      </c>
      <c r="Q240" s="32">
        <f>SUM(Q234:Q239)</f>
        <v>160220465</v>
      </c>
      <c r="R240" s="32">
        <f>SUM(R234:R239)</f>
        <v>160220465</v>
      </c>
      <c r="S240" s="32">
        <f>SUM(S234:S239)</f>
        <v>101868361</v>
      </c>
      <c r="T240" s="37">
        <f t="shared" si="62"/>
        <v>0.6358011818278021</v>
      </c>
      <c r="U240" s="37">
        <f t="shared" si="63"/>
        <v>4.7169672983364723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57145764</v>
      </c>
      <c r="E241" s="31">
        <v>57145764</v>
      </c>
      <c r="F241" s="31">
        <v>23525614</v>
      </c>
      <c r="G241" s="36">
        <f t="shared" si="56"/>
        <v>0.41167730297559763</v>
      </c>
      <c r="H241" s="31">
        <v>0</v>
      </c>
      <c r="I241" s="36">
        <f t="shared" si="57"/>
        <v>0</v>
      </c>
      <c r="J241" s="31">
        <v>15648097</v>
      </c>
      <c r="K241" s="36">
        <f t="shared" si="58"/>
        <v>0.27382776788144786</v>
      </c>
      <c r="L241" s="31">
        <v>0</v>
      </c>
      <c r="M241" s="36">
        <f t="shared" si="59"/>
        <v>0</v>
      </c>
      <c r="N241" s="31">
        <f t="shared" si="60"/>
        <v>39173711</v>
      </c>
      <c r="O241" s="36">
        <f t="shared" si="61"/>
        <v>0.68550507085704548</v>
      </c>
      <c r="P241" s="31">
        <v>0</v>
      </c>
      <c r="Q241" s="31">
        <v>53626368</v>
      </c>
      <c r="R241" s="31">
        <v>53626368</v>
      </c>
      <c r="S241" s="31">
        <v>52140724</v>
      </c>
      <c r="T241" s="36">
        <f t="shared" si="62"/>
        <v>0.97229638971634258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151406000</v>
      </c>
      <c r="E242" s="31">
        <v>151406000</v>
      </c>
      <c r="F242" s="31">
        <v>63085000</v>
      </c>
      <c r="G242" s="36">
        <f t="shared" si="56"/>
        <v>0.41666116270161024</v>
      </c>
      <c r="H242" s="31">
        <v>50468000</v>
      </c>
      <c r="I242" s="36">
        <f t="shared" si="57"/>
        <v>0.33332893016128817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113553000</v>
      </c>
      <c r="O242" s="36">
        <f t="shared" si="61"/>
        <v>0.74999009286289842</v>
      </c>
      <c r="P242" s="31">
        <v>230700</v>
      </c>
      <c r="Q242" s="31">
        <v>140780000</v>
      </c>
      <c r="R242" s="31">
        <v>140780000</v>
      </c>
      <c r="S242" s="31">
        <v>94552700</v>
      </c>
      <c r="T242" s="36">
        <f t="shared" si="62"/>
        <v>0.67163446512288683</v>
      </c>
      <c r="U242" s="36">
        <f t="shared" si="63"/>
        <v>-1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393384</v>
      </c>
      <c r="E243" s="31">
        <v>393384</v>
      </c>
      <c r="F243" s="31">
        <v>458347</v>
      </c>
      <c r="G243" s="36">
        <f t="shared" si="56"/>
        <v>1.1651388973623737</v>
      </c>
      <c r="H243" s="31">
        <v>269960</v>
      </c>
      <c r="I243" s="36">
        <f t="shared" si="57"/>
        <v>0.68625058467044919</v>
      </c>
      <c r="J243" s="31">
        <v>420288</v>
      </c>
      <c r="K243" s="36">
        <f t="shared" si="58"/>
        <v>1.0683911902873529</v>
      </c>
      <c r="L243" s="31">
        <v>366663</v>
      </c>
      <c r="M243" s="36">
        <f t="shared" si="59"/>
        <v>0.93207400402660001</v>
      </c>
      <c r="N243" s="31">
        <f t="shared" si="60"/>
        <v>1515258</v>
      </c>
      <c r="O243" s="36">
        <f t="shared" si="61"/>
        <v>3.8518546763467758</v>
      </c>
      <c r="P243" s="31">
        <v>306898</v>
      </c>
      <c r="Q243" s="31">
        <v>393384</v>
      </c>
      <c r="R243" s="31">
        <v>393384</v>
      </c>
      <c r="S243" s="31">
        <v>1462190</v>
      </c>
      <c r="T243" s="36">
        <f t="shared" si="62"/>
        <v>3.7169534093913326</v>
      </c>
      <c r="U243" s="36">
        <f t="shared" si="63"/>
        <v>0.19473896864756379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1091067</v>
      </c>
      <c r="R244" s="31">
        <v>1091067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44447952</v>
      </c>
      <c r="E245" s="31">
        <v>44467356</v>
      </c>
      <c r="F245" s="31">
        <v>13353296</v>
      </c>
      <c r="G245" s="36">
        <f t="shared" si="56"/>
        <v>0.30042545042345259</v>
      </c>
      <c r="H245" s="31">
        <v>10682582</v>
      </c>
      <c r="I245" s="36">
        <f t="shared" si="57"/>
        <v>0.24033912743606275</v>
      </c>
      <c r="J245" s="31">
        <v>8012144</v>
      </c>
      <c r="K245" s="36">
        <f t="shared" si="58"/>
        <v>0.18018035522507792</v>
      </c>
      <c r="L245" s="31">
        <v>0</v>
      </c>
      <c r="M245" s="36">
        <f t="shared" si="59"/>
        <v>0</v>
      </c>
      <c r="N245" s="31">
        <f t="shared" si="60"/>
        <v>32048022</v>
      </c>
      <c r="O245" s="36">
        <f t="shared" si="61"/>
        <v>0.72070896232283299</v>
      </c>
      <c r="P245" s="31">
        <v>0</v>
      </c>
      <c r="Q245" s="31">
        <v>50120555</v>
      </c>
      <c r="R245" s="31">
        <v>50120560</v>
      </c>
      <c r="S245" s="31">
        <v>43383563</v>
      </c>
      <c r="T245" s="36">
        <f t="shared" si="62"/>
        <v>0.86558416346505307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253393100</v>
      </c>
      <c r="E247" s="32">
        <f>SUM(E241:E246)</f>
        <v>253412504</v>
      </c>
      <c r="F247" s="32">
        <f>SUM(F241:F246)</f>
        <v>100422257</v>
      </c>
      <c r="G247" s="37">
        <f t="shared" si="56"/>
        <v>0.39631014814531257</v>
      </c>
      <c r="H247" s="32">
        <f>SUM(H241:H246)</f>
        <v>61420542</v>
      </c>
      <c r="I247" s="37">
        <f t="shared" si="57"/>
        <v>0.24239232244287631</v>
      </c>
      <c r="J247" s="32">
        <f>SUM(J241:J246)</f>
        <v>24080529</v>
      </c>
      <c r="K247" s="37">
        <f t="shared" si="58"/>
        <v>9.5025022916785509E-2</v>
      </c>
      <c r="L247" s="32">
        <f>SUM(L241:L246)</f>
        <v>366663</v>
      </c>
      <c r="M247" s="37">
        <f t="shared" si="59"/>
        <v>1.446901767720191E-3</v>
      </c>
      <c r="N247" s="32">
        <f t="shared" si="60"/>
        <v>186289991</v>
      </c>
      <c r="O247" s="37">
        <f t="shared" si="61"/>
        <v>0.7351254893089253</v>
      </c>
      <c r="P247" s="32">
        <f>SUM(P241:P246)</f>
        <v>537598</v>
      </c>
      <c r="Q247" s="32">
        <f>SUM(Q241:Q246)</f>
        <v>246011374</v>
      </c>
      <c r="R247" s="32">
        <f>SUM(R241:R246)</f>
        <v>246011379</v>
      </c>
      <c r="S247" s="32">
        <f>SUM(S241:S246)</f>
        <v>191539177</v>
      </c>
      <c r="T247" s="37">
        <f t="shared" si="62"/>
        <v>0.77857852664611904</v>
      </c>
      <c r="U247" s="37">
        <f t="shared" si="63"/>
        <v>-0.31796063229401894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244271000</v>
      </c>
      <c r="E250" s="31">
        <v>244271000</v>
      </c>
      <c r="F250" s="31">
        <v>0</v>
      </c>
      <c r="G250" s="36">
        <f t="shared" si="56"/>
        <v>0</v>
      </c>
      <c r="H250" s="31">
        <v>77402000</v>
      </c>
      <c r="I250" s="36">
        <f t="shared" si="57"/>
        <v>0.31686937868187381</v>
      </c>
      <c r="J250" s="31">
        <v>61069000</v>
      </c>
      <c r="K250" s="36">
        <f t="shared" si="58"/>
        <v>0.25000511726729741</v>
      </c>
      <c r="L250" s="31">
        <v>0</v>
      </c>
      <c r="M250" s="36">
        <f t="shared" si="59"/>
        <v>0</v>
      </c>
      <c r="N250" s="31">
        <f t="shared" si="60"/>
        <v>138471000</v>
      </c>
      <c r="O250" s="36">
        <f t="shared" si="61"/>
        <v>0.56687449594917116</v>
      </c>
      <c r="P250" s="31">
        <v>360257</v>
      </c>
      <c r="Q250" s="31">
        <v>231374000</v>
      </c>
      <c r="R250" s="31">
        <v>231374000</v>
      </c>
      <c r="S250" s="31">
        <v>231374257</v>
      </c>
      <c r="T250" s="36">
        <f t="shared" si="62"/>
        <v>1.000001110755746</v>
      </c>
      <c r="U250" s="36">
        <f t="shared" si="63"/>
        <v>-1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51720193</v>
      </c>
      <c r="E252" s="31">
        <v>53720629</v>
      </c>
      <c r="F252" s="31">
        <v>0</v>
      </c>
      <c r="G252" s="36">
        <f t="shared" si="56"/>
        <v>0</v>
      </c>
      <c r="H252" s="31">
        <v>22603801</v>
      </c>
      <c r="I252" s="36">
        <f t="shared" si="57"/>
        <v>0.43704015180299116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22603801</v>
      </c>
      <c r="O252" s="36">
        <f t="shared" si="61"/>
        <v>0.42076575462286564</v>
      </c>
      <c r="P252" s="31">
        <v>0</v>
      </c>
      <c r="Q252" s="31">
        <v>45199064</v>
      </c>
      <c r="R252" s="31">
        <v>51720193</v>
      </c>
      <c r="S252" s="31">
        <v>24513614</v>
      </c>
      <c r="T252" s="36">
        <f t="shared" si="62"/>
        <v>0.47396601942301336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46102921</v>
      </c>
      <c r="E253" s="31">
        <v>46102921</v>
      </c>
      <c r="F253" s="31">
        <v>19176004</v>
      </c>
      <c r="G253" s="36">
        <f t="shared" si="56"/>
        <v>0.41593902477459077</v>
      </c>
      <c r="H253" s="31">
        <v>9758314</v>
      </c>
      <c r="I253" s="36">
        <f t="shared" si="57"/>
        <v>0.21166368178710412</v>
      </c>
      <c r="J253" s="31">
        <v>17099340</v>
      </c>
      <c r="K253" s="36">
        <f t="shared" si="58"/>
        <v>0.37089493743791202</v>
      </c>
      <c r="L253" s="31">
        <v>0</v>
      </c>
      <c r="M253" s="36">
        <f t="shared" si="59"/>
        <v>0</v>
      </c>
      <c r="N253" s="31">
        <f t="shared" si="60"/>
        <v>46033658</v>
      </c>
      <c r="O253" s="36">
        <f t="shared" si="61"/>
        <v>0.99849764399960683</v>
      </c>
      <c r="P253" s="31">
        <v>162205</v>
      </c>
      <c r="Q253" s="31">
        <v>43500884</v>
      </c>
      <c r="R253" s="31">
        <v>43500884</v>
      </c>
      <c r="S253" s="31">
        <v>20675012</v>
      </c>
      <c r="T253" s="36">
        <f t="shared" si="62"/>
        <v>0.47527797366140884</v>
      </c>
      <c r="U253" s="36">
        <f t="shared" si="63"/>
        <v>-1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342094114</v>
      </c>
      <c r="E254" s="32">
        <f>SUM(E248:E253)</f>
        <v>344094550</v>
      </c>
      <c r="F254" s="32">
        <f>SUM(F248:F253)</f>
        <v>19176004</v>
      </c>
      <c r="G254" s="37">
        <f t="shared" si="56"/>
        <v>5.6054761585287022E-2</v>
      </c>
      <c r="H254" s="32">
        <f>SUM(H248:H253)</f>
        <v>109764115</v>
      </c>
      <c r="I254" s="37">
        <f t="shared" si="57"/>
        <v>0.32085940829721493</v>
      </c>
      <c r="J254" s="32">
        <f>SUM(J248:J253)</f>
        <v>78168340</v>
      </c>
      <c r="K254" s="37">
        <f t="shared" si="58"/>
        <v>0.22717110747612829</v>
      </c>
      <c r="L254" s="32">
        <f>SUM(L248:L253)</f>
        <v>0</v>
      </c>
      <c r="M254" s="37">
        <f t="shared" si="59"/>
        <v>0</v>
      </c>
      <c r="N254" s="32">
        <f t="shared" si="60"/>
        <v>207108459</v>
      </c>
      <c r="O254" s="37">
        <f t="shared" si="61"/>
        <v>0.60189404046068151</v>
      </c>
      <c r="P254" s="32">
        <f>SUM(P248:P253)</f>
        <v>522462</v>
      </c>
      <c r="Q254" s="32">
        <f>SUM(Q248:Q253)</f>
        <v>320073948</v>
      </c>
      <c r="R254" s="32">
        <f>SUM(R248:R253)</f>
        <v>326595077</v>
      </c>
      <c r="S254" s="32">
        <f>SUM(S248:S253)</f>
        <v>276562883</v>
      </c>
      <c r="T254" s="37">
        <f t="shared" si="62"/>
        <v>0.84680664981364673</v>
      </c>
      <c r="U254" s="37">
        <f t="shared" si="63"/>
        <v>-1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2660781</v>
      </c>
      <c r="E255" s="31">
        <v>2660781</v>
      </c>
      <c r="F255" s="31">
        <v>570862</v>
      </c>
      <c r="G255" s="36">
        <f t="shared" si="56"/>
        <v>0.21454678156526222</v>
      </c>
      <c r="H255" s="31">
        <v>485323</v>
      </c>
      <c r="I255" s="36">
        <f t="shared" si="57"/>
        <v>0.1823987017345659</v>
      </c>
      <c r="J255" s="31">
        <v>848654</v>
      </c>
      <c r="K255" s="36">
        <f t="shared" si="58"/>
        <v>0.3189492107768358</v>
      </c>
      <c r="L255" s="31">
        <v>1221164</v>
      </c>
      <c r="M255" s="36">
        <f t="shared" si="59"/>
        <v>0.4589494588243076</v>
      </c>
      <c r="N255" s="31">
        <f t="shared" si="60"/>
        <v>3126003</v>
      </c>
      <c r="O255" s="36">
        <f t="shared" si="61"/>
        <v>1.1748441529009717</v>
      </c>
      <c r="P255" s="31">
        <v>1177527</v>
      </c>
      <c r="Q255" s="31">
        <v>2828529</v>
      </c>
      <c r="R255" s="31">
        <v>2728529</v>
      </c>
      <c r="S255" s="31">
        <v>2794617</v>
      </c>
      <c r="T255" s="36">
        <f t="shared" si="62"/>
        <v>1.024221109616207</v>
      </c>
      <c r="U255" s="36">
        <f t="shared" si="63"/>
        <v>3.7058173613004231E-2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173679000</v>
      </c>
      <c r="E256" s="31">
        <v>174044050</v>
      </c>
      <c r="F256" s="31">
        <v>71698804</v>
      </c>
      <c r="G256" s="36">
        <f t="shared" si="56"/>
        <v>0.41282368046798978</v>
      </c>
      <c r="H256" s="31">
        <v>57335695</v>
      </c>
      <c r="I256" s="36">
        <f t="shared" si="57"/>
        <v>0.33012451131109694</v>
      </c>
      <c r="J256" s="31">
        <v>42997695</v>
      </c>
      <c r="K256" s="36">
        <f t="shared" si="58"/>
        <v>0.24705064608643618</v>
      </c>
      <c r="L256" s="31">
        <v>-221754240</v>
      </c>
      <c r="M256" s="36">
        <f t="shared" si="59"/>
        <v>-1.2741270959851831</v>
      </c>
      <c r="N256" s="31">
        <f t="shared" si="60"/>
        <v>-49722046</v>
      </c>
      <c r="O256" s="36">
        <f t="shared" si="61"/>
        <v>-0.2856865603851439</v>
      </c>
      <c r="P256" s="31">
        <v>11500</v>
      </c>
      <c r="Q256" s="31">
        <v>160948000</v>
      </c>
      <c r="R256" s="31">
        <v>163876933</v>
      </c>
      <c r="S256" s="31">
        <v>159582818</v>
      </c>
      <c r="T256" s="36">
        <f t="shared" si="62"/>
        <v>0.97379670877779978</v>
      </c>
      <c r="U256" s="36">
        <f t="shared" si="63"/>
        <v>-19283.977391304346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176339781</v>
      </c>
      <c r="E259" s="32">
        <f>SUM(E255:E258)</f>
        <v>176704831</v>
      </c>
      <c r="F259" s="32">
        <f>SUM(F255:F258)</f>
        <v>72269666</v>
      </c>
      <c r="G259" s="37">
        <f t="shared" si="56"/>
        <v>0.40983189153444621</v>
      </c>
      <c r="H259" s="32">
        <f>SUM(H255:H258)</f>
        <v>57821018</v>
      </c>
      <c r="I259" s="37">
        <f t="shared" si="57"/>
        <v>0.32789548491046383</v>
      </c>
      <c r="J259" s="32">
        <f>SUM(J255:J258)</f>
        <v>43846349</v>
      </c>
      <c r="K259" s="37">
        <f t="shared" si="58"/>
        <v>0.24813327825768386</v>
      </c>
      <c r="L259" s="32">
        <f>SUM(L255:L258)</f>
        <v>-220533076</v>
      </c>
      <c r="M259" s="37">
        <f t="shared" si="59"/>
        <v>-1.24803082491842</v>
      </c>
      <c r="N259" s="32">
        <f t="shared" si="60"/>
        <v>-46596043</v>
      </c>
      <c r="O259" s="37">
        <f t="shared" si="61"/>
        <v>-0.26369422237244888</v>
      </c>
      <c r="P259" s="32">
        <f>SUM(P255:P258)</f>
        <v>1189027</v>
      </c>
      <c r="Q259" s="32">
        <f>SUM(Q255:Q258)</f>
        <v>163776529</v>
      </c>
      <c r="R259" s="32">
        <f>SUM(R255:R258)</f>
        <v>166605462</v>
      </c>
      <c r="S259" s="32">
        <f>SUM(S255:S258)</f>
        <v>162377435</v>
      </c>
      <c r="T259" s="37">
        <f t="shared" si="62"/>
        <v>0.9746225186782892</v>
      </c>
      <c r="U259" s="37">
        <f t="shared" si="63"/>
        <v>-186.47356451956094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947325437</v>
      </c>
      <c r="E260" s="32">
        <f>SUM(E234:E239,E241:E246,E248:E253,E255:E258)</f>
        <v>959710327</v>
      </c>
      <c r="F260" s="32">
        <f>SUM(F234:F239,F241:F246,F248:F253,F255:F258)</f>
        <v>246656524</v>
      </c>
      <c r="G260" s="37">
        <f t="shared" si="56"/>
        <v>0.26037147781137854</v>
      </c>
      <c r="H260" s="32">
        <f>SUM(H234:H239,H241:H246,H248:H253,H255:H258)</f>
        <v>282875955</v>
      </c>
      <c r="I260" s="37">
        <f t="shared" si="57"/>
        <v>0.29860483414845745</v>
      </c>
      <c r="J260" s="32">
        <f>SUM(J234:J239,J241:J246,J248:J253,J255:J258)</f>
        <v>191002973</v>
      </c>
      <c r="K260" s="37">
        <f t="shared" si="58"/>
        <v>0.19902148348977805</v>
      </c>
      <c r="L260" s="32">
        <f>SUM(L234:L239,L241:L246,L248:L253,L255:L258)</f>
        <v>-201515013</v>
      </c>
      <c r="M260" s="37">
        <f t="shared" si="59"/>
        <v>-0.20997483024896116</v>
      </c>
      <c r="N260" s="32">
        <f t="shared" si="60"/>
        <v>519020439</v>
      </c>
      <c r="O260" s="37">
        <f t="shared" si="61"/>
        <v>0.54080947594096274</v>
      </c>
      <c r="P260" s="32">
        <f>SUM(P234:P239,P241:P246,P248:P253,P255:P258)</f>
        <v>5511551</v>
      </c>
      <c r="Q260" s="32">
        <f>SUM(Q234:Q239,Q241:Q246,Q248:Q253,Q255:Q258)</f>
        <v>890082316</v>
      </c>
      <c r="R260" s="32">
        <f>SUM(R234:R239,R241:R246,R248:R253,R255:R258)</f>
        <v>899432383</v>
      </c>
      <c r="S260" s="32">
        <f>SUM(S234:S239,S241:S246,S248:S253,S255:S258)</f>
        <v>732347856</v>
      </c>
      <c r="T260" s="37">
        <f t="shared" si="62"/>
        <v>0.81423336522229706</v>
      </c>
      <c r="U260" s="37">
        <f t="shared" si="63"/>
        <v>-37.562305782891244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8073000</v>
      </c>
      <c r="E264" s="31">
        <v>8073000</v>
      </c>
      <c r="F264" s="31">
        <v>3363753</v>
      </c>
      <c r="G264" s="36">
        <f t="shared" si="64"/>
        <v>0.41666703827573393</v>
      </c>
      <c r="H264" s="31">
        <v>2674032</v>
      </c>
      <c r="I264" s="36">
        <f t="shared" si="65"/>
        <v>0.33123151244890375</v>
      </c>
      <c r="J264" s="31">
        <v>2018259</v>
      </c>
      <c r="K264" s="36">
        <f t="shared" si="66"/>
        <v>0.25000111482720178</v>
      </c>
      <c r="L264" s="31">
        <v>0</v>
      </c>
      <c r="M264" s="36">
        <f t="shared" si="67"/>
        <v>0</v>
      </c>
      <c r="N264" s="31">
        <f t="shared" si="68"/>
        <v>8056044</v>
      </c>
      <c r="O264" s="36">
        <f t="shared" si="69"/>
        <v>0.99789966555183951</v>
      </c>
      <c r="P264" s="31">
        <v>239366</v>
      </c>
      <c r="Q264" s="31">
        <v>7973000</v>
      </c>
      <c r="R264" s="31">
        <v>7973000</v>
      </c>
      <c r="S264" s="31">
        <v>7917530</v>
      </c>
      <c r="T264" s="36">
        <f t="shared" si="70"/>
        <v>0.99304276934654456</v>
      </c>
      <c r="U264" s="36">
        <f t="shared" si="71"/>
        <v>-1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62388256</v>
      </c>
      <c r="E265" s="31">
        <v>62388256</v>
      </c>
      <c r="F265" s="31">
        <v>25943070</v>
      </c>
      <c r="G265" s="36">
        <f t="shared" si="64"/>
        <v>0.41583258874875423</v>
      </c>
      <c r="H265" s="31">
        <v>161142</v>
      </c>
      <c r="I265" s="36">
        <f t="shared" si="65"/>
        <v>2.582889959289774E-3</v>
      </c>
      <c r="J265" s="31">
        <v>38622434</v>
      </c>
      <c r="K265" s="36">
        <f t="shared" si="66"/>
        <v>0.61906577417390862</v>
      </c>
      <c r="L265" s="31">
        <v>165296</v>
      </c>
      <c r="M265" s="36">
        <f t="shared" si="67"/>
        <v>2.6494730033806363E-3</v>
      </c>
      <c r="N265" s="31">
        <f t="shared" si="68"/>
        <v>64891942</v>
      </c>
      <c r="O265" s="36">
        <f t="shared" si="69"/>
        <v>1.0401307258853334</v>
      </c>
      <c r="P265" s="31">
        <v>7273782</v>
      </c>
      <c r="Q265" s="31">
        <v>94419256</v>
      </c>
      <c r="R265" s="31">
        <v>94419256</v>
      </c>
      <c r="S265" s="31">
        <v>87577224</v>
      </c>
      <c r="T265" s="36">
        <f t="shared" si="70"/>
        <v>0.92753562896110942</v>
      </c>
      <c r="U265" s="36">
        <f t="shared" si="71"/>
        <v>-0.97727509567924908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18237626</v>
      </c>
      <c r="F266" s="31">
        <v>7463382</v>
      </c>
      <c r="G266" s="36">
        <f t="shared" si="64"/>
        <v>0.42076555227852924</v>
      </c>
      <c r="H266" s="31">
        <v>6007052</v>
      </c>
      <c r="I266" s="36">
        <f t="shared" si="65"/>
        <v>0.33866155482137239</v>
      </c>
      <c r="J266" s="31">
        <v>4462325</v>
      </c>
      <c r="K266" s="36">
        <f t="shared" si="66"/>
        <v>0.24467685651630317</v>
      </c>
      <c r="L266" s="31">
        <v>53304</v>
      </c>
      <c r="M266" s="36">
        <f t="shared" si="67"/>
        <v>2.9227488270677335E-3</v>
      </c>
      <c r="N266" s="31">
        <f t="shared" si="68"/>
        <v>17986063</v>
      </c>
      <c r="O266" s="36">
        <f t="shared" si="69"/>
        <v>0.98620637357077068</v>
      </c>
      <c r="P266" s="31">
        <v>131666</v>
      </c>
      <c r="Q266" s="31">
        <v>18190827</v>
      </c>
      <c r="R266" s="31">
        <v>16470141</v>
      </c>
      <c r="S266" s="31">
        <v>17709737</v>
      </c>
      <c r="T266" s="36">
        <f t="shared" si="70"/>
        <v>1.0752632293797606</v>
      </c>
      <c r="U266" s="36">
        <f t="shared" si="71"/>
        <v>-0.59515744383515867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88198882</v>
      </c>
      <c r="E267" s="32">
        <f>SUM(E263:E266)</f>
        <v>88698882</v>
      </c>
      <c r="F267" s="32">
        <f>SUM(F263:F266)</f>
        <v>36770205</v>
      </c>
      <c r="G267" s="37">
        <f t="shared" si="64"/>
        <v>0.4169010328271508</v>
      </c>
      <c r="H267" s="32">
        <f>SUM(H263:H266)</f>
        <v>8842226</v>
      </c>
      <c r="I267" s="37">
        <f t="shared" si="65"/>
        <v>0.1002532662488851</v>
      </c>
      <c r="J267" s="32">
        <f>SUM(J263:J266)</f>
        <v>45103018</v>
      </c>
      <c r="K267" s="37">
        <f t="shared" si="66"/>
        <v>0.50849590189874094</v>
      </c>
      <c r="L267" s="32">
        <f>SUM(L263:L266)</f>
        <v>218600</v>
      </c>
      <c r="M267" s="37">
        <f t="shared" si="67"/>
        <v>2.4645180984355585E-3</v>
      </c>
      <c r="N267" s="32">
        <f t="shared" si="68"/>
        <v>90934049</v>
      </c>
      <c r="O267" s="37">
        <f t="shared" si="69"/>
        <v>1.025199494622717</v>
      </c>
      <c r="P267" s="32">
        <f>SUM(P263:P266)</f>
        <v>7644814</v>
      </c>
      <c r="Q267" s="32">
        <f>SUM(Q263:Q266)</f>
        <v>120583083</v>
      </c>
      <c r="R267" s="32">
        <f>SUM(R263:R266)</f>
        <v>118862397</v>
      </c>
      <c r="S267" s="32">
        <f>SUM(S263:S266)</f>
        <v>113204491</v>
      </c>
      <c r="T267" s="37">
        <f t="shared" si="70"/>
        <v>0.95239952968473285</v>
      </c>
      <c r="U267" s="37">
        <f t="shared" si="71"/>
        <v>-0.97140545211433527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1805944</v>
      </c>
      <c r="E269" s="31">
        <v>1916878</v>
      </c>
      <c r="F269" s="31">
        <v>501696</v>
      </c>
      <c r="G269" s="36">
        <f t="shared" si="64"/>
        <v>0.27780263396871663</v>
      </c>
      <c r="H269" s="31">
        <v>644424</v>
      </c>
      <c r="I269" s="36">
        <f t="shared" si="65"/>
        <v>0.35683498491647581</v>
      </c>
      <c r="J269" s="31">
        <v>243006</v>
      </c>
      <c r="K269" s="36">
        <f t="shared" si="66"/>
        <v>0.12677176116581232</v>
      </c>
      <c r="L269" s="31">
        <v>378157</v>
      </c>
      <c r="M269" s="36">
        <f t="shared" si="67"/>
        <v>0.19727755235335792</v>
      </c>
      <c r="N269" s="31">
        <f t="shared" si="68"/>
        <v>1767283</v>
      </c>
      <c r="O269" s="36">
        <f t="shared" si="69"/>
        <v>0.92195903964675896</v>
      </c>
      <c r="P269" s="31">
        <v>363089</v>
      </c>
      <c r="Q269" s="31">
        <v>1879564</v>
      </c>
      <c r="R269" s="31">
        <v>1879564</v>
      </c>
      <c r="S269" s="31">
        <v>1589531</v>
      </c>
      <c r="T269" s="36">
        <f t="shared" si="70"/>
        <v>0.84569134118338085</v>
      </c>
      <c r="U269" s="36">
        <f t="shared" si="71"/>
        <v>4.1499467072811269E-2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3782846</v>
      </c>
      <c r="E271" s="31">
        <v>3782846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3320522</v>
      </c>
      <c r="M271" s="36">
        <f t="shared" si="67"/>
        <v>0.87778408108603945</v>
      </c>
      <c r="N271" s="31">
        <f t="shared" si="68"/>
        <v>3320522</v>
      </c>
      <c r="O271" s="36">
        <f t="shared" si="69"/>
        <v>0.87778408108603945</v>
      </c>
      <c r="P271" s="31">
        <v>3093000</v>
      </c>
      <c r="Q271" s="31">
        <v>3312527</v>
      </c>
      <c r="R271" s="31">
        <v>3532054</v>
      </c>
      <c r="S271" s="31">
        <v>3093000</v>
      </c>
      <c r="T271" s="36">
        <f t="shared" si="70"/>
        <v>0.87569442596290992</v>
      </c>
      <c r="U271" s="36">
        <f t="shared" si="71"/>
        <v>7.3560297445845357E-2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3251407</v>
      </c>
      <c r="E272" s="31">
        <v>3716633</v>
      </c>
      <c r="F272" s="31">
        <v>-54010</v>
      </c>
      <c r="G272" s="36">
        <f t="shared" si="64"/>
        <v>-1.6611270136282538E-2</v>
      </c>
      <c r="H272" s="31">
        <v>24594</v>
      </c>
      <c r="I272" s="36">
        <f t="shared" si="65"/>
        <v>7.5641099376362294E-3</v>
      </c>
      <c r="J272" s="31">
        <v>-249748</v>
      </c>
      <c r="K272" s="36">
        <f t="shared" si="66"/>
        <v>-6.7197379994204429E-2</v>
      </c>
      <c r="L272" s="31">
        <v>-228690</v>
      </c>
      <c r="M272" s="36">
        <f t="shared" si="67"/>
        <v>-6.1531499074565607E-2</v>
      </c>
      <c r="N272" s="31">
        <f t="shared" si="68"/>
        <v>-507854</v>
      </c>
      <c r="O272" s="36">
        <f t="shared" si="69"/>
        <v>-0.13664356959646001</v>
      </c>
      <c r="P272" s="31">
        <v>-50169</v>
      </c>
      <c r="Q272" s="31">
        <v>3214333</v>
      </c>
      <c r="R272" s="31">
        <v>3207901</v>
      </c>
      <c r="S272" s="31">
        <v>29770015</v>
      </c>
      <c r="T272" s="36">
        <f t="shared" si="70"/>
        <v>9.2802162535564534</v>
      </c>
      <c r="U272" s="36">
        <f t="shared" si="71"/>
        <v>3.5583926329007953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15178208</v>
      </c>
      <c r="E273" s="31">
        <v>15178208</v>
      </c>
      <c r="F273" s="31">
        <v>0</v>
      </c>
      <c r="G273" s="36">
        <f t="shared" si="64"/>
        <v>0</v>
      </c>
      <c r="H273" s="31">
        <v>9166546</v>
      </c>
      <c r="I273" s="36">
        <f t="shared" si="65"/>
        <v>0.6039280789932514</v>
      </c>
      <c r="J273" s="31">
        <v>6875000</v>
      </c>
      <c r="K273" s="36">
        <f t="shared" si="66"/>
        <v>0.45295202174064292</v>
      </c>
      <c r="L273" s="31">
        <v>0</v>
      </c>
      <c r="M273" s="36">
        <f t="shared" si="67"/>
        <v>0</v>
      </c>
      <c r="N273" s="31">
        <f t="shared" si="68"/>
        <v>16041546</v>
      </c>
      <c r="O273" s="36">
        <f t="shared" si="69"/>
        <v>1.0568801007338944</v>
      </c>
      <c r="P273" s="31">
        <v>0</v>
      </c>
      <c r="Q273" s="31">
        <v>25674000</v>
      </c>
      <c r="R273" s="31">
        <v>25674000</v>
      </c>
      <c r="S273" s="31">
        <v>16199579</v>
      </c>
      <c r="T273" s="36">
        <f t="shared" si="70"/>
        <v>0.63097215081405311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5501000</v>
      </c>
      <c r="E274" s="31">
        <v>6318024</v>
      </c>
      <c r="F274" s="31">
        <v>1691465</v>
      </c>
      <c r="G274" s="36">
        <f t="shared" si="64"/>
        <v>0.30748318487547721</v>
      </c>
      <c r="H274" s="31">
        <v>2027300</v>
      </c>
      <c r="I274" s="36">
        <f t="shared" si="65"/>
        <v>0.36853299400109069</v>
      </c>
      <c r="J274" s="31">
        <v>1831781</v>
      </c>
      <c r="K274" s="36">
        <f t="shared" si="66"/>
        <v>0.28992941463976712</v>
      </c>
      <c r="L274" s="31">
        <v>84865</v>
      </c>
      <c r="M274" s="36">
        <f t="shared" si="67"/>
        <v>1.3432206018843866E-2</v>
      </c>
      <c r="N274" s="31">
        <f t="shared" si="68"/>
        <v>5635411</v>
      </c>
      <c r="O274" s="36">
        <f t="shared" si="69"/>
        <v>0.89195783365178738</v>
      </c>
      <c r="P274" s="31">
        <v>355890</v>
      </c>
      <c r="Q274" s="31">
        <v>5724000</v>
      </c>
      <c r="R274" s="31">
        <v>6224000</v>
      </c>
      <c r="S274" s="31">
        <v>5642355</v>
      </c>
      <c r="T274" s="36">
        <f t="shared" si="70"/>
        <v>0.90654803984575838</v>
      </c>
      <c r="U274" s="36">
        <f t="shared" si="71"/>
        <v>-0.76154148753828432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29519405</v>
      </c>
      <c r="E275" s="32">
        <f>SUM(E268:E274)</f>
        <v>30912589</v>
      </c>
      <c r="F275" s="32">
        <f>SUM(F268:F274)</f>
        <v>2139151</v>
      </c>
      <c r="G275" s="37">
        <f t="shared" si="64"/>
        <v>7.2465925380271051E-2</v>
      </c>
      <c r="H275" s="32">
        <f>SUM(H268:H274)</f>
        <v>11862864</v>
      </c>
      <c r="I275" s="37">
        <f t="shared" si="65"/>
        <v>0.40186663653959148</v>
      </c>
      <c r="J275" s="32">
        <f>SUM(J268:J274)</f>
        <v>8700039</v>
      </c>
      <c r="K275" s="37">
        <f t="shared" si="66"/>
        <v>0.28143999844205869</v>
      </c>
      <c r="L275" s="32">
        <f>SUM(L268:L274)</f>
        <v>3554854</v>
      </c>
      <c r="M275" s="37">
        <f t="shared" si="67"/>
        <v>0.11499696774023037</v>
      </c>
      <c r="N275" s="32">
        <f t="shared" si="68"/>
        <v>26256908</v>
      </c>
      <c r="O275" s="37">
        <f t="shared" si="69"/>
        <v>0.84939207130143646</v>
      </c>
      <c r="P275" s="32">
        <f>SUM(P268:P274)</f>
        <v>3761810</v>
      </c>
      <c r="Q275" s="32">
        <f>SUM(Q268:Q274)</f>
        <v>39804424</v>
      </c>
      <c r="R275" s="32">
        <f>SUM(R268:R274)</f>
        <v>40517519</v>
      </c>
      <c r="S275" s="32">
        <f>SUM(S268:S274)</f>
        <v>56294480</v>
      </c>
      <c r="T275" s="37">
        <f t="shared" si="70"/>
        <v>1.3893861566400449</v>
      </c>
      <c r="U275" s="37">
        <f t="shared" si="71"/>
        <v>-5.5015006074203621E-2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978000</v>
      </c>
      <c r="E276" s="31">
        <v>978000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950004</v>
      </c>
      <c r="R276" s="31">
        <v>950004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70164800</v>
      </c>
      <c r="E277" s="31">
        <v>69782900</v>
      </c>
      <c r="F277" s="31">
        <v>29005122</v>
      </c>
      <c r="G277" s="36">
        <f t="shared" si="64"/>
        <v>0.41338565776571728</v>
      </c>
      <c r="H277" s="31">
        <v>22544177</v>
      </c>
      <c r="I277" s="36">
        <f t="shared" si="65"/>
        <v>0.32130323181994391</v>
      </c>
      <c r="J277" s="31">
        <v>21179</v>
      </c>
      <c r="K277" s="36">
        <f t="shared" si="66"/>
        <v>3.03498421533069E-4</v>
      </c>
      <c r="L277" s="31">
        <v>17404167</v>
      </c>
      <c r="M277" s="36">
        <f t="shared" si="67"/>
        <v>0.24940446728353222</v>
      </c>
      <c r="N277" s="31">
        <f t="shared" si="68"/>
        <v>68974645</v>
      </c>
      <c r="O277" s="36">
        <f t="shared" si="69"/>
        <v>0.98841757794531326</v>
      </c>
      <c r="P277" s="31">
        <v>52392</v>
      </c>
      <c r="Q277" s="31">
        <v>64749700</v>
      </c>
      <c r="R277" s="31">
        <v>64758700</v>
      </c>
      <c r="S277" s="31">
        <v>63962027</v>
      </c>
      <c r="T277" s="36">
        <f t="shared" si="70"/>
        <v>0.98769782284079199</v>
      </c>
      <c r="U277" s="36">
        <f t="shared" si="71"/>
        <v>331.19130783325699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665959</v>
      </c>
      <c r="E278" s="31">
        <v>665959</v>
      </c>
      <c r="F278" s="31">
        <v>14060</v>
      </c>
      <c r="G278" s="36">
        <f t="shared" si="64"/>
        <v>2.111241082408977E-2</v>
      </c>
      <c r="H278" s="31">
        <v>19954</v>
      </c>
      <c r="I278" s="36">
        <f t="shared" si="65"/>
        <v>2.9962805518057418E-2</v>
      </c>
      <c r="J278" s="31">
        <v>1011</v>
      </c>
      <c r="K278" s="36">
        <f t="shared" si="66"/>
        <v>1.5181114753310639E-3</v>
      </c>
      <c r="L278" s="31">
        <v>0</v>
      </c>
      <c r="M278" s="36">
        <f t="shared" si="67"/>
        <v>0</v>
      </c>
      <c r="N278" s="31">
        <f t="shared" si="68"/>
        <v>35025</v>
      </c>
      <c r="O278" s="36">
        <f t="shared" si="69"/>
        <v>5.2593327817478254E-2</v>
      </c>
      <c r="P278" s="31">
        <v>2220</v>
      </c>
      <c r="Q278" s="31">
        <v>1759497</v>
      </c>
      <c r="R278" s="31">
        <v>1759497</v>
      </c>
      <c r="S278" s="31">
        <v>1950787</v>
      </c>
      <c r="T278" s="36">
        <f t="shared" si="70"/>
        <v>1.1087185712734946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2674700</v>
      </c>
      <c r="E279" s="31">
        <v>2674700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100</v>
      </c>
      <c r="M279" s="36">
        <f t="shared" si="67"/>
        <v>3.7387370546229483E-5</v>
      </c>
      <c r="N279" s="31">
        <f t="shared" si="68"/>
        <v>100</v>
      </c>
      <c r="O279" s="36">
        <f t="shared" si="69"/>
        <v>3.7387370546229483E-5</v>
      </c>
      <c r="P279" s="31">
        <v>0</v>
      </c>
      <c r="Q279" s="31">
        <v>2626352</v>
      </c>
      <c r="R279" s="31">
        <v>2626352</v>
      </c>
      <c r="S279" s="31">
        <v>15</v>
      </c>
      <c r="T279" s="36">
        <f t="shared" si="70"/>
        <v>5.7113441001053931E-6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4139000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5901222</v>
      </c>
      <c r="R280" s="31">
        <v>5901222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35765358</v>
      </c>
      <c r="E281" s="31">
        <v>36145754</v>
      </c>
      <c r="F281" s="31">
        <v>0</v>
      </c>
      <c r="G281" s="36">
        <f t="shared" si="64"/>
        <v>0</v>
      </c>
      <c r="H281" s="31">
        <v>8918000</v>
      </c>
      <c r="I281" s="36">
        <f t="shared" si="65"/>
        <v>0.24934742719477321</v>
      </c>
      <c r="J281" s="31">
        <v>9764000</v>
      </c>
      <c r="K281" s="36">
        <f t="shared" si="66"/>
        <v>0.27012854677204962</v>
      </c>
      <c r="L281" s="31">
        <v>0</v>
      </c>
      <c r="M281" s="36">
        <f t="shared" si="67"/>
        <v>0</v>
      </c>
      <c r="N281" s="31">
        <f t="shared" si="68"/>
        <v>18682000</v>
      </c>
      <c r="O281" s="36">
        <f t="shared" si="69"/>
        <v>0.5168518548540999</v>
      </c>
      <c r="P281" s="31">
        <v>0</v>
      </c>
      <c r="Q281" s="31">
        <v>33585347</v>
      </c>
      <c r="R281" s="31">
        <v>33585347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3318695</v>
      </c>
      <c r="E282" s="31">
        <v>3318695</v>
      </c>
      <c r="F282" s="31">
        <v>40938</v>
      </c>
      <c r="G282" s="36">
        <f t="shared" si="64"/>
        <v>1.233557166295788E-2</v>
      </c>
      <c r="H282" s="31">
        <v>50352</v>
      </c>
      <c r="I282" s="36">
        <f t="shared" si="65"/>
        <v>1.5172228842963875E-2</v>
      </c>
      <c r="J282" s="31">
        <v>67147</v>
      </c>
      <c r="K282" s="36">
        <f t="shared" si="66"/>
        <v>2.0232953013157279E-2</v>
      </c>
      <c r="L282" s="31">
        <v>69014</v>
      </c>
      <c r="M282" s="36">
        <f t="shared" si="67"/>
        <v>2.0795523541633082E-2</v>
      </c>
      <c r="N282" s="31">
        <f t="shared" si="68"/>
        <v>227451</v>
      </c>
      <c r="O282" s="36">
        <f t="shared" si="69"/>
        <v>6.8536277060712122E-2</v>
      </c>
      <c r="P282" s="31">
        <v>60398</v>
      </c>
      <c r="Q282" s="31">
        <v>2476338</v>
      </c>
      <c r="R282" s="31">
        <v>3097106</v>
      </c>
      <c r="S282" s="31">
        <v>630438</v>
      </c>
      <c r="T282" s="36">
        <f t="shared" si="70"/>
        <v>0.203557127201975</v>
      </c>
      <c r="U282" s="36">
        <f t="shared" si="71"/>
        <v>0.14265373025596872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3153000</v>
      </c>
      <c r="E283" s="31">
        <v>3153000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3093000</v>
      </c>
      <c r="R283" s="31">
        <v>3093000</v>
      </c>
      <c r="S283" s="31">
        <v>26320000</v>
      </c>
      <c r="T283" s="36">
        <f t="shared" si="70"/>
        <v>8.509537665696735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775000</v>
      </c>
      <c r="F284" s="31">
        <v>750000</v>
      </c>
      <c r="G284" s="36">
        <f t="shared" si="64"/>
        <v>0</v>
      </c>
      <c r="H284" s="31">
        <v>25000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775000</v>
      </c>
      <c r="O284" s="36">
        <f t="shared" si="69"/>
        <v>1</v>
      </c>
      <c r="P284" s="31">
        <v>0</v>
      </c>
      <c r="Q284" s="31">
        <v>0</v>
      </c>
      <c r="R284" s="31">
        <v>250000</v>
      </c>
      <c r="S284" s="31">
        <v>250000</v>
      </c>
      <c r="T284" s="36">
        <f t="shared" si="70"/>
        <v>1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120859512</v>
      </c>
      <c r="E285" s="32">
        <f>SUM(E276:E284)</f>
        <v>117494008</v>
      </c>
      <c r="F285" s="32">
        <f>SUM(F276:F284)</f>
        <v>29810120</v>
      </c>
      <c r="G285" s="37">
        <f t="shared" si="64"/>
        <v>0.24665100418409766</v>
      </c>
      <c r="H285" s="32">
        <f>SUM(H276:H284)</f>
        <v>31557483</v>
      </c>
      <c r="I285" s="37">
        <f t="shared" si="65"/>
        <v>0.26110880705856232</v>
      </c>
      <c r="J285" s="32">
        <f>SUM(J276:J284)</f>
        <v>9853337</v>
      </c>
      <c r="K285" s="37">
        <f t="shared" si="66"/>
        <v>8.3862463862838008E-2</v>
      </c>
      <c r="L285" s="32">
        <f>SUM(L276:L284)</f>
        <v>17473281</v>
      </c>
      <c r="M285" s="37">
        <f t="shared" si="67"/>
        <v>0.14871635836952637</v>
      </c>
      <c r="N285" s="32">
        <f t="shared" si="68"/>
        <v>88694221</v>
      </c>
      <c r="O285" s="37">
        <f t="shared" si="69"/>
        <v>0.75488292985970828</v>
      </c>
      <c r="P285" s="32">
        <f>SUM(P276:P284)</f>
        <v>115010</v>
      </c>
      <c r="Q285" s="32">
        <f>SUM(Q276:Q284)</f>
        <v>115141460</v>
      </c>
      <c r="R285" s="32">
        <f>SUM(R276:R284)</f>
        <v>116021228</v>
      </c>
      <c r="S285" s="32">
        <f>SUM(S276:S284)</f>
        <v>93113267</v>
      </c>
      <c r="T285" s="37">
        <f t="shared" si="70"/>
        <v>0.80255371025722977</v>
      </c>
      <c r="U285" s="37">
        <f t="shared" si="71"/>
        <v>150.92836275106512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4594000</v>
      </c>
      <c r="E286" s="31">
        <v>4594000</v>
      </c>
      <c r="F286" s="31">
        <v>0</v>
      </c>
      <c r="G286" s="36">
        <f t="shared" si="64"/>
        <v>0</v>
      </c>
      <c r="H286" s="31">
        <v>35156000</v>
      </c>
      <c r="I286" s="36">
        <f t="shared" si="65"/>
        <v>7.6525903352198519</v>
      </c>
      <c r="J286" s="31">
        <v>29804000</v>
      </c>
      <c r="K286" s="36">
        <f t="shared" si="66"/>
        <v>6.4875925119721378</v>
      </c>
      <c r="L286" s="31">
        <v>0</v>
      </c>
      <c r="M286" s="36">
        <f t="shared" si="67"/>
        <v>0</v>
      </c>
      <c r="N286" s="31">
        <f t="shared" si="68"/>
        <v>64960000</v>
      </c>
      <c r="O286" s="36">
        <f t="shared" si="69"/>
        <v>14.140182847191989</v>
      </c>
      <c r="P286" s="31">
        <v>0</v>
      </c>
      <c r="Q286" s="31">
        <v>4507000</v>
      </c>
      <c r="R286" s="31">
        <v>4507000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3187000</v>
      </c>
      <c r="E288" s="31">
        <v>3187000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3093000</v>
      </c>
      <c r="R288" s="31">
        <v>3093000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69600</v>
      </c>
      <c r="E289" s="31">
        <v>109600</v>
      </c>
      <c r="F289" s="31">
        <v>40857</v>
      </c>
      <c r="G289" s="36">
        <f t="shared" si="64"/>
        <v>0.58702586206896556</v>
      </c>
      <c r="H289" s="31">
        <v>48486</v>
      </c>
      <c r="I289" s="36">
        <f t="shared" si="65"/>
        <v>0.69663793103448279</v>
      </c>
      <c r="J289" s="31">
        <v>8399869</v>
      </c>
      <c r="K289" s="36">
        <f t="shared" si="66"/>
        <v>76.641140510948901</v>
      </c>
      <c r="L289" s="31">
        <v>56404</v>
      </c>
      <c r="M289" s="36">
        <f t="shared" si="67"/>
        <v>0.51463503649635034</v>
      </c>
      <c r="N289" s="31">
        <f t="shared" si="68"/>
        <v>8545616</v>
      </c>
      <c r="O289" s="36">
        <f t="shared" si="69"/>
        <v>77.970948905109495</v>
      </c>
      <c r="P289" s="31">
        <v>23527</v>
      </c>
      <c r="Q289" s="31">
        <v>2794798</v>
      </c>
      <c r="R289" s="31">
        <v>2813216</v>
      </c>
      <c r="S289" s="31">
        <v>136856</v>
      </c>
      <c r="T289" s="36">
        <f t="shared" si="70"/>
        <v>4.8647526531912233E-2</v>
      </c>
      <c r="U289" s="36">
        <f t="shared" si="71"/>
        <v>1.3974157351128489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24035000</v>
      </c>
      <c r="E290" s="31">
        <v>24035000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26435000</v>
      </c>
      <c r="R290" s="31">
        <v>0</v>
      </c>
      <c r="S290" s="31">
        <v>1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43508</v>
      </c>
      <c r="G291" s="36">
        <f t="shared" si="64"/>
        <v>8.7015999999999996E-2</v>
      </c>
      <c r="H291" s="31">
        <v>79005</v>
      </c>
      <c r="I291" s="36">
        <f t="shared" si="65"/>
        <v>0.15801000000000001</v>
      </c>
      <c r="J291" s="31">
        <v>68060</v>
      </c>
      <c r="K291" s="36">
        <f t="shared" si="66"/>
        <v>0.13611999999999999</v>
      </c>
      <c r="L291" s="31">
        <v>186014</v>
      </c>
      <c r="M291" s="36">
        <f t="shared" si="67"/>
        <v>0.37202800000000003</v>
      </c>
      <c r="N291" s="31">
        <f t="shared" si="68"/>
        <v>376587</v>
      </c>
      <c r="O291" s="36">
        <f t="shared" si="69"/>
        <v>0.75317400000000001</v>
      </c>
      <c r="P291" s="31">
        <v>0</v>
      </c>
      <c r="Q291" s="31">
        <v>500000</v>
      </c>
      <c r="R291" s="31">
        <v>250000</v>
      </c>
      <c r="S291" s="31">
        <v>181019</v>
      </c>
      <c r="T291" s="36">
        <f t="shared" si="70"/>
        <v>0.72407600000000005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32385600</v>
      </c>
      <c r="E292" s="32">
        <f>SUM(E286:E291)</f>
        <v>32425600</v>
      </c>
      <c r="F292" s="32">
        <f>SUM(F286:F291)</f>
        <v>84365</v>
      </c>
      <c r="G292" s="37">
        <f t="shared" si="64"/>
        <v>2.6050158094955782E-3</v>
      </c>
      <c r="H292" s="32">
        <f>SUM(H286:H291)</f>
        <v>35283491</v>
      </c>
      <c r="I292" s="37">
        <f t="shared" si="65"/>
        <v>1.0894808495133639</v>
      </c>
      <c r="J292" s="32">
        <f>SUM(J286:J291)</f>
        <v>38271929</v>
      </c>
      <c r="K292" s="37">
        <f t="shared" si="66"/>
        <v>1.1802997939899338</v>
      </c>
      <c r="L292" s="32">
        <f>SUM(L286:L291)</f>
        <v>242418</v>
      </c>
      <c r="M292" s="37">
        <f t="shared" si="67"/>
        <v>7.4761299713806371E-3</v>
      </c>
      <c r="N292" s="32">
        <f t="shared" si="68"/>
        <v>73882203</v>
      </c>
      <c r="O292" s="37">
        <f t="shared" si="69"/>
        <v>2.2785145995756437</v>
      </c>
      <c r="P292" s="32">
        <f>SUM(P286:P291)</f>
        <v>23527</v>
      </c>
      <c r="Q292" s="32">
        <f>SUM(Q286:Q291)</f>
        <v>37329798</v>
      </c>
      <c r="R292" s="32">
        <f>SUM(R286:R291)</f>
        <v>10663216</v>
      </c>
      <c r="S292" s="32">
        <f>SUM(S286:S291)</f>
        <v>317876</v>
      </c>
      <c r="T292" s="37">
        <f t="shared" si="70"/>
        <v>2.9810518702800357E-2</v>
      </c>
      <c r="U292" s="37">
        <f t="shared" si="71"/>
        <v>9.3038211416670205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366222000</v>
      </c>
      <c r="E293" s="31">
        <v>395978000</v>
      </c>
      <c r="F293" s="31">
        <v>143519756</v>
      </c>
      <c r="G293" s="36">
        <f t="shared" si="64"/>
        <v>0.39189277542037343</v>
      </c>
      <c r="H293" s="31">
        <v>114227036</v>
      </c>
      <c r="I293" s="36">
        <f t="shared" si="65"/>
        <v>0.31190653756464659</v>
      </c>
      <c r="J293" s="31">
        <v>99927959</v>
      </c>
      <c r="K293" s="36">
        <f t="shared" si="66"/>
        <v>0.25235735066089532</v>
      </c>
      <c r="L293" s="31">
        <v>62697002</v>
      </c>
      <c r="M293" s="36">
        <f t="shared" si="67"/>
        <v>0.15833455899065099</v>
      </c>
      <c r="N293" s="31">
        <f t="shared" si="68"/>
        <v>420371753</v>
      </c>
      <c r="O293" s="36">
        <f t="shared" si="69"/>
        <v>1.0616038087974584</v>
      </c>
      <c r="P293" s="31">
        <v>35426419</v>
      </c>
      <c r="Q293" s="31">
        <v>335918000</v>
      </c>
      <c r="R293" s="31">
        <v>339631919</v>
      </c>
      <c r="S293" s="31">
        <v>345584027</v>
      </c>
      <c r="T293" s="36">
        <f t="shared" si="70"/>
        <v>1.0175251725972199</v>
      </c>
      <c r="U293" s="36">
        <f t="shared" si="71"/>
        <v>0.76978096487821701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62541000</v>
      </c>
      <c r="E295" s="31">
        <v>62541000</v>
      </c>
      <c r="F295" s="31">
        <v>25663000</v>
      </c>
      <c r="G295" s="36">
        <f t="shared" si="64"/>
        <v>0.41033881773556546</v>
      </c>
      <c r="H295" s="31">
        <v>18877000</v>
      </c>
      <c r="I295" s="36">
        <f t="shared" si="65"/>
        <v>0.30183399689803486</v>
      </c>
      <c r="J295" s="31">
        <v>13748000</v>
      </c>
      <c r="K295" s="36">
        <f t="shared" si="66"/>
        <v>0.21982379559009291</v>
      </c>
      <c r="L295" s="31">
        <v>0</v>
      </c>
      <c r="M295" s="36">
        <f t="shared" si="67"/>
        <v>0</v>
      </c>
      <c r="N295" s="31">
        <f t="shared" si="68"/>
        <v>58288000</v>
      </c>
      <c r="O295" s="36">
        <f t="shared" si="69"/>
        <v>0.93199661022369329</v>
      </c>
      <c r="P295" s="31">
        <v>7029056</v>
      </c>
      <c r="Q295" s="31">
        <v>59064000</v>
      </c>
      <c r="R295" s="31">
        <v>59064000</v>
      </c>
      <c r="S295" s="31">
        <v>60348057</v>
      </c>
      <c r="T295" s="36">
        <f t="shared" si="70"/>
        <v>1.0217400954896383</v>
      </c>
      <c r="U295" s="36">
        <f t="shared" si="71"/>
        <v>-1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134246000</v>
      </c>
      <c r="E296" s="31">
        <v>134246000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75010000</v>
      </c>
      <c r="M296" s="36">
        <f t="shared" si="67"/>
        <v>0.55875035382804705</v>
      </c>
      <c r="N296" s="31">
        <f t="shared" si="68"/>
        <v>75010000</v>
      </c>
      <c r="O296" s="36">
        <f t="shared" si="69"/>
        <v>0.55875035382804705</v>
      </c>
      <c r="P296" s="31">
        <v>105488000</v>
      </c>
      <c r="Q296" s="31">
        <v>433244</v>
      </c>
      <c r="R296" s="31">
        <v>433244</v>
      </c>
      <c r="S296" s="31">
        <v>142654000</v>
      </c>
      <c r="T296" s="36">
        <f t="shared" si="70"/>
        <v>329.26941861860752</v>
      </c>
      <c r="U296" s="36">
        <f t="shared" si="71"/>
        <v>-0.28892385863794934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394674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500000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563009000</v>
      </c>
      <c r="E298" s="32">
        <f>SUM(E293:E297)</f>
        <v>593159674</v>
      </c>
      <c r="F298" s="32">
        <f>SUM(F293:F297)</f>
        <v>169182756</v>
      </c>
      <c r="G298" s="37">
        <f t="shared" si="64"/>
        <v>0.30049742721697165</v>
      </c>
      <c r="H298" s="32">
        <f>SUM(H293:H297)</f>
        <v>133104036</v>
      </c>
      <c r="I298" s="37">
        <f t="shared" si="65"/>
        <v>0.23641546760353743</v>
      </c>
      <c r="J298" s="32">
        <f>SUM(J293:J297)</f>
        <v>113675959</v>
      </c>
      <c r="K298" s="37">
        <f t="shared" si="66"/>
        <v>0.19164478635815016</v>
      </c>
      <c r="L298" s="32">
        <f>SUM(L293:L297)</f>
        <v>137707002</v>
      </c>
      <c r="M298" s="37">
        <f t="shared" si="67"/>
        <v>0.23215840192130122</v>
      </c>
      <c r="N298" s="32">
        <f t="shared" si="68"/>
        <v>553669753</v>
      </c>
      <c r="O298" s="37">
        <f t="shared" si="69"/>
        <v>0.93342446775975541</v>
      </c>
      <c r="P298" s="32">
        <f>SUM(P293:P297)</f>
        <v>147943475</v>
      </c>
      <c r="Q298" s="32">
        <f>SUM(Q293:Q297)</f>
        <v>395415244</v>
      </c>
      <c r="R298" s="32">
        <f>SUM(R293:R297)</f>
        <v>399629163</v>
      </c>
      <c r="S298" s="32">
        <f>SUM(S293:S297)</f>
        <v>548586084</v>
      </c>
      <c r="T298" s="37">
        <f t="shared" si="70"/>
        <v>1.3727378649790882</v>
      </c>
      <c r="U298" s="37">
        <f t="shared" si="71"/>
        <v>-6.919178422705019E-2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833972399</v>
      </c>
      <c r="E299" s="32">
        <f>SUM(E263:E266,E268:E274,E276:E284,E286:E291,E293:E297)</f>
        <v>862690753</v>
      </c>
      <c r="F299" s="32">
        <f>SUM(F263:F266,F268:F274,F276:F284,F286:F291,F293:F297)</f>
        <v>237986597</v>
      </c>
      <c r="G299" s="37">
        <f t="shared" si="64"/>
        <v>0.28536507597297595</v>
      </c>
      <c r="H299" s="32">
        <f>SUM(H263:H266,H268:H274,H276:H284,H286:H291,H293:H297)</f>
        <v>220650100</v>
      </c>
      <c r="I299" s="37">
        <f t="shared" si="65"/>
        <v>0.264577221337993</v>
      </c>
      <c r="J299" s="32">
        <f>SUM(J263:J266,J268:J274,J276:J284,J286:J291,J293:J297)</f>
        <v>215604282</v>
      </c>
      <c r="K299" s="37">
        <f t="shared" si="66"/>
        <v>0.24992070594270066</v>
      </c>
      <c r="L299" s="32">
        <f>SUM(L263:L266,L268:L274,L276:L284,L286:L291,L293:L297)</f>
        <v>159196155</v>
      </c>
      <c r="M299" s="37">
        <f t="shared" si="67"/>
        <v>0.1845344400022797</v>
      </c>
      <c r="N299" s="32">
        <f t="shared" si="68"/>
        <v>833437134</v>
      </c>
      <c r="O299" s="37">
        <f t="shared" si="69"/>
        <v>0.96609026015606314</v>
      </c>
      <c r="P299" s="32">
        <f>SUM(P263:P266,P268:P274,P276:P284,P286:P291,P293:P297)</f>
        <v>159488636</v>
      </c>
      <c r="Q299" s="32">
        <f>SUM(Q263:Q266,Q268:Q274,Q276:Q284,Q286:Q291,Q293:Q297)</f>
        <v>708274009</v>
      </c>
      <c r="R299" s="32">
        <f>SUM(R263:R266,R268:R274,R276:R284,R286:R291,R293:R297)</f>
        <v>685693523</v>
      </c>
      <c r="S299" s="32">
        <f>SUM(S263:S266,S268:S274,S276:S284,S286:S291,S293:S297)</f>
        <v>811516198</v>
      </c>
      <c r="T299" s="37">
        <f t="shared" si="70"/>
        <v>1.1834969571383862</v>
      </c>
      <c r="U299" s="37">
        <f t="shared" si="71"/>
        <v>-1.8338673358521129E-3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354998</v>
      </c>
      <c r="E302" s="31">
        <v>354998</v>
      </c>
      <c r="F302" s="31">
        <v>50778</v>
      </c>
      <c r="G302" s="36">
        <f t="shared" ref="G302:G339" si="72">IF(($D302     =0),0,($F302     /$D302     ))</f>
        <v>0.14303742556296092</v>
      </c>
      <c r="H302" s="31">
        <v>1188501</v>
      </c>
      <c r="I302" s="36">
        <f t="shared" ref="I302:I339" si="73">IF(($D302     =0),0,($H302     /$D302     ))</f>
        <v>3.3479090023042382</v>
      </c>
      <c r="J302" s="31">
        <v>525787</v>
      </c>
      <c r="K302" s="36">
        <f t="shared" ref="K302:K339" si="74">IF(($E302     =0),0,($J302     /$E302     ))</f>
        <v>1.4810984850618876</v>
      </c>
      <c r="L302" s="31">
        <v>200053</v>
      </c>
      <c r="M302" s="36">
        <f t="shared" ref="M302:M339" si="75">IF(($E302     =0),0,($L302     /$E302     ))</f>
        <v>0.56353275229719602</v>
      </c>
      <c r="N302" s="31">
        <f t="shared" ref="N302:N339" si="76">$F302     +$H302     +$J302     +$L302</f>
        <v>1965119</v>
      </c>
      <c r="O302" s="36">
        <f t="shared" ref="O302:O339" si="77">IF(($E302     =0),0,($N302     /$E302     ))</f>
        <v>5.5355776652262829</v>
      </c>
      <c r="P302" s="31">
        <v>163505</v>
      </c>
      <c r="Q302" s="31">
        <v>1372416</v>
      </c>
      <c r="R302" s="31">
        <v>338416</v>
      </c>
      <c r="S302" s="31">
        <v>222683</v>
      </c>
      <c r="T302" s="36">
        <f t="shared" ref="T302:T339" si="78">IF(($R302     =0),0,($S302     /$R302     ))</f>
        <v>0.65801557845964731</v>
      </c>
      <c r="U302" s="36">
        <f t="shared" ref="U302:U339" si="79">IF(($P302     =0),0,(($L302     /$P302     )-1))</f>
        <v>0.22352833246689707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354998</v>
      </c>
      <c r="E303" s="32">
        <f>E302</f>
        <v>354998</v>
      </c>
      <c r="F303" s="32">
        <f>F302</f>
        <v>50778</v>
      </c>
      <c r="G303" s="37">
        <f t="shared" si="72"/>
        <v>0.14303742556296092</v>
      </c>
      <c r="H303" s="32">
        <f>H302</f>
        <v>1188501</v>
      </c>
      <c r="I303" s="37">
        <f t="shared" si="73"/>
        <v>3.3479090023042382</v>
      </c>
      <c r="J303" s="32">
        <f>J302</f>
        <v>525787</v>
      </c>
      <c r="K303" s="37">
        <f t="shared" si="74"/>
        <v>1.4810984850618876</v>
      </c>
      <c r="L303" s="32">
        <f>L302</f>
        <v>200053</v>
      </c>
      <c r="M303" s="37">
        <f t="shared" si="75"/>
        <v>0.56353275229719602</v>
      </c>
      <c r="N303" s="32">
        <f t="shared" si="76"/>
        <v>1965119</v>
      </c>
      <c r="O303" s="37">
        <f t="shared" si="77"/>
        <v>5.5355776652262829</v>
      </c>
      <c r="P303" s="32">
        <f>P302</f>
        <v>163505</v>
      </c>
      <c r="Q303" s="32">
        <f>Q302</f>
        <v>1372416</v>
      </c>
      <c r="R303" s="32">
        <f>R302</f>
        <v>338416</v>
      </c>
      <c r="S303" s="32">
        <f>S302</f>
        <v>222683</v>
      </c>
      <c r="T303" s="37">
        <f t="shared" si="78"/>
        <v>0.65801557845964731</v>
      </c>
      <c r="U303" s="37">
        <f t="shared" si="79"/>
        <v>0.22352833246689707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8800000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1000000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53413000</v>
      </c>
      <c r="E305" s="31">
        <v>53738000</v>
      </c>
      <c r="F305" s="31">
        <v>27941000</v>
      </c>
      <c r="G305" s="36">
        <f t="shared" si="72"/>
        <v>0.52311235092580455</v>
      </c>
      <c r="H305" s="31">
        <v>21279000</v>
      </c>
      <c r="I305" s="36">
        <f t="shared" si="73"/>
        <v>0.39838616067249544</v>
      </c>
      <c r="J305" s="31">
        <v>4474825</v>
      </c>
      <c r="K305" s="36">
        <f t="shared" si="74"/>
        <v>8.3271148907663101E-2</v>
      </c>
      <c r="L305" s="31">
        <v>1092176</v>
      </c>
      <c r="M305" s="36">
        <f t="shared" si="75"/>
        <v>2.0324090959842198E-2</v>
      </c>
      <c r="N305" s="31">
        <f t="shared" si="76"/>
        <v>54787001</v>
      </c>
      <c r="O305" s="36">
        <f t="shared" si="77"/>
        <v>1.0195206557743124</v>
      </c>
      <c r="P305" s="31">
        <v>0</v>
      </c>
      <c r="Q305" s="31">
        <v>10129235</v>
      </c>
      <c r="R305" s="31">
        <v>10129235</v>
      </c>
      <c r="S305" s="31">
        <v>10129235</v>
      </c>
      <c r="T305" s="36">
        <f t="shared" si="78"/>
        <v>1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63604000</v>
      </c>
      <c r="E306" s="31">
        <v>47162706</v>
      </c>
      <c r="F306" s="31">
        <v>26477390</v>
      </c>
      <c r="G306" s="36">
        <f t="shared" si="72"/>
        <v>0.41628498207659898</v>
      </c>
      <c r="H306" s="31">
        <v>21181000</v>
      </c>
      <c r="I306" s="36">
        <f t="shared" si="73"/>
        <v>0.333013646940444</v>
      </c>
      <c r="J306" s="31">
        <v>15886000</v>
      </c>
      <c r="K306" s="36">
        <f t="shared" si="74"/>
        <v>0.33683393823925201</v>
      </c>
      <c r="L306" s="31">
        <v>348</v>
      </c>
      <c r="M306" s="36">
        <f t="shared" si="75"/>
        <v>7.3787114759700175E-6</v>
      </c>
      <c r="N306" s="31">
        <f t="shared" si="76"/>
        <v>63544738</v>
      </c>
      <c r="O306" s="36">
        <f t="shared" si="77"/>
        <v>1.3473514009141037</v>
      </c>
      <c r="P306" s="31">
        <v>390</v>
      </c>
      <c r="Q306" s="31">
        <v>57657000</v>
      </c>
      <c r="R306" s="31">
        <v>57600000</v>
      </c>
      <c r="S306" s="31">
        <v>57595825</v>
      </c>
      <c r="T306" s="36">
        <f t="shared" si="78"/>
        <v>0.99992751736111107</v>
      </c>
      <c r="U306" s="36">
        <f t="shared" si="79"/>
        <v>-0.10769230769230764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6029000</v>
      </c>
      <c r="E307" s="31">
        <v>6029000</v>
      </c>
      <c r="F307" s="31">
        <v>2512107</v>
      </c>
      <c r="G307" s="36">
        <f t="shared" si="72"/>
        <v>0.41667059213799967</v>
      </c>
      <c r="H307" s="31">
        <v>2009667</v>
      </c>
      <c r="I307" s="36">
        <f t="shared" si="73"/>
        <v>0.33333338862166195</v>
      </c>
      <c r="J307" s="31">
        <v>1507227</v>
      </c>
      <c r="K307" s="36">
        <f t="shared" si="74"/>
        <v>0.24999618510532426</v>
      </c>
      <c r="L307" s="31">
        <v>0</v>
      </c>
      <c r="M307" s="36">
        <f t="shared" si="75"/>
        <v>0</v>
      </c>
      <c r="N307" s="31">
        <f t="shared" si="76"/>
        <v>6029001</v>
      </c>
      <c r="O307" s="36">
        <f t="shared" si="77"/>
        <v>1.000000165864986</v>
      </c>
      <c r="P307" s="31">
        <v>0</v>
      </c>
      <c r="Q307" s="31">
        <v>5189000</v>
      </c>
      <c r="R307" s="31">
        <v>5189000</v>
      </c>
      <c r="S307" s="31">
        <v>5189000</v>
      </c>
      <c r="T307" s="36">
        <f t="shared" si="78"/>
        <v>1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305379</v>
      </c>
      <c r="E308" s="31">
        <v>335379</v>
      </c>
      <c r="F308" s="31">
        <v>2386</v>
      </c>
      <c r="G308" s="36">
        <f t="shared" si="72"/>
        <v>7.8132419059594796E-3</v>
      </c>
      <c r="H308" s="31">
        <v>18557</v>
      </c>
      <c r="I308" s="36">
        <f t="shared" si="73"/>
        <v>6.0767112342368007E-2</v>
      </c>
      <c r="J308" s="31">
        <v>25503</v>
      </c>
      <c r="K308" s="36">
        <f t="shared" si="74"/>
        <v>7.6042328231642406E-2</v>
      </c>
      <c r="L308" s="31">
        <v>106963</v>
      </c>
      <c r="M308" s="36">
        <f t="shared" si="75"/>
        <v>0.3189317160585487</v>
      </c>
      <c r="N308" s="31">
        <f t="shared" si="76"/>
        <v>153409</v>
      </c>
      <c r="O308" s="36">
        <f t="shared" si="77"/>
        <v>0.45741981459781322</v>
      </c>
      <c r="P308" s="31">
        <v>52406</v>
      </c>
      <c r="Q308" s="31">
        <v>299425</v>
      </c>
      <c r="R308" s="31">
        <v>299425</v>
      </c>
      <c r="S308" s="31">
        <v>99846</v>
      </c>
      <c r="T308" s="36">
        <f t="shared" si="78"/>
        <v>0.33345912999916505</v>
      </c>
      <c r="U308" s="36">
        <f t="shared" si="79"/>
        <v>1.0410449185207802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1560000</v>
      </c>
      <c r="E309" s="31">
        <v>2160000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489745</v>
      </c>
      <c r="K309" s="36">
        <f t="shared" si="74"/>
        <v>0.22673379629629631</v>
      </c>
      <c r="L309" s="31">
        <v>1295691</v>
      </c>
      <c r="M309" s="36">
        <f t="shared" si="75"/>
        <v>0.59985694444444448</v>
      </c>
      <c r="N309" s="31">
        <f t="shared" si="76"/>
        <v>1785436</v>
      </c>
      <c r="O309" s="36">
        <f t="shared" si="77"/>
        <v>0.82659074074074079</v>
      </c>
      <c r="P309" s="31">
        <v>2117911</v>
      </c>
      <c r="Q309" s="31">
        <v>1287500</v>
      </c>
      <c r="R309" s="31">
        <v>4207500</v>
      </c>
      <c r="S309" s="31">
        <v>2623124</v>
      </c>
      <c r="T309" s="36">
        <f t="shared" si="78"/>
        <v>0.62344004753416515</v>
      </c>
      <c r="U309" s="36">
        <f t="shared" si="79"/>
        <v>-0.38822216797589704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124911379</v>
      </c>
      <c r="E310" s="32">
        <f>SUM(E304:E309)</f>
        <v>118225085</v>
      </c>
      <c r="F310" s="32">
        <f>SUM(F304:F309)</f>
        <v>56932883</v>
      </c>
      <c r="G310" s="37">
        <f t="shared" si="72"/>
        <v>0.45578620183194041</v>
      </c>
      <c r="H310" s="32">
        <f>SUM(H304:H309)</f>
        <v>44488224</v>
      </c>
      <c r="I310" s="37">
        <f t="shared" si="73"/>
        <v>0.3561582968353908</v>
      </c>
      <c r="J310" s="32">
        <f>SUM(J304:J309)</f>
        <v>22383300</v>
      </c>
      <c r="K310" s="37">
        <f t="shared" si="74"/>
        <v>0.1893278401956742</v>
      </c>
      <c r="L310" s="32">
        <f>SUM(L304:L309)</f>
        <v>2495178</v>
      </c>
      <c r="M310" s="37">
        <f t="shared" si="75"/>
        <v>2.1105317877335425E-2</v>
      </c>
      <c r="N310" s="32">
        <f t="shared" si="76"/>
        <v>126299585</v>
      </c>
      <c r="O310" s="37">
        <f t="shared" si="77"/>
        <v>1.0682976882613364</v>
      </c>
      <c r="P310" s="32">
        <f>SUM(P304:P309)</f>
        <v>2170707</v>
      </c>
      <c r="Q310" s="32">
        <f>SUM(Q304:Q309)</f>
        <v>74562160</v>
      </c>
      <c r="R310" s="32">
        <f>SUM(R304:R309)</f>
        <v>78425160</v>
      </c>
      <c r="S310" s="32">
        <f>SUM(S304:S309)</f>
        <v>75637030</v>
      </c>
      <c r="T310" s="37">
        <f t="shared" si="78"/>
        <v>0.96444852646778156</v>
      </c>
      <c r="U310" s="37">
        <f t="shared" si="79"/>
        <v>0.1494771058461597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5600</v>
      </c>
      <c r="I311" s="36">
        <f t="shared" si="73"/>
        <v>0.18064516129032257</v>
      </c>
      <c r="J311" s="31">
        <v>6000</v>
      </c>
      <c r="K311" s="36">
        <f t="shared" si="74"/>
        <v>0.19354838709677419</v>
      </c>
      <c r="L311" s="31">
        <v>8000</v>
      </c>
      <c r="M311" s="36">
        <f t="shared" si="75"/>
        <v>0.25806451612903225</v>
      </c>
      <c r="N311" s="31">
        <f t="shared" si="76"/>
        <v>27700</v>
      </c>
      <c r="O311" s="36">
        <f t="shared" si="77"/>
        <v>0.8935483870967742</v>
      </c>
      <c r="P311" s="31">
        <v>8200</v>
      </c>
      <c r="Q311" s="31">
        <v>0</v>
      </c>
      <c r="R311" s="31">
        <v>0</v>
      </c>
      <c r="S311" s="31">
        <v>32600</v>
      </c>
      <c r="T311" s="36">
        <f t="shared" si="78"/>
        <v>0</v>
      </c>
      <c r="U311" s="36">
        <f t="shared" si="79"/>
        <v>-2.4390243902439046E-2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1984198</v>
      </c>
      <c r="E312" s="31">
        <v>15880673</v>
      </c>
      <c r="F312" s="31">
        <v>481487</v>
      </c>
      <c r="G312" s="36">
        <f t="shared" si="72"/>
        <v>0.24266076268598194</v>
      </c>
      <c r="H312" s="31">
        <v>450220</v>
      </c>
      <c r="I312" s="36">
        <f t="shared" si="73"/>
        <v>0.22690275869646073</v>
      </c>
      <c r="J312" s="31">
        <v>441211</v>
      </c>
      <c r="K312" s="36">
        <f t="shared" si="74"/>
        <v>2.7782890561376082E-2</v>
      </c>
      <c r="L312" s="31">
        <v>697727</v>
      </c>
      <c r="M312" s="36">
        <f t="shared" si="75"/>
        <v>4.3935606507356458E-2</v>
      </c>
      <c r="N312" s="31">
        <f t="shared" si="76"/>
        <v>2070645</v>
      </c>
      <c r="O312" s="36">
        <f t="shared" si="77"/>
        <v>0.13038773608649962</v>
      </c>
      <c r="P312" s="31">
        <v>616683</v>
      </c>
      <c r="Q312" s="31">
        <v>1904096</v>
      </c>
      <c r="R312" s="31">
        <v>1995319</v>
      </c>
      <c r="S312" s="31">
        <v>1848990</v>
      </c>
      <c r="T312" s="36">
        <f t="shared" si="78"/>
        <v>0.92666385675673912</v>
      </c>
      <c r="U312" s="36">
        <f t="shared" si="79"/>
        <v>0.1314192218692587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1204546</v>
      </c>
      <c r="E313" s="31">
        <v>976077</v>
      </c>
      <c r="F313" s="31">
        <v>187042</v>
      </c>
      <c r="G313" s="36">
        <f t="shared" si="72"/>
        <v>0.15528008062788801</v>
      </c>
      <c r="H313" s="31">
        <v>185085</v>
      </c>
      <c r="I313" s="36">
        <f t="shared" si="73"/>
        <v>0.15365540211830847</v>
      </c>
      <c r="J313" s="31">
        <v>241100</v>
      </c>
      <c r="K313" s="36">
        <f t="shared" si="74"/>
        <v>0.24700920111835439</v>
      </c>
      <c r="L313" s="31">
        <v>232441</v>
      </c>
      <c r="M313" s="36">
        <f t="shared" si="75"/>
        <v>0.23813797477043308</v>
      </c>
      <c r="N313" s="31">
        <f t="shared" si="76"/>
        <v>845668</v>
      </c>
      <c r="O313" s="36">
        <f t="shared" si="77"/>
        <v>0.86639476188866249</v>
      </c>
      <c r="P313" s="31">
        <v>68866</v>
      </c>
      <c r="Q313" s="31">
        <v>771065</v>
      </c>
      <c r="R313" s="31">
        <v>840854</v>
      </c>
      <c r="S313" s="31">
        <v>623678</v>
      </c>
      <c r="T313" s="36">
        <f t="shared" si="78"/>
        <v>0.74171972780054563</v>
      </c>
      <c r="U313" s="36">
        <f t="shared" si="79"/>
        <v>2.3752650074056865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104900</v>
      </c>
      <c r="E314" s="31">
        <v>1106100</v>
      </c>
      <c r="F314" s="31">
        <v>242205</v>
      </c>
      <c r="G314" s="36">
        <f t="shared" si="72"/>
        <v>2.3089132507149666</v>
      </c>
      <c r="H314" s="31">
        <v>359986</v>
      </c>
      <c r="I314" s="36">
        <f t="shared" si="73"/>
        <v>3.4317063870352715</v>
      </c>
      <c r="J314" s="31">
        <v>266107</v>
      </c>
      <c r="K314" s="36">
        <f t="shared" si="74"/>
        <v>0.24058132176114275</v>
      </c>
      <c r="L314" s="31">
        <v>234593</v>
      </c>
      <c r="M314" s="36">
        <f t="shared" si="75"/>
        <v>0.21209022692342464</v>
      </c>
      <c r="N314" s="31">
        <f t="shared" si="76"/>
        <v>1102891</v>
      </c>
      <c r="O314" s="36">
        <f t="shared" si="77"/>
        <v>0.99709881565862035</v>
      </c>
      <c r="P314" s="31">
        <v>729800</v>
      </c>
      <c r="Q314" s="31">
        <v>118200</v>
      </c>
      <c r="R314" s="31">
        <v>618200</v>
      </c>
      <c r="S314" s="31">
        <v>1259329</v>
      </c>
      <c r="T314" s="36">
        <f t="shared" si="78"/>
        <v>2.0370899385312198</v>
      </c>
      <c r="U314" s="36">
        <f t="shared" si="79"/>
        <v>-0.67855165798849004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15363814</v>
      </c>
      <c r="E315" s="31">
        <v>15342118</v>
      </c>
      <c r="F315" s="31">
        <v>5757870</v>
      </c>
      <c r="G315" s="36">
        <f t="shared" si="72"/>
        <v>0.37476827043076671</v>
      </c>
      <c r="H315" s="31">
        <v>4099164</v>
      </c>
      <c r="I315" s="36">
        <f t="shared" si="73"/>
        <v>0.26680640627385882</v>
      </c>
      <c r="J315" s="31">
        <v>3775588</v>
      </c>
      <c r="K315" s="36">
        <f t="shared" si="74"/>
        <v>0.24609301010460224</v>
      </c>
      <c r="L315" s="31">
        <v>172732</v>
      </c>
      <c r="M315" s="36">
        <f t="shared" si="75"/>
        <v>1.1258680190049379E-2</v>
      </c>
      <c r="N315" s="31">
        <f t="shared" si="76"/>
        <v>13805354</v>
      </c>
      <c r="O315" s="36">
        <f t="shared" si="77"/>
        <v>0.89983364747944183</v>
      </c>
      <c r="P315" s="31">
        <v>623180</v>
      </c>
      <c r="Q315" s="31">
        <v>9473922</v>
      </c>
      <c r="R315" s="31">
        <v>9488824</v>
      </c>
      <c r="S315" s="31">
        <v>9463827</v>
      </c>
      <c r="T315" s="36">
        <f t="shared" si="78"/>
        <v>0.99736563772286213</v>
      </c>
      <c r="U315" s="36">
        <f t="shared" si="79"/>
        <v>-0.72282165666420617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78225053</v>
      </c>
      <c r="E316" s="31">
        <v>100883534</v>
      </c>
      <c r="F316" s="31">
        <v>6248050</v>
      </c>
      <c r="G316" s="36">
        <f t="shared" si="72"/>
        <v>7.9872748695996407E-2</v>
      </c>
      <c r="H316" s="31">
        <v>9031428</v>
      </c>
      <c r="I316" s="36">
        <f t="shared" si="73"/>
        <v>0.11545441842014476</v>
      </c>
      <c r="J316" s="31">
        <v>17569727</v>
      </c>
      <c r="K316" s="36">
        <f t="shared" si="74"/>
        <v>0.17415852025960946</v>
      </c>
      <c r="L316" s="31">
        <v>71020745</v>
      </c>
      <c r="M316" s="36">
        <f t="shared" si="75"/>
        <v>0.70398748124743526</v>
      </c>
      <c r="N316" s="31">
        <f t="shared" si="76"/>
        <v>103869950</v>
      </c>
      <c r="O316" s="36">
        <f t="shared" si="77"/>
        <v>1.0296026108680927</v>
      </c>
      <c r="P316" s="31">
        <v>50025434</v>
      </c>
      <c r="Q316" s="31">
        <v>57551870</v>
      </c>
      <c r="R316" s="31">
        <v>72176154</v>
      </c>
      <c r="S316" s="31">
        <v>79489038</v>
      </c>
      <c r="T316" s="36">
        <f t="shared" si="78"/>
        <v>1.101319945642989</v>
      </c>
      <c r="U316" s="36">
        <f t="shared" si="79"/>
        <v>0.41969273070174662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96913511</v>
      </c>
      <c r="E317" s="32">
        <f>SUM(E311:E316)</f>
        <v>134219502</v>
      </c>
      <c r="F317" s="32">
        <f>SUM(F311:F316)</f>
        <v>12924754</v>
      </c>
      <c r="G317" s="37">
        <f t="shared" si="72"/>
        <v>0.13336379898567496</v>
      </c>
      <c r="H317" s="32">
        <f>SUM(H311:H316)</f>
        <v>14131483</v>
      </c>
      <c r="I317" s="37">
        <f t="shared" si="73"/>
        <v>0.14581540648135222</v>
      </c>
      <c r="J317" s="32">
        <f>SUM(J311:J316)</f>
        <v>22299733</v>
      </c>
      <c r="K317" s="37">
        <f t="shared" si="74"/>
        <v>0.1661437620294553</v>
      </c>
      <c r="L317" s="32">
        <f>SUM(L311:L316)</f>
        <v>72366238</v>
      </c>
      <c r="M317" s="37">
        <f t="shared" si="75"/>
        <v>0.53916336241509821</v>
      </c>
      <c r="N317" s="32">
        <f t="shared" si="76"/>
        <v>121722208</v>
      </c>
      <c r="O317" s="37">
        <f t="shared" si="77"/>
        <v>0.90688913448658159</v>
      </c>
      <c r="P317" s="32">
        <f>SUM(P311:P316)</f>
        <v>52072163</v>
      </c>
      <c r="Q317" s="32">
        <f>SUM(Q311:Q316)</f>
        <v>69819153</v>
      </c>
      <c r="R317" s="32">
        <f>SUM(R311:R316)</f>
        <v>85119351</v>
      </c>
      <c r="S317" s="32">
        <f>SUM(S311:S316)</f>
        <v>92717462</v>
      </c>
      <c r="T317" s="37">
        <f t="shared" si="78"/>
        <v>1.0892642026840642</v>
      </c>
      <c r="U317" s="37">
        <f t="shared" si="79"/>
        <v>0.38972982551156932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1093000</v>
      </c>
      <c r="E318" s="31">
        <v>588659</v>
      </c>
      <c r="F318" s="31">
        <v>0</v>
      </c>
      <c r="G318" s="36">
        <f t="shared" si="72"/>
        <v>0</v>
      </c>
      <c r="H318" s="31">
        <v>410058</v>
      </c>
      <c r="I318" s="36">
        <f t="shared" si="73"/>
        <v>0.37516742909423606</v>
      </c>
      <c r="J318" s="31">
        <v>59718</v>
      </c>
      <c r="K318" s="36">
        <f t="shared" si="74"/>
        <v>0.10144752734605264</v>
      </c>
      <c r="L318" s="31">
        <v>188903</v>
      </c>
      <c r="M318" s="36">
        <f t="shared" si="75"/>
        <v>0.32090395288273854</v>
      </c>
      <c r="N318" s="31">
        <f t="shared" si="76"/>
        <v>658679</v>
      </c>
      <c r="O318" s="36">
        <f t="shared" si="77"/>
        <v>1.1189483215240064</v>
      </c>
      <c r="P318" s="31">
        <v>-35297</v>
      </c>
      <c r="Q318" s="31">
        <v>1252000</v>
      </c>
      <c r="R318" s="31">
        <v>1387493</v>
      </c>
      <c r="S318" s="31">
        <v>550249</v>
      </c>
      <c r="T318" s="36">
        <f t="shared" si="78"/>
        <v>0.3965778566090063</v>
      </c>
      <c r="U318" s="36">
        <f t="shared" si="79"/>
        <v>-6.3518146018075194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52832346</v>
      </c>
      <c r="E319" s="31">
        <v>85529418</v>
      </c>
      <c r="F319" s="31">
        <v>21944453</v>
      </c>
      <c r="G319" s="36">
        <f t="shared" si="72"/>
        <v>0.41536018483828069</v>
      </c>
      <c r="H319" s="31">
        <v>17594002</v>
      </c>
      <c r="I319" s="36">
        <f t="shared" si="73"/>
        <v>0.33301572487430331</v>
      </c>
      <c r="J319" s="31">
        <v>45723724</v>
      </c>
      <c r="K319" s="36">
        <f t="shared" si="74"/>
        <v>0.53459645896339436</v>
      </c>
      <c r="L319" s="31">
        <v>236789</v>
      </c>
      <c r="M319" s="36">
        <f t="shared" si="75"/>
        <v>2.768509426779918E-3</v>
      </c>
      <c r="N319" s="31">
        <f t="shared" si="76"/>
        <v>85498968</v>
      </c>
      <c r="O319" s="36">
        <f t="shared" si="77"/>
        <v>0.99964398214424888</v>
      </c>
      <c r="P319" s="31">
        <v>87723</v>
      </c>
      <c r="Q319" s="31">
        <v>50469639</v>
      </c>
      <c r="R319" s="31">
        <v>50943797</v>
      </c>
      <c r="S319" s="31">
        <v>51039145</v>
      </c>
      <c r="T319" s="36">
        <f t="shared" si="78"/>
        <v>1.0018716312017339</v>
      </c>
      <c r="U319" s="36">
        <f t="shared" si="79"/>
        <v>1.699280690354867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40380000</v>
      </c>
      <c r="E320" s="31">
        <v>40380000</v>
      </c>
      <c r="F320" s="31">
        <v>16825000</v>
      </c>
      <c r="G320" s="36">
        <f t="shared" si="72"/>
        <v>0.41666666666666669</v>
      </c>
      <c r="H320" s="31">
        <v>13090000</v>
      </c>
      <c r="I320" s="36">
        <f t="shared" si="73"/>
        <v>0.32417038137691928</v>
      </c>
      <c r="J320" s="31">
        <v>10095000</v>
      </c>
      <c r="K320" s="36">
        <f t="shared" si="74"/>
        <v>0.25</v>
      </c>
      <c r="L320" s="31">
        <v>369740</v>
      </c>
      <c r="M320" s="36">
        <f t="shared" si="75"/>
        <v>9.1565131253095594E-3</v>
      </c>
      <c r="N320" s="31">
        <f t="shared" si="76"/>
        <v>40379740</v>
      </c>
      <c r="O320" s="36">
        <f t="shared" si="77"/>
        <v>0.99999356116889548</v>
      </c>
      <c r="P320" s="31">
        <v>0</v>
      </c>
      <c r="Q320" s="31">
        <v>37037000</v>
      </c>
      <c r="R320" s="31">
        <v>37037000</v>
      </c>
      <c r="S320" s="31">
        <v>37037059</v>
      </c>
      <c r="T320" s="36">
        <f t="shared" si="78"/>
        <v>1.0000015930015931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27330803</v>
      </c>
      <c r="E321" s="31">
        <v>25158366</v>
      </c>
      <c r="F321" s="31">
        <v>15382432</v>
      </c>
      <c r="G321" s="36">
        <f t="shared" si="72"/>
        <v>0.56282400484171646</v>
      </c>
      <c r="H321" s="31">
        <v>9921920</v>
      </c>
      <c r="I321" s="36">
        <f t="shared" si="73"/>
        <v>0.36303068007185885</v>
      </c>
      <c r="J321" s="31">
        <v>4176764</v>
      </c>
      <c r="K321" s="36">
        <f t="shared" si="74"/>
        <v>0.16601889009802942</v>
      </c>
      <c r="L321" s="31">
        <v>-2320337</v>
      </c>
      <c r="M321" s="36">
        <f t="shared" si="75"/>
        <v>-9.2229240961038572E-2</v>
      </c>
      <c r="N321" s="31">
        <f t="shared" si="76"/>
        <v>27160779</v>
      </c>
      <c r="O321" s="36">
        <f t="shared" si="77"/>
        <v>1.0795923312348663</v>
      </c>
      <c r="P321" s="31">
        <v>-4428930</v>
      </c>
      <c r="Q321" s="31">
        <v>27314118</v>
      </c>
      <c r="R321" s="31">
        <v>31998088</v>
      </c>
      <c r="S321" s="31">
        <v>27631982</v>
      </c>
      <c r="T321" s="36">
        <f t="shared" si="78"/>
        <v>0.86355103467432182</v>
      </c>
      <c r="U321" s="36">
        <f t="shared" si="79"/>
        <v>-0.47609535485997745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15269565</v>
      </c>
      <c r="E322" s="31">
        <v>13495149</v>
      </c>
      <c r="F322" s="31">
        <v>3300117</v>
      </c>
      <c r="G322" s="36">
        <f t="shared" si="72"/>
        <v>0.21612383849834621</v>
      </c>
      <c r="H322" s="31">
        <v>3211985</v>
      </c>
      <c r="I322" s="36">
        <f t="shared" si="73"/>
        <v>0.21035209581936354</v>
      </c>
      <c r="J322" s="31">
        <v>3663833</v>
      </c>
      <c r="K322" s="36">
        <f t="shared" si="74"/>
        <v>0.27149259337559001</v>
      </c>
      <c r="L322" s="31">
        <v>3455955</v>
      </c>
      <c r="M322" s="36">
        <f t="shared" si="75"/>
        <v>0.25608868786850741</v>
      </c>
      <c r="N322" s="31">
        <f t="shared" si="76"/>
        <v>13631890</v>
      </c>
      <c r="O322" s="36">
        <f t="shared" si="77"/>
        <v>1.010132603945314</v>
      </c>
      <c r="P322" s="31">
        <v>3150117</v>
      </c>
      <c r="Q322" s="31">
        <v>14651087</v>
      </c>
      <c r="R322" s="31">
        <v>12505981</v>
      </c>
      <c r="S322" s="31">
        <v>12247404</v>
      </c>
      <c r="T322" s="36">
        <f t="shared" si="78"/>
        <v>0.97932373318014798</v>
      </c>
      <c r="U322" s="36">
        <f t="shared" si="79"/>
        <v>9.7087822452308847E-2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136905714</v>
      </c>
      <c r="E323" s="32">
        <f>SUM(E318:E322)</f>
        <v>165151592</v>
      </c>
      <c r="F323" s="32">
        <f>SUM(F318:F322)</f>
        <v>57452002</v>
      </c>
      <c r="G323" s="37">
        <f t="shared" si="72"/>
        <v>0.41964648750891437</v>
      </c>
      <c r="H323" s="32">
        <f>SUM(H318:H322)</f>
        <v>44227965</v>
      </c>
      <c r="I323" s="37">
        <f t="shared" si="73"/>
        <v>0.32305419334068114</v>
      </c>
      <c r="J323" s="32">
        <f>SUM(J318:J322)</f>
        <v>63719039</v>
      </c>
      <c r="K323" s="37">
        <f t="shared" si="74"/>
        <v>0.38582152450580071</v>
      </c>
      <c r="L323" s="32">
        <f>SUM(L318:L322)</f>
        <v>1931050</v>
      </c>
      <c r="M323" s="37">
        <f t="shared" si="75"/>
        <v>1.1692590889465964E-2</v>
      </c>
      <c r="N323" s="32">
        <f t="shared" si="76"/>
        <v>167330056</v>
      </c>
      <c r="O323" s="37">
        <f t="shared" si="77"/>
        <v>1.0131906933116333</v>
      </c>
      <c r="P323" s="32">
        <f>SUM(P318:P322)</f>
        <v>-1226387</v>
      </c>
      <c r="Q323" s="32">
        <f>SUM(Q318:Q322)</f>
        <v>130723844</v>
      </c>
      <c r="R323" s="32">
        <f>SUM(R318:R322)</f>
        <v>133872359</v>
      </c>
      <c r="S323" s="32">
        <f>SUM(S318:S322)</f>
        <v>128505839</v>
      </c>
      <c r="T323" s="37">
        <f t="shared" si="78"/>
        <v>0.95991315877237959</v>
      </c>
      <c r="U323" s="37">
        <f t="shared" si="79"/>
        <v>-2.5745845316364244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12961190</v>
      </c>
      <c r="E324" s="31">
        <v>12961190</v>
      </c>
      <c r="F324" s="31">
        <v>14728000</v>
      </c>
      <c r="G324" s="36">
        <f t="shared" si="72"/>
        <v>1.1363154154826833</v>
      </c>
      <c r="H324" s="31">
        <v>11823811</v>
      </c>
      <c r="I324" s="36">
        <f t="shared" si="73"/>
        <v>0.91224733222798216</v>
      </c>
      <c r="J324" s="31">
        <v>8837000</v>
      </c>
      <c r="K324" s="36">
        <f t="shared" si="74"/>
        <v>0.68180467997151495</v>
      </c>
      <c r="L324" s="31">
        <v>0</v>
      </c>
      <c r="M324" s="36">
        <f t="shared" si="75"/>
        <v>0</v>
      </c>
      <c r="N324" s="31">
        <f t="shared" si="76"/>
        <v>35388811</v>
      </c>
      <c r="O324" s="36">
        <f t="shared" si="77"/>
        <v>2.7303674276821805</v>
      </c>
      <c r="P324" s="31">
        <v>1500</v>
      </c>
      <c r="Q324" s="31">
        <v>12200890</v>
      </c>
      <c r="R324" s="31">
        <v>12400650</v>
      </c>
      <c r="S324" s="31">
        <v>27225522</v>
      </c>
      <c r="T324" s="36">
        <f t="shared" si="78"/>
        <v>2.1954915266538446</v>
      </c>
      <c r="U324" s="36">
        <f t="shared" si="79"/>
        <v>-1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17642054</v>
      </c>
      <c r="E325" s="31">
        <v>17576054</v>
      </c>
      <c r="F325" s="31">
        <v>16610494</v>
      </c>
      <c r="G325" s="36">
        <f t="shared" si="72"/>
        <v>0.9415283503836912</v>
      </c>
      <c r="H325" s="31">
        <v>129014</v>
      </c>
      <c r="I325" s="36">
        <f t="shared" si="73"/>
        <v>7.312867311255254E-3</v>
      </c>
      <c r="J325" s="31">
        <v>42258</v>
      </c>
      <c r="K325" s="36">
        <f t="shared" si="74"/>
        <v>2.4042939330978386E-3</v>
      </c>
      <c r="L325" s="31">
        <v>213872</v>
      </c>
      <c r="M325" s="36">
        <f t="shared" si="75"/>
        <v>1.2168374084421908E-2</v>
      </c>
      <c r="N325" s="31">
        <f t="shared" si="76"/>
        <v>16995638</v>
      </c>
      <c r="O325" s="36">
        <f t="shared" si="77"/>
        <v>0.96697688798634784</v>
      </c>
      <c r="P325" s="31">
        <v>202295</v>
      </c>
      <c r="Q325" s="31">
        <v>55453000</v>
      </c>
      <c r="R325" s="31">
        <v>55453000</v>
      </c>
      <c r="S325" s="31">
        <v>54904530</v>
      </c>
      <c r="T325" s="36">
        <f t="shared" si="78"/>
        <v>0.99010928173408108</v>
      </c>
      <c r="U325" s="36">
        <f t="shared" si="79"/>
        <v>5.7228305197854601E-2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34514873</v>
      </c>
      <c r="E326" s="31">
        <v>36957406</v>
      </c>
      <c r="F326" s="31">
        <v>62848707</v>
      </c>
      <c r="G326" s="36">
        <f t="shared" si="72"/>
        <v>1.8209166523660685</v>
      </c>
      <c r="H326" s="31">
        <v>53944626</v>
      </c>
      <c r="I326" s="36">
        <f t="shared" si="73"/>
        <v>1.5629385627465586</v>
      </c>
      <c r="J326" s="31">
        <v>43396302</v>
      </c>
      <c r="K326" s="36">
        <f t="shared" si="74"/>
        <v>1.1742247819016303</v>
      </c>
      <c r="L326" s="31">
        <v>12580575</v>
      </c>
      <c r="M326" s="36">
        <f t="shared" si="75"/>
        <v>0.34040741387531365</v>
      </c>
      <c r="N326" s="31">
        <f t="shared" si="76"/>
        <v>172770210</v>
      </c>
      <c r="O326" s="36">
        <f t="shared" si="77"/>
        <v>4.6748467681957981</v>
      </c>
      <c r="P326" s="31">
        <v>22603330</v>
      </c>
      <c r="Q326" s="31">
        <v>16754020</v>
      </c>
      <c r="R326" s="31">
        <v>29523059</v>
      </c>
      <c r="S326" s="31">
        <v>58453485</v>
      </c>
      <c r="T326" s="36">
        <f t="shared" si="78"/>
        <v>1.9799264364847831</v>
      </c>
      <c r="U326" s="36">
        <f t="shared" si="79"/>
        <v>-0.44341939882309378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4240</v>
      </c>
      <c r="E327" s="31">
        <v>4240</v>
      </c>
      <c r="F327" s="31">
        <v>4690</v>
      </c>
      <c r="G327" s="36">
        <f t="shared" si="72"/>
        <v>1.1061320754716981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4690</v>
      </c>
      <c r="O327" s="36">
        <f t="shared" si="77"/>
        <v>1.1061320754716981</v>
      </c>
      <c r="P327" s="31">
        <v>0</v>
      </c>
      <c r="Q327" s="31">
        <v>4000</v>
      </c>
      <c r="R327" s="31">
        <v>4000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100172400</v>
      </c>
      <c r="E328" s="31">
        <v>108309200</v>
      </c>
      <c r="F328" s="31">
        <v>49035181</v>
      </c>
      <c r="G328" s="36">
        <f t="shared" si="72"/>
        <v>0.48950789838318737</v>
      </c>
      <c r="H328" s="31">
        <v>44459035</v>
      </c>
      <c r="I328" s="36">
        <f t="shared" si="73"/>
        <v>0.44382519536319387</v>
      </c>
      <c r="J328" s="31">
        <v>36425485</v>
      </c>
      <c r="K328" s="36">
        <f t="shared" si="74"/>
        <v>0.33631016571076139</v>
      </c>
      <c r="L328" s="31">
        <v>11623133</v>
      </c>
      <c r="M328" s="36">
        <f t="shared" si="75"/>
        <v>0.10731436480003545</v>
      </c>
      <c r="N328" s="31">
        <f t="shared" si="76"/>
        <v>141542834</v>
      </c>
      <c r="O328" s="36">
        <f t="shared" si="77"/>
        <v>1.3068403607449783</v>
      </c>
      <c r="P328" s="31">
        <v>-7134952</v>
      </c>
      <c r="Q328" s="31">
        <v>84984500</v>
      </c>
      <c r="R328" s="31">
        <v>93132000</v>
      </c>
      <c r="S328" s="31">
        <v>109370956</v>
      </c>
      <c r="T328" s="36">
        <f t="shared" si="78"/>
        <v>1.1743649443800197</v>
      </c>
      <c r="U328" s="36">
        <f t="shared" si="79"/>
        <v>-2.6290415128230715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64999328</v>
      </c>
      <c r="E329" s="31">
        <v>65066718</v>
      </c>
      <c r="F329" s="31">
        <v>15587165</v>
      </c>
      <c r="G329" s="36">
        <f t="shared" si="72"/>
        <v>0.23980501767649043</v>
      </c>
      <c r="H329" s="31">
        <v>48584783</v>
      </c>
      <c r="I329" s="36">
        <f t="shared" si="73"/>
        <v>0.74746592764774433</v>
      </c>
      <c r="J329" s="31">
        <v>36470209</v>
      </c>
      <c r="K329" s="36">
        <f t="shared" si="74"/>
        <v>0.560504819068944</v>
      </c>
      <c r="L329" s="31">
        <v>404919</v>
      </c>
      <c r="M329" s="36">
        <f t="shared" si="75"/>
        <v>6.2231354592066565E-3</v>
      </c>
      <c r="N329" s="31">
        <f t="shared" si="76"/>
        <v>101047076</v>
      </c>
      <c r="O329" s="36">
        <f t="shared" si="77"/>
        <v>1.5529763772624892</v>
      </c>
      <c r="P329" s="31">
        <v>366533</v>
      </c>
      <c r="Q329" s="31">
        <v>57983732</v>
      </c>
      <c r="R329" s="31">
        <v>58083293</v>
      </c>
      <c r="S329" s="31">
        <v>130227811</v>
      </c>
      <c r="T329" s="36">
        <f t="shared" si="78"/>
        <v>2.2420872556244356</v>
      </c>
      <c r="U329" s="36">
        <f t="shared" si="79"/>
        <v>0.10472726875888383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5280240</v>
      </c>
      <c r="E330" s="31">
        <v>5280240</v>
      </c>
      <c r="F330" s="31">
        <v>1956686</v>
      </c>
      <c r="G330" s="36">
        <f t="shared" si="72"/>
        <v>0.37056762571398272</v>
      </c>
      <c r="H330" s="31">
        <v>1497912</v>
      </c>
      <c r="I330" s="36">
        <f t="shared" si="73"/>
        <v>0.28368255988364166</v>
      </c>
      <c r="J330" s="31">
        <v>1280167</v>
      </c>
      <c r="K330" s="36">
        <f t="shared" si="74"/>
        <v>0.24244485099162158</v>
      </c>
      <c r="L330" s="31">
        <v>0</v>
      </c>
      <c r="M330" s="36">
        <f t="shared" si="75"/>
        <v>0</v>
      </c>
      <c r="N330" s="31">
        <f t="shared" si="76"/>
        <v>4734765</v>
      </c>
      <c r="O330" s="36">
        <f t="shared" si="77"/>
        <v>0.89669503658924599</v>
      </c>
      <c r="P330" s="31">
        <v>-1787476</v>
      </c>
      <c r="Q330" s="31">
        <v>4366000</v>
      </c>
      <c r="R330" s="31">
        <v>6220759</v>
      </c>
      <c r="S330" s="31">
        <v>4421783</v>
      </c>
      <c r="T330" s="36">
        <f t="shared" si="78"/>
        <v>0.71081085121606546</v>
      </c>
      <c r="U330" s="36">
        <f t="shared" si="79"/>
        <v>-1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266479258</v>
      </c>
      <c r="E331" s="31">
        <v>243579234</v>
      </c>
      <c r="F331" s="31">
        <v>87008384</v>
      </c>
      <c r="G331" s="36">
        <f t="shared" si="72"/>
        <v>0.326510906150902</v>
      </c>
      <c r="H331" s="31">
        <v>67071604</v>
      </c>
      <c r="I331" s="36">
        <f t="shared" si="73"/>
        <v>0.25169540212394315</v>
      </c>
      <c r="J331" s="31">
        <v>60172263</v>
      </c>
      <c r="K331" s="36">
        <f t="shared" si="74"/>
        <v>0.2470336325961186</v>
      </c>
      <c r="L331" s="31">
        <v>9409469</v>
      </c>
      <c r="M331" s="36">
        <f t="shared" si="75"/>
        <v>3.8630013098735663E-2</v>
      </c>
      <c r="N331" s="31">
        <f t="shared" si="76"/>
        <v>223661720</v>
      </c>
      <c r="O331" s="36">
        <f t="shared" si="77"/>
        <v>0.91822983563533167</v>
      </c>
      <c r="P331" s="31">
        <v>12356848</v>
      </c>
      <c r="Q331" s="31">
        <v>273342028</v>
      </c>
      <c r="R331" s="31">
        <v>275249537</v>
      </c>
      <c r="S331" s="31">
        <v>229495359</v>
      </c>
      <c r="T331" s="36">
        <f t="shared" si="78"/>
        <v>0.83377200739850832</v>
      </c>
      <c r="U331" s="36">
        <f t="shared" si="79"/>
        <v>-0.23852191108930043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502053583</v>
      </c>
      <c r="E332" s="32">
        <f>SUM(E324:E331)</f>
        <v>489734282</v>
      </c>
      <c r="F332" s="32">
        <f>SUM(F324:F331)</f>
        <v>247779307</v>
      </c>
      <c r="G332" s="37">
        <f t="shared" si="72"/>
        <v>0.49353159780158368</v>
      </c>
      <c r="H332" s="32">
        <f>SUM(H324:H331)</f>
        <v>227510785</v>
      </c>
      <c r="I332" s="37">
        <f t="shared" si="73"/>
        <v>0.45316036515568497</v>
      </c>
      <c r="J332" s="32">
        <f>SUM(J324:J331)</f>
        <v>186623684</v>
      </c>
      <c r="K332" s="37">
        <f t="shared" si="74"/>
        <v>0.38107130919619797</v>
      </c>
      <c r="L332" s="32">
        <f>SUM(L324:L331)</f>
        <v>34231968</v>
      </c>
      <c r="M332" s="37">
        <f t="shared" si="75"/>
        <v>6.989906416230833E-2</v>
      </c>
      <c r="N332" s="32">
        <f t="shared" si="76"/>
        <v>696145744</v>
      </c>
      <c r="O332" s="37">
        <f t="shared" si="77"/>
        <v>1.4214764405649674</v>
      </c>
      <c r="P332" s="32">
        <f>SUM(P324:P331)</f>
        <v>26608078</v>
      </c>
      <c r="Q332" s="32">
        <f>SUM(Q324:Q331)</f>
        <v>505088170</v>
      </c>
      <c r="R332" s="32">
        <f>SUM(R324:R331)</f>
        <v>530066298</v>
      </c>
      <c r="S332" s="32">
        <f>SUM(S324:S331)</f>
        <v>614099446</v>
      </c>
      <c r="T332" s="37">
        <f t="shared" si="78"/>
        <v>1.1585332784164293</v>
      </c>
      <c r="U332" s="37">
        <f t="shared" si="79"/>
        <v>0.28652539277733635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28688000</v>
      </c>
      <c r="E334" s="31">
        <v>28688000</v>
      </c>
      <c r="F334" s="31">
        <v>11942921</v>
      </c>
      <c r="G334" s="36">
        <f t="shared" si="72"/>
        <v>0.41630371583937537</v>
      </c>
      <c r="H334" s="31">
        <v>9574495</v>
      </c>
      <c r="I334" s="36">
        <f t="shared" si="73"/>
        <v>0.33374564277746793</v>
      </c>
      <c r="J334" s="31">
        <v>7174474</v>
      </c>
      <c r="K334" s="36">
        <f t="shared" si="74"/>
        <v>0.25008623814835473</v>
      </c>
      <c r="L334" s="31">
        <v>14168</v>
      </c>
      <c r="M334" s="36">
        <f t="shared" si="75"/>
        <v>4.9386503067484658E-4</v>
      </c>
      <c r="N334" s="31">
        <f t="shared" si="76"/>
        <v>28706058</v>
      </c>
      <c r="O334" s="36">
        <f t="shared" si="77"/>
        <v>1.0006294617958729</v>
      </c>
      <c r="P334" s="31">
        <v>95712</v>
      </c>
      <c r="Q334" s="31">
        <v>24182</v>
      </c>
      <c r="R334" s="31">
        <v>26761682</v>
      </c>
      <c r="S334" s="31">
        <v>7590149</v>
      </c>
      <c r="T334" s="36">
        <f t="shared" si="78"/>
        <v>0.28362002806848985</v>
      </c>
      <c r="U334" s="36">
        <f t="shared" si="79"/>
        <v>-0.8519725844199264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11931791</v>
      </c>
      <c r="E335" s="31">
        <v>11953880</v>
      </c>
      <c r="F335" s="31">
        <v>4950745</v>
      </c>
      <c r="G335" s="36">
        <f t="shared" si="72"/>
        <v>0.41492052618085584</v>
      </c>
      <c r="H335" s="31">
        <v>3958780</v>
      </c>
      <c r="I335" s="36">
        <f t="shared" si="73"/>
        <v>0.33178422250272405</v>
      </c>
      <c r="J335" s="31">
        <v>3011550</v>
      </c>
      <c r="K335" s="36">
        <f t="shared" si="74"/>
        <v>0.25193075386401736</v>
      </c>
      <c r="L335" s="31">
        <v>25123</v>
      </c>
      <c r="M335" s="36">
        <f t="shared" si="75"/>
        <v>2.1016607160185647E-3</v>
      </c>
      <c r="N335" s="31">
        <f t="shared" si="76"/>
        <v>11946198</v>
      </c>
      <c r="O335" s="36">
        <f t="shared" si="77"/>
        <v>0.9993573634669245</v>
      </c>
      <c r="P335" s="31">
        <v>360928</v>
      </c>
      <c r="Q335" s="31">
        <v>11625444</v>
      </c>
      <c r="R335" s="31">
        <v>11706527</v>
      </c>
      <c r="S335" s="31">
        <v>600497</v>
      </c>
      <c r="T335" s="36">
        <f t="shared" si="78"/>
        <v>5.1295913809450061E-2</v>
      </c>
      <c r="U335" s="36">
        <f t="shared" si="79"/>
        <v>-0.93039331944321302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49054080</v>
      </c>
      <c r="E336" s="31">
        <v>48917080</v>
      </c>
      <c r="F336" s="31">
        <v>1465332</v>
      </c>
      <c r="G336" s="36">
        <f t="shared" si="72"/>
        <v>2.9871766018239463E-2</v>
      </c>
      <c r="H336" s="31">
        <v>13005331</v>
      </c>
      <c r="I336" s="36">
        <f t="shared" si="73"/>
        <v>0.26512230990775892</v>
      </c>
      <c r="J336" s="31">
        <v>10889122</v>
      </c>
      <c r="K336" s="36">
        <f t="shared" si="74"/>
        <v>0.22260367953279306</v>
      </c>
      <c r="L336" s="31">
        <v>6002928</v>
      </c>
      <c r="M336" s="36">
        <f t="shared" si="75"/>
        <v>0.12271640089719174</v>
      </c>
      <c r="N336" s="31">
        <f t="shared" si="76"/>
        <v>31362713</v>
      </c>
      <c r="O336" s="36">
        <f t="shared" si="77"/>
        <v>0.64114033380569735</v>
      </c>
      <c r="P336" s="31">
        <v>1468316</v>
      </c>
      <c r="Q336" s="31">
        <v>49642350</v>
      </c>
      <c r="R336" s="31">
        <v>46143260</v>
      </c>
      <c r="S336" s="31">
        <v>42277684</v>
      </c>
      <c r="T336" s="36">
        <f t="shared" si="78"/>
        <v>0.91622663851665442</v>
      </c>
      <c r="U336" s="36">
        <f t="shared" si="79"/>
        <v>3.0883079664050515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89673871</v>
      </c>
      <c r="E337" s="32">
        <f>SUM(E333:E336)</f>
        <v>89558960</v>
      </c>
      <c r="F337" s="32">
        <f>SUM(F333:F336)</f>
        <v>18358998</v>
      </c>
      <c r="G337" s="37">
        <f t="shared" si="72"/>
        <v>0.20473074035133379</v>
      </c>
      <c r="H337" s="32">
        <f>SUM(H333:H336)</f>
        <v>26538606</v>
      </c>
      <c r="I337" s="37">
        <f t="shared" si="73"/>
        <v>0.29594580566283352</v>
      </c>
      <c r="J337" s="32">
        <f>SUM(J333:J336)</f>
        <v>21075146</v>
      </c>
      <c r="K337" s="37">
        <f t="shared" si="74"/>
        <v>0.23532146867270456</v>
      </c>
      <c r="L337" s="32">
        <f>SUM(L333:L336)</f>
        <v>6042219</v>
      </c>
      <c r="M337" s="37">
        <f t="shared" si="75"/>
        <v>6.746638192314873E-2</v>
      </c>
      <c r="N337" s="32">
        <f t="shared" si="76"/>
        <v>72014969</v>
      </c>
      <c r="O337" s="37">
        <f t="shared" si="77"/>
        <v>0.80410680293741688</v>
      </c>
      <c r="P337" s="32">
        <f>SUM(P333:P336)</f>
        <v>1924956</v>
      </c>
      <c r="Q337" s="32">
        <f>SUM(Q333:Q336)</f>
        <v>61291976</v>
      </c>
      <c r="R337" s="32">
        <f>SUM(R333:R336)</f>
        <v>84611469</v>
      </c>
      <c r="S337" s="32">
        <f>SUM(S333:S336)</f>
        <v>50468330</v>
      </c>
      <c r="T337" s="37">
        <f t="shared" si="78"/>
        <v>0.59647150198987797</v>
      </c>
      <c r="U337" s="37">
        <f t="shared" si="79"/>
        <v>2.1388868109193147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950813056</v>
      </c>
      <c r="E338" s="32">
        <f>SUM(E302,E304:E309,E311:E316,E318:E322,E324:E331,E333:E336)</f>
        <v>997244419</v>
      </c>
      <c r="F338" s="32">
        <f>SUM(F302,F304:F309,F311:F316,F318:F322,F324:F331,F333:F336)</f>
        <v>393498722</v>
      </c>
      <c r="G338" s="37">
        <f t="shared" si="72"/>
        <v>0.41385498391810049</v>
      </c>
      <c r="H338" s="32">
        <f>SUM(H302,H304:H309,H311:H316,H318:H322,H324:H331,H333:H336)</f>
        <v>358085564</v>
      </c>
      <c r="I338" s="37">
        <f t="shared" si="73"/>
        <v>0.37660985168466177</v>
      </c>
      <c r="J338" s="32">
        <f>SUM(J302,J304:J309,J311:J316,J318:J322,J324:J331,J333:J336)</f>
        <v>316626689</v>
      </c>
      <c r="K338" s="37">
        <f t="shared" si="74"/>
        <v>0.31750159034983777</v>
      </c>
      <c r="L338" s="32">
        <f>SUM(L302,L304:L309,L311:L316,L318:L322,L324:L331,L333:L336)</f>
        <v>117266706</v>
      </c>
      <c r="M338" s="37">
        <f t="shared" si="75"/>
        <v>0.11759073680010236</v>
      </c>
      <c r="N338" s="32">
        <f t="shared" si="76"/>
        <v>1185477681</v>
      </c>
      <c r="O338" s="37">
        <f t="shared" si="77"/>
        <v>1.1887533872475851</v>
      </c>
      <c r="P338" s="32">
        <f>SUM(P302,P304:P309,P311:P316,P318:P322,P324:P331,P333:P336)</f>
        <v>81713022</v>
      </c>
      <c r="Q338" s="32">
        <f>SUM(Q302,Q304:Q309,Q311:Q316,Q318:Q322,Q324:Q331,Q333:Q336)</f>
        <v>842857719</v>
      </c>
      <c r="R338" s="32">
        <f>SUM(R302,R304:R309,R311:R316,R318:R322,R324:R331,R333:R336)</f>
        <v>912433053</v>
      </c>
      <c r="S338" s="32">
        <f>SUM(S302,S304:S309,S311:S316,S318:S322,S324:S331,S333:S336)</f>
        <v>961650790</v>
      </c>
      <c r="T338" s="37">
        <f t="shared" si="78"/>
        <v>1.0539412035087685</v>
      </c>
      <c r="U338" s="37">
        <f t="shared" si="79"/>
        <v>0.43510426037113148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11243255871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11282710119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3927630664</v>
      </c>
      <c r="G339" s="39">
        <f t="shared" si="72"/>
        <v>0.34933214266968987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3350114692</v>
      </c>
      <c r="I339" s="39">
        <f t="shared" si="73"/>
        <v>0.29796659708163642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2926118652</v>
      </c>
      <c r="K339" s="39">
        <f t="shared" si="74"/>
        <v>0.25934537191312201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352312839</v>
      </c>
      <c r="M339" s="39">
        <f t="shared" si="75"/>
        <v>3.1225905414932871E-2</v>
      </c>
      <c r="N339" s="34">
        <f t="shared" si="76"/>
        <v>10556176847</v>
      </c>
      <c r="O339" s="39">
        <f t="shared" si="77"/>
        <v>0.9356064930910063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592755339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10235269875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10608783440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26718007580</v>
      </c>
      <c r="T339" s="39">
        <f t="shared" si="78"/>
        <v>2.5184798738808074</v>
      </c>
      <c r="U339" s="39">
        <f t="shared" si="79"/>
        <v>-0.40563531727210644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6864203</v>
      </c>
      <c r="E8" s="31">
        <v>5964203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1652</v>
      </c>
      <c r="K8" s="36">
        <f>IF(($E8       =0),0,($J8       /$E8       ))</f>
        <v>2.7698587724126763E-4</v>
      </c>
      <c r="L8" s="31">
        <v>3455247</v>
      </c>
      <c r="M8" s="36">
        <f>IF(($E8       =0),0,($L8       /$E8       ))</f>
        <v>0.57933088461274707</v>
      </c>
      <c r="N8" s="31">
        <f>$F8       +$H8       +$J8       +$L8</f>
        <v>3456899</v>
      </c>
      <c r="O8" s="36">
        <f>IF(($E8       =0),0,($N8       /$E8       ))</f>
        <v>0.5796078704899883</v>
      </c>
      <c r="P8" s="31">
        <v>2190972</v>
      </c>
      <c r="Q8" s="31">
        <v>8353190</v>
      </c>
      <c r="R8" s="31">
        <v>8353190</v>
      </c>
      <c r="S8" s="31">
        <v>2968380</v>
      </c>
      <c r="T8" s="36">
        <f>IF(($R8       =0),0,($S8       /$R8       ))</f>
        <v>0.35535885093000397</v>
      </c>
      <c r="U8" s="36">
        <f>IF(($P8       =0),0,(($L8       /$P8       )-1))</f>
        <v>0.57703841034937908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190220200</v>
      </c>
      <c r="E9" s="31">
        <v>138653920</v>
      </c>
      <c r="F9" s="31">
        <v>13884740</v>
      </c>
      <c r="G9" s="36">
        <f>IF(($D9       =0),0,($F9       /$D9       ))</f>
        <v>7.2992983920740273E-2</v>
      </c>
      <c r="H9" s="31">
        <v>21839105</v>
      </c>
      <c r="I9" s="36">
        <f>IF(($D9       =0),0,($H9       /$D9       ))</f>
        <v>0.11480959961139774</v>
      </c>
      <c r="J9" s="31">
        <v>12214351</v>
      </c>
      <c r="K9" s="36">
        <f>IF(($E9       =0),0,($J9       /$E9       ))</f>
        <v>8.809235973999148E-2</v>
      </c>
      <c r="L9" s="31">
        <v>16765687</v>
      </c>
      <c r="M9" s="36">
        <f>IF(($E9       =0),0,($L9       /$E9       ))</f>
        <v>0.12091751174434881</v>
      </c>
      <c r="N9" s="31">
        <f>$F9       +$H9       +$J9       +$L9</f>
        <v>64703883</v>
      </c>
      <c r="O9" s="36">
        <f>IF(($E9       =0),0,($N9       /$E9       ))</f>
        <v>0.46665743745290433</v>
      </c>
      <c r="P9" s="31">
        <v>41985698</v>
      </c>
      <c r="Q9" s="31">
        <v>173000660</v>
      </c>
      <c r="R9" s="31">
        <v>173200660</v>
      </c>
      <c r="S9" s="31">
        <v>93935843</v>
      </c>
      <c r="T9" s="36">
        <f>IF(($R9       =0),0,($S9       /$R9       ))</f>
        <v>0.54235268503018408</v>
      </c>
      <c r="U9" s="36">
        <f>IF(($P9       =0),0,(($L9       /$P9       )-1))</f>
        <v>-0.60068099856289159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197084403</v>
      </c>
      <c r="E10" s="32">
        <f>SUM(E8:E9)</f>
        <v>144618123</v>
      </c>
      <c r="F10" s="32">
        <f>SUM(F8:F9)</f>
        <v>13884740</v>
      </c>
      <c r="G10" s="37">
        <f t="shared" ref="G10:G54" si="0">IF(($D10      =0),0,($F10      /$D10      ))</f>
        <v>7.0450729680521698E-2</v>
      </c>
      <c r="H10" s="32">
        <f>SUM(H8:H9)</f>
        <v>21839105</v>
      </c>
      <c r="I10" s="37">
        <f t="shared" ref="I10:I54" si="1">IF(($D10      =0),0,($H10      /$D10      ))</f>
        <v>0.1108109250025229</v>
      </c>
      <c r="J10" s="32">
        <f>SUM(J8:J9)</f>
        <v>12216003</v>
      </c>
      <c r="K10" s="37">
        <f t="shared" ref="K10:K54" si="2">IF(($E10      =0),0,($J10      /$E10      ))</f>
        <v>8.4470761662423177E-2</v>
      </c>
      <c r="L10" s="32">
        <f>SUM(L8:L9)</f>
        <v>20220934</v>
      </c>
      <c r="M10" s="37">
        <f t="shared" ref="M10:M54" si="3">IF(($E10      =0),0,($L10      /$E10      ))</f>
        <v>0.13982295980981582</v>
      </c>
      <c r="N10" s="32">
        <f t="shared" ref="N10:N54" si="4">$F10      +$H10      +$J10      +$L10</f>
        <v>68160782</v>
      </c>
      <c r="O10" s="37">
        <f t="shared" ref="O10:O54" si="5">IF(($E10      =0),0,($N10      /$E10      ))</f>
        <v>0.47131563172065233</v>
      </c>
      <c r="P10" s="32">
        <f>SUM(P8:P9)</f>
        <v>44176670</v>
      </c>
      <c r="Q10" s="32">
        <f>SUM(Q8:Q9)</f>
        <v>181353850</v>
      </c>
      <c r="R10" s="32">
        <f>SUM(R8:R9)</f>
        <v>181553850</v>
      </c>
      <c r="S10" s="32">
        <f>SUM(S8:S9)</f>
        <v>96904223</v>
      </c>
      <c r="T10" s="37">
        <f t="shared" ref="T10:T54" si="6">IF(($R10      =0),0,($S10      /$R10      ))</f>
        <v>0.5337492044371408</v>
      </c>
      <c r="U10" s="37">
        <f t="shared" ref="U10:U54" si="7">IF(($P10      =0),0,(($L10      /$P10      )-1))</f>
        <v>-0.54227120332972134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7976138</v>
      </c>
      <c r="E11" s="31">
        <v>6902796</v>
      </c>
      <c r="F11" s="31">
        <v>1422400</v>
      </c>
      <c r="G11" s="36">
        <f t="shared" si="0"/>
        <v>0.17833191953298702</v>
      </c>
      <c r="H11" s="31">
        <v>1939153</v>
      </c>
      <c r="I11" s="36">
        <f t="shared" si="1"/>
        <v>0.24311928905944205</v>
      </c>
      <c r="J11" s="31">
        <v>1217512</v>
      </c>
      <c r="K11" s="36">
        <f t="shared" si="2"/>
        <v>0.17637954243468879</v>
      </c>
      <c r="L11" s="31">
        <v>1053277</v>
      </c>
      <c r="M11" s="36">
        <f t="shared" si="3"/>
        <v>0.15258700966970484</v>
      </c>
      <c r="N11" s="31">
        <f t="shared" si="4"/>
        <v>5632342</v>
      </c>
      <c r="O11" s="36">
        <f t="shared" si="5"/>
        <v>0.81595081181596563</v>
      </c>
      <c r="P11" s="31">
        <v>2130178</v>
      </c>
      <c r="Q11" s="31">
        <v>8141723</v>
      </c>
      <c r="R11" s="31">
        <v>8141723</v>
      </c>
      <c r="S11" s="31">
        <v>6314398</v>
      </c>
      <c r="T11" s="36">
        <f t="shared" si="6"/>
        <v>0.77556040656259129</v>
      </c>
      <c r="U11" s="36">
        <f t="shared" si="7"/>
        <v>-0.50554507651473257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2637000</v>
      </c>
      <c r="E12" s="31">
        <v>3429400</v>
      </c>
      <c r="F12" s="31">
        <v>857910</v>
      </c>
      <c r="G12" s="36">
        <f t="shared" si="0"/>
        <v>0.32533560864618888</v>
      </c>
      <c r="H12" s="31">
        <v>80396</v>
      </c>
      <c r="I12" s="36">
        <f t="shared" si="1"/>
        <v>3.048767538869928E-2</v>
      </c>
      <c r="J12" s="31">
        <v>987143</v>
      </c>
      <c r="K12" s="36">
        <f t="shared" si="2"/>
        <v>0.28784714527322564</v>
      </c>
      <c r="L12" s="31">
        <v>539461</v>
      </c>
      <c r="M12" s="36">
        <f t="shared" si="3"/>
        <v>0.15730477634571646</v>
      </c>
      <c r="N12" s="31">
        <f t="shared" si="4"/>
        <v>2464910</v>
      </c>
      <c r="O12" s="36">
        <f t="shared" si="5"/>
        <v>0.71875838339068054</v>
      </c>
      <c r="P12" s="31">
        <v>302122</v>
      </c>
      <c r="Q12" s="31">
        <v>2855324</v>
      </c>
      <c r="R12" s="31">
        <v>2679254</v>
      </c>
      <c r="S12" s="31">
        <v>2167732</v>
      </c>
      <c r="T12" s="36">
        <f t="shared" si="6"/>
        <v>0.80908043806223673</v>
      </c>
      <c r="U12" s="36">
        <f t="shared" si="7"/>
        <v>0.78557337764214452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3700000</v>
      </c>
      <c r="E13" s="31">
        <v>3700000</v>
      </c>
      <c r="F13" s="31">
        <v>0</v>
      </c>
      <c r="G13" s="36">
        <f t="shared" si="0"/>
        <v>0</v>
      </c>
      <c r="H13" s="31">
        <v>336176</v>
      </c>
      <c r="I13" s="36">
        <f t="shared" si="1"/>
        <v>9.0858378378378374E-2</v>
      </c>
      <c r="J13" s="31">
        <v>3156683</v>
      </c>
      <c r="K13" s="36">
        <f t="shared" si="2"/>
        <v>0.85315756756756755</v>
      </c>
      <c r="L13" s="31">
        <v>4500559</v>
      </c>
      <c r="M13" s="36">
        <f t="shared" si="3"/>
        <v>1.2163672972972972</v>
      </c>
      <c r="N13" s="31">
        <f t="shared" si="4"/>
        <v>7993418</v>
      </c>
      <c r="O13" s="36">
        <f t="shared" si="5"/>
        <v>2.1603832432432433</v>
      </c>
      <c r="P13" s="31">
        <v>1129121</v>
      </c>
      <c r="Q13" s="31">
        <v>8403900</v>
      </c>
      <c r="R13" s="31">
        <v>8693900</v>
      </c>
      <c r="S13" s="31">
        <v>2946398</v>
      </c>
      <c r="T13" s="36">
        <f t="shared" si="6"/>
        <v>0.33890405916792232</v>
      </c>
      <c r="U13" s="36">
        <f t="shared" si="7"/>
        <v>2.9858961085658668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924737</v>
      </c>
      <c r="E14" s="31">
        <v>924737</v>
      </c>
      <c r="F14" s="31">
        <v>631937</v>
      </c>
      <c r="G14" s="36">
        <f t="shared" si="0"/>
        <v>0.68336943368763226</v>
      </c>
      <c r="H14" s="31">
        <v>340991</v>
      </c>
      <c r="I14" s="36">
        <f t="shared" si="1"/>
        <v>0.36874376173982443</v>
      </c>
      <c r="J14" s="31">
        <v>335800</v>
      </c>
      <c r="K14" s="36">
        <f t="shared" si="2"/>
        <v>0.36313027379676599</v>
      </c>
      <c r="L14" s="31">
        <v>72442</v>
      </c>
      <c r="M14" s="36">
        <f t="shared" si="3"/>
        <v>7.8337949060111142E-2</v>
      </c>
      <c r="N14" s="31">
        <f t="shared" si="4"/>
        <v>1381170</v>
      </c>
      <c r="O14" s="36">
        <f t="shared" si="5"/>
        <v>1.4935814182843339</v>
      </c>
      <c r="P14" s="31">
        <v>79194</v>
      </c>
      <c r="Q14" s="31">
        <v>1439002</v>
      </c>
      <c r="R14" s="31">
        <v>1439002</v>
      </c>
      <c r="S14" s="31">
        <v>272555</v>
      </c>
      <c r="T14" s="36">
        <f t="shared" si="6"/>
        <v>0.18940557414096715</v>
      </c>
      <c r="U14" s="36">
        <f t="shared" si="7"/>
        <v>-8.5258984266484816E-2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11985843</v>
      </c>
      <c r="E15" s="31">
        <v>11985843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12118400</v>
      </c>
      <c r="R15" s="31">
        <v>12118400</v>
      </c>
      <c r="S15" s="31">
        <v>11449717</v>
      </c>
      <c r="T15" s="36">
        <f t="shared" si="6"/>
        <v>0.94482085093741752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6909633</v>
      </c>
      <c r="E16" s="31">
        <v>10003046</v>
      </c>
      <c r="F16" s="31">
        <v>2184551</v>
      </c>
      <c r="G16" s="36">
        <f t="shared" si="0"/>
        <v>0.31616020706164855</v>
      </c>
      <c r="H16" s="31">
        <v>2092656</v>
      </c>
      <c r="I16" s="36">
        <f t="shared" si="1"/>
        <v>0.30286065844596954</v>
      </c>
      <c r="J16" s="31">
        <v>5537089</v>
      </c>
      <c r="K16" s="36">
        <f t="shared" si="2"/>
        <v>0.55354029162717033</v>
      </c>
      <c r="L16" s="31">
        <v>3533981</v>
      </c>
      <c r="M16" s="36">
        <f t="shared" si="3"/>
        <v>0.35329048771744126</v>
      </c>
      <c r="N16" s="31">
        <f t="shared" si="4"/>
        <v>13348277</v>
      </c>
      <c r="O16" s="36">
        <f t="shared" si="5"/>
        <v>1.3344212352917302</v>
      </c>
      <c r="P16" s="31">
        <v>2573397</v>
      </c>
      <c r="Q16" s="31">
        <v>6526604</v>
      </c>
      <c r="R16" s="31">
        <v>6544104</v>
      </c>
      <c r="S16" s="31">
        <v>6911783</v>
      </c>
      <c r="T16" s="36">
        <f t="shared" si="6"/>
        <v>1.0561847733471228</v>
      </c>
      <c r="U16" s="36">
        <f t="shared" si="7"/>
        <v>0.37327470265955864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2153268</v>
      </c>
      <c r="E17" s="31">
        <v>2153268</v>
      </c>
      <c r="F17" s="31">
        <v>490876</v>
      </c>
      <c r="G17" s="36">
        <f t="shared" si="0"/>
        <v>0.22796790738542533</v>
      </c>
      <c r="H17" s="31">
        <v>-37940</v>
      </c>
      <c r="I17" s="36">
        <f t="shared" si="1"/>
        <v>-1.7619729638855917E-2</v>
      </c>
      <c r="J17" s="31">
        <v>202304</v>
      </c>
      <c r="K17" s="36">
        <f t="shared" si="2"/>
        <v>9.3952076564552109E-2</v>
      </c>
      <c r="L17" s="31">
        <v>2289736</v>
      </c>
      <c r="M17" s="36">
        <f t="shared" si="3"/>
        <v>1.0633771550963467</v>
      </c>
      <c r="N17" s="31">
        <f t="shared" si="4"/>
        <v>2944976</v>
      </c>
      <c r="O17" s="36">
        <f t="shared" si="5"/>
        <v>1.3676774094074682</v>
      </c>
      <c r="P17" s="31">
        <v>798702</v>
      </c>
      <c r="Q17" s="31">
        <v>1380374</v>
      </c>
      <c r="R17" s="31">
        <v>2044889</v>
      </c>
      <c r="S17" s="31">
        <v>2007346</v>
      </c>
      <c r="T17" s="36">
        <f t="shared" si="6"/>
        <v>0.98164056826556356</v>
      </c>
      <c r="U17" s="36">
        <f t="shared" si="7"/>
        <v>1.8668214177503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2405000</v>
      </c>
      <c r="E18" s="31">
        <v>2405000</v>
      </c>
      <c r="F18" s="31">
        <v>0</v>
      </c>
      <c r="G18" s="36">
        <f t="shared" si="0"/>
        <v>0</v>
      </c>
      <c r="H18" s="31">
        <v>201478</v>
      </c>
      <c r="I18" s="36">
        <f t="shared" si="1"/>
        <v>8.377463617463618E-2</v>
      </c>
      <c r="J18" s="31">
        <v>682712</v>
      </c>
      <c r="K18" s="36">
        <f t="shared" si="2"/>
        <v>0.28387193347193346</v>
      </c>
      <c r="L18" s="31">
        <v>1162755</v>
      </c>
      <c r="M18" s="36">
        <f t="shared" si="3"/>
        <v>0.48347401247401245</v>
      </c>
      <c r="N18" s="31">
        <f t="shared" si="4"/>
        <v>2046945</v>
      </c>
      <c r="O18" s="36">
        <f t="shared" si="5"/>
        <v>0.85112058212058217</v>
      </c>
      <c r="P18" s="31">
        <v>600000</v>
      </c>
      <c r="Q18" s="31">
        <v>2396000</v>
      </c>
      <c r="R18" s="31">
        <v>2396000</v>
      </c>
      <c r="S18" s="31">
        <v>1752852</v>
      </c>
      <c r="T18" s="36">
        <f t="shared" si="6"/>
        <v>0.73157429048414024</v>
      </c>
      <c r="U18" s="36">
        <f t="shared" si="7"/>
        <v>0.9379249999999999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38691619</v>
      </c>
      <c r="E19" s="32">
        <f>SUM(E11:E18)</f>
        <v>41504090</v>
      </c>
      <c r="F19" s="32">
        <f>SUM(F11:F18)</f>
        <v>5587674</v>
      </c>
      <c r="G19" s="37">
        <f t="shared" si="0"/>
        <v>0.14441561620877122</v>
      </c>
      <c r="H19" s="32">
        <f>SUM(H11:H18)</f>
        <v>4952910</v>
      </c>
      <c r="I19" s="37">
        <f t="shared" si="1"/>
        <v>0.12800989278840982</v>
      </c>
      <c r="J19" s="32">
        <f>SUM(J11:J18)</f>
        <v>12119243</v>
      </c>
      <c r="K19" s="37">
        <f t="shared" si="2"/>
        <v>0.29200117386021474</v>
      </c>
      <c r="L19" s="32">
        <f>SUM(L11:L18)</f>
        <v>13152211</v>
      </c>
      <c r="M19" s="37">
        <f t="shared" si="3"/>
        <v>0.31688951618985023</v>
      </c>
      <c r="N19" s="32">
        <f t="shared" si="4"/>
        <v>35812038</v>
      </c>
      <c r="O19" s="37">
        <f t="shared" si="5"/>
        <v>0.86285563663725673</v>
      </c>
      <c r="P19" s="32">
        <f>SUM(P11:P18)</f>
        <v>7612714</v>
      </c>
      <c r="Q19" s="32">
        <f>SUM(Q11:Q18)</f>
        <v>43261327</v>
      </c>
      <c r="R19" s="32">
        <f>SUM(R11:R18)</f>
        <v>44057272</v>
      </c>
      <c r="S19" s="32">
        <f>SUM(S11:S18)</f>
        <v>33822781</v>
      </c>
      <c r="T19" s="37">
        <f t="shared" si="6"/>
        <v>0.76770030155294222</v>
      </c>
      <c r="U19" s="37">
        <f t="shared" si="7"/>
        <v>0.72766387913692809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4674350</v>
      </c>
      <c r="E20" s="31">
        <v>13947492</v>
      </c>
      <c r="F20" s="31">
        <v>22600919</v>
      </c>
      <c r="G20" s="36">
        <f t="shared" si="0"/>
        <v>4.8350934354509185</v>
      </c>
      <c r="H20" s="31">
        <v>8648775</v>
      </c>
      <c r="I20" s="36">
        <f t="shared" si="1"/>
        <v>1.8502626033566165</v>
      </c>
      <c r="J20" s="31">
        <v>-39783804</v>
      </c>
      <c r="K20" s="36">
        <f t="shared" si="2"/>
        <v>-2.8523984096925812</v>
      </c>
      <c r="L20" s="31">
        <v>19337422</v>
      </c>
      <c r="M20" s="36">
        <f t="shared" si="3"/>
        <v>1.3864443872776553</v>
      </c>
      <c r="N20" s="31">
        <f t="shared" si="4"/>
        <v>10803312</v>
      </c>
      <c r="O20" s="36">
        <f t="shared" si="5"/>
        <v>0.77457022380797924</v>
      </c>
      <c r="P20" s="31">
        <v>36145784</v>
      </c>
      <c r="Q20" s="31">
        <v>4022900</v>
      </c>
      <c r="R20" s="31">
        <v>19287900</v>
      </c>
      <c r="S20" s="31">
        <v>53746185</v>
      </c>
      <c r="T20" s="36">
        <f t="shared" si="6"/>
        <v>2.786523416235049</v>
      </c>
      <c r="U20" s="36">
        <f t="shared" si="7"/>
        <v>-0.46501583697838733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15735184</v>
      </c>
      <c r="E21" s="31">
        <v>15458787</v>
      </c>
      <c r="F21" s="31">
        <v>1259470</v>
      </c>
      <c r="G21" s="36">
        <f t="shared" si="0"/>
        <v>8.0041644254048763E-2</v>
      </c>
      <c r="H21" s="31">
        <v>1418207</v>
      </c>
      <c r="I21" s="36">
        <f t="shared" si="1"/>
        <v>9.0129673729903631E-2</v>
      </c>
      <c r="J21" s="31">
        <v>5310393</v>
      </c>
      <c r="K21" s="36">
        <f t="shared" si="2"/>
        <v>0.34351938480037275</v>
      </c>
      <c r="L21" s="31">
        <v>3409268</v>
      </c>
      <c r="M21" s="36">
        <f t="shared" si="3"/>
        <v>0.22053916649475797</v>
      </c>
      <c r="N21" s="31">
        <f t="shared" si="4"/>
        <v>11397338</v>
      </c>
      <c r="O21" s="36">
        <f t="shared" si="5"/>
        <v>0.737272465168192</v>
      </c>
      <c r="P21" s="31">
        <v>400418</v>
      </c>
      <c r="Q21" s="31">
        <v>15073960</v>
      </c>
      <c r="R21" s="31">
        <v>15073960</v>
      </c>
      <c r="S21" s="31">
        <v>3802343</v>
      </c>
      <c r="T21" s="36">
        <f t="shared" si="6"/>
        <v>0.25224579340796977</v>
      </c>
      <c r="U21" s="36">
        <f t="shared" si="7"/>
        <v>7.5142725851485199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1601000</v>
      </c>
      <c r="E22" s="31">
        <v>1601000</v>
      </c>
      <c r="F22" s="31">
        <v>264907</v>
      </c>
      <c r="G22" s="36">
        <f t="shared" si="0"/>
        <v>0.1654634603372892</v>
      </c>
      <c r="H22" s="31">
        <v>232955</v>
      </c>
      <c r="I22" s="36">
        <f t="shared" si="1"/>
        <v>0.14550593379138038</v>
      </c>
      <c r="J22" s="31">
        <v>525106</v>
      </c>
      <c r="K22" s="36">
        <f t="shared" si="2"/>
        <v>0.32798625858838226</v>
      </c>
      <c r="L22" s="31">
        <v>687511</v>
      </c>
      <c r="M22" s="36">
        <f t="shared" si="3"/>
        <v>0.4294259837601499</v>
      </c>
      <c r="N22" s="31">
        <f t="shared" si="4"/>
        <v>1710479</v>
      </c>
      <c r="O22" s="36">
        <f t="shared" si="5"/>
        <v>1.0683816364772019</v>
      </c>
      <c r="P22" s="31">
        <v>757380</v>
      </c>
      <c r="Q22" s="31">
        <v>1660750</v>
      </c>
      <c r="R22" s="31">
        <v>1660750</v>
      </c>
      <c r="S22" s="31">
        <v>1947706</v>
      </c>
      <c r="T22" s="36">
        <f t="shared" si="6"/>
        <v>1.1727869938280897</v>
      </c>
      <c r="U22" s="36">
        <f t="shared" si="7"/>
        <v>-9.2250917637117458E-2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5511556</v>
      </c>
      <c r="E23" s="31">
        <v>6182234</v>
      </c>
      <c r="F23" s="31">
        <v>1090809</v>
      </c>
      <c r="G23" s="36">
        <f t="shared" si="0"/>
        <v>0.19791307572670949</v>
      </c>
      <c r="H23" s="31">
        <v>2118239</v>
      </c>
      <c r="I23" s="36">
        <f t="shared" si="1"/>
        <v>0.3843268579689656</v>
      </c>
      <c r="J23" s="31">
        <v>1017502</v>
      </c>
      <c r="K23" s="36">
        <f t="shared" si="2"/>
        <v>0.1645848410137824</v>
      </c>
      <c r="L23" s="31">
        <v>697426</v>
      </c>
      <c r="M23" s="36">
        <f t="shared" si="3"/>
        <v>0.11281132354420748</v>
      </c>
      <c r="N23" s="31">
        <f t="shared" si="4"/>
        <v>4923976</v>
      </c>
      <c r="O23" s="36">
        <f t="shared" si="5"/>
        <v>0.79647195495997081</v>
      </c>
      <c r="P23" s="31">
        <v>2352707</v>
      </c>
      <c r="Q23" s="31">
        <v>5925785</v>
      </c>
      <c r="R23" s="31">
        <v>5900785</v>
      </c>
      <c r="S23" s="31">
        <v>3850080</v>
      </c>
      <c r="T23" s="36">
        <f t="shared" si="6"/>
        <v>0.65246912063394957</v>
      </c>
      <c r="U23" s="36">
        <f t="shared" si="7"/>
        <v>-0.70356444725161271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3613605</v>
      </c>
      <c r="E24" s="31">
        <v>30143605</v>
      </c>
      <c r="F24" s="31">
        <v>2764178</v>
      </c>
      <c r="G24" s="36">
        <f t="shared" si="0"/>
        <v>0.76493640007693153</v>
      </c>
      <c r="H24" s="31">
        <v>4046446</v>
      </c>
      <c r="I24" s="36">
        <f t="shared" si="1"/>
        <v>1.1197809389792188</v>
      </c>
      <c r="J24" s="31">
        <v>647208</v>
      </c>
      <c r="K24" s="36">
        <f t="shared" si="2"/>
        <v>2.1470822749966371E-2</v>
      </c>
      <c r="L24" s="31">
        <v>528750</v>
      </c>
      <c r="M24" s="36">
        <f t="shared" si="3"/>
        <v>1.7541033993777454E-2</v>
      </c>
      <c r="N24" s="31">
        <f t="shared" si="4"/>
        <v>7986582</v>
      </c>
      <c r="O24" s="36">
        <f t="shared" si="5"/>
        <v>0.26495112313208724</v>
      </c>
      <c r="P24" s="31">
        <v>357537</v>
      </c>
      <c r="Q24" s="31">
        <v>3613605</v>
      </c>
      <c r="R24" s="31">
        <v>3613605</v>
      </c>
      <c r="S24" s="31">
        <v>1536256</v>
      </c>
      <c r="T24" s="36">
        <f t="shared" si="6"/>
        <v>0.42513113635829042</v>
      </c>
      <c r="U24" s="36">
        <f t="shared" si="7"/>
        <v>0.47886792136198486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60319301</v>
      </c>
      <c r="E25" s="31">
        <v>124264407</v>
      </c>
      <c r="F25" s="31">
        <v>5612055</v>
      </c>
      <c r="G25" s="36">
        <f t="shared" si="0"/>
        <v>9.3039125237873693E-2</v>
      </c>
      <c r="H25" s="31">
        <v>5375678</v>
      </c>
      <c r="I25" s="36">
        <f t="shared" si="1"/>
        <v>8.9120362982986159E-2</v>
      </c>
      <c r="J25" s="31">
        <v>1675026</v>
      </c>
      <c r="K25" s="36">
        <f t="shared" si="2"/>
        <v>1.3479531592662733E-2</v>
      </c>
      <c r="L25" s="31">
        <v>-879314</v>
      </c>
      <c r="M25" s="36">
        <f t="shared" si="3"/>
        <v>-7.0761533509752315E-3</v>
      </c>
      <c r="N25" s="31">
        <f t="shared" si="4"/>
        <v>11783445</v>
      </c>
      <c r="O25" s="36">
        <f t="shared" si="5"/>
        <v>9.4825584288186396E-2</v>
      </c>
      <c r="P25" s="31">
        <v>-14323759</v>
      </c>
      <c r="Q25" s="31">
        <v>10858150</v>
      </c>
      <c r="R25" s="31">
        <v>60133370</v>
      </c>
      <c r="S25" s="31">
        <v>-6568829</v>
      </c>
      <c r="T25" s="36">
        <f t="shared" si="6"/>
        <v>-0.10923766620763146</v>
      </c>
      <c r="U25" s="36">
        <f t="shared" si="7"/>
        <v>-0.93861150554124795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3116000</v>
      </c>
      <c r="E26" s="31">
        <v>3116004</v>
      </c>
      <c r="F26" s="31">
        <v>320255</v>
      </c>
      <c r="G26" s="36">
        <f t="shared" si="0"/>
        <v>0.10277759948652118</v>
      </c>
      <c r="H26" s="31">
        <v>1069287</v>
      </c>
      <c r="I26" s="36">
        <f t="shared" si="1"/>
        <v>0.34316014120667521</v>
      </c>
      <c r="J26" s="31">
        <v>684761</v>
      </c>
      <c r="K26" s="36">
        <f t="shared" si="2"/>
        <v>0.21975613638493405</v>
      </c>
      <c r="L26" s="31">
        <v>1255710</v>
      </c>
      <c r="M26" s="36">
        <f t="shared" si="3"/>
        <v>0.40298728756445756</v>
      </c>
      <c r="N26" s="31">
        <f t="shared" si="4"/>
        <v>3330013</v>
      </c>
      <c r="O26" s="36">
        <f t="shared" si="5"/>
        <v>1.0686805921943618</v>
      </c>
      <c r="P26" s="31">
        <v>2719287</v>
      </c>
      <c r="Q26" s="31">
        <v>3235234</v>
      </c>
      <c r="R26" s="31">
        <v>3144000</v>
      </c>
      <c r="S26" s="31">
        <v>3084807</v>
      </c>
      <c r="T26" s="36">
        <f t="shared" si="6"/>
        <v>0.98117270992366412</v>
      </c>
      <c r="U26" s="36">
        <f t="shared" si="7"/>
        <v>-0.53822086451338169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94570996</v>
      </c>
      <c r="E27" s="32">
        <f>SUM(E20:E26)</f>
        <v>194713529</v>
      </c>
      <c r="F27" s="32">
        <f>SUM(F20:F26)</f>
        <v>33912593</v>
      </c>
      <c r="G27" s="37">
        <f t="shared" si="0"/>
        <v>0.35859401332729962</v>
      </c>
      <c r="H27" s="32">
        <f>SUM(H20:H26)</f>
        <v>22909587</v>
      </c>
      <c r="I27" s="37">
        <f t="shared" si="1"/>
        <v>0.24224749626196176</v>
      </c>
      <c r="J27" s="32">
        <f>SUM(J20:J26)</f>
        <v>-29923808</v>
      </c>
      <c r="K27" s="37">
        <f t="shared" si="2"/>
        <v>-0.15368119592758242</v>
      </c>
      <c r="L27" s="32">
        <f>SUM(L20:L26)</f>
        <v>25036773</v>
      </c>
      <c r="M27" s="37">
        <f t="shared" si="3"/>
        <v>0.12858260609102309</v>
      </c>
      <c r="N27" s="32">
        <f t="shared" si="4"/>
        <v>51935145</v>
      </c>
      <c r="O27" s="37">
        <f t="shared" si="5"/>
        <v>0.2667259191835612</v>
      </c>
      <c r="P27" s="32">
        <f>SUM(P20:P26)</f>
        <v>28409354</v>
      </c>
      <c r="Q27" s="32">
        <f>SUM(Q20:Q26)</f>
        <v>44390384</v>
      </c>
      <c r="R27" s="32">
        <f>SUM(R20:R26)</f>
        <v>108814370</v>
      </c>
      <c r="S27" s="32">
        <f>SUM(S20:S26)</f>
        <v>61398548</v>
      </c>
      <c r="T27" s="37">
        <f t="shared" si="6"/>
        <v>0.56425036509424265</v>
      </c>
      <c r="U27" s="37">
        <f t="shared" si="7"/>
        <v>-0.11871375181568722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1691999</v>
      </c>
      <c r="E28" s="31">
        <v>1366330</v>
      </c>
      <c r="F28" s="31">
        <v>-10883</v>
      </c>
      <c r="G28" s="36">
        <f t="shared" si="0"/>
        <v>-6.432036898366961E-3</v>
      </c>
      <c r="H28" s="31">
        <v>12324</v>
      </c>
      <c r="I28" s="36">
        <f t="shared" si="1"/>
        <v>7.2836922480450641E-3</v>
      </c>
      <c r="J28" s="31">
        <v>-114636</v>
      </c>
      <c r="K28" s="36">
        <f t="shared" si="2"/>
        <v>-8.3900668213389151E-2</v>
      </c>
      <c r="L28" s="31">
        <v>1173899</v>
      </c>
      <c r="M28" s="36">
        <f t="shared" si="3"/>
        <v>0.8591621350625398</v>
      </c>
      <c r="N28" s="31">
        <f t="shared" si="4"/>
        <v>1060704</v>
      </c>
      <c r="O28" s="36">
        <f t="shared" si="5"/>
        <v>0.77631611689708924</v>
      </c>
      <c r="P28" s="31">
        <v>902430</v>
      </c>
      <c r="Q28" s="31">
        <v>1065184</v>
      </c>
      <c r="R28" s="31">
        <v>1065184</v>
      </c>
      <c r="S28" s="31">
        <v>1162865</v>
      </c>
      <c r="T28" s="36">
        <f t="shared" si="6"/>
        <v>1.0917034052332744</v>
      </c>
      <c r="U28" s="36">
        <f t="shared" si="7"/>
        <v>0.30082000820008203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2548400</v>
      </c>
      <c r="E29" s="31">
        <v>2656775</v>
      </c>
      <c r="F29" s="31">
        <v>762518</v>
      </c>
      <c r="G29" s="36">
        <f t="shared" si="0"/>
        <v>0.29921440904096686</v>
      </c>
      <c r="H29" s="31">
        <v>1112235</v>
      </c>
      <c r="I29" s="36">
        <f t="shared" si="1"/>
        <v>0.43644443572437608</v>
      </c>
      <c r="J29" s="31">
        <v>1009479</v>
      </c>
      <c r="K29" s="36">
        <f t="shared" si="2"/>
        <v>0.37996405416341239</v>
      </c>
      <c r="L29" s="31">
        <v>349918</v>
      </c>
      <c r="M29" s="36">
        <f t="shared" si="3"/>
        <v>0.13170780363410525</v>
      </c>
      <c r="N29" s="31">
        <f t="shared" si="4"/>
        <v>3234150</v>
      </c>
      <c r="O29" s="36">
        <f t="shared" si="5"/>
        <v>1.2173217528770783</v>
      </c>
      <c r="P29" s="31">
        <v>514101</v>
      </c>
      <c r="Q29" s="31">
        <v>2643650</v>
      </c>
      <c r="R29" s="31">
        <v>2543650</v>
      </c>
      <c r="S29" s="31">
        <v>2603601</v>
      </c>
      <c r="T29" s="36">
        <f t="shared" si="6"/>
        <v>1.0235688872289819</v>
      </c>
      <c r="U29" s="36">
        <f t="shared" si="7"/>
        <v>-0.31935942548254137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33072243</v>
      </c>
      <c r="E31" s="31">
        <v>33143992</v>
      </c>
      <c r="F31" s="31">
        <v>1284221</v>
      </c>
      <c r="G31" s="36">
        <f t="shared" si="0"/>
        <v>3.883078024069913E-2</v>
      </c>
      <c r="H31" s="31">
        <v>8089871</v>
      </c>
      <c r="I31" s="36">
        <f t="shared" si="1"/>
        <v>0.24461210568633038</v>
      </c>
      <c r="J31" s="31">
        <v>3925469</v>
      </c>
      <c r="K31" s="36">
        <f t="shared" si="2"/>
        <v>0.11843681955993714</v>
      </c>
      <c r="L31" s="31">
        <v>4047731</v>
      </c>
      <c r="M31" s="36">
        <f t="shared" si="3"/>
        <v>0.1221256329050526</v>
      </c>
      <c r="N31" s="31">
        <f t="shared" si="4"/>
        <v>17347292</v>
      </c>
      <c r="O31" s="36">
        <f t="shared" si="5"/>
        <v>0.52339175075832745</v>
      </c>
      <c r="P31" s="31">
        <v>2522107</v>
      </c>
      <c r="Q31" s="31">
        <v>30587336</v>
      </c>
      <c r="R31" s="31">
        <v>20009682</v>
      </c>
      <c r="S31" s="31">
        <v>12297089</v>
      </c>
      <c r="T31" s="36">
        <f t="shared" si="6"/>
        <v>0.61455694298390151</v>
      </c>
      <c r="U31" s="36">
        <f t="shared" si="7"/>
        <v>0.60490058510602451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26565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180000</v>
      </c>
      <c r="E33" s="31">
        <v>180000</v>
      </c>
      <c r="F33" s="31">
        <v>10000030</v>
      </c>
      <c r="G33" s="36">
        <f t="shared" si="0"/>
        <v>55.555722222222222</v>
      </c>
      <c r="H33" s="31">
        <v>48164</v>
      </c>
      <c r="I33" s="36">
        <f t="shared" si="1"/>
        <v>0.2675777777777778</v>
      </c>
      <c r="J33" s="31">
        <v>-9827889</v>
      </c>
      <c r="K33" s="36">
        <f t="shared" si="2"/>
        <v>-54.599383333333336</v>
      </c>
      <c r="L33" s="31">
        <v>101241</v>
      </c>
      <c r="M33" s="36">
        <f t="shared" si="3"/>
        <v>0.56245000000000001</v>
      </c>
      <c r="N33" s="31">
        <f t="shared" si="4"/>
        <v>321546</v>
      </c>
      <c r="O33" s="36">
        <f t="shared" si="5"/>
        <v>1.7863666666666667</v>
      </c>
      <c r="P33" s="31">
        <v>31795</v>
      </c>
      <c r="Q33" s="31">
        <v>180000</v>
      </c>
      <c r="R33" s="31">
        <v>180000</v>
      </c>
      <c r="S33" s="31">
        <v>260384</v>
      </c>
      <c r="T33" s="36">
        <f t="shared" si="6"/>
        <v>1.4465777777777777</v>
      </c>
      <c r="U33" s="36">
        <f t="shared" si="7"/>
        <v>2.184179902500393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37520599</v>
      </c>
      <c r="E35" s="32">
        <f>SUM(E28:E34)</f>
        <v>37375054</v>
      </c>
      <c r="F35" s="32">
        <f>SUM(F28:F34)</f>
        <v>12035886</v>
      </c>
      <c r="G35" s="37">
        <f t="shared" si="0"/>
        <v>0.32078075299384212</v>
      </c>
      <c r="H35" s="32">
        <f>SUM(H28:H34)</f>
        <v>9262594</v>
      </c>
      <c r="I35" s="37">
        <f t="shared" si="1"/>
        <v>0.24686690103215037</v>
      </c>
      <c r="J35" s="32">
        <f>SUM(J28:J34)</f>
        <v>-5007577</v>
      </c>
      <c r="K35" s="37">
        <f t="shared" si="2"/>
        <v>-0.13398179973198165</v>
      </c>
      <c r="L35" s="32">
        <f>SUM(L28:L34)</f>
        <v>5672789</v>
      </c>
      <c r="M35" s="37">
        <f t="shared" si="3"/>
        <v>0.15178008839799936</v>
      </c>
      <c r="N35" s="32">
        <f t="shared" si="4"/>
        <v>21963692</v>
      </c>
      <c r="O35" s="37">
        <f t="shared" si="5"/>
        <v>0.58765646198129906</v>
      </c>
      <c r="P35" s="32">
        <f>SUM(P28:P34)</f>
        <v>3970433</v>
      </c>
      <c r="Q35" s="32">
        <f>SUM(Q28:Q34)</f>
        <v>34502735</v>
      </c>
      <c r="R35" s="32">
        <f>SUM(R28:R34)</f>
        <v>23825080</v>
      </c>
      <c r="S35" s="32">
        <f>SUM(S28:S34)</f>
        <v>16323939</v>
      </c>
      <c r="T35" s="37">
        <f t="shared" si="6"/>
        <v>0.6851577833106961</v>
      </c>
      <c r="U35" s="37">
        <f t="shared" si="7"/>
        <v>0.4287582739716298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26182224</v>
      </c>
      <c r="E36" s="31">
        <v>54574978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94206</v>
      </c>
      <c r="K36" s="36">
        <f t="shared" si="2"/>
        <v>1.7261756843951453E-3</v>
      </c>
      <c r="L36" s="31">
        <v>219782</v>
      </c>
      <c r="M36" s="36">
        <f t="shared" si="3"/>
        <v>4.0271569142913809E-3</v>
      </c>
      <c r="N36" s="31">
        <f t="shared" si="4"/>
        <v>313988</v>
      </c>
      <c r="O36" s="36">
        <f t="shared" si="5"/>
        <v>5.7533325986865265E-3</v>
      </c>
      <c r="P36" s="31">
        <v>0</v>
      </c>
      <c r="Q36" s="31">
        <v>6979092</v>
      </c>
      <c r="R36" s="31">
        <v>6979092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1205634</v>
      </c>
      <c r="E37" s="31">
        <v>2598668</v>
      </c>
      <c r="F37" s="31">
        <v>571447</v>
      </c>
      <c r="G37" s="36">
        <f t="shared" si="0"/>
        <v>0.47398049490973215</v>
      </c>
      <c r="H37" s="31">
        <v>0</v>
      </c>
      <c r="I37" s="36">
        <f t="shared" si="1"/>
        <v>0</v>
      </c>
      <c r="J37" s="31">
        <v>1362</v>
      </c>
      <c r="K37" s="36">
        <f t="shared" si="2"/>
        <v>5.2411466181905497E-4</v>
      </c>
      <c r="L37" s="31">
        <v>360679</v>
      </c>
      <c r="M37" s="36">
        <f t="shared" si="3"/>
        <v>0.13879379743776427</v>
      </c>
      <c r="N37" s="31">
        <f t="shared" si="4"/>
        <v>933488</v>
      </c>
      <c r="O37" s="36">
        <f t="shared" si="5"/>
        <v>0.3592178762350558</v>
      </c>
      <c r="P37" s="31">
        <v>0</v>
      </c>
      <c r="Q37" s="31">
        <v>1660496</v>
      </c>
      <c r="R37" s="31">
        <v>1667496</v>
      </c>
      <c r="S37" s="31">
        <v>490875</v>
      </c>
      <c r="T37" s="36">
        <f t="shared" si="6"/>
        <v>0.29437851724981651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2289600</v>
      </c>
      <c r="E38" s="31">
        <v>2216800</v>
      </c>
      <c r="F38" s="31">
        <v>125277</v>
      </c>
      <c r="G38" s="36">
        <f t="shared" si="0"/>
        <v>5.4715670859538781E-2</v>
      </c>
      <c r="H38" s="31">
        <v>318014</v>
      </c>
      <c r="I38" s="36">
        <f t="shared" si="1"/>
        <v>0.13889500349406009</v>
      </c>
      <c r="J38" s="31">
        <v>419690</v>
      </c>
      <c r="K38" s="36">
        <f t="shared" si="2"/>
        <v>0.18932244677011908</v>
      </c>
      <c r="L38" s="31">
        <v>1311347</v>
      </c>
      <c r="M38" s="36">
        <f t="shared" si="3"/>
        <v>0.59154953085528694</v>
      </c>
      <c r="N38" s="31">
        <f t="shared" si="4"/>
        <v>2174328</v>
      </c>
      <c r="O38" s="36">
        <f t="shared" si="5"/>
        <v>0.98084085167809454</v>
      </c>
      <c r="P38" s="31">
        <v>245277</v>
      </c>
      <c r="Q38" s="31">
        <v>2413666</v>
      </c>
      <c r="R38" s="31">
        <v>2415400</v>
      </c>
      <c r="S38" s="31">
        <v>798405</v>
      </c>
      <c r="T38" s="36">
        <f t="shared" si="6"/>
        <v>0.33054773536474291</v>
      </c>
      <c r="U38" s="36">
        <f t="shared" si="7"/>
        <v>4.3463920383892498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25500000</v>
      </c>
      <c r="F39" s="31">
        <v>4876959</v>
      </c>
      <c r="G39" s="36">
        <f t="shared" si="0"/>
        <v>0.17974271182692661</v>
      </c>
      <c r="H39" s="31">
        <v>937623</v>
      </c>
      <c r="I39" s="36">
        <f t="shared" si="1"/>
        <v>3.4556554748829842E-2</v>
      </c>
      <c r="J39" s="31">
        <v>1536840</v>
      </c>
      <c r="K39" s="36">
        <f t="shared" si="2"/>
        <v>6.026823529411765E-2</v>
      </c>
      <c r="L39" s="31">
        <v>4268057</v>
      </c>
      <c r="M39" s="36">
        <f t="shared" si="3"/>
        <v>0.16737478431372549</v>
      </c>
      <c r="N39" s="31">
        <f t="shared" si="4"/>
        <v>11619479</v>
      </c>
      <c r="O39" s="36">
        <f t="shared" si="5"/>
        <v>0.45566584313725489</v>
      </c>
      <c r="P39" s="31">
        <v>8247636</v>
      </c>
      <c r="Q39" s="31">
        <v>26818000</v>
      </c>
      <c r="R39" s="31">
        <v>26214000</v>
      </c>
      <c r="S39" s="31">
        <v>20491805</v>
      </c>
      <c r="T39" s="36">
        <f t="shared" si="6"/>
        <v>0.78171225299458302</v>
      </c>
      <c r="U39" s="36">
        <f t="shared" si="7"/>
        <v>-0.48251147359073554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56810458</v>
      </c>
      <c r="E40" s="32">
        <f>SUM(E36:E39)</f>
        <v>84890446</v>
      </c>
      <c r="F40" s="32">
        <f>SUM(F36:F39)</f>
        <v>5573683</v>
      </c>
      <c r="G40" s="37">
        <f t="shared" si="0"/>
        <v>9.8110157816365437E-2</v>
      </c>
      <c r="H40" s="32">
        <f>SUM(H36:H39)</f>
        <v>1255637</v>
      </c>
      <c r="I40" s="37">
        <f t="shared" si="1"/>
        <v>2.2102215757528305E-2</v>
      </c>
      <c r="J40" s="32">
        <f>SUM(J36:J39)</f>
        <v>2052098</v>
      </c>
      <c r="K40" s="37">
        <f t="shared" si="2"/>
        <v>2.4173485906765057E-2</v>
      </c>
      <c r="L40" s="32">
        <f>SUM(L36:L39)</f>
        <v>6159865</v>
      </c>
      <c r="M40" s="37">
        <f t="shared" si="3"/>
        <v>7.256252370260842E-2</v>
      </c>
      <c r="N40" s="32">
        <f t="shared" si="4"/>
        <v>15041283</v>
      </c>
      <c r="O40" s="37">
        <f t="shared" si="5"/>
        <v>0.1771846386576883</v>
      </c>
      <c r="P40" s="32">
        <f>SUM(P36:P39)</f>
        <v>8492913</v>
      </c>
      <c r="Q40" s="32">
        <f>SUM(Q36:Q39)</f>
        <v>37871254</v>
      </c>
      <c r="R40" s="32">
        <f>SUM(R36:R39)</f>
        <v>37275988</v>
      </c>
      <c r="S40" s="32">
        <f>SUM(S36:S39)</f>
        <v>21781085</v>
      </c>
      <c r="T40" s="37">
        <f t="shared" si="6"/>
        <v>0.58431945519458806</v>
      </c>
      <c r="U40" s="37">
        <f t="shared" si="7"/>
        <v>-0.27470527485681295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15912382</v>
      </c>
      <c r="F41" s="31">
        <v>577340</v>
      </c>
      <c r="G41" s="36">
        <f t="shared" si="0"/>
        <v>0</v>
      </c>
      <c r="H41" s="31">
        <v>1621760</v>
      </c>
      <c r="I41" s="36">
        <f t="shared" si="1"/>
        <v>0</v>
      </c>
      <c r="J41" s="31">
        <v>0</v>
      </c>
      <c r="K41" s="36">
        <f t="shared" si="2"/>
        <v>0</v>
      </c>
      <c r="L41" s="31">
        <v>5834723</v>
      </c>
      <c r="M41" s="36">
        <f t="shared" si="3"/>
        <v>0.36667816295511257</v>
      </c>
      <c r="N41" s="31">
        <f t="shared" si="4"/>
        <v>8033823</v>
      </c>
      <c r="O41" s="36">
        <f t="shared" si="5"/>
        <v>0.50487871646118099</v>
      </c>
      <c r="P41" s="31">
        <v>2831671</v>
      </c>
      <c r="Q41" s="31">
        <v>3106350</v>
      </c>
      <c r="R41" s="31">
        <v>7236350</v>
      </c>
      <c r="S41" s="31">
        <v>6119443</v>
      </c>
      <c r="T41" s="36">
        <f t="shared" si="6"/>
        <v>0.84565326442198074</v>
      </c>
      <c r="U41" s="36">
        <f t="shared" si="7"/>
        <v>1.0605229209184257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67985349</v>
      </c>
      <c r="E42" s="31">
        <v>68071549</v>
      </c>
      <c r="F42" s="31">
        <v>9064979</v>
      </c>
      <c r="G42" s="36">
        <f t="shared" si="0"/>
        <v>0.13333724299922325</v>
      </c>
      <c r="H42" s="31">
        <v>6904209</v>
      </c>
      <c r="I42" s="36">
        <f t="shared" si="1"/>
        <v>0.10155436577960349</v>
      </c>
      <c r="J42" s="31">
        <v>8975162</v>
      </c>
      <c r="K42" s="36">
        <f t="shared" si="2"/>
        <v>0.13184894617279827</v>
      </c>
      <c r="L42" s="31">
        <v>436978</v>
      </c>
      <c r="M42" s="36">
        <f t="shared" si="3"/>
        <v>6.4193926305393754E-3</v>
      </c>
      <c r="N42" s="31">
        <f t="shared" si="4"/>
        <v>25381328</v>
      </c>
      <c r="O42" s="36">
        <f t="shared" si="5"/>
        <v>0.37286250089593231</v>
      </c>
      <c r="P42" s="31">
        <v>687813</v>
      </c>
      <c r="Q42" s="31">
        <v>62020052</v>
      </c>
      <c r="R42" s="31">
        <v>62020052</v>
      </c>
      <c r="S42" s="31">
        <v>19381501</v>
      </c>
      <c r="T42" s="36">
        <f t="shared" si="6"/>
        <v>0.31250378506615895</v>
      </c>
      <c r="U42" s="36">
        <f t="shared" si="7"/>
        <v>-0.36468487801190153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5332850</v>
      </c>
      <c r="E43" s="31">
        <v>9690350</v>
      </c>
      <c r="F43" s="31">
        <v>12203621</v>
      </c>
      <c r="G43" s="36">
        <f t="shared" si="0"/>
        <v>2.2883863225104775</v>
      </c>
      <c r="H43" s="31">
        <v>33690695</v>
      </c>
      <c r="I43" s="36">
        <f t="shared" si="1"/>
        <v>6.3175778429920211</v>
      </c>
      <c r="J43" s="31">
        <v>11347047</v>
      </c>
      <c r="K43" s="36">
        <f t="shared" si="2"/>
        <v>1.1709635874865201</v>
      </c>
      <c r="L43" s="31">
        <v>24215408</v>
      </c>
      <c r="M43" s="36">
        <f t="shared" si="3"/>
        <v>2.4989198532560741</v>
      </c>
      <c r="N43" s="31">
        <f t="shared" si="4"/>
        <v>81456771</v>
      </c>
      <c r="O43" s="36">
        <f t="shared" si="5"/>
        <v>8.405967895896433</v>
      </c>
      <c r="P43" s="31">
        <v>31387760</v>
      </c>
      <c r="Q43" s="31">
        <v>5331000</v>
      </c>
      <c r="R43" s="31">
        <v>12624000</v>
      </c>
      <c r="S43" s="31">
        <v>71305797</v>
      </c>
      <c r="T43" s="36">
        <f t="shared" si="6"/>
        <v>5.6484313212927759</v>
      </c>
      <c r="U43" s="36">
        <f t="shared" si="7"/>
        <v>-0.22850792793114261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24673500</v>
      </c>
      <c r="E44" s="31">
        <v>24673500</v>
      </c>
      <c r="F44" s="31">
        <v>650970</v>
      </c>
      <c r="G44" s="36">
        <f t="shared" si="0"/>
        <v>2.6383366770016414E-2</v>
      </c>
      <c r="H44" s="31">
        <v>643591</v>
      </c>
      <c r="I44" s="36">
        <f t="shared" si="1"/>
        <v>2.6084300970677043E-2</v>
      </c>
      <c r="J44" s="31">
        <v>459438</v>
      </c>
      <c r="K44" s="36">
        <f t="shared" si="2"/>
        <v>1.8620706425922548E-2</v>
      </c>
      <c r="L44" s="31">
        <v>0</v>
      </c>
      <c r="M44" s="36">
        <f t="shared" si="3"/>
        <v>0</v>
      </c>
      <c r="N44" s="31">
        <f t="shared" si="4"/>
        <v>1753999</v>
      </c>
      <c r="O44" s="36">
        <f t="shared" si="5"/>
        <v>7.1088374166616008E-2</v>
      </c>
      <c r="P44" s="31">
        <v>636796</v>
      </c>
      <c r="Q44" s="31">
        <v>2300000</v>
      </c>
      <c r="R44" s="31">
        <v>2300000</v>
      </c>
      <c r="S44" s="31">
        <v>2303999</v>
      </c>
      <c r="T44" s="36">
        <f t="shared" si="6"/>
        <v>1.0017386956521739</v>
      </c>
      <c r="U44" s="36">
        <f t="shared" si="7"/>
        <v>-1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37244763</v>
      </c>
      <c r="E45" s="31">
        <v>37097443</v>
      </c>
      <c r="F45" s="31">
        <v>4054369</v>
      </c>
      <c r="G45" s="36">
        <f t="shared" si="0"/>
        <v>0.10885742513652188</v>
      </c>
      <c r="H45" s="31">
        <v>4954222</v>
      </c>
      <c r="I45" s="36">
        <f t="shared" si="1"/>
        <v>0.13301794939599965</v>
      </c>
      <c r="J45" s="31">
        <v>4362531</v>
      </c>
      <c r="K45" s="36">
        <f t="shared" si="2"/>
        <v>0.11759654162687169</v>
      </c>
      <c r="L45" s="31">
        <v>4001791</v>
      </c>
      <c r="M45" s="36">
        <f t="shared" si="3"/>
        <v>0.10787242128790386</v>
      </c>
      <c r="N45" s="31">
        <f t="shared" si="4"/>
        <v>17372913</v>
      </c>
      <c r="O45" s="36">
        <f t="shared" si="5"/>
        <v>0.46830486403065569</v>
      </c>
      <c r="P45" s="31">
        <v>1330007</v>
      </c>
      <c r="Q45" s="31">
        <v>28439384</v>
      </c>
      <c r="R45" s="31">
        <v>30988833</v>
      </c>
      <c r="S45" s="31">
        <v>15303252</v>
      </c>
      <c r="T45" s="36">
        <f t="shared" si="6"/>
        <v>0.4938311810580282</v>
      </c>
      <c r="U45" s="36">
        <f t="shared" si="7"/>
        <v>2.008849577483427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22629481</v>
      </c>
      <c r="E46" s="31">
        <v>22629481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15783326</v>
      </c>
      <c r="R46" s="31">
        <v>15783326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157865943</v>
      </c>
      <c r="E47" s="32">
        <f>SUM(E41:E46)</f>
        <v>178074705</v>
      </c>
      <c r="F47" s="32">
        <f>SUM(F41:F46)</f>
        <v>26551279</v>
      </c>
      <c r="G47" s="37">
        <f t="shared" si="0"/>
        <v>0.16818877140587568</v>
      </c>
      <c r="H47" s="32">
        <f>SUM(H41:H46)</f>
        <v>47814477</v>
      </c>
      <c r="I47" s="37">
        <f t="shared" si="1"/>
        <v>0.30288025454609929</v>
      </c>
      <c r="J47" s="32">
        <f>SUM(J41:J46)</f>
        <v>25144178</v>
      </c>
      <c r="K47" s="37">
        <f t="shared" si="2"/>
        <v>0.14120016652561632</v>
      </c>
      <c r="L47" s="32">
        <f>SUM(L41:L46)</f>
        <v>34488900</v>
      </c>
      <c r="M47" s="37">
        <f t="shared" si="3"/>
        <v>0.19367658084847031</v>
      </c>
      <c r="N47" s="32">
        <f t="shared" si="4"/>
        <v>133998834</v>
      </c>
      <c r="O47" s="37">
        <f t="shared" si="5"/>
        <v>0.75248662632910157</v>
      </c>
      <c r="P47" s="32">
        <f>SUM(P41:P46)</f>
        <v>36874047</v>
      </c>
      <c r="Q47" s="32">
        <f>SUM(Q41:Q46)</f>
        <v>116980112</v>
      </c>
      <c r="R47" s="32">
        <f>SUM(R41:R46)</f>
        <v>130952561</v>
      </c>
      <c r="S47" s="32">
        <f>SUM(S41:S46)</f>
        <v>114413992</v>
      </c>
      <c r="T47" s="37">
        <f t="shared" si="6"/>
        <v>0.87370564673416351</v>
      </c>
      <c r="U47" s="37">
        <f t="shared" si="7"/>
        <v>-6.4683624230342796E-2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2935296</v>
      </c>
      <c r="E48" s="31">
        <v>2739648</v>
      </c>
      <c r="F48" s="31">
        <v>15624</v>
      </c>
      <c r="G48" s="36">
        <f t="shared" si="0"/>
        <v>5.322802197802198E-3</v>
      </c>
      <c r="H48" s="31">
        <v>1108452</v>
      </c>
      <c r="I48" s="36">
        <f t="shared" si="1"/>
        <v>0.37762869570905283</v>
      </c>
      <c r="J48" s="31">
        <v>10672</v>
      </c>
      <c r="K48" s="36">
        <f t="shared" si="2"/>
        <v>3.8953909407339923E-3</v>
      </c>
      <c r="L48" s="31">
        <v>1829405</v>
      </c>
      <c r="M48" s="36">
        <f t="shared" si="3"/>
        <v>0.66775184257247644</v>
      </c>
      <c r="N48" s="31">
        <f t="shared" si="4"/>
        <v>2964153</v>
      </c>
      <c r="O48" s="36">
        <f t="shared" si="5"/>
        <v>1.0819466588408437</v>
      </c>
      <c r="P48" s="31">
        <v>18503</v>
      </c>
      <c r="Q48" s="31">
        <v>20004</v>
      </c>
      <c r="R48" s="31">
        <v>20004</v>
      </c>
      <c r="S48" s="31">
        <v>82453</v>
      </c>
      <c r="T48" s="36">
        <f t="shared" si="6"/>
        <v>4.1218256348730256</v>
      </c>
      <c r="U48" s="36">
        <f t="shared" si="7"/>
        <v>97.870723666432468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35777000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1782580</v>
      </c>
      <c r="K49" s="36">
        <f t="shared" si="2"/>
        <v>4.9824747742963353E-2</v>
      </c>
      <c r="L49" s="31">
        <v>23408594</v>
      </c>
      <c r="M49" s="36">
        <f t="shared" si="3"/>
        <v>0.65429169578220647</v>
      </c>
      <c r="N49" s="31">
        <f t="shared" si="4"/>
        <v>25191174</v>
      </c>
      <c r="O49" s="36">
        <f t="shared" si="5"/>
        <v>0.70411644352516978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2060000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1833662</v>
      </c>
      <c r="M50" s="36">
        <f t="shared" si="3"/>
        <v>0.89012718446601946</v>
      </c>
      <c r="N50" s="31">
        <f t="shared" si="4"/>
        <v>1833662</v>
      </c>
      <c r="O50" s="36">
        <f t="shared" si="5"/>
        <v>0.89012718446601946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2935296</v>
      </c>
      <c r="E53" s="32">
        <f>SUM(E48:E52)</f>
        <v>40576648</v>
      </c>
      <c r="F53" s="32">
        <f>SUM(F48:F52)</f>
        <v>15624</v>
      </c>
      <c r="G53" s="37">
        <f t="shared" si="0"/>
        <v>5.322802197802198E-3</v>
      </c>
      <c r="H53" s="32">
        <f>SUM(H48:H52)</f>
        <v>1108452</v>
      </c>
      <c r="I53" s="37">
        <f t="shared" si="1"/>
        <v>0.37762869570905283</v>
      </c>
      <c r="J53" s="32">
        <f>SUM(J48:J52)</f>
        <v>1793252</v>
      </c>
      <c r="K53" s="37">
        <f t="shared" si="2"/>
        <v>4.4194187750550513E-2</v>
      </c>
      <c r="L53" s="32">
        <f>SUM(L48:L52)</f>
        <v>27071661</v>
      </c>
      <c r="M53" s="37">
        <f t="shared" si="3"/>
        <v>0.66717341954909637</v>
      </c>
      <c r="N53" s="32">
        <f t="shared" si="4"/>
        <v>29988989</v>
      </c>
      <c r="O53" s="37">
        <f t="shared" si="5"/>
        <v>0.73907014201863097</v>
      </c>
      <c r="P53" s="32">
        <f>SUM(P48:P52)</f>
        <v>18503</v>
      </c>
      <c r="Q53" s="32">
        <f>SUM(Q48:Q52)</f>
        <v>20004</v>
      </c>
      <c r="R53" s="32">
        <f>SUM(R48:R52)</f>
        <v>20004</v>
      </c>
      <c r="S53" s="32">
        <f>SUM(S48:S52)</f>
        <v>82453</v>
      </c>
      <c r="T53" s="37">
        <f t="shared" si="6"/>
        <v>4.1218256348730256</v>
      </c>
      <c r="U53" s="37">
        <f t="shared" si="7"/>
        <v>1462.0957682537967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585479314</v>
      </c>
      <c r="E54" s="32">
        <f>SUM(E8:E9,E11:E18,E20:E26,E28:E34,E36:E39,E41:E46,E48:E52)</f>
        <v>721752595</v>
      </c>
      <c r="F54" s="32">
        <f>SUM(F8:F9,F11:F18,F20:F26,F28:F34,F36:F39,F41:F46,F48:F52)</f>
        <v>97561479</v>
      </c>
      <c r="G54" s="37">
        <f t="shared" si="0"/>
        <v>0.16663522803813355</v>
      </c>
      <c r="H54" s="32">
        <f>SUM(H8:H9,H11:H18,H20:H26,H28:H34,H36:H39,H41:H46,H48:H52)</f>
        <v>109142762</v>
      </c>
      <c r="I54" s="37">
        <f t="shared" si="1"/>
        <v>0.1864160857440644</v>
      </c>
      <c r="J54" s="32">
        <f>SUM(J8:J9,J11:J18,J20:J26,J28:J34,J36:J39,J41:J46,J48:J52)</f>
        <v>18393389</v>
      </c>
      <c r="K54" s="37">
        <f t="shared" si="2"/>
        <v>2.5484340655540005E-2</v>
      </c>
      <c r="L54" s="32">
        <f>SUM(L8:L9,L11:L18,L20:L26,L28:L34,L36:L39,L41:L46,L48:L52)</f>
        <v>131803133</v>
      </c>
      <c r="M54" s="37">
        <f t="shared" si="3"/>
        <v>0.1826153919127925</v>
      </c>
      <c r="N54" s="32">
        <f t="shared" si="4"/>
        <v>356900763</v>
      </c>
      <c r="O54" s="37">
        <f t="shared" si="5"/>
        <v>0.49449183206608355</v>
      </c>
      <c r="P54" s="32">
        <f>SUM(P8:P9,P11:P18,P20:P26,P28:P34,P36:P39,P41:P46,P48:P52)</f>
        <v>129554634</v>
      </c>
      <c r="Q54" s="32">
        <f>SUM(Q8:Q9,Q11:Q18,Q20:Q26,Q28:Q34,Q36:Q39,Q41:Q46,Q48:Q52)</f>
        <v>458379666</v>
      </c>
      <c r="R54" s="32">
        <f>SUM(R8:R9,R11:R18,R20:R26,R28:R34,R36:R39,R41:R46,R48:R52)</f>
        <v>526499125</v>
      </c>
      <c r="S54" s="32">
        <f>SUM(S8:S9,S11:S18,S20:S26,S28:S34,S36:S39,S41:S46,S48:S52)</f>
        <v>344727021</v>
      </c>
      <c r="T54" s="37">
        <f t="shared" si="6"/>
        <v>0.65475326478462803</v>
      </c>
      <c r="U54" s="37">
        <f t="shared" si="7"/>
        <v>1.7355604586092976E-2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18696000</v>
      </c>
      <c r="E57" s="31">
        <v>18696000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      +$L57</f>
        <v>0</v>
      </c>
      <c r="O57" s="36">
        <f t="shared" ref="O57:O85" si="13">IF(($E57      =0),0,($N57      /$E57      ))</f>
        <v>0</v>
      </c>
      <c r="P57" s="31">
        <v>0</v>
      </c>
      <c r="Q57" s="31">
        <v>16000000</v>
      </c>
      <c r="R57" s="31">
        <v>16000000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=0),0,(($L57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18696000</v>
      </c>
      <c r="E58" s="32">
        <f>E57</f>
        <v>18696000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16000000</v>
      </c>
      <c r="R58" s="32">
        <f>R57</f>
        <v>16000000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3342099</v>
      </c>
      <c r="E65" s="31">
        <v>3342099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2174</v>
      </c>
      <c r="M65" s="36">
        <f t="shared" si="11"/>
        <v>6.5048940800377245E-4</v>
      </c>
      <c r="N65" s="31">
        <f t="shared" si="12"/>
        <v>2174</v>
      </c>
      <c r="O65" s="36">
        <f t="shared" si="13"/>
        <v>6.5048940800377245E-4</v>
      </c>
      <c r="P65" s="31">
        <v>300674</v>
      </c>
      <c r="Q65" s="31">
        <v>3491261</v>
      </c>
      <c r="R65" s="31">
        <v>3491261</v>
      </c>
      <c r="S65" s="31">
        <v>301620</v>
      </c>
      <c r="T65" s="36">
        <f t="shared" si="14"/>
        <v>8.639285347042229E-2</v>
      </c>
      <c r="U65" s="36">
        <f t="shared" si="15"/>
        <v>-0.9927695776821408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360000</v>
      </c>
      <c r="E66" s="31">
        <v>60000</v>
      </c>
      <c r="F66" s="31">
        <v>5004</v>
      </c>
      <c r="G66" s="36">
        <f t="shared" si="8"/>
        <v>1.3899999999999999E-2</v>
      </c>
      <c r="H66" s="31">
        <v>453</v>
      </c>
      <c r="I66" s="36">
        <f t="shared" si="9"/>
        <v>1.2583333333333333E-3</v>
      </c>
      <c r="J66" s="31">
        <v>9844</v>
      </c>
      <c r="K66" s="36">
        <f t="shared" si="10"/>
        <v>0.16406666666666667</v>
      </c>
      <c r="L66" s="31">
        <v>5375</v>
      </c>
      <c r="M66" s="36">
        <f t="shared" si="11"/>
        <v>8.9583333333333334E-2</v>
      </c>
      <c r="N66" s="31">
        <f t="shared" si="12"/>
        <v>20676</v>
      </c>
      <c r="O66" s="36">
        <f t="shared" si="13"/>
        <v>0.34460000000000002</v>
      </c>
      <c r="P66" s="31">
        <v>12703</v>
      </c>
      <c r="Q66" s="31">
        <v>285000</v>
      </c>
      <c r="R66" s="31">
        <v>305000</v>
      </c>
      <c r="S66" s="31">
        <v>81318</v>
      </c>
      <c r="T66" s="36">
        <f t="shared" si="14"/>
        <v>0.26661639344262295</v>
      </c>
      <c r="U66" s="36">
        <f t="shared" si="15"/>
        <v>-0.5768716051326459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5505661</v>
      </c>
      <c r="E68" s="31">
        <v>3074353</v>
      </c>
      <c r="F68" s="31">
        <v>61580</v>
      </c>
      <c r="G68" s="36">
        <f t="shared" si="8"/>
        <v>1.1184851373885897E-2</v>
      </c>
      <c r="H68" s="31">
        <v>944871</v>
      </c>
      <c r="I68" s="36">
        <f t="shared" si="9"/>
        <v>0.17161808545785873</v>
      </c>
      <c r="J68" s="31">
        <v>-393979</v>
      </c>
      <c r="K68" s="36">
        <f t="shared" si="10"/>
        <v>-0.12815021567139492</v>
      </c>
      <c r="L68" s="31">
        <v>1228</v>
      </c>
      <c r="M68" s="36">
        <f t="shared" si="11"/>
        <v>3.9943363693108761E-4</v>
      </c>
      <c r="N68" s="31">
        <f t="shared" si="12"/>
        <v>613700</v>
      </c>
      <c r="O68" s="36">
        <f t="shared" si="13"/>
        <v>0.19961923695815023</v>
      </c>
      <c r="P68" s="31">
        <v>621570</v>
      </c>
      <c r="Q68" s="31">
        <v>5702368</v>
      </c>
      <c r="R68" s="31">
        <v>5702368</v>
      </c>
      <c r="S68" s="31">
        <v>2843155</v>
      </c>
      <c r="T68" s="36">
        <f t="shared" si="14"/>
        <v>0.49859198845111363</v>
      </c>
      <c r="U68" s="36">
        <f t="shared" si="15"/>
        <v>-0.99802435767491993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9207760</v>
      </c>
      <c r="E70" s="32">
        <f>SUM(E64:E69)</f>
        <v>6476452</v>
      </c>
      <c r="F70" s="32">
        <f>SUM(F64:F69)</f>
        <v>66584</v>
      </c>
      <c r="G70" s="37">
        <f t="shared" si="8"/>
        <v>7.231291866860127E-3</v>
      </c>
      <c r="H70" s="32">
        <f>SUM(H64:H69)</f>
        <v>945324</v>
      </c>
      <c r="I70" s="37">
        <f t="shared" si="9"/>
        <v>0.10266601214627662</v>
      </c>
      <c r="J70" s="32">
        <f>SUM(J64:J69)</f>
        <v>-384135</v>
      </c>
      <c r="K70" s="37">
        <f t="shared" si="10"/>
        <v>-5.9312568054237104E-2</v>
      </c>
      <c r="L70" s="32">
        <f>SUM(L64:L69)</f>
        <v>8777</v>
      </c>
      <c r="M70" s="37">
        <f t="shared" si="11"/>
        <v>1.3552173319589182E-3</v>
      </c>
      <c r="N70" s="32">
        <f t="shared" si="12"/>
        <v>636550</v>
      </c>
      <c r="O70" s="37">
        <f t="shared" si="13"/>
        <v>9.8286839769676365E-2</v>
      </c>
      <c r="P70" s="32">
        <f>SUM(P64:P69)</f>
        <v>934947</v>
      </c>
      <c r="Q70" s="32">
        <f>SUM(Q64:Q69)</f>
        <v>9478629</v>
      </c>
      <c r="R70" s="32">
        <f>SUM(R64:R69)</f>
        <v>9498629</v>
      </c>
      <c r="S70" s="32">
        <f>SUM(S64:S69)</f>
        <v>3226093</v>
      </c>
      <c r="T70" s="37">
        <f t="shared" si="14"/>
        <v>0.33963775193241047</v>
      </c>
      <c r="U70" s="37">
        <f t="shared" si="15"/>
        <v>-0.99061230208771189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59875008</v>
      </c>
      <c r="E71" s="31">
        <v>59878244</v>
      </c>
      <c r="F71" s="31">
        <v>25169095</v>
      </c>
      <c r="G71" s="36">
        <f t="shared" si="8"/>
        <v>0.42036061189336293</v>
      </c>
      <c r="H71" s="31">
        <v>13520384</v>
      </c>
      <c r="I71" s="36">
        <f t="shared" si="9"/>
        <v>0.22581014101910432</v>
      </c>
      <c r="J71" s="31">
        <v>14532004</v>
      </c>
      <c r="K71" s="36">
        <f t="shared" si="10"/>
        <v>0.24269255457791983</v>
      </c>
      <c r="L71" s="31">
        <v>525000</v>
      </c>
      <c r="M71" s="36">
        <f t="shared" si="11"/>
        <v>8.7677921884282382E-3</v>
      </c>
      <c r="N71" s="31">
        <f t="shared" si="12"/>
        <v>53746483</v>
      </c>
      <c r="O71" s="36">
        <f t="shared" si="13"/>
        <v>0.89759617867217345</v>
      </c>
      <c r="P71" s="31">
        <v>13094104</v>
      </c>
      <c r="Q71" s="31">
        <v>48953988</v>
      </c>
      <c r="R71" s="31">
        <v>48952992</v>
      </c>
      <c r="S71" s="31">
        <v>47311999</v>
      </c>
      <c r="T71" s="36">
        <f t="shared" si="14"/>
        <v>0.96647818789094653</v>
      </c>
      <c r="U71" s="36">
        <f t="shared" si="15"/>
        <v>-0.95990561858986301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4305000</v>
      </c>
      <c r="E72" s="31">
        <v>4305000</v>
      </c>
      <c r="F72" s="31">
        <v>0</v>
      </c>
      <c r="G72" s="36">
        <f t="shared" si="8"/>
        <v>0</v>
      </c>
      <c r="H72" s="31">
        <v>1076000</v>
      </c>
      <c r="I72" s="36">
        <f t="shared" si="9"/>
        <v>0.24994192799070847</v>
      </c>
      <c r="J72" s="31">
        <v>2988000</v>
      </c>
      <c r="K72" s="36">
        <f t="shared" si="10"/>
        <v>0.69407665505226479</v>
      </c>
      <c r="L72" s="31">
        <v>0</v>
      </c>
      <c r="M72" s="36">
        <f t="shared" si="11"/>
        <v>0</v>
      </c>
      <c r="N72" s="31">
        <f t="shared" si="12"/>
        <v>4064000</v>
      </c>
      <c r="O72" s="36">
        <f t="shared" si="13"/>
        <v>0.94401858304297326</v>
      </c>
      <c r="P72" s="31">
        <v>0</v>
      </c>
      <c r="Q72" s="31">
        <v>5591000</v>
      </c>
      <c r="R72" s="31">
        <v>5591000</v>
      </c>
      <c r="S72" s="31">
        <v>5591000</v>
      </c>
      <c r="T72" s="36">
        <f t="shared" si="14"/>
        <v>1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9772024</v>
      </c>
      <c r="E73" s="31">
        <v>9772024</v>
      </c>
      <c r="F73" s="31">
        <v>0</v>
      </c>
      <c r="G73" s="36">
        <f t="shared" si="8"/>
        <v>0</v>
      </c>
      <c r="H73" s="31">
        <v>4464</v>
      </c>
      <c r="I73" s="36">
        <f t="shared" si="9"/>
        <v>4.5681426897846341E-4</v>
      </c>
      <c r="J73" s="31">
        <v>789</v>
      </c>
      <c r="K73" s="36">
        <f t="shared" si="10"/>
        <v>8.0740694046596686E-5</v>
      </c>
      <c r="L73" s="31">
        <v>3260</v>
      </c>
      <c r="M73" s="36">
        <f t="shared" si="11"/>
        <v>3.3360540252459471E-4</v>
      </c>
      <c r="N73" s="31">
        <f t="shared" si="12"/>
        <v>8513</v>
      </c>
      <c r="O73" s="36">
        <f t="shared" si="13"/>
        <v>8.7116036554965484E-4</v>
      </c>
      <c r="P73" s="31">
        <v>12500</v>
      </c>
      <c r="Q73" s="31">
        <v>7727290</v>
      </c>
      <c r="R73" s="31">
        <v>9096782</v>
      </c>
      <c r="S73" s="31">
        <v>50715</v>
      </c>
      <c r="T73" s="36">
        <f t="shared" si="14"/>
        <v>5.5750484072279623E-3</v>
      </c>
      <c r="U73" s="36">
        <f t="shared" si="15"/>
        <v>-0.73920000000000008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52650</v>
      </c>
      <c r="E75" s="31">
        <v>54410</v>
      </c>
      <c r="F75" s="31">
        <v>10607</v>
      </c>
      <c r="G75" s="36">
        <f t="shared" si="8"/>
        <v>0.20146248812915479</v>
      </c>
      <c r="H75" s="31">
        <v>21130</v>
      </c>
      <c r="I75" s="36">
        <f t="shared" si="9"/>
        <v>0.40132953466286797</v>
      </c>
      <c r="J75" s="31">
        <v>0</v>
      </c>
      <c r="K75" s="36">
        <f t="shared" si="10"/>
        <v>0</v>
      </c>
      <c r="L75" s="31">
        <v>12174</v>
      </c>
      <c r="M75" s="36">
        <f t="shared" si="11"/>
        <v>0.22374563499356737</v>
      </c>
      <c r="N75" s="31">
        <f t="shared" si="12"/>
        <v>43911</v>
      </c>
      <c r="O75" s="36">
        <f t="shared" si="13"/>
        <v>0.80703914721558534</v>
      </c>
      <c r="P75" s="31">
        <v>40843</v>
      </c>
      <c r="Q75" s="31">
        <v>0</v>
      </c>
      <c r="R75" s="31">
        <v>50000</v>
      </c>
      <c r="S75" s="31">
        <v>40843</v>
      </c>
      <c r="T75" s="36">
        <f t="shared" si="14"/>
        <v>0.81686000000000003</v>
      </c>
      <c r="U75" s="36">
        <f t="shared" si="15"/>
        <v>-0.70193178757681851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2804889</v>
      </c>
      <c r="E76" s="31">
        <v>2804889</v>
      </c>
      <c r="F76" s="31">
        <v>5000</v>
      </c>
      <c r="G76" s="36">
        <f t="shared" si="8"/>
        <v>1.7826017357549621E-3</v>
      </c>
      <c r="H76" s="31">
        <v>440585</v>
      </c>
      <c r="I76" s="36">
        <f t="shared" si="9"/>
        <v>0.15707751714952001</v>
      </c>
      <c r="J76" s="31">
        <v>719209</v>
      </c>
      <c r="K76" s="36">
        <f t="shared" si="10"/>
        <v>0.25641264235411809</v>
      </c>
      <c r="L76" s="31">
        <v>1256482</v>
      </c>
      <c r="M76" s="36">
        <f t="shared" si="11"/>
        <v>0.44796139882897329</v>
      </c>
      <c r="N76" s="31">
        <f t="shared" si="12"/>
        <v>2421276</v>
      </c>
      <c r="O76" s="36">
        <f t="shared" si="13"/>
        <v>0.8632341600683664</v>
      </c>
      <c r="P76" s="31">
        <v>22500</v>
      </c>
      <c r="Q76" s="31">
        <v>2030448</v>
      </c>
      <c r="R76" s="31">
        <v>2946293</v>
      </c>
      <c r="S76" s="31">
        <v>77879</v>
      </c>
      <c r="T76" s="36">
        <f t="shared" si="14"/>
        <v>2.6432876838793699E-2</v>
      </c>
      <c r="U76" s="36">
        <f t="shared" si="15"/>
        <v>54.843644444444443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10167000</v>
      </c>
      <c r="E77" s="31">
        <v>10167000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1569437</v>
      </c>
      <c r="M77" s="36">
        <f t="shared" si="11"/>
        <v>0.15436579128553163</v>
      </c>
      <c r="N77" s="31">
        <f t="shared" si="12"/>
        <v>1569437</v>
      </c>
      <c r="O77" s="36">
        <f t="shared" si="13"/>
        <v>0.15436579128553163</v>
      </c>
      <c r="P77" s="31">
        <v>0</v>
      </c>
      <c r="Q77" s="31">
        <v>12930000</v>
      </c>
      <c r="R77" s="31">
        <v>15930004</v>
      </c>
      <c r="S77" s="31">
        <v>-645808</v>
      </c>
      <c r="T77" s="36">
        <f t="shared" si="14"/>
        <v>-4.0540353913282132E-2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86976571</v>
      </c>
      <c r="E78" s="32">
        <f>SUM(E71:E77)</f>
        <v>86981567</v>
      </c>
      <c r="F78" s="32">
        <f>SUM(F71:F77)</f>
        <v>25184702</v>
      </c>
      <c r="G78" s="37">
        <f t="shared" si="8"/>
        <v>0.28955731078430302</v>
      </c>
      <c r="H78" s="32">
        <f>SUM(H71:H77)</f>
        <v>15062563</v>
      </c>
      <c r="I78" s="37">
        <f t="shared" si="9"/>
        <v>0.17317954509841507</v>
      </c>
      <c r="J78" s="32">
        <f>SUM(J71:J77)</f>
        <v>18240002</v>
      </c>
      <c r="K78" s="37">
        <f t="shared" si="10"/>
        <v>0.20969962520909746</v>
      </c>
      <c r="L78" s="32">
        <f>SUM(L71:L77)</f>
        <v>3366353</v>
      </c>
      <c r="M78" s="37">
        <f t="shared" si="11"/>
        <v>3.8701912555794721E-2</v>
      </c>
      <c r="N78" s="32">
        <f t="shared" si="12"/>
        <v>61853620</v>
      </c>
      <c r="O78" s="37">
        <f t="shared" si="13"/>
        <v>0.71111181521942457</v>
      </c>
      <c r="P78" s="32">
        <f>SUM(P71:P77)</f>
        <v>13169947</v>
      </c>
      <c r="Q78" s="32">
        <f>SUM(Q71:Q77)</f>
        <v>77232726</v>
      </c>
      <c r="R78" s="32">
        <f>SUM(R71:R77)</f>
        <v>82567071</v>
      </c>
      <c r="S78" s="32">
        <f>SUM(S71:S77)</f>
        <v>52426628</v>
      </c>
      <c r="T78" s="37">
        <f t="shared" si="14"/>
        <v>0.63495806942213073</v>
      </c>
      <c r="U78" s="37">
        <f t="shared" si="15"/>
        <v>-0.74439130240994889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1263000</v>
      </c>
      <c r="E79" s="31">
        <v>1365000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63224</v>
      </c>
      <c r="K79" s="36">
        <f t="shared" si="10"/>
        <v>4.6317948717948719E-2</v>
      </c>
      <c r="L79" s="31">
        <v>1430743</v>
      </c>
      <c r="M79" s="36">
        <f t="shared" si="11"/>
        <v>1.0481633699633699</v>
      </c>
      <c r="N79" s="31">
        <f t="shared" si="12"/>
        <v>1493967</v>
      </c>
      <c r="O79" s="36">
        <f t="shared" si="13"/>
        <v>1.0944813186813187</v>
      </c>
      <c r="P79" s="31">
        <v>0</v>
      </c>
      <c r="Q79" s="31">
        <v>1428000</v>
      </c>
      <c r="R79" s="31">
        <v>1428000</v>
      </c>
      <c r="S79" s="31">
        <v>638171</v>
      </c>
      <c r="T79" s="36">
        <f t="shared" si="14"/>
        <v>0.4468984593837535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2484950</v>
      </c>
      <c r="E80" s="31">
        <v>2484950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2383150</v>
      </c>
      <c r="R80" s="31">
        <v>2383150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6596</v>
      </c>
      <c r="M81" s="36">
        <f t="shared" si="11"/>
        <v>2.1986666666666665</v>
      </c>
      <c r="N81" s="31">
        <f t="shared" si="12"/>
        <v>6596</v>
      </c>
      <c r="O81" s="36">
        <f t="shared" si="13"/>
        <v>2.1986666666666665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3750950</v>
      </c>
      <c r="E84" s="32">
        <f>SUM(E79:E83)</f>
        <v>3852950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63224</v>
      </c>
      <c r="K84" s="37">
        <f t="shared" si="10"/>
        <v>1.6409244864324737E-2</v>
      </c>
      <c r="L84" s="32">
        <f>SUM(L79:L83)</f>
        <v>1437339</v>
      </c>
      <c r="M84" s="37">
        <f t="shared" si="11"/>
        <v>0.373048962483292</v>
      </c>
      <c r="N84" s="32">
        <f t="shared" si="12"/>
        <v>1500563</v>
      </c>
      <c r="O84" s="37">
        <f t="shared" si="13"/>
        <v>0.38945820734761677</v>
      </c>
      <c r="P84" s="32">
        <f>SUM(P79:P83)</f>
        <v>0</v>
      </c>
      <c r="Q84" s="32">
        <f>SUM(Q79:Q83)</f>
        <v>3814150</v>
      </c>
      <c r="R84" s="32">
        <f>SUM(R79:R83)</f>
        <v>3814150</v>
      </c>
      <c r="S84" s="32">
        <f>SUM(S79:S83)</f>
        <v>638171</v>
      </c>
      <c r="T84" s="37">
        <f t="shared" si="14"/>
        <v>0.16731670227966913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118631281</v>
      </c>
      <c r="E85" s="32">
        <f>SUM(E57,E59:E62,E64:E69,E71:E77,E79:E83)</f>
        <v>116006969</v>
      </c>
      <c r="F85" s="32">
        <f>SUM(F57,F59:F62,F64:F69,F71:F77,F79:F83)</f>
        <v>25251286</v>
      </c>
      <c r="G85" s="37">
        <f t="shared" si="8"/>
        <v>0.21285520806270314</v>
      </c>
      <c r="H85" s="32">
        <f>SUM(H57,H59:H62,H64:H69,H71:H77,H79:H83)</f>
        <v>16007887</v>
      </c>
      <c r="I85" s="37">
        <f t="shared" si="9"/>
        <v>0.13493816188328944</v>
      </c>
      <c r="J85" s="32">
        <f>SUM(J57,J59:J62,J64:J69,J71:J77,J79:J83)</f>
        <v>17919091</v>
      </c>
      <c r="K85" s="37">
        <f t="shared" si="10"/>
        <v>0.15446564249084035</v>
      </c>
      <c r="L85" s="32">
        <f>SUM(L57,L59:L62,L64:L69,L71:L77,L79:L83)</f>
        <v>4812469</v>
      </c>
      <c r="M85" s="37">
        <f t="shared" si="11"/>
        <v>4.1484309446960896E-2</v>
      </c>
      <c r="N85" s="32">
        <f t="shared" si="12"/>
        <v>63990733</v>
      </c>
      <c r="O85" s="37">
        <f t="shared" si="13"/>
        <v>0.55161111053595413</v>
      </c>
      <c r="P85" s="32">
        <f>SUM(P57,P59:P62,P64:P69,P71:P77,P79:P83)</f>
        <v>14104894</v>
      </c>
      <c r="Q85" s="32">
        <f>SUM(Q57,Q59:Q62,Q64:Q69,Q71:Q77,Q79:Q83)</f>
        <v>106525505</v>
      </c>
      <c r="R85" s="32">
        <f>SUM(R57,R59:R62,R64:R69,R71:R77,R79:R83)</f>
        <v>111879850</v>
      </c>
      <c r="S85" s="32">
        <f>SUM(S57,S59:S62,S64:S69,S71:S77,S79:S83)</f>
        <v>56290892</v>
      </c>
      <c r="T85" s="37">
        <f t="shared" si="14"/>
        <v>0.5031369992004816</v>
      </c>
      <c r="U85" s="37">
        <f t="shared" si="15"/>
        <v>-0.65880856672868293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515735959</v>
      </c>
      <c r="E88" s="31">
        <v>407564791</v>
      </c>
      <c r="F88" s="31">
        <v>37730565</v>
      </c>
      <c r="G88" s="36">
        <f t="shared" ref="G88:G99" si="16">IF(($D88      =0),0,($F88      /$D88      ))</f>
        <v>7.3158685838308979E-2</v>
      </c>
      <c r="H88" s="31">
        <v>64057089</v>
      </c>
      <c r="I88" s="36">
        <f t="shared" ref="I88:I99" si="17">IF(($D88      =0),0,($H88      /$D88      ))</f>
        <v>0.12420520206542356</v>
      </c>
      <c r="J88" s="31">
        <v>124381979</v>
      </c>
      <c r="K88" s="36">
        <f t="shared" ref="K88:K99" si="18">IF(($E88      =0),0,($J88      /$E88      ))</f>
        <v>0.30518332728108499</v>
      </c>
      <c r="L88" s="31">
        <v>91071718</v>
      </c>
      <c r="M88" s="36">
        <f t="shared" ref="M88:M99" si="19">IF(($E88      =0),0,($L88      /$E88      ))</f>
        <v>0.22345335026744251</v>
      </c>
      <c r="N88" s="31">
        <f t="shared" ref="N88:N99" si="20">$F88      +$H88      +$J88      +$L88</f>
        <v>317241351</v>
      </c>
      <c r="O88" s="36">
        <f t="shared" ref="O88:O99" si="21">IF(($E88      =0),0,($N88      /$E88      ))</f>
        <v>0.77838262285026483</v>
      </c>
      <c r="P88" s="31">
        <v>115621471</v>
      </c>
      <c r="Q88" s="31">
        <v>464013591</v>
      </c>
      <c r="R88" s="31">
        <v>484013591</v>
      </c>
      <c r="S88" s="31">
        <v>349593273</v>
      </c>
      <c r="T88" s="36">
        <f t="shared" ref="T88:T99" si="22">IF(($R88      =0),0,($S88      /$R88      ))</f>
        <v>0.72227986878988282</v>
      </c>
      <c r="U88" s="36">
        <f t="shared" ref="U88:U99" si="23">IF(($P88      =0),0,(($L88      /$P88      )-1))</f>
        <v>-0.21232866860861854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936293200</v>
      </c>
      <c r="E89" s="31">
        <v>971051376</v>
      </c>
      <c r="F89" s="31">
        <v>72517241</v>
      </c>
      <c r="G89" s="36">
        <f t="shared" si="16"/>
        <v>7.7451423336194258E-2</v>
      </c>
      <c r="H89" s="31">
        <v>47007241</v>
      </c>
      <c r="I89" s="36">
        <f t="shared" si="17"/>
        <v>5.0205684501393365E-2</v>
      </c>
      <c r="J89" s="31">
        <v>34705657</v>
      </c>
      <c r="K89" s="36">
        <f t="shared" si="18"/>
        <v>3.574028919351431E-2</v>
      </c>
      <c r="L89" s="31">
        <v>113897832</v>
      </c>
      <c r="M89" s="36">
        <f t="shared" si="19"/>
        <v>0.11729331198640926</v>
      </c>
      <c r="N89" s="31">
        <f t="shared" si="20"/>
        <v>268127971</v>
      </c>
      <c r="O89" s="36">
        <f t="shared" si="21"/>
        <v>0.27612130277234681</v>
      </c>
      <c r="P89" s="31">
        <v>198263648</v>
      </c>
      <c r="Q89" s="31">
        <v>979543999</v>
      </c>
      <c r="R89" s="31">
        <v>951927299</v>
      </c>
      <c r="S89" s="31">
        <v>332354056</v>
      </c>
      <c r="T89" s="36">
        <f t="shared" si="22"/>
        <v>0.34913806584719032</v>
      </c>
      <c r="U89" s="36">
        <f t="shared" si="23"/>
        <v>-0.42552337178825639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941185529</v>
      </c>
      <c r="E90" s="31">
        <v>887735097</v>
      </c>
      <c r="F90" s="31">
        <v>16310</v>
      </c>
      <c r="G90" s="36">
        <f t="shared" si="16"/>
        <v>1.7329208213952471E-5</v>
      </c>
      <c r="H90" s="31">
        <v>277028188</v>
      </c>
      <c r="I90" s="36">
        <f t="shared" si="17"/>
        <v>0.29433961685996129</v>
      </c>
      <c r="J90" s="31">
        <v>85175401</v>
      </c>
      <c r="K90" s="36">
        <f t="shared" si="18"/>
        <v>9.5946866681108592E-2</v>
      </c>
      <c r="L90" s="31">
        <v>359634121</v>
      </c>
      <c r="M90" s="36">
        <f t="shared" si="19"/>
        <v>0.4051142308278029</v>
      </c>
      <c r="N90" s="31">
        <f t="shared" si="20"/>
        <v>721854020</v>
      </c>
      <c r="O90" s="36">
        <f t="shared" si="21"/>
        <v>0.81314124274169597</v>
      </c>
      <c r="P90" s="31">
        <v>225610514</v>
      </c>
      <c r="Q90" s="31">
        <v>4501869199</v>
      </c>
      <c r="R90" s="31">
        <v>931105294</v>
      </c>
      <c r="S90" s="31">
        <v>644375043</v>
      </c>
      <c r="T90" s="36">
        <f t="shared" si="22"/>
        <v>0.69205389245697924</v>
      </c>
      <c r="U90" s="36">
        <f t="shared" si="23"/>
        <v>0.59404858676045569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2393214688</v>
      </c>
      <c r="E91" s="32">
        <f>SUM(E88:E90)</f>
        <v>2266351264</v>
      </c>
      <c r="F91" s="32">
        <f>SUM(F88:F90)</f>
        <v>110264116</v>
      </c>
      <c r="G91" s="37">
        <f t="shared" si="16"/>
        <v>4.6073641680741684E-2</v>
      </c>
      <c r="H91" s="32">
        <f>SUM(H88:H90)</f>
        <v>388092518</v>
      </c>
      <c r="I91" s="37">
        <f t="shared" si="17"/>
        <v>0.1621636871718882</v>
      </c>
      <c r="J91" s="32">
        <f>SUM(J88:J90)</f>
        <v>244263037</v>
      </c>
      <c r="K91" s="37">
        <f t="shared" si="18"/>
        <v>0.10777810169147725</v>
      </c>
      <c r="L91" s="32">
        <f>SUM(L88:L90)</f>
        <v>564603671</v>
      </c>
      <c r="M91" s="37">
        <f t="shared" si="19"/>
        <v>0.24912452009028024</v>
      </c>
      <c r="N91" s="32">
        <f t="shared" si="20"/>
        <v>1307223342</v>
      </c>
      <c r="O91" s="37">
        <f t="shared" si="21"/>
        <v>0.57679644050093726</v>
      </c>
      <c r="P91" s="32">
        <f>SUM(P88:P90)</f>
        <v>539495633</v>
      </c>
      <c r="Q91" s="32">
        <f>SUM(Q88:Q90)</f>
        <v>5945426789</v>
      </c>
      <c r="R91" s="32">
        <f>SUM(R88:R90)</f>
        <v>2367046184</v>
      </c>
      <c r="S91" s="32">
        <f>SUM(S88:S90)</f>
        <v>1326322372</v>
      </c>
      <c r="T91" s="37">
        <f t="shared" si="22"/>
        <v>0.56032804977158823</v>
      </c>
      <c r="U91" s="37">
        <f t="shared" si="23"/>
        <v>4.6539835476295588E-2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1500000</v>
      </c>
      <c r="E92" s="31">
        <v>1500000</v>
      </c>
      <c r="F92" s="31">
        <v>2902550</v>
      </c>
      <c r="G92" s="36">
        <f t="shared" si="16"/>
        <v>1.9350333333333334</v>
      </c>
      <c r="H92" s="31">
        <v>-2523156</v>
      </c>
      <c r="I92" s="36">
        <f t="shared" si="17"/>
        <v>-1.682104</v>
      </c>
      <c r="J92" s="31">
        <v>168264</v>
      </c>
      <c r="K92" s="36">
        <f t="shared" si="18"/>
        <v>0.112176</v>
      </c>
      <c r="L92" s="31">
        <v>65369</v>
      </c>
      <c r="M92" s="36">
        <f t="shared" si="19"/>
        <v>4.3579333333333331E-2</v>
      </c>
      <c r="N92" s="31">
        <f t="shared" si="20"/>
        <v>613027</v>
      </c>
      <c r="O92" s="36">
        <f t="shared" si="21"/>
        <v>0.40868466666666664</v>
      </c>
      <c r="P92" s="31">
        <v>2362945</v>
      </c>
      <c r="Q92" s="31">
        <v>229333</v>
      </c>
      <c r="R92" s="31">
        <v>1340752</v>
      </c>
      <c r="S92" s="31">
        <v>3024877</v>
      </c>
      <c r="T92" s="36">
        <f t="shared" si="22"/>
        <v>2.2561047829874576</v>
      </c>
      <c r="U92" s="36">
        <f t="shared" si="23"/>
        <v>-0.97233579283478877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19435</v>
      </c>
      <c r="G94" s="36">
        <f t="shared" si="16"/>
        <v>0</v>
      </c>
      <c r="H94" s="31">
        <v>74651</v>
      </c>
      <c r="I94" s="36">
        <f t="shared" si="17"/>
        <v>0</v>
      </c>
      <c r="J94" s="31">
        <v>81753</v>
      </c>
      <c r="K94" s="36">
        <f t="shared" si="18"/>
        <v>0</v>
      </c>
      <c r="L94" s="31">
        <v>101157</v>
      </c>
      <c r="M94" s="36">
        <f t="shared" si="19"/>
        <v>0</v>
      </c>
      <c r="N94" s="31">
        <f t="shared" si="20"/>
        <v>276996</v>
      </c>
      <c r="O94" s="36">
        <f t="shared" si="21"/>
        <v>0</v>
      </c>
      <c r="P94" s="31">
        <v>47924</v>
      </c>
      <c r="Q94" s="31">
        <v>0</v>
      </c>
      <c r="R94" s="31">
        <v>0</v>
      </c>
      <c r="S94" s="31">
        <v>161656</v>
      </c>
      <c r="T94" s="36">
        <f t="shared" si="22"/>
        <v>0</v>
      </c>
      <c r="U94" s="36">
        <f t="shared" si="23"/>
        <v>1.1107795676487773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75238691</v>
      </c>
      <c r="E95" s="31">
        <v>76836147</v>
      </c>
      <c r="F95" s="31">
        <v>13781436</v>
      </c>
      <c r="G95" s="36">
        <f t="shared" si="16"/>
        <v>0.1831695344088323</v>
      </c>
      <c r="H95" s="31">
        <v>20711398</v>
      </c>
      <c r="I95" s="36">
        <f t="shared" si="17"/>
        <v>0.27527589495144195</v>
      </c>
      <c r="J95" s="31">
        <v>17867249</v>
      </c>
      <c r="K95" s="36">
        <f t="shared" si="18"/>
        <v>0.23253702453351807</v>
      </c>
      <c r="L95" s="31">
        <v>23899416</v>
      </c>
      <c r="M95" s="36">
        <f t="shared" si="19"/>
        <v>0.3110439153072056</v>
      </c>
      <c r="N95" s="31">
        <f t="shared" si="20"/>
        <v>76259499</v>
      </c>
      <c r="O95" s="36">
        <f t="shared" si="21"/>
        <v>0.99249509478917519</v>
      </c>
      <c r="P95" s="31">
        <v>24010459</v>
      </c>
      <c r="Q95" s="31">
        <v>70979896</v>
      </c>
      <c r="R95" s="31">
        <v>70979896</v>
      </c>
      <c r="S95" s="31">
        <v>74019237</v>
      </c>
      <c r="T95" s="36">
        <f t="shared" si="22"/>
        <v>1.0428197443400029</v>
      </c>
      <c r="U95" s="36">
        <f t="shared" si="23"/>
        <v>-4.6247762277263904E-3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76738691</v>
      </c>
      <c r="E96" s="32">
        <f>SUM(E92:E95)</f>
        <v>78336147</v>
      </c>
      <c r="F96" s="32">
        <f>SUM(F92:F95)</f>
        <v>16703421</v>
      </c>
      <c r="G96" s="37">
        <f t="shared" si="16"/>
        <v>0.21766622263598423</v>
      </c>
      <c r="H96" s="32">
        <f>SUM(H92:H95)</f>
        <v>18262893</v>
      </c>
      <c r="I96" s="37">
        <f t="shared" si="17"/>
        <v>0.23798807045066744</v>
      </c>
      <c r="J96" s="32">
        <f>SUM(J92:J95)</f>
        <v>18117266</v>
      </c>
      <c r="K96" s="37">
        <f t="shared" si="18"/>
        <v>0.23127593957359174</v>
      </c>
      <c r="L96" s="32">
        <f>SUM(L92:L95)</f>
        <v>24065942</v>
      </c>
      <c r="M96" s="37">
        <f t="shared" si="19"/>
        <v>0.30721375663268197</v>
      </c>
      <c r="N96" s="32">
        <f t="shared" si="20"/>
        <v>77149522</v>
      </c>
      <c r="O96" s="37">
        <f t="shared" si="21"/>
        <v>0.98485213984292586</v>
      </c>
      <c r="P96" s="32">
        <f>SUM(P92:P95)</f>
        <v>26421328</v>
      </c>
      <c r="Q96" s="32">
        <f>SUM(Q92:Q95)</f>
        <v>71209229</v>
      </c>
      <c r="R96" s="32">
        <f>SUM(R92:R95)</f>
        <v>72320648</v>
      </c>
      <c r="S96" s="32">
        <f>SUM(S92:S95)</f>
        <v>77205770</v>
      </c>
      <c r="T96" s="37">
        <f t="shared" si="22"/>
        <v>1.0675480949783525</v>
      </c>
      <c r="U96" s="37">
        <f t="shared" si="23"/>
        <v>-8.9147146577946423E-2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33144743</v>
      </c>
      <c r="E97" s="31">
        <v>63856569</v>
      </c>
      <c r="F97" s="31">
        <v>7289021</v>
      </c>
      <c r="G97" s="36">
        <f t="shared" si="16"/>
        <v>0.21991484441439174</v>
      </c>
      <c r="H97" s="31">
        <v>11265981</v>
      </c>
      <c r="I97" s="36">
        <f t="shared" si="17"/>
        <v>0.33990249977198495</v>
      </c>
      <c r="J97" s="31">
        <v>5329720</v>
      </c>
      <c r="K97" s="36">
        <f t="shared" si="18"/>
        <v>8.3463926788800699E-2</v>
      </c>
      <c r="L97" s="31">
        <v>25157086</v>
      </c>
      <c r="M97" s="36">
        <f t="shared" si="19"/>
        <v>0.39396238153665913</v>
      </c>
      <c r="N97" s="31">
        <f t="shared" si="20"/>
        <v>49041808</v>
      </c>
      <c r="O97" s="36">
        <f t="shared" si="21"/>
        <v>0.76799942070172922</v>
      </c>
      <c r="P97" s="31">
        <v>5756211</v>
      </c>
      <c r="Q97" s="31">
        <v>21566223</v>
      </c>
      <c r="R97" s="31">
        <v>31269744</v>
      </c>
      <c r="S97" s="31">
        <v>24071224</v>
      </c>
      <c r="T97" s="36">
        <f t="shared" si="22"/>
        <v>0.7697928067463552</v>
      </c>
      <c r="U97" s="36">
        <f t="shared" si="23"/>
        <v>3.3704245726920021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24359203</v>
      </c>
      <c r="E98" s="31">
        <v>2757443</v>
      </c>
      <c r="F98" s="31">
        <v>135826</v>
      </c>
      <c r="G98" s="36">
        <f t="shared" si="16"/>
        <v>5.5759623990981975E-3</v>
      </c>
      <c r="H98" s="31">
        <v>138559</v>
      </c>
      <c r="I98" s="36">
        <f t="shared" si="17"/>
        <v>5.6881581880983542E-3</v>
      </c>
      <c r="J98" s="31">
        <v>0</v>
      </c>
      <c r="K98" s="36">
        <f t="shared" si="18"/>
        <v>0</v>
      </c>
      <c r="L98" s="31">
        <v>-904581</v>
      </c>
      <c r="M98" s="36">
        <f t="shared" si="19"/>
        <v>-0.32805066142799688</v>
      </c>
      <c r="N98" s="31">
        <f t="shared" si="20"/>
        <v>-630196</v>
      </c>
      <c r="O98" s="36">
        <f t="shared" si="21"/>
        <v>-0.22854361812737381</v>
      </c>
      <c r="P98" s="31">
        <v>269980</v>
      </c>
      <c r="Q98" s="31">
        <v>21964872</v>
      </c>
      <c r="R98" s="31">
        <v>22112464</v>
      </c>
      <c r="S98" s="31">
        <v>2314213</v>
      </c>
      <c r="T98" s="36">
        <f t="shared" si="22"/>
        <v>0.10465649599248641</v>
      </c>
      <c r="U98" s="36">
        <f t="shared" si="23"/>
        <v>-4.3505481887547219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86508526</v>
      </c>
      <c r="E99" s="31">
        <v>86508526</v>
      </c>
      <c r="F99" s="31">
        <v>36045251</v>
      </c>
      <c r="G99" s="36">
        <f t="shared" si="16"/>
        <v>0.41666703464581051</v>
      </c>
      <c r="H99" s="31">
        <v>28836241</v>
      </c>
      <c r="I99" s="36">
        <f t="shared" si="17"/>
        <v>0.33333409241072953</v>
      </c>
      <c r="J99" s="31">
        <v>0</v>
      </c>
      <c r="K99" s="36">
        <f t="shared" si="18"/>
        <v>0</v>
      </c>
      <c r="L99" s="31">
        <v>21627032</v>
      </c>
      <c r="M99" s="36">
        <f t="shared" si="19"/>
        <v>0.24999884982435142</v>
      </c>
      <c r="N99" s="31">
        <f t="shared" si="20"/>
        <v>86508524</v>
      </c>
      <c r="O99" s="36">
        <f t="shared" si="21"/>
        <v>0.99999997688089148</v>
      </c>
      <c r="P99" s="31">
        <v>0</v>
      </c>
      <c r="Q99" s="31">
        <v>37528296</v>
      </c>
      <c r="R99" s="31">
        <v>37528296</v>
      </c>
      <c r="S99" s="31">
        <v>37998419</v>
      </c>
      <c r="T99" s="36">
        <f t="shared" si="22"/>
        <v>1.0125271608388509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144012472</v>
      </c>
      <c r="E101" s="32">
        <f>SUM(E97:E100)</f>
        <v>153122538</v>
      </c>
      <c r="F101" s="32">
        <f>SUM(F97:F100)</f>
        <v>43470098</v>
      </c>
      <c r="G101" s="37">
        <f>IF(($D101     =0),0,($F101     /$D101     ))</f>
        <v>0.30184953703176487</v>
      </c>
      <c r="H101" s="32">
        <f>SUM(H97:H100)</f>
        <v>40240781</v>
      </c>
      <c r="I101" s="37">
        <f>IF(($D101     =0),0,($H101     /$D101     ))</f>
        <v>0.27942566668809071</v>
      </c>
      <c r="J101" s="32">
        <f>SUM(J97:J100)</f>
        <v>5329720</v>
      </c>
      <c r="K101" s="37">
        <f>IF(($E101     =0),0,($J101     /$E101     ))</f>
        <v>3.4806894331910823E-2</v>
      </c>
      <c r="L101" s="32">
        <f>SUM(L97:L100)</f>
        <v>45879537</v>
      </c>
      <c r="M101" s="37">
        <f>IF(($E101     =0),0,($L101     /$E101     ))</f>
        <v>0.29962628362390387</v>
      </c>
      <c r="N101" s="32">
        <f>$F101     +$H101     +$J101     +$L101</f>
        <v>134920136</v>
      </c>
      <c r="O101" s="37">
        <f>IF(($E101     =0),0,($N101     /$E101     ))</f>
        <v>0.88112525930049568</v>
      </c>
      <c r="P101" s="32">
        <f>SUM(P97:P100)</f>
        <v>6026191</v>
      </c>
      <c r="Q101" s="32">
        <f>SUM(Q97:Q100)</f>
        <v>81059391</v>
      </c>
      <c r="R101" s="32">
        <f>SUM(R97:R100)</f>
        <v>90910504</v>
      </c>
      <c r="S101" s="32">
        <f>SUM(S97:S100)</f>
        <v>64383856</v>
      </c>
      <c r="T101" s="37">
        <f>IF(($R101     =0),0,($S101     /$R101     ))</f>
        <v>0.70821140756188083</v>
      </c>
      <c r="U101" s="37">
        <f>IF(($P101     =0),0,(($L101     /$P101     )-1))</f>
        <v>6.6133559324621469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2613965851</v>
      </c>
      <c r="E102" s="32">
        <f>SUM(E88:E90,E92:E95,E97:E100)</f>
        <v>2497809949</v>
      </c>
      <c r="F102" s="32">
        <f>SUM(F88:F90,F92:F95,F97:F100)</f>
        <v>170437635</v>
      </c>
      <c r="G102" s="37">
        <f>IF(($D102     =0),0,($F102     /$D102     ))</f>
        <v>6.5202701456408579E-2</v>
      </c>
      <c r="H102" s="32">
        <f>SUM(H88:H90,H92:H95,H97:H100)</f>
        <v>446596192</v>
      </c>
      <c r="I102" s="37">
        <f>IF(($D102     =0),0,($H102     /$D102     ))</f>
        <v>0.1708500483390592</v>
      </c>
      <c r="J102" s="32">
        <f>SUM(J88:J90,J92:J95,J97:J100)</f>
        <v>267710023</v>
      </c>
      <c r="K102" s="37">
        <f>IF(($E102     =0),0,($J102     /$E102     ))</f>
        <v>0.10717789922615126</v>
      </c>
      <c r="L102" s="32">
        <f>SUM(L88:L90,L92:L95,L97:L100)</f>
        <v>634549150</v>
      </c>
      <c r="M102" s="37">
        <f>IF(($E102     =0),0,($L102     /$E102     ))</f>
        <v>0.25404220615505285</v>
      </c>
      <c r="N102" s="32">
        <f>$F102     +$H102     +$J102     +$L102</f>
        <v>1519293000</v>
      </c>
      <c r="O102" s="37">
        <f>IF(($E102     =0),0,($N102     /$E102     ))</f>
        <v>0.60825003944285272</v>
      </c>
      <c r="P102" s="32">
        <f>SUM(P88:P90,P92:P95,P97:P100)</f>
        <v>571943152</v>
      </c>
      <c r="Q102" s="32">
        <f>SUM(Q88:Q90,Q92:Q95,Q97:Q100)</f>
        <v>6097695409</v>
      </c>
      <c r="R102" s="32">
        <f>SUM(R88:R90,R92:R95,R97:R100)</f>
        <v>2530277336</v>
      </c>
      <c r="S102" s="32">
        <f>SUM(S88:S90,S92:S95,S97:S100)</f>
        <v>1467911998</v>
      </c>
      <c r="T102" s="37">
        <f>IF(($R102     =0),0,($S102     /$R102     ))</f>
        <v>0.58013877653449453</v>
      </c>
      <c r="U102" s="37">
        <f>IF(($P102     =0),0,(($L102     /$P102     )-1))</f>
        <v>0.10946192428578994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556298190</v>
      </c>
      <c r="E105" s="31">
        <v>538934650</v>
      </c>
      <c r="F105" s="31">
        <v>36113379</v>
      </c>
      <c r="G105" s="36">
        <f t="shared" ref="G105:G136" si="24">IF(($D105     =0),0,($F105     /$D105     ))</f>
        <v>6.4917304512531304E-2</v>
      </c>
      <c r="H105" s="31">
        <v>76116378</v>
      </c>
      <c r="I105" s="36">
        <f t="shared" ref="I105:I136" si="25">IF(($D105     =0),0,($H105     /$D105     ))</f>
        <v>0.1368265785657149</v>
      </c>
      <c r="J105" s="31">
        <v>73087871</v>
      </c>
      <c r="K105" s="36">
        <f t="shared" ref="K105:K136" si="26">IF(($E105     =0),0,($J105     /$E105     ))</f>
        <v>0.13561546098399871</v>
      </c>
      <c r="L105" s="31">
        <v>80229741</v>
      </c>
      <c r="M105" s="36">
        <f t="shared" ref="M105:M136" si="27">IF(($E105     =0),0,($L105     /$E105     ))</f>
        <v>0.14886729031061557</v>
      </c>
      <c r="N105" s="31">
        <f t="shared" ref="N105:N136" si="28">$F105     +$H105     +$J105     +$L105</f>
        <v>265547369</v>
      </c>
      <c r="O105" s="36">
        <f t="shared" ref="O105:O136" si="29">IF(($E105     =0),0,($N105     /$E105     ))</f>
        <v>0.49272647249532014</v>
      </c>
      <c r="P105" s="31">
        <v>42547001</v>
      </c>
      <c r="Q105" s="31">
        <v>420616760</v>
      </c>
      <c r="R105" s="31">
        <v>430604301</v>
      </c>
      <c r="S105" s="31">
        <v>244941146</v>
      </c>
      <c r="T105" s="36">
        <f t="shared" ref="T105:T136" si="30">IF(($R105     =0),0,($S105     /$R105     ))</f>
        <v>0.56883116455448501</v>
      </c>
      <c r="U105" s="36">
        <f t="shared" ref="U105:U136" si="31">IF(($P105     =0),0,(($L105     /$P105     )-1))</f>
        <v>0.88567323464231951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556298190</v>
      </c>
      <c r="E106" s="32">
        <f>E105</f>
        <v>538934650</v>
      </c>
      <c r="F106" s="32">
        <f>F105</f>
        <v>36113379</v>
      </c>
      <c r="G106" s="37">
        <f t="shared" si="24"/>
        <v>6.4917304512531304E-2</v>
      </c>
      <c r="H106" s="32">
        <f>H105</f>
        <v>76116378</v>
      </c>
      <c r="I106" s="37">
        <f t="shared" si="25"/>
        <v>0.1368265785657149</v>
      </c>
      <c r="J106" s="32">
        <f>J105</f>
        <v>73087871</v>
      </c>
      <c r="K106" s="37">
        <f t="shared" si="26"/>
        <v>0.13561546098399871</v>
      </c>
      <c r="L106" s="32">
        <f>L105</f>
        <v>80229741</v>
      </c>
      <c r="M106" s="37">
        <f t="shared" si="27"/>
        <v>0.14886729031061557</v>
      </c>
      <c r="N106" s="32">
        <f t="shared" si="28"/>
        <v>265547369</v>
      </c>
      <c r="O106" s="37">
        <f t="shared" si="29"/>
        <v>0.49272647249532014</v>
      </c>
      <c r="P106" s="32">
        <f>P105</f>
        <v>42547001</v>
      </c>
      <c r="Q106" s="32">
        <f>Q105</f>
        <v>420616760</v>
      </c>
      <c r="R106" s="32">
        <f>R105</f>
        <v>430604301</v>
      </c>
      <c r="S106" s="32">
        <f>S105</f>
        <v>244941146</v>
      </c>
      <c r="T106" s="37">
        <f t="shared" si="30"/>
        <v>0.56883116455448501</v>
      </c>
      <c r="U106" s="37">
        <f t="shared" si="31"/>
        <v>0.88567323464231951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14153814</v>
      </c>
      <c r="E107" s="31">
        <v>23173789</v>
      </c>
      <c r="F107" s="31">
        <v>2637435</v>
      </c>
      <c r="G107" s="36">
        <f t="shared" si="24"/>
        <v>0.18634093962235196</v>
      </c>
      <c r="H107" s="31">
        <v>1859666</v>
      </c>
      <c r="I107" s="36">
        <f t="shared" si="25"/>
        <v>0.131389744135397</v>
      </c>
      <c r="J107" s="31">
        <v>2004319</v>
      </c>
      <c r="K107" s="36">
        <f t="shared" si="26"/>
        <v>8.6490776281772486E-2</v>
      </c>
      <c r="L107" s="31">
        <v>8355644</v>
      </c>
      <c r="M107" s="36">
        <f t="shared" si="27"/>
        <v>0.3605644290625068</v>
      </c>
      <c r="N107" s="31">
        <f t="shared" si="28"/>
        <v>14857064</v>
      </c>
      <c r="O107" s="36">
        <f t="shared" si="29"/>
        <v>0.64111501144676863</v>
      </c>
      <c r="P107" s="31">
        <v>2459086</v>
      </c>
      <c r="Q107" s="31">
        <v>12936482</v>
      </c>
      <c r="R107" s="31">
        <v>13636482</v>
      </c>
      <c r="S107" s="31">
        <v>12901849</v>
      </c>
      <c r="T107" s="36">
        <f t="shared" si="30"/>
        <v>0.94612738094766669</v>
      </c>
      <c r="U107" s="36">
        <f t="shared" si="31"/>
        <v>2.3978657110812716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22251475</v>
      </c>
      <c r="E108" s="31">
        <v>22251474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21152967</v>
      </c>
      <c r="R108" s="31">
        <v>21152967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16452330</v>
      </c>
      <c r="E109" s="31">
        <v>15887244</v>
      </c>
      <c r="F109" s="31">
        <v>7163736</v>
      </c>
      <c r="G109" s="36">
        <f t="shared" si="24"/>
        <v>0.43542379711566692</v>
      </c>
      <c r="H109" s="31">
        <v>395662</v>
      </c>
      <c r="I109" s="36">
        <f t="shared" si="25"/>
        <v>2.4048994884007312E-2</v>
      </c>
      <c r="J109" s="31">
        <v>420951</v>
      </c>
      <c r="K109" s="36">
        <f t="shared" si="26"/>
        <v>2.6496162581754266E-2</v>
      </c>
      <c r="L109" s="31">
        <v>7264390</v>
      </c>
      <c r="M109" s="36">
        <f t="shared" si="27"/>
        <v>0.45724670685488306</v>
      </c>
      <c r="N109" s="31">
        <f t="shared" si="28"/>
        <v>15244739</v>
      </c>
      <c r="O109" s="36">
        <f t="shared" si="29"/>
        <v>0.95955843568588739</v>
      </c>
      <c r="P109" s="31">
        <v>7237415</v>
      </c>
      <c r="Q109" s="31">
        <v>16386876</v>
      </c>
      <c r="R109" s="31">
        <v>16326876</v>
      </c>
      <c r="S109" s="31">
        <v>15525685</v>
      </c>
      <c r="T109" s="36">
        <f t="shared" si="30"/>
        <v>0.95092808936626949</v>
      </c>
      <c r="U109" s="36">
        <f t="shared" si="31"/>
        <v>3.7271594899559446E-3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129171720</v>
      </c>
      <c r="E110" s="31">
        <v>130048592</v>
      </c>
      <c r="F110" s="31">
        <v>9301173</v>
      </c>
      <c r="G110" s="36">
        <f t="shared" si="24"/>
        <v>7.20062642194437E-2</v>
      </c>
      <c r="H110" s="31">
        <v>48717124</v>
      </c>
      <c r="I110" s="36">
        <f t="shared" si="25"/>
        <v>0.37715007588348287</v>
      </c>
      <c r="J110" s="31">
        <v>20784025</v>
      </c>
      <c r="K110" s="36">
        <f t="shared" si="26"/>
        <v>0.15981737810740773</v>
      </c>
      <c r="L110" s="31">
        <v>35040852</v>
      </c>
      <c r="M110" s="36">
        <f t="shared" si="27"/>
        <v>0.26944430125010504</v>
      </c>
      <c r="N110" s="31">
        <f t="shared" si="28"/>
        <v>113843174</v>
      </c>
      <c r="O110" s="36">
        <f t="shared" si="29"/>
        <v>0.87538951594339443</v>
      </c>
      <c r="P110" s="31">
        <v>11907219</v>
      </c>
      <c r="Q110" s="31">
        <v>35735027</v>
      </c>
      <c r="R110" s="31">
        <v>46045027</v>
      </c>
      <c r="S110" s="31">
        <v>37173953</v>
      </c>
      <c r="T110" s="36">
        <f t="shared" si="30"/>
        <v>0.8073391508707336</v>
      </c>
      <c r="U110" s="36">
        <f t="shared" si="31"/>
        <v>1.942824180860367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182029339</v>
      </c>
      <c r="E112" s="32">
        <f>SUM(E107:E111)</f>
        <v>191361099</v>
      </c>
      <c r="F112" s="32">
        <f>SUM(F107:F111)</f>
        <v>19102344</v>
      </c>
      <c r="G112" s="37">
        <f t="shared" si="24"/>
        <v>0.10494101722799752</v>
      </c>
      <c r="H112" s="32">
        <f>SUM(H107:H111)</f>
        <v>50972452</v>
      </c>
      <c r="I112" s="37">
        <f t="shared" si="25"/>
        <v>0.2800232769070265</v>
      </c>
      <c r="J112" s="32">
        <f>SUM(J107:J111)</f>
        <v>23209295</v>
      </c>
      <c r="K112" s="37">
        <f t="shared" si="26"/>
        <v>0.12128533500949427</v>
      </c>
      <c r="L112" s="32">
        <f>SUM(L107:L111)</f>
        <v>50660886</v>
      </c>
      <c r="M112" s="37">
        <f t="shared" si="27"/>
        <v>0.26473973166301684</v>
      </c>
      <c r="N112" s="32">
        <f t="shared" si="28"/>
        <v>143944977</v>
      </c>
      <c r="O112" s="37">
        <f t="shared" si="29"/>
        <v>0.75221650456762901</v>
      </c>
      <c r="P112" s="32">
        <f>SUM(P107:P111)</f>
        <v>21603720</v>
      </c>
      <c r="Q112" s="32">
        <f>SUM(Q107:Q111)</f>
        <v>86211352</v>
      </c>
      <c r="R112" s="32">
        <f>SUM(R107:R111)</f>
        <v>97161352</v>
      </c>
      <c r="S112" s="32">
        <f>SUM(S107:S111)</f>
        <v>65601487</v>
      </c>
      <c r="T112" s="37">
        <f t="shared" si="30"/>
        <v>0.6751808785040373</v>
      </c>
      <c r="U112" s="37">
        <f t="shared" si="31"/>
        <v>1.3450075264815502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5310</v>
      </c>
      <c r="Q113" s="31">
        <v>0</v>
      </c>
      <c r="R113" s="31">
        <v>0</v>
      </c>
      <c r="S113" s="31">
        <v>8193</v>
      </c>
      <c r="T113" s="36">
        <f t="shared" si="30"/>
        <v>0</v>
      </c>
      <c r="U113" s="36">
        <f t="shared" si="31"/>
        <v>-1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5310815</v>
      </c>
      <c r="E114" s="31">
        <v>3878965</v>
      </c>
      <c r="F114" s="31">
        <v>882807</v>
      </c>
      <c r="G114" s="36">
        <f t="shared" si="24"/>
        <v>0.16622815895488735</v>
      </c>
      <c r="H114" s="31">
        <v>915592</v>
      </c>
      <c r="I114" s="36">
        <f t="shared" si="25"/>
        <v>0.17240141108285639</v>
      </c>
      <c r="J114" s="31">
        <v>978224</v>
      </c>
      <c r="K114" s="36">
        <f t="shared" si="26"/>
        <v>0.2521868591235033</v>
      </c>
      <c r="L114" s="31">
        <v>1154717</v>
      </c>
      <c r="M114" s="36">
        <f t="shared" si="27"/>
        <v>0.29768688297007062</v>
      </c>
      <c r="N114" s="31">
        <f t="shared" si="28"/>
        <v>3931340</v>
      </c>
      <c r="O114" s="36">
        <f t="shared" si="29"/>
        <v>1.01350231311703</v>
      </c>
      <c r="P114" s="31">
        <v>1149446</v>
      </c>
      <c r="Q114" s="31">
        <v>5907213</v>
      </c>
      <c r="R114" s="31">
        <v>4659831</v>
      </c>
      <c r="S114" s="31">
        <v>3302665</v>
      </c>
      <c r="T114" s="36">
        <f t="shared" si="30"/>
        <v>0.70875209852031118</v>
      </c>
      <c r="U114" s="36">
        <f t="shared" si="31"/>
        <v>4.5856873659135822E-3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26914248</v>
      </c>
      <c r="E115" s="31">
        <v>12866484</v>
      </c>
      <c r="F115" s="31">
        <v>5169175</v>
      </c>
      <c r="G115" s="36">
        <f t="shared" si="24"/>
        <v>0.19206091138047029</v>
      </c>
      <c r="H115" s="31">
        <v>6128991</v>
      </c>
      <c r="I115" s="36">
        <f t="shared" si="25"/>
        <v>0.22772291464357466</v>
      </c>
      <c r="J115" s="31">
        <v>3120522</v>
      </c>
      <c r="K115" s="36">
        <f t="shared" si="26"/>
        <v>0.24253105976737702</v>
      </c>
      <c r="L115" s="31">
        <v>2081694</v>
      </c>
      <c r="M115" s="36">
        <f t="shared" si="27"/>
        <v>0.16179198606239281</v>
      </c>
      <c r="N115" s="31">
        <f t="shared" si="28"/>
        <v>16500382</v>
      </c>
      <c r="O115" s="36">
        <f t="shared" si="29"/>
        <v>1.2824313153461349</v>
      </c>
      <c r="P115" s="31">
        <v>5502716</v>
      </c>
      <c r="Q115" s="31">
        <v>25959857</v>
      </c>
      <c r="R115" s="31">
        <v>34537344</v>
      </c>
      <c r="S115" s="31">
        <v>27865294</v>
      </c>
      <c r="T115" s="36">
        <f t="shared" si="30"/>
        <v>0.80681635507351113</v>
      </c>
      <c r="U115" s="36">
        <f t="shared" si="31"/>
        <v>-0.62169699472042539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220000</v>
      </c>
      <c r="E116" s="31">
        <v>185000</v>
      </c>
      <c r="F116" s="31">
        <v>9954</v>
      </c>
      <c r="G116" s="36">
        <f t="shared" si="24"/>
        <v>4.5245454545454547E-2</v>
      </c>
      <c r="H116" s="31">
        <v>23619</v>
      </c>
      <c r="I116" s="36">
        <f t="shared" si="25"/>
        <v>0.1073590909090909</v>
      </c>
      <c r="J116" s="31">
        <v>31610</v>
      </c>
      <c r="K116" s="36">
        <f t="shared" si="26"/>
        <v>0.17086486486486485</v>
      </c>
      <c r="L116" s="31">
        <v>56383</v>
      </c>
      <c r="M116" s="36">
        <f t="shared" si="27"/>
        <v>0.30477297297297296</v>
      </c>
      <c r="N116" s="31">
        <f t="shared" si="28"/>
        <v>121566</v>
      </c>
      <c r="O116" s="36">
        <f t="shared" si="29"/>
        <v>0.65711351351351355</v>
      </c>
      <c r="P116" s="31">
        <v>-135810</v>
      </c>
      <c r="Q116" s="31">
        <v>90000</v>
      </c>
      <c r="R116" s="31">
        <v>200000</v>
      </c>
      <c r="S116" s="31">
        <v>75399</v>
      </c>
      <c r="T116" s="36">
        <f t="shared" si="30"/>
        <v>0.37699500000000002</v>
      </c>
      <c r="U116" s="36">
        <f t="shared" si="31"/>
        <v>-1.4151608865326559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6477264</v>
      </c>
      <c r="M117" s="36">
        <f t="shared" si="27"/>
        <v>0</v>
      </c>
      <c r="N117" s="31">
        <f t="shared" si="28"/>
        <v>6477264</v>
      </c>
      <c r="O117" s="36">
        <f t="shared" si="29"/>
        <v>0</v>
      </c>
      <c r="P117" s="31">
        <v>0</v>
      </c>
      <c r="Q117" s="31">
        <v>9172910</v>
      </c>
      <c r="R117" s="31">
        <v>0</v>
      </c>
      <c r="S117" s="31">
        <v>5113975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65122971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57693328</v>
      </c>
      <c r="M118" s="36">
        <f t="shared" si="27"/>
        <v>0.88591363560486203</v>
      </c>
      <c r="N118" s="31">
        <f t="shared" si="28"/>
        <v>57693328</v>
      </c>
      <c r="O118" s="36">
        <f t="shared" si="29"/>
        <v>0.88591363560486203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3149868</v>
      </c>
      <c r="E119" s="31">
        <v>13854383</v>
      </c>
      <c r="F119" s="31">
        <v>546933</v>
      </c>
      <c r="G119" s="36">
        <f t="shared" si="24"/>
        <v>0.17363680001828649</v>
      </c>
      <c r="H119" s="31">
        <v>854709</v>
      </c>
      <c r="I119" s="36">
        <f t="shared" si="25"/>
        <v>0.27134756123113729</v>
      </c>
      <c r="J119" s="31">
        <v>705502</v>
      </c>
      <c r="K119" s="36">
        <f t="shared" si="26"/>
        <v>5.0922657472368134E-2</v>
      </c>
      <c r="L119" s="31">
        <v>7476688</v>
      </c>
      <c r="M119" s="36">
        <f t="shared" si="27"/>
        <v>0.53966228593507193</v>
      </c>
      <c r="N119" s="31">
        <f t="shared" si="28"/>
        <v>9583832</v>
      </c>
      <c r="O119" s="36">
        <f t="shared" si="29"/>
        <v>0.69175451552046741</v>
      </c>
      <c r="P119" s="31">
        <v>5354758</v>
      </c>
      <c r="Q119" s="31">
        <v>2338584</v>
      </c>
      <c r="R119" s="31">
        <v>3354589</v>
      </c>
      <c r="S119" s="31">
        <v>7482379</v>
      </c>
      <c r="T119" s="36">
        <f t="shared" si="30"/>
        <v>2.2304905310307759</v>
      </c>
      <c r="U119" s="36">
        <f t="shared" si="31"/>
        <v>0.3962700088407356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2718000</v>
      </c>
      <c r="E120" s="31">
        <v>2718000</v>
      </c>
      <c r="F120" s="31">
        <v>736484</v>
      </c>
      <c r="G120" s="36">
        <f t="shared" si="24"/>
        <v>0.27096541574687272</v>
      </c>
      <c r="H120" s="31">
        <v>507111</v>
      </c>
      <c r="I120" s="36">
        <f t="shared" si="25"/>
        <v>0.18657505518763798</v>
      </c>
      <c r="J120" s="31">
        <v>317874</v>
      </c>
      <c r="K120" s="36">
        <f t="shared" si="26"/>
        <v>0.1169514348785872</v>
      </c>
      <c r="L120" s="31">
        <v>1156534</v>
      </c>
      <c r="M120" s="36">
        <f t="shared" si="27"/>
        <v>0.42550919793966152</v>
      </c>
      <c r="N120" s="31">
        <f t="shared" si="28"/>
        <v>2718003</v>
      </c>
      <c r="O120" s="36">
        <f t="shared" si="29"/>
        <v>1.0000011037527594</v>
      </c>
      <c r="P120" s="31">
        <v>870245</v>
      </c>
      <c r="Q120" s="31">
        <v>0</v>
      </c>
      <c r="R120" s="31">
        <v>2707000</v>
      </c>
      <c r="S120" s="31">
        <v>1670368</v>
      </c>
      <c r="T120" s="36">
        <f t="shared" si="30"/>
        <v>0.61705504248245291</v>
      </c>
      <c r="U120" s="36">
        <f t="shared" si="31"/>
        <v>0.32897517365799289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38312931</v>
      </c>
      <c r="E121" s="32">
        <f>SUM(E113:E120)</f>
        <v>98625803</v>
      </c>
      <c r="F121" s="32">
        <f>SUM(F113:F120)</f>
        <v>7345353</v>
      </c>
      <c r="G121" s="37">
        <f t="shared" si="24"/>
        <v>0.19171994437074</v>
      </c>
      <c r="H121" s="32">
        <f>SUM(H113:H120)</f>
        <v>8430022</v>
      </c>
      <c r="I121" s="37">
        <f t="shared" si="25"/>
        <v>0.22003072539660304</v>
      </c>
      <c r="J121" s="32">
        <f>SUM(J113:J120)</f>
        <v>5153732</v>
      </c>
      <c r="K121" s="37">
        <f t="shared" si="26"/>
        <v>5.2255412308277988E-2</v>
      </c>
      <c r="L121" s="32">
        <f>SUM(L113:L120)</f>
        <v>76096608</v>
      </c>
      <c r="M121" s="37">
        <f t="shared" si="27"/>
        <v>0.77156895746643506</v>
      </c>
      <c r="N121" s="32">
        <f t="shared" si="28"/>
        <v>97025715</v>
      </c>
      <c r="O121" s="37">
        <f t="shared" si="29"/>
        <v>0.9837761726512888</v>
      </c>
      <c r="P121" s="32">
        <f>SUM(P113:P120)</f>
        <v>12746665</v>
      </c>
      <c r="Q121" s="32">
        <f>SUM(Q113:Q120)</f>
        <v>43468564</v>
      </c>
      <c r="R121" s="32">
        <f>SUM(R113:R120)</f>
        <v>45458764</v>
      </c>
      <c r="S121" s="32">
        <f>SUM(S113:S120)</f>
        <v>45518273</v>
      </c>
      <c r="T121" s="37">
        <f t="shared" si="30"/>
        <v>1.0013090765072274</v>
      </c>
      <c r="U121" s="37">
        <f t="shared" si="31"/>
        <v>4.9699229563183778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-348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-1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7032092</v>
      </c>
      <c r="E123" s="31">
        <v>5584075</v>
      </c>
      <c r="F123" s="31">
        <v>2870056</v>
      </c>
      <c r="G123" s="36">
        <f t="shared" si="24"/>
        <v>0.40813686737886817</v>
      </c>
      <c r="H123" s="31">
        <v>745713</v>
      </c>
      <c r="I123" s="36">
        <f t="shared" si="25"/>
        <v>0.10604426108190848</v>
      </c>
      <c r="J123" s="31">
        <v>7273678</v>
      </c>
      <c r="K123" s="36">
        <f t="shared" si="26"/>
        <v>1.3025752698522137</v>
      </c>
      <c r="L123" s="31">
        <v>-5148874</v>
      </c>
      <c r="M123" s="36">
        <f t="shared" si="27"/>
        <v>-0.92206390494397017</v>
      </c>
      <c r="N123" s="31">
        <f t="shared" si="28"/>
        <v>5740573</v>
      </c>
      <c r="O123" s="36">
        <f t="shared" si="29"/>
        <v>1.0280257697111876</v>
      </c>
      <c r="P123" s="31">
        <v>1864465</v>
      </c>
      <c r="Q123" s="31">
        <v>9709209</v>
      </c>
      <c r="R123" s="31">
        <v>6650314</v>
      </c>
      <c r="S123" s="31">
        <v>6517073</v>
      </c>
      <c r="T123" s="36">
        <f t="shared" si="30"/>
        <v>0.97996470542593928</v>
      </c>
      <c r="U123" s="36">
        <f t="shared" si="31"/>
        <v>-3.7615825451268861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13415620</v>
      </c>
      <c r="E124" s="31">
        <v>15987732</v>
      </c>
      <c r="F124" s="31">
        <v>2044292</v>
      </c>
      <c r="G124" s="36">
        <f t="shared" si="24"/>
        <v>0.15238147771031083</v>
      </c>
      <c r="H124" s="31">
        <v>10663572</v>
      </c>
      <c r="I124" s="36">
        <f t="shared" si="25"/>
        <v>0.79486240665731434</v>
      </c>
      <c r="J124" s="31">
        <v>4193161</v>
      </c>
      <c r="K124" s="36">
        <f t="shared" si="26"/>
        <v>0.26227366082944098</v>
      </c>
      <c r="L124" s="31">
        <v>-4992041</v>
      </c>
      <c r="M124" s="36">
        <f t="shared" si="27"/>
        <v>-0.31224197403359027</v>
      </c>
      <c r="N124" s="31">
        <f t="shared" si="28"/>
        <v>11908984</v>
      </c>
      <c r="O124" s="36">
        <f t="shared" si="29"/>
        <v>0.74488263876327176</v>
      </c>
      <c r="P124" s="31">
        <v>1182415</v>
      </c>
      <c r="Q124" s="31">
        <v>6773976</v>
      </c>
      <c r="R124" s="31">
        <v>6741541</v>
      </c>
      <c r="S124" s="31">
        <v>6285923</v>
      </c>
      <c r="T124" s="36">
        <f t="shared" si="30"/>
        <v>0.93241634219831937</v>
      </c>
      <c r="U124" s="36">
        <f t="shared" si="31"/>
        <v>-5.2219026314787955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20447712</v>
      </c>
      <c r="E126" s="32">
        <f>SUM(E122:E125)</f>
        <v>21571807</v>
      </c>
      <c r="F126" s="32">
        <f>SUM(F122:F125)</f>
        <v>4914348</v>
      </c>
      <c r="G126" s="37">
        <f t="shared" si="24"/>
        <v>0.24033730522026131</v>
      </c>
      <c r="H126" s="32">
        <f>SUM(H122:H125)</f>
        <v>11409285</v>
      </c>
      <c r="I126" s="37">
        <f t="shared" si="25"/>
        <v>0.55797367451184754</v>
      </c>
      <c r="J126" s="32">
        <f>SUM(J122:J125)</f>
        <v>11466839</v>
      </c>
      <c r="K126" s="37">
        <f t="shared" si="26"/>
        <v>0.53156599259394455</v>
      </c>
      <c r="L126" s="32">
        <f>SUM(L122:L125)</f>
        <v>-10140915</v>
      </c>
      <c r="M126" s="37">
        <f t="shared" si="27"/>
        <v>-0.4701003953910769</v>
      </c>
      <c r="N126" s="32">
        <f t="shared" si="28"/>
        <v>17649557</v>
      </c>
      <c r="O126" s="37">
        <f t="shared" si="29"/>
        <v>0.81817703078838044</v>
      </c>
      <c r="P126" s="32">
        <f>SUM(P122:P125)</f>
        <v>3046532</v>
      </c>
      <c r="Q126" s="32">
        <f>SUM(Q122:Q125)</f>
        <v>16483185</v>
      </c>
      <c r="R126" s="32">
        <f>SUM(R122:R125)</f>
        <v>13391855</v>
      </c>
      <c r="S126" s="32">
        <f>SUM(S122:S125)</f>
        <v>12802996</v>
      </c>
      <c r="T126" s="37">
        <f t="shared" si="30"/>
        <v>0.95602857109787998</v>
      </c>
      <c r="U126" s="37">
        <f t="shared" si="31"/>
        <v>-4.3286750311501727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9650823</v>
      </c>
      <c r="E127" s="31">
        <v>7487933</v>
      </c>
      <c r="F127" s="31">
        <v>752444</v>
      </c>
      <c r="G127" s="36">
        <f t="shared" si="24"/>
        <v>7.7966822104187386E-2</v>
      </c>
      <c r="H127" s="31">
        <v>1770013</v>
      </c>
      <c r="I127" s="36">
        <f t="shared" si="25"/>
        <v>0.18340539454510771</v>
      </c>
      <c r="J127" s="31">
        <v>1132718</v>
      </c>
      <c r="K127" s="36">
        <f t="shared" si="26"/>
        <v>0.15127245396025846</v>
      </c>
      <c r="L127" s="31">
        <v>1651302</v>
      </c>
      <c r="M127" s="36">
        <f t="shared" si="27"/>
        <v>0.22052841551867519</v>
      </c>
      <c r="N127" s="31">
        <f t="shared" si="28"/>
        <v>5306477</v>
      </c>
      <c r="O127" s="36">
        <f t="shared" si="29"/>
        <v>0.70867047020853413</v>
      </c>
      <c r="P127" s="31">
        <v>754564</v>
      </c>
      <c r="Q127" s="31">
        <v>8954280</v>
      </c>
      <c r="R127" s="31">
        <v>8912608</v>
      </c>
      <c r="S127" s="31">
        <v>3744290</v>
      </c>
      <c r="T127" s="36">
        <f t="shared" si="30"/>
        <v>0.42011159920867158</v>
      </c>
      <c r="U127" s="36">
        <f t="shared" si="31"/>
        <v>1.1884187424791004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2967000</v>
      </c>
      <c r="E130" s="31">
        <v>2801000</v>
      </c>
      <c r="F130" s="31">
        <v>144774</v>
      </c>
      <c r="G130" s="36">
        <f t="shared" si="24"/>
        <v>4.8794742163801821E-2</v>
      </c>
      <c r="H130" s="31">
        <v>1546188</v>
      </c>
      <c r="I130" s="36">
        <f t="shared" si="25"/>
        <v>0.52112841253791709</v>
      </c>
      <c r="J130" s="31">
        <v>1276037</v>
      </c>
      <c r="K130" s="36">
        <f t="shared" si="26"/>
        <v>0.45556479828632629</v>
      </c>
      <c r="L130" s="31">
        <v>0</v>
      </c>
      <c r="M130" s="36">
        <f t="shared" si="27"/>
        <v>0</v>
      </c>
      <c r="N130" s="31">
        <f t="shared" si="28"/>
        <v>2966999</v>
      </c>
      <c r="O130" s="36">
        <f t="shared" si="29"/>
        <v>1.0592641913602285</v>
      </c>
      <c r="P130" s="31">
        <v>1053676</v>
      </c>
      <c r="Q130" s="31">
        <v>2704000</v>
      </c>
      <c r="R130" s="31">
        <v>2704000</v>
      </c>
      <c r="S130" s="31">
        <v>2703998</v>
      </c>
      <c r="T130" s="36">
        <f t="shared" si="30"/>
        <v>0.99999926035502962</v>
      </c>
      <c r="U130" s="36">
        <f t="shared" si="31"/>
        <v>-1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12617823</v>
      </c>
      <c r="E132" s="32">
        <f>SUM(E127:E131)</f>
        <v>10288933</v>
      </c>
      <c r="F132" s="32">
        <f>SUM(F127:F131)</f>
        <v>897218</v>
      </c>
      <c r="G132" s="37">
        <f t="shared" si="24"/>
        <v>7.1107194957481967E-2</v>
      </c>
      <c r="H132" s="32">
        <f>SUM(H127:H131)</f>
        <v>3316201</v>
      </c>
      <c r="I132" s="37">
        <f t="shared" si="25"/>
        <v>0.26281879211651643</v>
      </c>
      <c r="J132" s="32">
        <f>SUM(J127:J131)</f>
        <v>2408755</v>
      </c>
      <c r="K132" s="37">
        <f t="shared" si="26"/>
        <v>0.23411125332432431</v>
      </c>
      <c r="L132" s="32">
        <f>SUM(L127:L131)</f>
        <v>1651302</v>
      </c>
      <c r="M132" s="37">
        <f t="shared" si="27"/>
        <v>0.16049302682795194</v>
      </c>
      <c r="N132" s="32">
        <f t="shared" si="28"/>
        <v>8273476</v>
      </c>
      <c r="O132" s="37">
        <f t="shared" si="29"/>
        <v>0.80411409035319792</v>
      </c>
      <c r="P132" s="32">
        <f>SUM(P127:P131)</f>
        <v>1808240</v>
      </c>
      <c r="Q132" s="32">
        <f>SUM(Q127:Q131)</f>
        <v>11658280</v>
      </c>
      <c r="R132" s="32">
        <f>SUM(R127:R131)</f>
        <v>11616608</v>
      </c>
      <c r="S132" s="32">
        <f>SUM(S127:S131)</f>
        <v>6448288</v>
      </c>
      <c r="T132" s="37">
        <f t="shared" si="30"/>
        <v>0.55509215771075349</v>
      </c>
      <c r="U132" s="37">
        <f t="shared" si="31"/>
        <v>-8.6790470291554178E-2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11120010</v>
      </c>
      <c r="E133" s="31">
        <v>33220001</v>
      </c>
      <c r="F133" s="31">
        <v>8287183</v>
      </c>
      <c r="G133" s="36">
        <f t="shared" si="24"/>
        <v>0.74524959959568382</v>
      </c>
      <c r="H133" s="31">
        <v>729063</v>
      </c>
      <c r="I133" s="36">
        <f t="shared" si="25"/>
        <v>6.5563160464783748E-2</v>
      </c>
      <c r="J133" s="31">
        <v>5469723</v>
      </c>
      <c r="K133" s="36">
        <f t="shared" si="26"/>
        <v>0.16465150016100241</v>
      </c>
      <c r="L133" s="31">
        <v>22332841</v>
      </c>
      <c r="M133" s="36">
        <f t="shared" si="27"/>
        <v>0.67227093099726276</v>
      </c>
      <c r="N133" s="31">
        <f t="shared" si="28"/>
        <v>36818810</v>
      </c>
      <c r="O133" s="36">
        <f t="shared" si="29"/>
        <v>1.1083325975818001</v>
      </c>
      <c r="P133" s="31">
        <v>10403895</v>
      </c>
      <c r="Q133" s="31">
        <v>22453486</v>
      </c>
      <c r="R133" s="31">
        <v>26245010</v>
      </c>
      <c r="S133" s="31">
        <v>28907788</v>
      </c>
      <c r="T133" s="36">
        <f t="shared" si="30"/>
        <v>1.101458448672719</v>
      </c>
      <c r="U133" s="36">
        <f t="shared" si="31"/>
        <v>1.1465846204714678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82000</v>
      </c>
      <c r="E134" s="31">
        <v>82000</v>
      </c>
      <c r="F134" s="31">
        <v>8630613</v>
      </c>
      <c r="G134" s="36">
        <f t="shared" si="24"/>
        <v>105.25137804878048</v>
      </c>
      <c r="H134" s="31">
        <v>6563512</v>
      </c>
      <c r="I134" s="36">
        <f t="shared" si="25"/>
        <v>80.042829268292678</v>
      </c>
      <c r="J134" s="31">
        <v>3137930</v>
      </c>
      <c r="K134" s="36">
        <f t="shared" si="26"/>
        <v>38.267439024390242</v>
      </c>
      <c r="L134" s="31">
        <v>-18234603</v>
      </c>
      <c r="M134" s="36">
        <f t="shared" si="27"/>
        <v>-222.37320731707317</v>
      </c>
      <c r="N134" s="31">
        <f t="shared" si="28"/>
        <v>97452</v>
      </c>
      <c r="O134" s="36">
        <f t="shared" si="29"/>
        <v>1.1884390243902438</v>
      </c>
      <c r="P134" s="31">
        <v>7573938</v>
      </c>
      <c r="Q134" s="31">
        <v>82000</v>
      </c>
      <c r="R134" s="31">
        <v>82000</v>
      </c>
      <c r="S134" s="31">
        <v>16808298</v>
      </c>
      <c r="T134" s="36">
        <f t="shared" si="30"/>
        <v>204.97924390243904</v>
      </c>
      <c r="U134" s="36">
        <f t="shared" si="31"/>
        <v>-3.4075458499924345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11202010</v>
      </c>
      <c r="E137" s="32">
        <f>SUM(E133:E136)</f>
        <v>33302001</v>
      </c>
      <c r="F137" s="32">
        <f>SUM(F133:F136)</f>
        <v>16917796</v>
      </c>
      <c r="G137" s="37">
        <f t="shared" ref="G137:G170" si="32">IF(($D137     =0),0,($F137     /$D137     ))</f>
        <v>1.5102464646969607</v>
      </c>
      <c r="H137" s="32">
        <f>SUM(H133:H136)</f>
        <v>7292575</v>
      </c>
      <c r="I137" s="37">
        <f t="shared" ref="I137:I170" si="33">IF(($D137     =0),0,($H137     /$D137     ))</f>
        <v>0.6510059355419251</v>
      </c>
      <c r="J137" s="32">
        <f>SUM(J133:J136)</f>
        <v>8607653</v>
      </c>
      <c r="K137" s="37">
        <f t="shared" ref="K137:K170" si="34">IF(($E137     =0),0,($J137     /$E137     ))</f>
        <v>0.2584725464394767</v>
      </c>
      <c r="L137" s="32">
        <f>SUM(L133:L136)</f>
        <v>4098238</v>
      </c>
      <c r="M137" s="37">
        <f t="shared" ref="M137:M170" si="35">IF(($E137     =0),0,($L137     /$E137     ))</f>
        <v>0.12306281535454881</v>
      </c>
      <c r="N137" s="32">
        <f t="shared" ref="N137:N170" si="36">$F137     +$H137     +$J137     +$L137</f>
        <v>36916262</v>
      </c>
      <c r="O137" s="37">
        <f t="shared" ref="O137:O170" si="37">IF(($E137     =0),0,($N137     /$E137     ))</f>
        <v>1.108529844798215</v>
      </c>
      <c r="P137" s="32">
        <f>SUM(P133:P136)</f>
        <v>17977833</v>
      </c>
      <c r="Q137" s="32">
        <f>SUM(Q133:Q136)</f>
        <v>22535486</v>
      </c>
      <c r="R137" s="32">
        <f>SUM(R133:R136)</f>
        <v>26327010</v>
      </c>
      <c r="S137" s="32">
        <f>SUM(S133:S136)</f>
        <v>45716086</v>
      </c>
      <c r="T137" s="37">
        <f t="shared" ref="T137:T170" si="38">IF(($R137     =0),0,($S137     /$R137     ))</f>
        <v>1.7364708715497885</v>
      </c>
      <c r="U137" s="37">
        <f t="shared" ref="U137:U170" si="39">IF(($P137     =0),0,(($L137     /$P137     )-1))</f>
        <v>-0.77203937760463126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1634869</v>
      </c>
      <c r="E138" s="31">
        <v>1859002</v>
      </c>
      <c r="F138" s="31">
        <v>239262</v>
      </c>
      <c r="G138" s="36">
        <f t="shared" si="32"/>
        <v>0.14634934052820134</v>
      </c>
      <c r="H138" s="31">
        <v>244570</v>
      </c>
      <c r="I138" s="36">
        <f t="shared" si="33"/>
        <v>0.14959608384525</v>
      </c>
      <c r="J138" s="31">
        <v>294743</v>
      </c>
      <c r="K138" s="36">
        <f t="shared" si="34"/>
        <v>0.15854904943620288</v>
      </c>
      <c r="L138" s="31">
        <v>162240</v>
      </c>
      <c r="M138" s="36">
        <f t="shared" si="35"/>
        <v>8.7272633380706427E-2</v>
      </c>
      <c r="N138" s="31">
        <f t="shared" si="36"/>
        <v>940815</v>
      </c>
      <c r="O138" s="36">
        <f t="shared" si="37"/>
        <v>0.50608606123070332</v>
      </c>
      <c r="P138" s="31">
        <v>770388</v>
      </c>
      <c r="Q138" s="31">
        <v>1494574</v>
      </c>
      <c r="R138" s="31">
        <v>1572038</v>
      </c>
      <c r="S138" s="31">
        <v>1500123</v>
      </c>
      <c r="T138" s="36">
        <f t="shared" si="38"/>
        <v>0.95425365035705245</v>
      </c>
      <c r="U138" s="36">
        <f t="shared" si="39"/>
        <v>-0.78940481938971008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13957639</v>
      </c>
      <c r="E139" s="31">
        <v>13623220</v>
      </c>
      <c r="F139" s="31">
        <v>5393003</v>
      </c>
      <c r="G139" s="36">
        <f t="shared" si="32"/>
        <v>0.38638361401953442</v>
      </c>
      <c r="H139" s="31">
        <v>4326031</v>
      </c>
      <c r="I139" s="36">
        <f t="shared" si="33"/>
        <v>0.30994002638985002</v>
      </c>
      <c r="J139" s="31">
        <v>3091645</v>
      </c>
      <c r="K139" s="36">
        <f t="shared" si="34"/>
        <v>0.22693937262996561</v>
      </c>
      <c r="L139" s="31">
        <v>381563</v>
      </c>
      <c r="M139" s="36">
        <f t="shared" si="35"/>
        <v>2.8008282916960895E-2</v>
      </c>
      <c r="N139" s="31">
        <f t="shared" si="36"/>
        <v>13192242</v>
      </c>
      <c r="O139" s="36">
        <f t="shared" si="37"/>
        <v>0.96836445421860617</v>
      </c>
      <c r="P139" s="31">
        <v>392619</v>
      </c>
      <c r="Q139" s="31">
        <v>11312236</v>
      </c>
      <c r="R139" s="31">
        <v>11312236</v>
      </c>
      <c r="S139" s="31">
        <v>11068116</v>
      </c>
      <c r="T139" s="36">
        <f t="shared" si="38"/>
        <v>0.97841982787487813</v>
      </c>
      <c r="U139" s="36">
        <f t="shared" si="39"/>
        <v>-2.815961530134814E-2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2632500</v>
      </c>
      <c r="E140" s="31">
        <v>2632500</v>
      </c>
      <c r="F140" s="31">
        <v>664495</v>
      </c>
      <c r="G140" s="36">
        <f t="shared" si="32"/>
        <v>0.25241975308641973</v>
      </c>
      <c r="H140" s="31">
        <v>2032362</v>
      </c>
      <c r="I140" s="36">
        <f t="shared" si="33"/>
        <v>0.77202735042735038</v>
      </c>
      <c r="J140" s="31">
        <v>676058</v>
      </c>
      <c r="K140" s="36">
        <f t="shared" si="34"/>
        <v>0.2568121557454891</v>
      </c>
      <c r="L140" s="31">
        <v>2269096</v>
      </c>
      <c r="M140" s="36">
        <f t="shared" si="35"/>
        <v>0.8619547958214625</v>
      </c>
      <c r="N140" s="31">
        <f t="shared" si="36"/>
        <v>5642011</v>
      </c>
      <c r="O140" s="36">
        <f t="shared" si="37"/>
        <v>2.1432140550807217</v>
      </c>
      <c r="P140" s="31">
        <v>2834723</v>
      </c>
      <c r="Q140" s="31">
        <v>7100000</v>
      </c>
      <c r="R140" s="31">
        <v>7100000</v>
      </c>
      <c r="S140" s="31">
        <v>5766567</v>
      </c>
      <c r="T140" s="36">
        <f t="shared" si="38"/>
        <v>0.81219253521126755</v>
      </c>
      <c r="U140" s="36">
        <f t="shared" si="39"/>
        <v>-0.19953519268020192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3177901</v>
      </c>
      <c r="E141" s="31">
        <v>3670786</v>
      </c>
      <c r="F141" s="31">
        <v>630212</v>
      </c>
      <c r="G141" s="36">
        <f t="shared" si="32"/>
        <v>0.19831077179559717</v>
      </c>
      <c r="H141" s="31">
        <v>1165191</v>
      </c>
      <c r="I141" s="36">
        <f t="shared" si="33"/>
        <v>0.36665427903512415</v>
      </c>
      <c r="J141" s="31">
        <v>1459660</v>
      </c>
      <c r="K141" s="36">
        <f t="shared" si="34"/>
        <v>0.39764235779476115</v>
      </c>
      <c r="L141" s="31">
        <v>454938</v>
      </c>
      <c r="M141" s="36">
        <f t="shared" si="35"/>
        <v>0.12393476492500516</v>
      </c>
      <c r="N141" s="31">
        <f t="shared" si="36"/>
        <v>3710001</v>
      </c>
      <c r="O141" s="36">
        <f t="shared" si="37"/>
        <v>1.0106829981371837</v>
      </c>
      <c r="P141" s="31">
        <v>866025</v>
      </c>
      <c r="Q141" s="31">
        <v>6972087</v>
      </c>
      <c r="R141" s="31">
        <v>3841652</v>
      </c>
      <c r="S141" s="31">
        <v>4253792</v>
      </c>
      <c r="T141" s="36">
        <f t="shared" si="38"/>
        <v>1.1072819714018864</v>
      </c>
      <c r="U141" s="36">
        <f t="shared" si="39"/>
        <v>-0.47468260154152597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21402909</v>
      </c>
      <c r="E144" s="32">
        <f>SUM(E138:E143)</f>
        <v>21785508</v>
      </c>
      <c r="F144" s="32">
        <f>SUM(F138:F143)</f>
        <v>6926972</v>
      </c>
      <c r="G144" s="37">
        <f t="shared" si="32"/>
        <v>0.32364628565210457</v>
      </c>
      <c r="H144" s="32">
        <f>SUM(H138:H143)</f>
        <v>7768154</v>
      </c>
      <c r="I144" s="37">
        <f t="shared" si="33"/>
        <v>0.3629485132137879</v>
      </c>
      <c r="J144" s="32">
        <f>SUM(J138:J143)</f>
        <v>5522106</v>
      </c>
      <c r="K144" s="37">
        <f t="shared" si="34"/>
        <v>0.25347611816075161</v>
      </c>
      <c r="L144" s="32">
        <f>SUM(L138:L143)</f>
        <v>3267837</v>
      </c>
      <c r="M144" s="37">
        <f t="shared" si="35"/>
        <v>0.15000049574239904</v>
      </c>
      <c r="N144" s="32">
        <f t="shared" si="36"/>
        <v>23485069</v>
      </c>
      <c r="O144" s="37">
        <f t="shared" si="37"/>
        <v>1.0780133747627092</v>
      </c>
      <c r="P144" s="32">
        <f>SUM(P138:P143)</f>
        <v>4863755</v>
      </c>
      <c r="Q144" s="32">
        <f>SUM(Q138:Q143)</f>
        <v>26878897</v>
      </c>
      <c r="R144" s="32">
        <f>SUM(R138:R143)</f>
        <v>23825926</v>
      </c>
      <c r="S144" s="32">
        <f>SUM(S138:S143)</f>
        <v>22588598</v>
      </c>
      <c r="T144" s="37">
        <f t="shared" si="38"/>
        <v>0.94806799953966114</v>
      </c>
      <c r="U144" s="37">
        <f t="shared" si="39"/>
        <v>-0.32812466910853855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3689504</v>
      </c>
      <c r="E145" s="31">
        <v>4419977</v>
      </c>
      <c r="F145" s="31">
        <v>1084571</v>
      </c>
      <c r="G145" s="36">
        <f t="shared" si="32"/>
        <v>0.29396119369974932</v>
      </c>
      <c r="H145" s="31">
        <v>1037105</v>
      </c>
      <c r="I145" s="36">
        <f t="shared" si="33"/>
        <v>0.28109604976712316</v>
      </c>
      <c r="J145" s="31">
        <v>937414</v>
      </c>
      <c r="K145" s="36">
        <f t="shared" si="34"/>
        <v>0.21208571899808529</v>
      </c>
      <c r="L145" s="31">
        <v>966285</v>
      </c>
      <c r="M145" s="36">
        <f t="shared" si="35"/>
        <v>0.21861765344027809</v>
      </c>
      <c r="N145" s="31">
        <f t="shared" si="36"/>
        <v>4025375</v>
      </c>
      <c r="O145" s="36">
        <f t="shared" si="37"/>
        <v>0.9107230648485275</v>
      </c>
      <c r="P145" s="31">
        <v>789290</v>
      </c>
      <c r="Q145" s="31">
        <v>4354107</v>
      </c>
      <c r="R145" s="31">
        <v>10273782</v>
      </c>
      <c r="S145" s="31">
        <v>2906250</v>
      </c>
      <c r="T145" s="36">
        <f t="shared" si="38"/>
        <v>0.28288024799436079</v>
      </c>
      <c r="U145" s="36">
        <f t="shared" si="39"/>
        <v>0.22424584119905222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300000</v>
      </c>
      <c r="F146" s="31">
        <v>158356</v>
      </c>
      <c r="G146" s="36">
        <f t="shared" si="32"/>
        <v>0.79178000000000004</v>
      </c>
      <c r="H146" s="31">
        <v>141980</v>
      </c>
      <c r="I146" s="36">
        <f t="shared" si="33"/>
        <v>0.70989999999999998</v>
      </c>
      <c r="J146" s="31">
        <v>31354</v>
      </c>
      <c r="K146" s="36">
        <f t="shared" si="34"/>
        <v>0.10451333333333333</v>
      </c>
      <c r="L146" s="31">
        <v>0</v>
      </c>
      <c r="M146" s="36">
        <f t="shared" si="35"/>
        <v>0</v>
      </c>
      <c r="N146" s="31">
        <f t="shared" si="36"/>
        <v>331690</v>
      </c>
      <c r="O146" s="36">
        <f t="shared" si="37"/>
        <v>1.1056333333333332</v>
      </c>
      <c r="P146" s="31">
        <v>57623</v>
      </c>
      <c r="Q146" s="31">
        <v>500000</v>
      </c>
      <c r="R146" s="31">
        <v>200000</v>
      </c>
      <c r="S146" s="31">
        <v>331976</v>
      </c>
      <c r="T146" s="36">
        <f t="shared" si="38"/>
        <v>1.65988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25327060</v>
      </c>
      <c r="E147" s="31">
        <v>33778562</v>
      </c>
      <c r="F147" s="31">
        <v>266702</v>
      </c>
      <c r="G147" s="36">
        <f t="shared" si="32"/>
        <v>1.0530318165629963E-2</v>
      </c>
      <c r="H147" s="31">
        <v>350290</v>
      </c>
      <c r="I147" s="36">
        <f t="shared" si="33"/>
        <v>1.3830661750712479E-2</v>
      </c>
      <c r="J147" s="31">
        <v>25614753</v>
      </c>
      <c r="K147" s="36">
        <f t="shared" si="34"/>
        <v>0.75831389743589439</v>
      </c>
      <c r="L147" s="31">
        <v>4808344</v>
      </c>
      <c r="M147" s="36">
        <f t="shared" si="35"/>
        <v>0.142348984542326</v>
      </c>
      <c r="N147" s="31">
        <f t="shared" si="36"/>
        <v>31040089</v>
      </c>
      <c r="O147" s="36">
        <f t="shared" si="37"/>
        <v>0.91892866842584953</v>
      </c>
      <c r="P147" s="31">
        <v>238118</v>
      </c>
      <c r="Q147" s="31">
        <v>23760550</v>
      </c>
      <c r="R147" s="31">
        <v>23760550</v>
      </c>
      <c r="S147" s="31">
        <v>24387676</v>
      </c>
      <c r="T147" s="36">
        <f t="shared" si="38"/>
        <v>1.0263935809566698</v>
      </c>
      <c r="U147" s="36">
        <f t="shared" si="39"/>
        <v>19.193114338269261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2573516</v>
      </c>
      <c r="E148" s="31">
        <v>1273516</v>
      </c>
      <c r="F148" s="31">
        <v>391447</v>
      </c>
      <c r="G148" s="36">
        <f t="shared" si="32"/>
        <v>0.15210591268909926</v>
      </c>
      <c r="H148" s="31">
        <v>357439</v>
      </c>
      <c r="I148" s="36">
        <f t="shared" si="33"/>
        <v>0.1388913066792668</v>
      </c>
      <c r="J148" s="31">
        <v>398234</v>
      </c>
      <c r="K148" s="36">
        <f t="shared" si="34"/>
        <v>0.31270435550083392</v>
      </c>
      <c r="L148" s="31">
        <v>377781</v>
      </c>
      <c r="M148" s="36">
        <f t="shared" si="35"/>
        <v>0.29664409398861108</v>
      </c>
      <c r="N148" s="31">
        <f t="shared" si="36"/>
        <v>1524901</v>
      </c>
      <c r="O148" s="36">
        <f t="shared" si="37"/>
        <v>1.1973944575490219</v>
      </c>
      <c r="P148" s="31">
        <v>351053</v>
      </c>
      <c r="Q148" s="31">
        <v>2184036</v>
      </c>
      <c r="R148" s="31">
        <v>2184036</v>
      </c>
      <c r="S148" s="31">
        <v>1464762</v>
      </c>
      <c r="T148" s="36">
        <f t="shared" si="38"/>
        <v>0.67066751646950873</v>
      </c>
      <c r="U148" s="36">
        <f t="shared" si="39"/>
        <v>7.6136651730650318E-2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635223</v>
      </c>
      <c r="G149" s="36">
        <f t="shared" si="32"/>
        <v>0.22533628946434905</v>
      </c>
      <c r="H149" s="31">
        <v>1296631</v>
      </c>
      <c r="I149" s="36">
        <f t="shared" si="33"/>
        <v>0.45996133380631432</v>
      </c>
      <c r="J149" s="31">
        <v>0</v>
      </c>
      <c r="K149" s="36">
        <f t="shared" si="34"/>
        <v>0</v>
      </c>
      <c r="L149" s="31">
        <v>1801683</v>
      </c>
      <c r="M149" s="36">
        <f t="shared" si="35"/>
        <v>0.63912131961688545</v>
      </c>
      <c r="N149" s="31">
        <f t="shared" si="36"/>
        <v>3733537</v>
      </c>
      <c r="O149" s="36">
        <f t="shared" si="37"/>
        <v>1.3244189428875488</v>
      </c>
      <c r="P149" s="31">
        <v>285644</v>
      </c>
      <c r="Q149" s="31">
        <v>2808000</v>
      </c>
      <c r="R149" s="31">
        <v>2808000</v>
      </c>
      <c r="S149" s="31">
        <v>3808002</v>
      </c>
      <c r="T149" s="36">
        <f t="shared" si="38"/>
        <v>1.3561260683760683</v>
      </c>
      <c r="U149" s="36">
        <f t="shared" si="39"/>
        <v>5.3074421307641684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34609080</v>
      </c>
      <c r="E150" s="32">
        <f>SUM(E145:E149)</f>
        <v>42591055</v>
      </c>
      <c r="F150" s="32">
        <f>SUM(F145:F149)</f>
        <v>2536299</v>
      </c>
      <c r="G150" s="37">
        <f t="shared" si="32"/>
        <v>7.3284207496992118E-2</v>
      </c>
      <c r="H150" s="32">
        <f>SUM(H145:H149)</f>
        <v>3183445</v>
      </c>
      <c r="I150" s="37">
        <f t="shared" si="33"/>
        <v>9.1982942048734029E-2</v>
      </c>
      <c r="J150" s="32">
        <f>SUM(J145:J149)</f>
        <v>26981755</v>
      </c>
      <c r="K150" s="37">
        <f t="shared" si="34"/>
        <v>0.63350755223133115</v>
      </c>
      <c r="L150" s="32">
        <f>SUM(L145:L149)</f>
        <v>7954093</v>
      </c>
      <c r="M150" s="37">
        <f t="shared" si="35"/>
        <v>0.1867550122907263</v>
      </c>
      <c r="N150" s="32">
        <f t="shared" si="36"/>
        <v>40655592</v>
      </c>
      <c r="O150" s="37">
        <f t="shared" si="37"/>
        <v>0.95455705429226867</v>
      </c>
      <c r="P150" s="32">
        <f>SUM(P145:P149)</f>
        <v>1721728</v>
      </c>
      <c r="Q150" s="32">
        <f>SUM(Q145:Q149)</f>
        <v>33606693</v>
      </c>
      <c r="R150" s="32">
        <f>SUM(R145:R149)</f>
        <v>39226368</v>
      </c>
      <c r="S150" s="32">
        <f>SUM(S145:S149)</f>
        <v>32898666</v>
      </c>
      <c r="T150" s="37">
        <f t="shared" si="38"/>
        <v>0.83868753793366746</v>
      </c>
      <c r="U150" s="37">
        <f t="shared" si="39"/>
        <v>3.6198313554754291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450500</v>
      </c>
      <c r="E151" s="31">
        <v>395000</v>
      </c>
      <c r="F151" s="31">
        <v>59422</v>
      </c>
      <c r="G151" s="36">
        <f t="shared" si="32"/>
        <v>0.13190233074361821</v>
      </c>
      <c r="H151" s="31">
        <v>37665</v>
      </c>
      <c r="I151" s="36">
        <f t="shared" si="33"/>
        <v>8.3607103218645951E-2</v>
      </c>
      <c r="J151" s="31">
        <v>61219</v>
      </c>
      <c r="K151" s="36">
        <f t="shared" si="34"/>
        <v>0.15498481012658227</v>
      </c>
      <c r="L151" s="31">
        <v>253500</v>
      </c>
      <c r="M151" s="36">
        <f t="shared" si="35"/>
        <v>0.64177215189873416</v>
      </c>
      <c r="N151" s="31">
        <f t="shared" si="36"/>
        <v>411806</v>
      </c>
      <c r="O151" s="36">
        <f t="shared" si="37"/>
        <v>1.0425468354430381</v>
      </c>
      <c r="P151" s="31">
        <v>66510</v>
      </c>
      <c r="Q151" s="31">
        <v>212000</v>
      </c>
      <c r="R151" s="31">
        <v>425000</v>
      </c>
      <c r="S151" s="31">
        <v>299560</v>
      </c>
      <c r="T151" s="36">
        <f t="shared" si="38"/>
        <v>0.70484705882352938</v>
      </c>
      <c r="U151" s="36">
        <f t="shared" si="39"/>
        <v>2.8114569237708613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12699500</v>
      </c>
      <c r="E152" s="31">
        <v>28869300</v>
      </c>
      <c r="F152" s="31">
        <v>9477619</v>
      </c>
      <c r="G152" s="36">
        <f t="shared" si="32"/>
        <v>0.74629859443285174</v>
      </c>
      <c r="H152" s="31">
        <v>7089904</v>
      </c>
      <c r="I152" s="36">
        <f t="shared" si="33"/>
        <v>0.55828213709201147</v>
      </c>
      <c r="J152" s="31">
        <v>3499694</v>
      </c>
      <c r="K152" s="36">
        <f t="shared" si="34"/>
        <v>0.12122545402902045</v>
      </c>
      <c r="L152" s="31">
        <v>9071958</v>
      </c>
      <c r="M152" s="36">
        <f t="shared" si="35"/>
        <v>0.31424239590152864</v>
      </c>
      <c r="N152" s="31">
        <f t="shared" si="36"/>
        <v>29139175</v>
      </c>
      <c r="O152" s="36">
        <f t="shared" si="37"/>
        <v>1.0093481656985102</v>
      </c>
      <c r="P152" s="31">
        <v>9099254</v>
      </c>
      <c r="Q152" s="31">
        <v>13588500</v>
      </c>
      <c r="R152" s="31">
        <v>34754499</v>
      </c>
      <c r="S152" s="31">
        <v>16983287</v>
      </c>
      <c r="T152" s="36">
        <f t="shared" si="38"/>
        <v>0.48866441723127702</v>
      </c>
      <c r="U152" s="36">
        <f t="shared" si="39"/>
        <v>-2.9998063577519885E-3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12273600</v>
      </c>
      <c r="E153" s="31">
        <v>23635600</v>
      </c>
      <c r="F153" s="31">
        <v>1241425</v>
      </c>
      <c r="G153" s="36">
        <f t="shared" si="32"/>
        <v>0.10114595554686481</v>
      </c>
      <c r="H153" s="31">
        <v>1063772</v>
      </c>
      <c r="I153" s="36">
        <f t="shared" si="33"/>
        <v>8.6671555207925952E-2</v>
      </c>
      <c r="J153" s="31">
        <v>1539974</v>
      </c>
      <c r="K153" s="36">
        <f t="shared" si="34"/>
        <v>6.5154851156729685E-2</v>
      </c>
      <c r="L153" s="31">
        <v>19330673</v>
      </c>
      <c r="M153" s="36">
        <f t="shared" si="35"/>
        <v>0.81786258863747907</v>
      </c>
      <c r="N153" s="31">
        <f t="shared" si="36"/>
        <v>23175844</v>
      </c>
      <c r="O153" s="36">
        <f t="shared" si="37"/>
        <v>0.98054815617119939</v>
      </c>
      <c r="P153" s="31">
        <v>17558914</v>
      </c>
      <c r="Q153" s="31">
        <v>17108170</v>
      </c>
      <c r="R153" s="31">
        <v>22052710</v>
      </c>
      <c r="S153" s="31">
        <v>21016353</v>
      </c>
      <c r="T153" s="36">
        <f t="shared" si="38"/>
        <v>0.95300545828607908</v>
      </c>
      <c r="U153" s="36">
        <f t="shared" si="39"/>
        <v>0.1009036777559249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4459668</v>
      </c>
      <c r="E154" s="31">
        <v>4335668</v>
      </c>
      <c r="F154" s="31">
        <v>948954</v>
      </c>
      <c r="G154" s="36">
        <f t="shared" si="32"/>
        <v>0.21278579481701329</v>
      </c>
      <c r="H154" s="31">
        <v>905463</v>
      </c>
      <c r="I154" s="36">
        <f t="shared" si="33"/>
        <v>0.20303372358659882</v>
      </c>
      <c r="J154" s="31">
        <v>246227</v>
      </c>
      <c r="K154" s="36">
        <f t="shared" si="34"/>
        <v>5.6791018131462097E-2</v>
      </c>
      <c r="L154" s="31">
        <v>17797</v>
      </c>
      <c r="M154" s="36">
        <f t="shared" si="35"/>
        <v>4.1047884662755545E-3</v>
      </c>
      <c r="N154" s="31">
        <f t="shared" si="36"/>
        <v>2118441</v>
      </c>
      <c r="O154" s="36">
        <f t="shared" si="37"/>
        <v>0.4886077531766731</v>
      </c>
      <c r="P154" s="31">
        <v>196245</v>
      </c>
      <c r="Q154" s="31">
        <v>5784844</v>
      </c>
      <c r="R154" s="31">
        <v>6784844</v>
      </c>
      <c r="S154" s="31">
        <v>5000441</v>
      </c>
      <c r="T154" s="36">
        <f t="shared" si="38"/>
        <v>0.73700161713371748</v>
      </c>
      <c r="U154" s="36">
        <f t="shared" si="39"/>
        <v>-0.9093123391678769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1328100</v>
      </c>
      <c r="E155" s="31">
        <v>1328100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60194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31211368</v>
      </c>
      <c r="E157" s="32">
        <f>SUM(E151:E156)</f>
        <v>58563668</v>
      </c>
      <c r="F157" s="32">
        <f>SUM(F151:F156)</f>
        <v>11727420</v>
      </c>
      <c r="G157" s="37">
        <f t="shared" si="32"/>
        <v>0.37574194120552484</v>
      </c>
      <c r="H157" s="32">
        <f>SUM(H151:H156)</f>
        <v>9096804</v>
      </c>
      <c r="I157" s="37">
        <f t="shared" si="33"/>
        <v>0.29145803541837706</v>
      </c>
      <c r="J157" s="32">
        <f>SUM(J151:J156)</f>
        <v>5347114</v>
      </c>
      <c r="K157" s="37">
        <f t="shared" si="34"/>
        <v>9.130428783934777E-2</v>
      </c>
      <c r="L157" s="32">
        <f>SUM(L151:L156)</f>
        <v>28673928</v>
      </c>
      <c r="M157" s="37">
        <f t="shared" si="35"/>
        <v>0.48961974171426559</v>
      </c>
      <c r="N157" s="32">
        <f t="shared" si="36"/>
        <v>54845266</v>
      </c>
      <c r="O157" s="37">
        <f t="shared" si="37"/>
        <v>0.93650667509418983</v>
      </c>
      <c r="P157" s="32">
        <f>SUM(P151:P156)</f>
        <v>26920923</v>
      </c>
      <c r="Q157" s="32">
        <f>SUM(Q151:Q156)</f>
        <v>36693514</v>
      </c>
      <c r="R157" s="32">
        <f>SUM(R151:R156)</f>
        <v>64017053</v>
      </c>
      <c r="S157" s="32">
        <f>SUM(S151:S156)</f>
        <v>43359835</v>
      </c>
      <c r="T157" s="37">
        <f t="shared" si="38"/>
        <v>0.67731694865741476</v>
      </c>
      <c r="U157" s="37">
        <f t="shared" si="39"/>
        <v>6.5116823817667813E-2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4470304</v>
      </c>
      <c r="E158" s="31">
        <v>4327304</v>
      </c>
      <c r="F158" s="31">
        <v>1116142</v>
      </c>
      <c r="G158" s="36">
        <f t="shared" si="32"/>
        <v>0.24967921644702462</v>
      </c>
      <c r="H158" s="31">
        <v>1081486</v>
      </c>
      <c r="I158" s="36">
        <f t="shared" si="33"/>
        <v>0.24192672355168687</v>
      </c>
      <c r="J158" s="31">
        <v>1136516</v>
      </c>
      <c r="K158" s="36">
        <f t="shared" si="34"/>
        <v>0.26263835404214725</v>
      </c>
      <c r="L158" s="31">
        <v>1581110</v>
      </c>
      <c r="M158" s="36">
        <f t="shared" si="35"/>
        <v>0.36537992246442591</v>
      </c>
      <c r="N158" s="31">
        <f t="shared" si="36"/>
        <v>4915254</v>
      </c>
      <c r="O158" s="36">
        <f t="shared" si="37"/>
        <v>1.1358698164030074</v>
      </c>
      <c r="P158" s="31">
        <v>1076292</v>
      </c>
      <c r="Q158" s="31">
        <v>958920</v>
      </c>
      <c r="R158" s="31">
        <v>2158920</v>
      </c>
      <c r="S158" s="31">
        <v>1548029</v>
      </c>
      <c r="T158" s="36">
        <f t="shared" si="38"/>
        <v>0.7170386118985419</v>
      </c>
      <c r="U158" s="36">
        <f t="shared" si="39"/>
        <v>0.46903442560197428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32840496</v>
      </c>
      <c r="E159" s="31">
        <v>33422537</v>
      </c>
      <c r="F159" s="31">
        <v>10015860</v>
      </c>
      <c r="G159" s="36">
        <f t="shared" si="32"/>
        <v>0.30498504042082675</v>
      </c>
      <c r="H159" s="31">
        <v>9962482</v>
      </c>
      <c r="I159" s="36">
        <f t="shared" si="33"/>
        <v>0.3033596691109659</v>
      </c>
      <c r="J159" s="31">
        <v>7996404</v>
      </c>
      <c r="K159" s="36">
        <f t="shared" si="34"/>
        <v>0.23925185571639879</v>
      </c>
      <c r="L159" s="31">
        <v>3580250</v>
      </c>
      <c r="M159" s="36">
        <f t="shared" si="35"/>
        <v>0.10712083286795374</v>
      </c>
      <c r="N159" s="31">
        <f t="shared" si="36"/>
        <v>31554996</v>
      </c>
      <c r="O159" s="36">
        <f t="shared" si="37"/>
        <v>0.94412330218977691</v>
      </c>
      <c r="P159" s="31">
        <v>3936293</v>
      </c>
      <c r="Q159" s="31">
        <v>30386940</v>
      </c>
      <c r="R159" s="31">
        <v>31196909</v>
      </c>
      <c r="S159" s="31">
        <v>27828928</v>
      </c>
      <c r="T159" s="36">
        <f t="shared" si="38"/>
        <v>0.89204119549151484</v>
      </c>
      <c r="U159" s="36">
        <f t="shared" si="39"/>
        <v>-9.0451345974499331E-2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1760000</v>
      </c>
      <c r="E160" s="31">
        <v>1760000</v>
      </c>
      <c r="F160" s="31">
        <v>905583</v>
      </c>
      <c r="G160" s="36">
        <f t="shared" si="32"/>
        <v>0.51453579545454542</v>
      </c>
      <c r="H160" s="31">
        <v>1021191</v>
      </c>
      <c r="I160" s="36">
        <f t="shared" si="33"/>
        <v>0.58022215909090913</v>
      </c>
      <c r="J160" s="31">
        <v>-204928</v>
      </c>
      <c r="K160" s="36">
        <f t="shared" si="34"/>
        <v>-0.11643636363636363</v>
      </c>
      <c r="L160" s="31">
        <v>38154</v>
      </c>
      <c r="M160" s="36">
        <f t="shared" si="35"/>
        <v>2.1678409090909092E-2</v>
      </c>
      <c r="N160" s="31">
        <f t="shared" si="36"/>
        <v>1760000</v>
      </c>
      <c r="O160" s="36">
        <f t="shared" si="37"/>
        <v>1</v>
      </c>
      <c r="P160" s="31">
        <v>901196</v>
      </c>
      <c r="Q160" s="31">
        <v>2277000</v>
      </c>
      <c r="R160" s="31">
        <v>2277000</v>
      </c>
      <c r="S160" s="31">
        <v>3726893</v>
      </c>
      <c r="T160" s="36">
        <f t="shared" si="38"/>
        <v>1.636755819060167</v>
      </c>
      <c r="U160" s="36">
        <f t="shared" si="39"/>
        <v>-0.95766292793132679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39070800</v>
      </c>
      <c r="E163" s="32">
        <f>SUM(E158:E162)</f>
        <v>39509841</v>
      </c>
      <c r="F163" s="32">
        <f>SUM(F158:F162)</f>
        <v>12037585</v>
      </c>
      <c r="G163" s="37">
        <f t="shared" si="32"/>
        <v>0.30809671161071694</v>
      </c>
      <c r="H163" s="32">
        <f>SUM(H158:H162)</f>
        <v>12065159</v>
      </c>
      <c r="I163" s="37">
        <f t="shared" si="33"/>
        <v>0.30880245605413764</v>
      </c>
      <c r="J163" s="32">
        <f>SUM(J158:J162)</f>
        <v>8927992</v>
      </c>
      <c r="K163" s="37">
        <f t="shared" si="34"/>
        <v>0.22596881622479828</v>
      </c>
      <c r="L163" s="32">
        <f>SUM(L158:L162)</f>
        <v>5199514</v>
      </c>
      <c r="M163" s="37">
        <f t="shared" si="35"/>
        <v>0.13160047897940161</v>
      </c>
      <c r="N163" s="32">
        <f t="shared" si="36"/>
        <v>38230250</v>
      </c>
      <c r="O163" s="37">
        <f t="shared" si="37"/>
        <v>0.96761335992215203</v>
      </c>
      <c r="P163" s="32">
        <f>SUM(P158:P162)</f>
        <v>5913781</v>
      </c>
      <c r="Q163" s="32">
        <f>SUM(Q158:Q162)</f>
        <v>33622860</v>
      </c>
      <c r="R163" s="32">
        <f>SUM(R158:R162)</f>
        <v>35632829</v>
      </c>
      <c r="S163" s="32">
        <f>SUM(S158:S162)</f>
        <v>33103850</v>
      </c>
      <c r="T163" s="37">
        <f t="shared" si="38"/>
        <v>0.92902671297864114</v>
      </c>
      <c r="U163" s="37">
        <f t="shared" si="39"/>
        <v>-0.1207800897598339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1056</v>
      </c>
      <c r="E164" s="31">
        <v>1056</v>
      </c>
      <c r="F164" s="31">
        <v>0</v>
      </c>
      <c r="G164" s="36">
        <f t="shared" si="32"/>
        <v>0</v>
      </c>
      <c r="H164" s="31">
        <v>1678562</v>
      </c>
      <c r="I164" s="36">
        <f t="shared" si="33"/>
        <v>1589.5473484848485</v>
      </c>
      <c r="J164" s="31">
        <v>2620955</v>
      </c>
      <c r="K164" s="36">
        <f t="shared" si="34"/>
        <v>2481.964962121212</v>
      </c>
      <c r="L164" s="31">
        <v>2521887</v>
      </c>
      <c r="M164" s="36">
        <f t="shared" si="35"/>
        <v>2388.150568181818</v>
      </c>
      <c r="N164" s="31">
        <f t="shared" si="36"/>
        <v>6821404</v>
      </c>
      <c r="O164" s="36">
        <f t="shared" si="37"/>
        <v>6459.662878787879</v>
      </c>
      <c r="P164" s="31">
        <v>539</v>
      </c>
      <c r="Q164" s="31">
        <v>1000</v>
      </c>
      <c r="R164" s="31">
        <v>1000</v>
      </c>
      <c r="S164" s="31">
        <v>1078</v>
      </c>
      <c r="T164" s="36">
        <f t="shared" si="38"/>
        <v>1.0780000000000001</v>
      </c>
      <c r="U164" s="36">
        <f t="shared" si="39"/>
        <v>4677.8256029684599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262200</v>
      </c>
      <c r="E165" s="31">
        <v>21765200</v>
      </c>
      <c r="F165" s="31">
        <v>6936547</v>
      </c>
      <c r="G165" s="36">
        <f t="shared" si="32"/>
        <v>26.455175438596491</v>
      </c>
      <c r="H165" s="31">
        <v>8270467</v>
      </c>
      <c r="I165" s="36">
        <f t="shared" si="33"/>
        <v>31.542589626239511</v>
      </c>
      <c r="J165" s="31">
        <v>1257208</v>
      </c>
      <c r="K165" s="36">
        <f t="shared" si="34"/>
        <v>5.7762299450498961E-2</v>
      </c>
      <c r="L165" s="31">
        <v>2610711</v>
      </c>
      <c r="M165" s="36">
        <f t="shared" si="35"/>
        <v>0.11994886332310294</v>
      </c>
      <c r="N165" s="31">
        <f t="shared" si="36"/>
        <v>19074933</v>
      </c>
      <c r="O165" s="36">
        <f t="shared" si="37"/>
        <v>0.87639594398397447</v>
      </c>
      <c r="P165" s="31">
        <v>32622</v>
      </c>
      <c r="Q165" s="31">
        <v>60000</v>
      </c>
      <c r="R165" s="31">
        <v>60000</v>
      </c>
      <c r="S165" s="31">
        <v>192176</v>
      </c>
      <c r="T165" s="36">
        <f t="shared" si="38"/>
        <v>3.2029333333333332</v>
      </c>
      <c r="U165" s="36">
        <f t="shared" si="39"/>
        <v>79.029152105940781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63142549</v>
      </c>
      <c r="E166" s="31">
        <v>62988549</v>
      </c>
      <c r="F166" s="31">
        <v>25647883</v>
      </c>
      <c r="G166" s="36">
        <f t="shared" si="32"/>
        <v>0.40619017455250339</v>
      </c>
      <c r="H166" s="31">
        <v>21311302</v>
      </c>
      <c r="I166" s="36">
        <f t="shared" si="33"/>
        <v>0.33751095477631099</v>
      </c>
      <c r="J166" s="31">
        <v>15856282</v>
      </c>
      <c r="K166" s="36">
        <f t="shared" si="34"/>
        <v>0.25173277130101857</v>
      </c>
      <c r="L166" s="31">
        <v>330742</v>
      </c>
      <c r="M166" s="36">
        <f t="shared" si="35"/>
        <v>5.2508274162657723E-3</v>
      </c>
      <c r="N166" s="31">
        <f t="shared" si="36"/>
        <v>63146209</v>
      </c>
      <c r="O166" s="36">
        <f t="shared" si="37"/>
        <v>1.0025029946316115</v>
      </c>
      <c r="P166" s="31">
        <v>9217578</v>
      </c>
      <c r="Q166" s="31">
        <v>78839960</v>
      </c>
      <c r="R166" s="31">
        <v>79533062</v>
      </c>
      <c r="S166" s="31">
        <v>79674972</v>
      </c>
      <c r="T166" s="36">
        <f t="shared" si="38"/>
        <v>1.0017842894065867</v>
      </c>
      <c r="U166" s="36">
        <f t="shared" si="39"/>
        <v>-0.96411833998041563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2178000</v>
      </c>
      <c r="E167" s="31">
        <v>2178000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1762220</v>
      </c>
      <c r="K167" s="36">
        <f t="shared" si="34"/>
        <v>0.80910009182736453</v>
      </c>
      <c r="L167" s="31">
        <v>33737</v>
      </c>
      <c r="M167" s="36">
        <f t="shared" si="35"/>
        <v>1.5489898989898989E-2</v>
      </c>
      <c r="N167" s="31">
        <f t="shared" si="36"/>
        <v>1795957</v>
      </c>
      <c r="O167" s="36">
        <f t="shared" si="37"/>
        <v>0.82458999081726359</v>
      </c>
      <c r="P167" s="31">
        <v>79609</v>
      </c>
      <c r="Q167" s="31">
        <v>2476000</v>
      </c>
      <c r="R167" s="31">
        <v>2476000</v>
      </c>
      <c r="S167" s="31">
        <v>2633027</v>
      </c>
      <c r="T167" s="36">
        <f t="shared" si="38"/>
        <v>1.0634196284329565</v>
      </c>
      <c r="U167" s="36">
        <f t="shared" si="39"/>
        <v>-0.57621625695587175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65583805</v>
      </c>
      <c r="E169" s="32">
        <f>SUM(E164:E168)</f>
        <v>86932805</v>
      </c>
      <c r="F169" s="32">
        <f>SUM(F164:F168)</f>
        <v>32584430</v>
      </c>
      <c r="G169" s="37">
        <f t="shared" si="32"/>
        <v>0.49683652846918536</v>
      </c>
      <c r="H169" s="32">
        <f>SUM(H164:H168)</f>
        <v>31260331</v>
      </c>
      <c r="I169" s="37">
        <f t="shared" si="33"/>
        <v>0.47664710823045414</v>
      </c>
      <c r="J169" s="32">
        <f>SUM(J164:J168)</f>
        <v>21496665</v>
      </c>
      <c r="K169" s="37">
        <f t="shared" si="34"/>
        <v>0.24727909101748183</v>
      </c>
      <c r="L169" s="32">
        <f>SUM(L164:L168)</f>
        <v>5497077</v>
      </c>
      <c r="M169" s="37">
        <f t="shared" si="35"/>
        <v>6.3233631998875453E-2</v>
      </c>
      <c r="N169" s="32">
        <f t="shared" si="36"/>
        <v>90838503</v>
      </c>
      <c r="O169" s="37">
        <f t="shared" si="37"/>
        <v>1.0449277807152317</v>
      </c>
      <c r="P169" s="32">
        <f>SUM(P164:P168)</f>
        <v>9330348</v>
      </c>
      <c r="Q169" s="32">
        <f>SUM(Q164:Q168)</f>
        <v>81376960</v>
      </c>
      <c r="R169" s="32">
        <f>SUM(R164:R168)</f>
        <v>82070062</v>
      </c>
      <c r="S169" s="32">
        <f>SUM(S164:S168)</f>
        <v>82501253</v>
      </c>
      <c r="T169" s="37">
        <f t="shared" si="38"/>
        <v>1.0052539377879355</v>
      </c>
      <c r="U169" s="37">
        <f t="shared" si="39"/>
        <v>-0.41083901693698888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1012785967</v>
      </c>
      <c r="E170" s="32">
        <f>SUM(E105,E107:E111,E113:E120,E122:E125,E127:E131,E133:E136,E138:E143,E145:E149,E151:E156,E158:E162,E164:E168)</f>
        <v>1143467170</v>
      </c>
      <c r="F170" s="32">
        <f>SUM(F105,F107:F111,F113:F120,F122:F125,F127:F131,F133:F136,F138:F143,F145:F149,F151:F156,F158:F162,F164:F168)</f>
        <v>151103144</v>
      </c>
      <c r="G170" s="37">
        <f t="shared" si="32"/>
        <v>0.14919553481530418</v>
      </c>
      <c r="H170" s="32">
        <f>SUM(H105,H107:H111,H113:H120,H122:H125,H127:H131,H133:H136,H138:H143,H145:H149,H151:H156,H158:H162,H164:H168)</f>
        <v>220910806</v>
      </c>
      <c r="I170" s="37">
        <f t="shared" si="33"/>
        <v>0.21812190650149479</v>
      </c>
      <c r="J170" s="32">
        <f>SUM(J105,J107:J111,J113:J120,J122:J125,J127:J131,J133:J136,J138:J143,J145:J149,J151:J156,J158:J162,J164:J168)</f>
        <v>192209777</v>
      </c>
      <c r="K170" s="37">
        <f t="shared" si="34"/>
        <v>0.16809383080058171</v>
      </c>
      <c r="L170" s="32">
        <f>SUM(L105,L107:L111,L113:L120,L122:L125,L127:L131,L133:L136,L138:L143,L145:L149,L151:L156,L158:L162,L164:L168)</f>
        <v>253188309</v>
      </c>
      <c r="M170" s="37">
        <f t="shared" si="35"/>
        <v>0.22142158134719339</v>
      </c>
      <c r="N170" s="32">
        <f t="shared" si="36"/>
        <v>817412036</v>
      </c>
      <c r="O170" s="37">
        <f t="shared" si="37"/>
        <v>0.714853961220417</v>
      </c>
      <c r="P170" s="32">
        <f>SUM(P105,P107:P111,P113:P120,P122:P125,P127:P131,P133:P136,P138:P143,P145:P149,P151:P156,P158:P162,P164:P168)</f>
        <v>148480526</v>
      </c>
      <c r="Q170" s="32">
        <f>SUM(Q105,Q107:Q111,Q113:Q120,Q122:Q125,Q127:Q131,Q133:Q136,Q138:Q143,Q145:Q149,Q151:Q156,Q158:Q162,Q164:Q168)</f>
        <v>813152551</v>
      </c>
      <c r="R170" s="32">
        <f>SUM(R105,R107:R111,R113:R120,R122:R125,R127:R131,R133:R136,R138:R143,R145:R149,R151:R156,R158:R162,R164:R168)</f>
        <v>869332128</v>
      </c>
      <c r="S170" s="32">
        <f>SUM(S105,S107:S111,S113:S120,S122:S125,S127:S131,S133:S136,S138:S143,S145:S149,S151:S156,S158:S162,S164:S168)</f>
        <v>635480478</v>
      </c>
      <c r="T170" s="37">
        <f t="shared" si="38"/>
        <v>0.73099849589362009</v>
      </c>
      <c r="U170" s="37">
        <f t="shared" si="39"/>
        <v>0.7051953937717057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8750000</v>
      </c>
      <c r="E173" s="31">
        <v>8225000</v>
      </c>
      <c r="F173" s="31">
        <v>-2803892</v>
      </c>
      <c r="G173" s="36">
        <f t="shared" ref="G173:G205" si="40">IF(($D173     =0),0,($F173     /$D173     ))</f>
        <v>-0.32044479999999997</v>
      </c>
      <c r="H173" s="31">
        <v>-2969642</v>
      </c>
      <c r="I173" s="36">
        <f t="shared" ref="I173:I205" si="41">IF(($D173     =0),0,($H173     /$D173     ))</f>
        <v>-0.33938765714285712</v>
      </c>
      <c r="J173" s="31">
        <v>-2988330</v>
      </c>
      <c r="K173" s="36">
        <f t="shared" ref="K173:K205" si="42">IF(($E173     =0),0,($J173     /$E173     ))</f>
        <v>-0.36332279635258358</v>
      </c>
      <c r="L173" s="31">
        <v>329682</v>
      </c>
      <c r="M173" s="36">
        <f t="shared" ref="M173:M205" si="43">IF(($E173     =0),0,($L173     /$E173     ))</f>
        <v>4.00829179331307E-2</v>
      </c>
      <c r="N173" s="31">
        <f t="shared" ref="N173:N205" si="44">$F173     +$H173     +$J173     +$L173</f>
        <v>-8432182</v>
      </c>
      <c r="O173" s="36">
        <f t="shared" ref="O173:O205" si="45">IF(($E173     =0),0,($N173     /$E173     ))</f>
        <v>-1.025189300911854</v>
      </c>
      <c r="P173" s="31">
        <v>-2721447</v>
      </c>
      <c r="Q173" s="31">
        <v>8450000</v>
      </c>
      <c r="R173" s="31">
        <v>8010000</v>
      </c>
      <c r="S173" s="31">
        <v>-5043764</v>
      </c>
      <c r="T173" s="36">
        <f t="shared" ref="T173:T205" si="46">IF(($R173     =0),0,($S173     /$R173     ))</f>
        <v>-0.62968339575530585</v>
      </c>
      <c r="U173" s="36">
        <f t="shared" ref="U173:U205" si="47">IF(($P173     =0),0,(($L173     /$P173     )-1))</f>
        <v>-1.1211421717931673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25455518</v>
      </c>
      <c r="E174" s="31">
        <v>28016081</v>
      </c>
      <c r="F174" s="31">
        <v>6452262</v>
      </c>
      <c r="G174" s="36">
        <f t="shared" si="40"/>
        <v>0.25347203698624399</v>
      </c>
      <c r="H174" s="31">
        <v>7129014</v>
      </c>
      <c r="I174" s="36">
        <f t="shared" si="41"/>
        <v>0.28005770693803994</v>
      </c>
      <c r="J174" s="31">
        <v>5569789</v>
      </c>
      <c r="K174" s="36">
        <f t="shared" si="42"/>
        <v>0.19880685667634956</v>
      </c>
      <c r="L174" s="31">
        <v>3956207</v>
      </c>
      <c r="M174" s="36">
        <f t="shared" si="43"/>
        <v>0.14121200606180428</v>
      </c>
      <c r="N174" s="31">
        <f t="shared" si="44"/>
        <v>23107272</v>
      </c>
      <c r="O174" s="36">
        <f t="shared" si="45"/>
        <v>0.82478602199929385</v>
      </c>
      <c r="P174" s="31">
        <v>5479681</v>
      </c>
      <c r="Q174" s="31">
        <v>23322888</v>
      </c>
      <c r="R174" s="31">
        <v>23322888</v>
      </c>
      <c r="S174" s="31">
        <v>22965220</v>
      </c>
      <c r="T174" s="36">
        <f t="shared" si="46"/>
        <v>0.98466450638531555</v>
      </c>
      <c r="U174" s="36">
        <f t="shared" si="47"/>
        <v>-0.2780223885295513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21323285</v>
      </c>
      <c r="E175" s="31">
        <v>21323285</v>
      </c>
      <c r="F175" s="31">
        <v>36615031</v>
      </c>
      <c r="G175" s="36">
        <f t="shared" si="40"/>
        <v>1.7171383771309159</v>
      </c>
      <c r="H175" s="31">
        <v>20214771</v>
      </c>
      <c r="I175" s="36">
        <f t="shared" si="41"/>
        <v>0.94801391999403473</v>
      </c>
      <c r="J175" s="31">
        <v>-381712</v>
      </c>
      <c r="K175" s="36">
        <f t="shared" si="42"/>
        <v>-1.7901181736303763E-2</v>
      </c>
      <c r="L175" s="31">
        <v>-20135350</v>
      </c>
      <c r="M175" s="36">
        <f t="shared" si="43"/>
        <v>-0.94428930626777252</v>
      </c>
      <c r="N175" s="31">
        <f t="shared" si="44"/>
        <v>36312740</v>
      </c>
      <c r="O175" s="36">
        <f t="shared" si="45"/>
        <v>1.7029618091208742</v>
      </c>
      <c r="P175" s="31">
        <v>-301485</v>
      </c>
      <c r="Q175" s="31">
        <v>19985392</v>
      </c>
      <c r="R175" s="31">
        <v>19917567</v>
      </c>
      <c r="S175" s="31">
        <v>-1303701</v>
      </c>
      <c r="T175" s="36">
        <f t="shared" si="46"/>
        <v>-6.5454831907933331E-2</v>
      </c>
      <c r="U175" s="36">
        <f t="shared" si="47"/>
        <v>65.787236512595982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4779933</v>
      </c>
      <c r="E176" s="31">
        <v>4819933</v>
      </c>
      <c r="F176" s="31">
        <v>1080473</v>
      </c>
      <c r="G176" s="36">
        <f t="shared" si="40"/>
        <v>0.22604354496182269</v>
      </c>
      <c r="H176" s="31">
        <v>1225853</v>
      </c>
      <c r="I176" s="36">
        <f t="shared" si="41"/>
        <v>0.2564581972174087</v>
      </c>
      <c r="J176" s="31">
        <v>1034074</v>
      </c>
      <c r="K176" s="36">
        <f t="shared" si="42"/>
        <v>0.21454115648495528</v>
      </c>
      <c r="L176" s="31">
        <v>127452</v>
      </c>
      <c r="M176" s="36">
        <f t="shared" si="43"/>
        <v>2.6442691215832252E-2</v>
      </c>
      <c r="N176" s="31">
        <f t="shared" si="44"/>
        <v>3467852</v>
      </c>
      <c r="O176" s="36">
        <f t="shared" si="45"/>
        <v>0.71948137038419413</v>
      </c>
      <c r="P176" s="31">
        <v>259908</v>
      </c>
      <c r="Q176" s="31">
        <v>4349415</v>
      </c>
      <c r="R176" s="31">
        <v>4349415</v>
      </c>
      <c r="S176" s="31">
        <v>3025890</v>
      </c>
      <c r="T176" s="36">
        <f t="shared" si="46"/>
        <v>0.69570045626825672</v>
      </c>
      <c r="U176" s="36">
        <f t="shared" si="47"/>
        <v>-0.50962648321713844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17917956</v>
      </c>
      <c r="E177" s="31">
        <v>8379081</v>
      </c>
      <c r="F177" s="31">
        <v>8260</v>
      </c>
      <c r="G177" s="36">
        <f t="shared" si="40"/>
        <v>4.6099008168119175E-4</v>
      </c>
      <c r="H177" s="31">
        <v>80869</v>
      </c>
      <c r="I177" s="36">
        <f t="shared" si="41"/>
        <v>4.5132938154329658E-3</v>
      </c>
      <c r="J177" s="31">
        <v>116773</v>
      </c>
      <c r="K177" s="36">
        <f t="shared" si="42"/>
        <v>1.3936253868413493E-2</v>
      </c>
      <c r="L177" s="31">
        <v>62782</v>
      </c>
      <c r="M177" s="36">
        <f t="shared" si="43"/>
        <v>7.4927071357825522E-3</v>
      </c>
      <c r="N177" s="31">
        <f t="shared" si="44"/>
        <v>268684</v>
      </c>
      <c r="O177" s="36">
        <f t="shared" si="45"/>
        <v>3.2066046383845671E-2</v>
      </c>
      <c r="P177" s="31">
        <v>1194119</v>
      </c>
      <c r="Q177" s="31">
        <v>16828195</v>
      </c>
      <c r="R177" s="31">
        <v>16936151</v>
      </c>
      <c r="S177" s="31">
        <v>1606873</v>
      </c>
      <c r="T177" s="36">
        <f t="shared" si="46"/>
        <v>9.4878287280268106E-2</v>
      </c>
      <c r="U177" s="36">
        <f t="shared" si="47"/>
        <v>-0.94742400045556596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78226692</v>
      </c>
      <c r="E179" s="32">
        <f>SUM(E173:E178)</f>
        <v>70763380</v>
      </c>
      <c r="F179" s="32">
        <f>SUM(F173:F178)</f>
        <v>41352134</v>
      </c>
      <c r="G179" s="37">
        <f t="shared" si="40"/>
        <v>0.52861923395661414</v>
      </c>
      <c r="H179" s="32">
        <f>SUM(H173:H178)</f>
        <v>25680865</v>
      </c>
      <c r="I179" s="37">
        <f t="shared" si="41"/>
        <v>0.32828775375034391</v>
      </c>
      <c r="J179" s="32">
        <f>SUM(J173:J178)</f>
        <v>3350594</v>
      </c>
      <c r="K179" s="37">
        <f t="shared" si="42"/>
        <v>4.7349264548979995E-2</v>
      </c>
      <c r="L179" s="32">
        <f>SUM(L173:L178)</f>
        <v>-15659227</v>
      </c>
      <c r="M179" s="37">
        <f t="shared" si="43"/>
        <v>-0.22128998077819348</v>
      </c>
      <c r="N179" s="32">
        <f t="shared" si="44"/>
        <v>54724366</v>
      </c>
      <c r="O179" s="37">
        <f t="shared" si="45"/>
        <v>0.77334302007620326</v>
      </c>
      <c r="P179" s="32">
        <f>SUM(P173:P178)</f>
        <v>3910776</v>
      </c>
      <c r="Q179" s="32">
        <f>SUM(Q173:Q178)</f>
        <v>72935890</v>
      </c>
      <c r="R179" s="32">
        <f>SUM(R173:R178)</f>
        <v>72536021</v>
      </c>
      <c r="S179" s="32">
        <f>SUM(S173:S178)</f>
        <v>21250518</v>
      </c>
      <c r="T179" s="37">
        <f t="shared" si="46"/>
        <v>0.29296503595089673</v>
      </c>
      <c r="U179" s="37">
        <f t="shared" si="47"/>
        <v>-5.0041227111959365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2056189</v>
      </c>
      <c r="R180" s="31">
        <v>2056189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27805526</v>
      </c>
      <c r="E181" s="31">
        <v>24272400</v>
      </c>
      <c r="F181" s="31">
        <v>4808072</v>
      </c>
      <c r="G181" s="36">
        <f t="shared" si="40"/>
        <v>0.17291785812647456</v>
      </c>
      <c r="H181" s="31">
        <v>4508834</v>
      </c>
      <c r="I181" s="36">
        <f t="shared" si="41"/>
        <v>0.16215604049353355</v>
      </c>
      <c r="J181" s="31">
        <v>3580430</v>
      </c>
      <c r="K181" s="36">
        <f t="shared" si="42"/>
        <v>0.14751034096339877</v>
      </c>
      <c r="L181" s="31">
        <v>1981921</v>
      </c>
      <c r="M181" s="36">
        <f t="shared" si="43"/>
        <v>8.1653276973022854E-2</v>
      </c>
      <c r="N181" s="31">
        <f t="shared" si="44"/>
        <v>14879257</v>
      </c>
      <c r="O181" s="36">
        <f t="shared" si="45"/>
        <v>0.61301136270002143</v>
      </c>
      <c r="P181" s="31">
        <v>5412825</v>
      </c>
      <c r="Q181" s="31">
        <v>29984000</v>
      </c>
      <c r="R181" s="31">
        <v>26360000</v>
      </c>
      <c r="S181" s="31">
        <v>20155234</v>
      </c>
      <c r="T181" s="36">
        <f t="shared" si="46"/>
        <v>0.764614339908953</v>
      </c>
      <c r="U181" s="36">
        <f t="shared" si="47"/>
        <v>-0.63384720547957851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42077948</v>
      </c>
      <c r="E182" s="31">
        <v>59291953</v>
      </c>
      <c r="F182" s="31">
        <v>2120588</v>
      </c>
      <c r="G182" s="36">
        <f t="shared" si="40"/>
        <v>5.0396659076626077E-2</v>
      </c>
      <c r="H182" s="31">
        <v>-1054639</v>
      </c>
      <c r="I182" s="36">
        <f t="shared" si="41"/>
        <v>-2.5063936102587513E-2</v>
      </c>
      <c r="J182" s="31">
        <v>8917684</v>
      </c>
      <c r="K182" s="36">
        <f t="shared" si="42"/>
        <v>0.15040293916444278</v>
      </c>
      <c r="L182" s="31">
        <v>2391841</v>
      </c>
      <c r="M182" s="36">
        <f t="shared" si="43"/>
        <v>4.0340060986016092E-2</v>
      </c>
      <c r="N182" s="31">
        <f t="shared" si="44"/>
        <v>12375474</v>
      </c>
      <c r="O182" s="36">
        <f t="shared" si="45"/>
        <v>0.20872097095536724</v>
      </c>
      <c r="P182" s="31">
        <v>2459086</v>
      </c>
      <c r="Q182" s="31">
        <v>45779485</v>
      </c>
      <c r="R182" s="31">
        <v>46024485</v>
      </c>
      <c r="S182" s="31">
        <v>13872738</v>
      </c>
      <c r="T182" s="36">
        <f t="shared" si="46"/>
        <v>0.30142081980928193</v>
      </c>
      <c r="U182" s="36">
        <f t="shared" si="47"/>
        <v>-2.7345525939312387E-2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12012165</v>
      </c>
      <c r="E183" s="31">
        <v>12722165</v>
      </c>
      <c r="F183" s="31">
        <v>2696388</v>
      </c>
      <c r="G183" s="36">
        <f t="shared" si="40"/>
        <v>0.22447144207559586</v>
      </c>
      <c r="H183" s="31">
        <v>1808335</v>
      </c>
      <c r="I183" s="36">
        <f t="shared" si="41"/>
        <v>0.15054197140981662</v>
      </c>
      <c r="J183" s="31">
        <v>3689422</v>
      </c>
      <c r="K183" s="36">
        <f t="shared" si="42"/>
        <v>0.28999954017260426</v>
      </c>
      <c r="L183" s="31">
        <v>2373143</v>
      </c>
      <c r="M183" s="36">
        <f t="shared" si="43"/>
        <v>0.18653609664707227</v>
      </c>
      <c r="N183" s="31">
        <f t="shared" si="44"/>
        <v>10567288</v>
      </c>
      <c r="O183" s="36">
        <f t="shared" si="45"/>
        <v>0.83062025999505584</v>
      </c>
      <c r="P183" s="31">
        <v>2477330</v>
      </c>
      <c r="Q183" s="31">
        <v>9882564</v>
      </c>
      <c r="R183" s="31">
        <v>11407564</v>
      </c>
      <c r="S183" s="31">
        <v>9680117</v>
      </c>
      <c r="T183" s="36">
        <f t="shared" si="46"/>
        <v>0.84857003651261564</v>
      </c>
      <c r="U183" s="36">
        <f t="shared" si="47"/>
        <v>-4.2056165307003956E-2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2416000</v>
      </c>
      <c r="E184" s="31">
        <v>2416000</v>
      </c>
      <c r="F184" s="31">
        <v>534554</v>
      </c>
      <c r="G184" s="36">
        <f t="shared" si="40"/>
        <v>0.22125579470198675</v>
      </c>
      <c r="H184" s="31">
        <v>0</v>
      </c>
      <c r="I184" s="36">
        <f t="shared" si="41"/>
        <v>0</v>
      </c>
      <c r="J184" s="31">
        <v>838175</v>
      </c>
      <c r="K184" s="36">
        <f t="shared" si="42"/>
        <v>0.34692673841059601</v>
      </c>
      <c r="L184" s="31">
        <v>1211890</v>
      </c>
      <c r="M184" s="36">
        <f t="shared" si="43"/>
        <v>0.50161009933774836</v>
      </c>
      <c r="N184" s="31">
        <f t="shared" si="44"/>
        <v>2584619</v>
      </c>
      <c r="O184" s="36">
        <f t="shared" si="45"/>
        <v>1.0697926324503311</v>
      </c>
      <c r="P184" s="31">
        <v>501373</v>
      </c>
      <c r="Q184" s="31">
        <v>2407000</v>
      </c>
      <c r="R184" s="31">
        <v>2407000</v>
      </c>
      <c r="S184" s="31">
        <v>1704872</v>
      </c>
      <c r="T184" s="36">
        <f t="shared" si="46"/>
        <v>0.70829746572496888</v>
      </c>
      <c r="U184" s="36">
        <f t="shared" si="47"/>
        <v>1.4171425266218964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84311639</v>
      </c>
      <c r="E185" s="32">
        <f>SUM(E180:E184)</f>
        <v>98702518</v>
      </c>
      <c r="F185" s="32">
        <f>SUM(F180:F184)</f>
        <v>10159602</v>
      </c>
      <c r="G185" s="37">
        <f t="shared" si="40"/>
        <v>0.12050058711348263</v>
      </c>
      <c r="H185" s="32">
        <f>SUM(H180:H184)</f>
        <v>5262530</v>
      </c>
      <c r="I185" s="37">
        <f t="shared" si="41"/>
        <v>6.2417598120705492E-2</v>
      </c>
      <c r="J185" s="32">
        <f>SUM(J180:J184)</f>
        <v>17025711</v>
      </c>
      <c r="K185" s="37">
        <f t="shared" si="42"/>
        <v>0.17249520422569159</v>
      </c>
      <c r="L185" s="32">
        <f>SUM(L180:L184)</f>
        <v>7958795</v>
      </c>
      <c r="M185" s="37">
        <f t="shared" si="43"/>
        <v>8.0634163760644889E-2</v>
      </c>
      <c r="N185" s="32">
        <f t="shared" si="44"/>
        <v>40406638</v>
      </c>
      <c r="O185" s="37">
        <f t="shared" si="45"/>
        <v>0.40937798567611011</v>
      </c>
      <c r="P185" s="32">
        <f>SUM(P180:P184)</f>
        <v>10850614</v>
      </c>
      <c r="Q185" s="32">
        <f>SUM(Q180:Q184)</f>
        <v>90109238</v>
      </c>
      <c r="R185" s="32">
        <f>SUM(R180:R184)</f>
        <v>88255238</v>
      </c>
      <c r="S185" s="32">
        <f>SUM(S180:S184)</f>
        <v>45412961</v>
      </c>
      <c r="T185" s="37">
        <f t="shared" si="46"/>
        <v>0.51456391744136476</v>
      </c>
      <c r="U185" s="37">
        <f t="shared" si="47"/>
        <v>-0.26651201489611553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4000000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3999306</v>
      </c>
      <c r="K186" s="36">
        <f t="shared" si="42"/>
        <v>0.99982649999999995</v>
      </c>
      <c r="L186" s="31">
        <v>0</v>
      </c>
      <c r="M186" s="36">
        <f t="shared" si="43"/>
        <v>0</v>
      </c>
      <c r="N186" s="31">
        <f t="shared" si="44"/>
        <v>3999306</v>
      </c>
      <c r="O186" s="36">
        <f t="shared" si="45"/>
        <v>0.99982649999999995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84045808</v>
      </c>
      <c r="E188" s="31">
        <v>83521612</v>
      </c>
      <c r="F188" s="31">
        <v>37897368</v>
      </c>
      <c r="G188" s="36">
        <f t="shared" si="40"/>
        <v>0.45091324483429324</v>
      </c>
      <c r="H188" s="31">
        <v>16476085</v>
      </c>
      <c r="I188" s="36">
        <f t="shared" si="41"/>
        <v>0.19603696355682607</v>
      </c>
      <c r="J188" s="31">
        <v>16623840</v>
      </c>
      <c r="K188" s="36">
        <f t="shared" si="42"/>
        <v>0.1990363883302444</v>
      </c>
      <c r="L188" s="31">
        <v>19251484</v>
      </c>
      <c r="M188" s="36">
        <f t="shared" si="43"/>
        <v>0.23049703590491047</v>
      </c>
      <c r="N188" s="31">
        <f t="shared" si="44"/>
        <v>90248777</v>
      </c>
      <c r="O188" s="36">
        <f t="shared" si="45"/>
        <v>1.0805440033892066</v>
      </c>
      <c r="P188" s="31">
        <v>22484959</v>
      </c>
      <c r="Q188" s="31">
        <v>80272983</v>
      </c>
      <c r="R188" s="31">
        <v>80272983</v>
      </c>
      <c r="S188" s="31">
        <v>85747003</v>
      </c>
      <c r="T188" s="36">
        <f t="shared" si="46"/>
        <v>1.0681925573888291</v>
      </c>
      <c r="U188" s="36">
        <f t="shared" si="47"/>
        <v>-0.14380613280193222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10682320</v>
      </c>
      <c r="E189" s="31">
        <v>10682320</v>
      </c>
      <c r="F189" s="31">
        <v>3724750</v>
      </c>
      <c r="G189" s="36">
        <f t="shared" si="40"/>
        <v>0.34868361928869385</v>
      </c>
      <c r="H189" s="31">
        <v>1109205</v>
      </c>
      <c r="I189" s="36">
        <f t="shared" si="41"/>
        <v>0.10383559002164323</v>
      </c>
      <c r="J189" s="31">
        <v>492393</v>
      </c>
      <c r="K189" s="36">
        <f t="shared" si="42"/>
        <v>4.6094200510750472E-2</v>
      </c>
      <c r="L189" s="31">
        <v>1283396</v>
      </c>
      <c r="M189" s="36">
        <f t="shared" si="43"/>
        <v>0.12014206651738574</v>
      </c>
      <c r="N189" s="31">
        <f t="shared" si="44"/>
        <v>6609744</v>
      </c>
      <c r="O189" s="36">
        <f t="shared" si="45"/>
        <v>0.61875547633847328</v>
      </c>
      <c r="P189" s="31">
        <v>1817818</v>
      </c>
      <c r="Q189" s="31">
        <v>6033131</v>
      </c>
      <c r="R189" s="31">
        <v>10144653</v>
      </c>
      <c r="S189" s="31">
        <v>7700237</v>
      </c>
      <c r="T189" s="36">
        <f t="shared" si="46"/>
        <v>0.75904390224091445</v>
      </c>
      <c r="U189" s="36">
        <f t="shared" si="47"/>
        <v>-0.29399092758460965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7692000</v>
      </c>
      <c r="F190" s="31">
        <v>2965817</v>
      </c>
      <c r="G190" s="36">
        <f t="shared" si="40"/>
        <v>0.38936812393330705</v>
      </c>
      <c r="H190" s="31">
        <v>2558123</v>
      </c>
      <c r="I190" s="36">
        <f t="shared" si="41"/>
        <v>0.3358439017986084</v>
      </c>
      <c r="J190" s="31">
        <v>2095974</v>
      </c>
      <c r="K190" s="36">
        <f t="shared" si="42"/>
        <v>0.27248751950078004</v>
      </c>
      <c r="L190" s="31">
        <v>221695</v>
      </c>
      <c r="M190" s="36">
        <f t="shared" si="43"/>
        <v>2.8821502860114406E-2</v>
      </c>
      <c r="N190" s="31">
        <f t="shared" si="44"/>
        <v>7841609</v>
      </c>
      <c r="O190" s="36">
        <f t="shared" si="45"/>
        <v>1.01944994799792</v>
      </c>
      <c r="P190" s="31">
        <v>955544</v>
      </c>
      <c r="Q190" s="31">
        <v>6125000</v>
      </c>
      <c r="R190" s="31">
        <v>8070000</v>
      </c>
      <c r="S190" s="31">
        <v>995817760</v>
      </c>
      <c r="T190" s="36">
        <f t="shared" si="46"/>
        <v>123.39749194547707</v>
      </c>
      <c r="U190" s="36">
        <f t="shared" si="47"/>
        <v>-0.76799079895849909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102345128</v>
      </c>
      <c r="E191" s="32">
        <f>SUM(E186:E190)</f>
        <v>105895932</v>
      </c>
      <c r="F191" s="32">
        <f>SUM(F186:F190)</f>
        <v>44587935</v>
      </c>
      <c r="G191" s="37">
        <f t="shared" si="40"/>
        <v>0.43566250657285804</v>
      </c>
      <c r="H191" s="32">
        <f>SUM(H186:H190)</f>
        <v>20143413</v>
      </c>
      <c r="I191" s="37">
        <f t="shared" si="41"/>
        <v>0.19681848460827564</v>
      </c>
      <c r="J191" s="32">
        <f>SUM(J186:J190)</f>
        <v>23211513</v>
      </c>
      <c r="K191" s="37">
        <f t="shared" si="42"/>
        <v>0.2191917343907035</v>
      </c>
      <c r="L191" s="32">
        <f>SUM(L186:L190)</f>
        <v>20756575</v>
      </c>
      <c r="M191" s="37">
        <f t="shared" si="43"/>
        <v>0.19600918192022712</v>
      </c>
      <c r="N191" s="32">
        <f t="shared" si="44"/>
        <v>108699436</v>
      </c>
      <c r="O191" s="37">
        <f t="shared" si="45"/>
        <v>1.0264741425572419</v>
      </c>
      <c r="P191" s="32">
        <f>SUM(P186:P190)</f>
        <v>25258321</v>
      </c>
      <c r="Q191" s="32">
        <f>SUM(Q186:Q190)</f>
        <v>92431114</v>
      </c>
      <c r="R191" s="32">
        <f>SUM(R186:R190)</f>
        <v>98487636</v>
      </c>
      <c r="S191" s="32">
        <f>SUM(S186:S190)</f>
        <v>1089265000</v>
      </c>
      <c r="T191" s="37">
        <f t="shared" si="46"/>
        <v>11.059916190901363</v>
      </c>
      <c r="U191" s="37">
        <f t="shared" si="47"/>
        <v>-0.1782282361523555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1370000</v>
      </c>
      <c r="E192" s="31">
        <v>1370000</v>
      </c>
      <c r="F192" s="31">
        <v>343000</v>
      </c>
      <c r="G192" s="36">
        <f t="shared" si="40"/>
        <v>0.25036496350364962</v>
      </c>
      <c r="H192" s="31">
        <v>616000</v>
      </c>
      <c r="I192" s="36">
        <f t="shared" si="41"/>
        <v>0.44963503649635034</v>
      </c>
      <c r="J192" s="31">
        <v>102750</v>
      </c>
      <c r="K192" s="36">
        <f t="shared" si="42"/>
        <v>7.4999999999999997E-2</v>
      </c>
      <c r="L192" s="31">
        <v>205500</v>
      </c>
      <c r="M192" s="36">
        <f t="shared" si="43"/>
        <v>0.15</v>
      </c>
      <c r="N192" s="31">
        <f t="shared" si="44"/>
        <v>1267250</v>
      </c>
      <c r="O192" s="36">
        <f t="shared" si="45"/>
        <v>0.92500000000000004</v>
      </c>
      <c r="P192" s="31">
        <v>188000</v>
      </c>
      <c r="Q192" s="31">
        <v>1256004</v>
      </c>
      <c r="R192" s="31">
        <v>2383204</v>
      </c>
      <c r="S192" s="31">
        <v>1162000</v>
      </c>
      <c r="T192" s="36">
        <f t="shared" si="46"/>
        <v>0.48757890637981471</v>
      </c>
      <c r="U192" s="36">
        <f t="shared" si="47"/>
        <v>9.3085106382978733E-2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729728</v>
      </c>
      <c r="E193" s="31">
        <v>729728</v>
      </c>
      <c r="F193" s="31">
        <v>46424</v>
      </c>
      <c r="G193" s="36">
        <f t="shared" si="40"/>
        <v>6.3618224872829324E-2</v>
      </c>
      <c r="H193" s="31">
        <v>82889</v>
      </c>
      <c r="I193" s="36">
        <f t="shared" si="41"/>
        <v>0.11358889887738993</v>
      </c>
      <c r="J193" s="31">
        <v>53280</v>
      </c>
      <c r="K193" s="36">
        <f t="shared" si="42"/>
        <v>7.3013506402385547E-2</v>
      </c>
      <c r="L193" s="31">
        <v>50788</v>
      </c>
      <c r="M193" s="36">
        <f t="shared" si="43"/>
        <v>6.9598535344676374E-2</v>
      </c>
      <c r="N193" s="31">
        <f t="shared" si="44"/>
        <v>233381</v>
      </c>
      <c r="O193" s="36">
        <f t="shared" si="45"/>
        <v>0.31981916549728118</v>
      </c>
      <c r="P193" s="31">
        <v>31635</v>
      </c>
      <c r="Q193" s="31">
        <v>693000</v>
      </c>
      <c r="R193" s="31">
        <v>693000</v>
      </c>
      <c r="S193" s="31">
        <v>112394</v>
      </c>
      <c r="T193" s="36">
        <f t="shared" si="46"/>
        <v>0.16218470418470418</v>
      </c>
      <c r="U193" s="36">
        <f t="shared" si="47"/>
        <v>0.60543701596333177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16199843</v>
      </c>
      <c r="E195" s="31">
        <v>15217695</v>
      </c>
      <c r="F195" s="31">
        <v>1985133</v>
      </c>
      <c r="G195" s="36">
        <f t="shared" si="40"/>
        <v>0.12254026165562222</v>
      </c>
      <c r="H195" s="31">
        <v>3266179</v>
      </c>
      <c r="I195" s="36">
        <f t="shared" si="41"/>
        <v>0.20161794160597729</v>
      </c>
      <c r="J195" s="31">
        <v>1526383</v>
      </c>
      <c r="K195" s="36">
        <f t="shared" si="42"/>
        <v>0.10030316680679958</v>
      </c>
      <c r="L195" s="31">
        <v>3611716</v>
      </c>
      <c r="M195" s="36">
        <f t="shared" si="43"/>
        <v>0.2373366005824141</v>
      </c>
      <c r="N195" s="31">
        <f t="shared" si="44"/>
        <v>10389411</v>
      </c>
      <c r="O195" s="36">
        <f t="shared" si="45"/>
        <v>0.68271909773457806</v>
      </c>
      <c r="P195" s="31">
        <v>3357865</v>
      </c>
      <c r="Q195" s="31">
        <v>15404466</v>
      </c>
      <c r="R195" s="31">
        <v>15384466</v>
      </c>
      <c r="S195" s="31">
        <v>7536779</v>
      </c>
      <c r="T195" s="36">
        <f t="shared" si="46"/>
        <v>0.48989539188425518</v>
      </c>
      <c r="U195" s="36">
        <f t="shared" si="47"/>
        <v>7.5598929677041848E-2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580290</v>
      </c>
      <c r="E196" s="31">
        <v>580290</v>
      </c>
      <c r="F196" s="31">
        <v>9512</v>
      </c>
      <c r="G196" s="36">
        <f t="shared" si="40"/>
        <v>1.6391804097951025E-2</v>
      </c>
      <c r="H196" s="31">
        <v>-6700</v>
      </c>
      <c r="I196" s="36">
        <f t="shared" si="41"/>
        <v>-1.154595116234986E-2</v>
      </c>
      <c r="J196" s="31">
        <v>120</v>
      </c>
      <c r="K196" s="36">
        <f t="shared" si="42"/>
        <v>2.0679315514656466E-4</v>
      </c>
      <c r="L196" s="31">
        <v>27578</v>
      </c>
      <c r="M196" s="36">
        <f t="shared" si="43"/>
        <v>4.7524513605266334E-2</v>
      </c>
      <c r="N196" s="31">
        <f t="shared" si="44"/>
        <v>30510</v>
      </c>
      <c r="O196" s="36">
        <f t="shared" si="45"/>
        <v>5.2577159696014064E-2</v>
      </c>
      <c r="P196" s="31">
        <v>29597</v>
      </c>
      <c r="Q196" s="31">
        <v>551083</v>
      </c>
      <c r="R196" s="31">
        <v>1551083</v>
      </c>
      <c r="S196" s="31">
        <v>2169682</v>
      </c>
      <c r="T196" s="36">
        <f t="shared" si="46"/>
        <v>1.3988174714054631</v>
      </c>
      <c r="U196" s="36">
        <f t="shared" si="47"/>
        <v>-6.8216373281075771E-2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2290000</v>
      </c>
      <c r="E197" s="31">
        <v>2290000</v>
      </c>
      <c r="F197" s="31">
        <v>360750</v>
      </c>
      <c r="G197" s="36">
        <f t="shared" si="40"/>
        <v>0.15753275109170306</v>
      </c>
      <c r="H197" s="31">
        <v>640479</v>
      </c>
      <c r="I197" s="36">
        <f t="shared" si="41"/>
        <v>0.27968515283842793</v>
      </c>
      <c r="J197" s="31">
        <v>377129</v>
      </c>
      <c r="K197" s="36">
        <f t="shared" si="42"/>
        <v>0.16468515283842794</v>
      </c>
      <c r="L197" s="31">
        <v>700041</v>
      </c>
      <c r="M197" s="36">
        <f t="shared" si="43"/>
        <v>0.30569475982532751</v>
      </c>
      <c r="N197" s="31">
        <f t="shared" si="44"/>
        <v>2078399</v>
      </c>
      <c r="O197" s="36">
        <f t="shared" si="45"/>
        <v>0.9075978165938865</v>
      </c>
      <c r="P197" s="31">
        <v>1424551</v>
      </c>
      <c r="Q197" s="31">
        <v>2281000</v>
      </c>
      <c r="R197" s="31">
        <v>2281000</v>
      </c>
      <c r="S197" s="31">
        <v>2175298</v>
      </c>
      <c r="T197" s="36">
        <f t="shared" si="46"/>
        <v>0.953659798334064</v>
      </c>
      <c r="U197" s="36">
        <f t="shared" si="47"/>
        <v>-0.50858832010928356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21169861</v>
      </c>
      <c r="E198" s="32">
        <f>SUM(E192:E197)</f>
        <v>20187713</v>
      </c>
      <c r="F198" s="32">
        <f>SUM(F192:F197)</f>
        <v>2744819</v>
      </c>
      <c r="G198" s="37">
        <f t="shared" si="40"/>
        <v>0.12965692122399858</v>
      </c>
      <c r="H198" s="32">
        <f>SUM(H192:H197)</f>
        <v>4598847</v>
      </c>
      <c r="I198" s="37">
        <f t="shared" si="41"/>
        <v>0.21723557844805877</v>
      </c>
      <c r="J198" s="32">
        <f>SUM(J192:J197)</f>
        <v>2059662</v>
      </c>
      <c r="K198" s="37">
        <f t="shared" si="42"/>
        <v>0.1020255241393614</v>
      </c>
      <c r="L198" s="32">
        <f>SUM(L192:L197)</f>
        <v>4595623</v>
      </c>
      <c r="M198" s="37">
        <f t="shared" si="43"/>
        <v>0.22764455785556292</v>
      </c>
      <c r="N198" s="32">
        <f t="shared" si="44"/>
        <v>13998951</v>
      </c>
      <c r="O198" s="37">
        <f t="shared" si="45"/>
        <v>0.69343917262941079</v>
      </c>
      <c r="P198" s="32">
        <f>SUM(P192:P197)</f>
        <v>5031648</v>
      </c>
      <c r="Q198" s="32">
        <f>SUM(Q192:Q197)</f>
        <v>20185553</v>
      </c>
      <c r="R198" s="32">
        <f>SUM(R192:R197)</f>
        <v>22292753</v>
      </c>
      <c r="S198" s="32">
        <f>SUM(S192:S197)</f>
        <v>13156153</v>
      </c>
      <c r="T198" s="37">
        <f t="shared" si="46"/>
        <v>0.5901538046915964</v>
      </c>
      <c r="U198" s="37">
        <f t="shared" si="47"/>
        <v>-8.6656499023779143E-2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41636056</v>
      </c>
      <c r="E200" s="31">
        <v>46931225</v>
      </c>
      <c r="F200" s="31">
        <v>18658312</v>
      </c>
      <c r="G200" s="36">
        <f t="shared" si="40"/>
        <v>0.44812870844443098</v>
      </c>
      <c r="H200" s="31">
        <v>11108572</v>
      </c>
      <c r="I200" s="36">
        <f t="shared" si="41"/>
        <v>0.26680173549579239</v>
      </c>
      <c r="J200" s="31">
        <v>9992230</v>
      </c>
      <c r="K200" s="36">
        <f t="shared" si="42"/>
        <v>0.21291219225579558</v>
      </c>
      <c r="L200" s="31">
        <v>663558</v>
      </c>
      <c r="M200" s="36">
        <f t="shared" si="43"/>
        <v>1.4138944807002162E-2</v>
      </c>
      <c r="N200" s="31">
        <f t="shared" si="44"/>
        <v>40422672</v>
      </c>
      <c r="O200" s="36">
        <f t="shared" si="45"/>
        <v>0.86131721471152733</v>
      </c>
      <c r="P200" s="31">
        <v>1237106</v>
      </c>
      <c r="Q200" s="31">
        <v>39912119</v>
      </c>
      <c r="R200" s="31">
        <v>40224519</v>
      </c>
      <c r="S200" s="31">
        <v>43571887</v>
      </c>
      <c r="T200" s="36">
        <f t="shared" si="46"/>
        <v>1.0832171044730206</v>
      </c>
      <c r="U200" s="36">
        <f t="shared" si="47"/>
        <v>-0.46362074066409831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3000000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6000000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4900000</v>
      </c>
      <c r="E202" s="31">
        <v>4710400</v>
      </c>
      <c r="F202" s="31">
        <v>817758</v>
      </c>
      <c r="G202" s="36">
        <f t="shared" si="40"/>
        <v>0.16688938775510204</v>
      </c>
      <c r="H202" s="31">
        <v>872065</v>
      </c>
      <c r="I202" s="36">
        <f t="shared" si="41"/>
        <v>0.17797244897959183</v>
      </c>
      <c r="J202" s="31">
        <v>764671</v>
      </c>
      <c r="K202" s="36">
        <f t="shared" si="42"/>
        <v>0.16233674422554348</v>
      </c>
      <c r="L202" s="31">
        <v>890797</v>
      </c>
      <c r="M202" s="36">
        <f t="shared" si="43"/>
        <v>0.18911281419836956</v>
      </c>
      <c r="N202" s="31">
        <f t="shared" si="44"/>
        <v>3345291</v>
      </c>
      <c r="O202" s="36">
        <f t="shared" si="45"/>
        <v>0.71019255264945658</v>
      </c>
      <c r="P202" s="31">
        <v>1729819</v>
      </c>
      <c r="Q202" s="31">
        <v>4829400</v>
      </c>
      <c r="R202" s="31">
        <v>4829400</v>
      </c>
      <c r="S202" s="31">
        <v>7330192</v>
      </c>
      <c r="T202" s="36">
        <f t="shared" si="46"/>
        <v>1.5178266451319005</v>
      </c>
      <c r="U202" s="36">
        <f t="shared" si="47"/>
        <v>-0.4850345614194318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49536056</v>
      </c>
      <c r="E204" s="32">
        <f>SUM(E199:E203)</f>
        <v>54641625</v>
      </c>
      <c r="F204" s="32">
        <f>SUM(F199:F203)</f>
        <v>19476070</v>
      </c>
      <c r="G204" s="37">
        <f t="shared" si="40"/>
        <v>0.39316957329021107</v>
      </c>
      <c r="H204" s="32">
        <f>SUM(H199:H203)</f>
        <v>11980637</v>
      </c>
      <c r="I204" s="37">
        <f t="shared" si="41"/>
        <v>0.24185690116306394</v>
      </c>
      <c r="J204" s="32">
        <f>SUM(J199:J203)</f>
        <v>10756901</v>
      </c>
      <c r="K204" s="37">
        <f t="shared" si="42"/>
        <v>0.19686275801643893</v>
      </c>
      <c r="L204" s="32">
        <f>SUM(L199:L203)</f>
        <v>1554355</v>
      </c>
      <c r="M204" s="37">
        <f t="shared" si="43"/>
        <v>2.8446353855691518E-2</v>
      </c>
      <c r="N204" s="32">
        <f t="shared" si="44"/>
        <v>43767963</v>
      </c>
      <c r="O204" s="37">
        <f t="shared" si="45"/>
        <v>0.80100039118529143</v>
      </c>
      <c r="P204" s="32">
        <f>SUM(P199:P203)</f>
        <v>2966925</v>
      </c>
      <c r="Q204" s="32">
        <f>SUM(Q199:Q203)</f>
        <v>44741519</v>
      </c>
      <c r="R204" s="32">
        <f>SUM(R199:R203)</f>
        <v>51053919</v>
      </c>
      <c r="S204" s="32">
        <f>SUM(S199:S203)</f>
        <v>50902079</v>
      </c>
      <c r="T204" s="37">
        <f t="shared" si="46"/>
        <v>0.99702588943269954</v>
      </c>
      <c r="U204" s="37">
        <f t="shared" si="47"/>
        <v>-0.47610573236600184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335589376</v>
      </c>
      <c r="E205" s="32">
        <f>SUM(E173:E178,E180:E184,E186:E190,E192:E197,E199:E203)</f>
        <v>350191168</v>
      </c>
      <c r="F205" s="32">
        <f>SUM(F173:F178,F180:F184,F186:F190,F192:F197,F199:F203)</f>
        <v>118320560</v>
      </c>
      <c r="G205" s="37">
        <f t="shared" si="40"/>
        <v>0.35257540453247244</v>
      </c>
      <c r="H205" s="32">
        <f>SUM(H173:H178,H180:H184,H186:H190,H192:H197,H199:H203)</f>
        <v>67666292</v>
      </c>
      <c r="I205" s="37">
        <f t="shared" si="41"/>
        <v>0.20163418999295138</v>
      </c>
      <c r="J205" s="32">
        <f>SUM(J173:J178,J180:J184,J186:J190,J192:J197,J199:J203)</f>
        <v>56404381</v>
      </c>
      <c r="K205" s="37">
        <f t="shared" si="42"/>
        <v>0.16106740019211449</v>
      </c>
      <c r="L205" s="32">
        <f>SUM(L173:L178,L180:L184,L186:L190,L192:L197,L199:L203)</f>
        <v>19206121</v>
      </c>
      <c r="M205" s="37">
        <f t="shared" si="43"/>
        <v>5.4844675580167687E-2</v>
      </c>
      <c r="N205" s="32">
        <f t="shared" si="44"/>
        <v>261597354</v>
      </c>
      <c r="O205" s="37">
        <f t="shared" si="45"/>
        <v>0.74701299719814751</v>
      </c>
      <c r="P205" s="32">
        <f>SUM(P173:P178,P180:P184,P186:P190,P192:P197,P199:P203)</f>
        <v>48018284</v>
      </c>
      <c r="Q205" s="32">
        <f>SUM(Q173:Q178,Q180:Q184,Q186:Q190,Q192:Q197,Q199:Q203)</f>
        <v>320403314</v>
      </c>
      <c r="R205" s="32">
        <f>SUM(R173:R178,R180:R184,R186:R190,R192:R197,R199:R203)</f>
        <v>332625567</v>
      </c>
      <c r="S205" s="32">
        <f>SUM(S173:S178,S180:S184,S186:S190,S192:S197,S199:S203)</f>
        <v>1219986711</v>
      </c>
      <c r="T205" s="37">
        <f t="shared" si="46"/>
        <v>3.6677478583599079</v>
      </c>
      <c r="U205" s="37">
        <f t="shared" si="47"/>
        <v>-0.60002483637274495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1492409</v>
      </c>
      <c r="I208" s="36">
        <f t="shared" ref="I208:I231" si="49">IF(($D208     =0),0,($H208     /$D208     ))</f>
        <v>0</v>
      </c>
      <c r="J208" s="31">
        <v>7000</v>
      </c>
      <c r="K208" s="36">
        <f t="shared" ref="K208:K231" si="50">IF(($E208     =0),0,($J208     /$E208     ))</f>
        <v>0</v>
      </c>
      <c r="L208" s="31">
        <v>359850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1859259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12736418</v>
      </c>
      <c r="E209" s="31">
        <v>410944</v>
      </c>
      <c r="F209" s="31">
        <v>126524</v>
      </c>
      <c r="G209" s="36">
        <f t="shared" si="48"/>
        <v>9.9340332580165006E-3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126524</v>
      </c>
      <c r="O209" s="36">
        <f t="shared" si="53"/>
        <v>0.30788623267403831</v>
      </c>
      <c r="P209" s="31">
        <v>7296924</v>
      </c>
      <c r="Q209" s="31">
        <v>12096116</v>
      </c>
      <c r="R209" s="31">
        <v>12096116</v>
      </c>
      <c r="S209" s="31">
        <v>7296924</v>
      </c>
      <c r="T209" s="36">
        <f t="shared" si="54"/>
        <v>0.60324520697387496</v>
      </c>
      <c r="U209" s="36">
        <f t="shared" si="55"/>
        <v>-1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2262000</v>
      </c>
      <c r="E210" s="31">
        <v>2183516</v>
      </c>
      <c r="F210" s="31">
        <v>4867</v>
      </c>
      <c r="G210" s="36">
        <f t="shared" si="48"/>
        <v>2.1516357206012378E-3</v>
      </c>
      <c r="H210" s="31">
        <v>48689</v>
      </c>
      <c r="I210" s="36">
        <f t="shared" si="49"/>
        <v>2.152475685234306E-2</v>
      </c>
      <c r="J210" s="31">
        <v>-22876</v>
      </c>
      <c r="K210" s="36">
        <f t="shared" si="50"/>
        <v>-1.0476680729612241E-2</v>
      </c>
      <c r="L210" s="31">
        <v>32779</v>
      </c>
      <c r="M210" s="36">
        <f t="shared" si="51"/>
        <v>1.501202647473158E-2</v>
      </c>
      <c r="N210" s="31">
        <f t="shared" si="52"/>
        <v>63459</v>
      </c>
      <c r="O210" s="36">
        <f t="shared" si="53"/>
        <v>2.9062759329448469E-2</v>
      </c>
      <c r="P210" s="31">
        <v>11251</v>
      </c>
      <c r="Q210" s="31">
        <v>89238</v>
      </c>
      <c r="R210" s="31">
        <v>3589435</v>
      </c>
      <c r="S210" s="31">
        <v>141749</v>
      </c>
      <c r="T210" s="36">
        <f t="shared" si="54"/>
        <v>3.9490616211186443E-2</v>
      </c>
      <c r="U210" s="36">
        <f t="shared" si="55"/>
        <v>1.913429917340681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15466236</v>
      </c>
      <c r="E211" s="31">
        <v>15466236</v>
      </c>
      <c r="F211" s="31">
        <v>4578</v>
      </c>
      <c r="G211" s="36">
        <f t="shared" si="48"/>
        <v>2.9599962136876744E-4</v>
      </c>
      <c r="H211" s="31">
        <v>-46100</v>
      </c>
      <c r="I211" s="36">
        <f t="shared" si="49"/>
        <v>-2.9806864449760111E-3</v>
      </c>
      <c r="J211" s="31">
        <v>4794</v>
      </c>
      <c r="K211" s="36">
        <f t="shared" si="50"/>
        <v>3.099655274883947E-4</v>
      </c>
      <c r="L211" s="31">
        <v>19950</v>
      </c>
      <c r="M211" s="36">
        <f t="shared" si="51"/>
        <v>1.2899066068822434E-3</v>
      </c>
      <c r="N211" s="31">
        <f t="shared" si="52"/>
        <v>-16778</v>
      </c>
      <c r="O211" s="36">
        <f t="shared" si="53"/>
        <v>-1.0848146892366054E-3</v>
      </c>
      <c r="P211" s="31">
        <v>1901437</v>
      </c>
      <c r="Q211" s="31">
        <v>0</v>
      </c>
      <c r="R211" s="31">
        <v>100000</v>
      </c>
      <c r="S211" s="31">
        <v>7255365</v>
      </c>
      <c r="T211" s="36">
        <f t="shared" si="54"/>
        <v>72.553650000000005</v>
      </c>
      <c r="U211" s="36">
        <f t="shared" si="55"/>
        <v>-0.98950793531418602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5534400</v>
      </c>
      <c r="E212" s="31">
        <v>3843000</v>
      </c>
      <c r="F212" s="31">
        <v>821386</v>
      </c>
      <c r="G212" s="36">
        <f t="shared" si="48"/>
        <v>0.14841464296039317</v>
      </c>
      <c r="H212" s="31">
        <v>1145026</v>
      </c>
      <c r="I212" s="36">
        <f t="shared" si="49"/>
        <v>0.20689252674183289</v>
      </c>
      <c r="J212" s="31">
        <v>367370</v>
      </c>
      <c r="K212" s="36">
        <f t="shared" si="50"/>
        <v>9.559458756180067E-2</v>
      </c>
      <c r="L212" s="31">
        <v>1870988</v>
      </c>
      <c r="M212" s="36">
        <f t="shared" si="51"/>
        <v>0.48685610200364299</v>
      </c>
      <c r="N212" s="31">
        <f t="shared" si="52"/>
        <v>4204770</v>
      </c>
      <c r="O212" s="36">
        <f t="shared" si="53"/>
        <v>1.0941373926619828</v>
      </c>
      <c r="P212" s="31">
        <v>1636114</v>
      </c>
      <c r="Q212" s="31">
        <v>5630700</v>
      </c>
      <c r="R212" s="31">
        <v>5630700</v>
      </c>
      <c r="S212" s="31">
        <v>2813788</v>
      </c>
      <c r="T212" s="36">
        <f t="shared" si="54"/>
        <v>0.49972259221766385</v>
      </c>
      <c r="U212" s="36">
        <f t="shared" si="55"/>
        <v>0.14355601137818019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2713000</v>
      </c>
      <c r="E214" s="31">
        <v>2561000</v>
      </c>
      <c r="F214" s="31">
        <v>5579200</v>
      </c>
      <c r="G214" s="36">
        <f t="shared" si="48"/>
        <v>2.0564688536675266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5579200</v>
      </c>
      <c r="O214" s="36">
        <f t="shared" si="53"/>
        <v>2.1785240140570088</v>
      </c>
      <c r="P214" s="31">
        <v>0</v>
      </c>
      <c r="Q214" s="31">
        <v>2629000</v>
      </c>
      <c r="R214" s="31">
        <v>2629000</v>
      </c>
      <c r="S214" s="31">
        <v>2629000</v>
      </c>
      <c r="T214" s="36">
        <f t="shared" si="54"/>
        <v>1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38712054</v>
      </c>
      <c r="E216" s="32">
        <f>SUM(E208:E215)</f>
        <v>24464696</v>
      </c>
      <c r="F216" s="32">
        <f>SUM(F208:F215)</f>
        <v>6536555</v>
      </c>
      <c r="G216" s="37">
        <f t="shared" si="48"/>
        <v>0.16885063758177232</v>
      </c>
      <c r="H216" s="32">
        <f>SUM(H208:H215)</f>
        <v>2640024</v>
      </c>
      <c r="I216" s="37">
        <f t="shared" si="49"/>
        <v>6.8196433079991056E-2</v>
      </c>
      <c r="J216" s="32">
        <f>SUM(J208:J215)</f>
        <v>356288</v>
      </c>
      <c r="K216" s="37">
        <f t="shared" si="50"/>
        <v>1.4563352841171622E-2</v>
      </c>
      <c r="L216" s="32">
        <f>SUM(L208:L215)</f>
        <v>2283567</v>
      </c>
      <c r="M216" s="37">
        <f t="shared" si="51"/>
        <v>9.334131926266323E-2</v>
      </c>
      <c r="N216" s="32">
        <f t="shared" si="52"/>
        <v>11816434</v>
      </c>
      <c r="O216" s="37">
        <f t="shared" si="53"/>
        <v>0.48299942087978531</v>
      </c>
      <c r="P216" s="32">
        <f>SUM(P208:P215)</f>
        <v>10845726</v>
      </c>
      <c r="Q216" s="32">
        <f>SUM(Q208:Q215)</f>
        <v>20445054</v>
      </c>
      <c r="R216" s="32">
        <f>SUM(R208:R215)</f>
        <v>24045251</v>
      </c>
      <c r="S216" s="32">
        <f>SUM(S208:S215)</f>
        <v>20136826</v>
      </c>
      <c r="T216" s="37">
        <f t="shared" si="54"/>
        <v>0.83745542934860606</v>
      </c>
      <c r="U216" s="37">
        <f t="shared" si="55"/>
        <v>-0.78945005617881181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3422000</v>
      </c>
      <c r="R217" s="31">
        <v>1850000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256383</v>
      </c>
      <c r="E218" s="31">
        <v>163975</v>
      </c>
      <c r="F218" s="31">
        <v>69565</v>
      </c>
      <c r="G218" s="36">
        <f t="shared" si="48"/>
        <v>0.27133234262802136</v>
      </c>
      <c r="H218" s="31">
        <v>21739</v>
      </c>
      <c r="I218" s="36">
        <f t="shared" si="49"/>
        <v>8.4791113295343293E-2</v>
      </c>
      <c r="J218" s="31">
        <v>8696</v>
      </c>
      <c r="K218" s="36">
        <f t="shared" si="50"/>
        <v>5.3032474462570513E-2</v>
      </c>
      <c r="L218" s="31">
        <v>15148379</v>
      </c>
      <c r="M218" s="36">
        <f t="shared" si="51"/>
        <v>92.382247293794791</v>
      </c>
      <c r="N218" s="31">
        <f t="shared" si="52"/>
        <v>15248379</v>
      </c>
      <c r="O218" s="36">
        <f t="shared" si="53"/>
        <v>92.992096356151848</v>
      </c>
      <c r="P218" s="31">
        <v>149078</v>
      </c>
      <c r="Q218" s="31">
        <v>82017</v>
      </c>
      <c r="R218" s="31">
        <v>252174</v>
      </c>
      <c r="S218" s="31">
        <v>283860</v>
      </c>
      <c r="T218" s="36">
        <f t="shared" si="54"/>
        <v>1.1256513359822979</v>
      </c>
      <c r="U218" s="36">
        <f t="shared" si="55"/>
        <v>100.61377936382297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1088580</v>
      </c>
      <c r="E219" s="31">
        <v>1088580</v>
      </c>
      <c r="F219" s="31">
        <v>688248</v>
      </c>
      <c r="G219" s="36">
        <f t="shared" si="48"/>
        <v>0.63224384059968031</v>
      </c>
      <c r="H219" s="31">
        <v>531273</v>
      </c>
      <c r="I219" s="36">
        <f t="shared" si="49"/>
        <v>0.48804222013999887</v>
      </c>
      <c r="J219" s="31">
        <v>644357</v>
      </c>
      <c r="K219" s="36">
        <f t="shared" si="50"/>
        <v>0.59192434180308295</v>
      </c>
      <c r="L219" s="31">
        <v>3941348</v>
      </c>
      <c r="M219" s="36">
        <f t="shared" si="51"/>
        <v>3.6206323834720462</v>
      </c>
      <c r="N219" s="31">
        <f t="shared" si="52"/>
        <v>5805226</v>
      </c>
      <c r="O219" s="36">
        <f t="shared" si="53"/>
        <v>5.3328427860148082</v>
      </c>
      <c r="P219" s="31">
        <v>1627100</v>
      </c>
      <c r="Q219" s="31">
        <v>1181016</v>
      </c>
      <c r="R219" s="31">
        <v>1181016</v>
      </c>
      <c r="S219" s="31">
        <v>2368522</v>
      </c>
      <c r="T219" s="36">
        <f t="shared" si="54"/>
        <v>2.0054952684806979</v>
      </c>
      <c r="U219" s="36">
        <f t="shared" si="55"/>
        <v>1.4223145473541883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1519589</v>
      </c>
      <c r="E220" s="31">
        <v>18126</v>
      </c>
      <c r="F220" s="31">
        <v>0</v>
      </c>
      <c r="G220" s="36">
        <f t="shared" si="48"/>
        <v>0</v>
      </c>
      <c r="H220" s="31">
        <v>1953747</v>
      </c>
      <c r="I220" s="36">
        <f t="shared" si="49"/>
        <v>1.2857075169667587</v>
      </c>
      <c r="J220" s="31">
        <v>0</v>
      </c>
      <c r="K220" s="36">
        <f t="shared" si="50"/>
        <v>0</v>
      </c>
      <c r="L220" s="31">
        <v>1622</v>
      </c>
      <c r="M220" s="36">
        <f t="shared" si="51"/>
        <v>8.948471808451948E-2</v>
      </c>
      <c r="N220" s="31">
        <f t="shared" si="52"/>
        <v>1955369</v>
      </c>
      <c r="O220" s="36">
        <f t="shared" si="53"/>
        <v>107.87647578064659</v>
      </c>
      <c r="P220" s="31">
        <v>8358</v>
      </c>
      <c r="Q220" s="31">
        <v>24996</v>
      </c>
      <c r="R220" s="31">
        <v>18603</v>
      </c>
      <c r="S220" s="31">
        <v>18917</v>
      </c>
      <c r="T220" s="36">
        <f t="shared" si="54"/>
        <v>1.0168789980110735</v>
      </c>
      <c r="U220" s="36">
        <f t="shared" si="55"/>
        <v>-0.80593443407513754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15117348</v>
      </c>
      <c r="E221" s="31">
        <v>14650025</v>
      </c>
      <c r="F221" s="31">
        <v>38944</v>
      </c>
      <c r="G221" s="36">
        <f t="shared" si="48"/>
        <v>2.5761132177416304E-3</v>
      </c>
      <c r="H221" s="31">
        <v>701333</v>
      </c>
      <c r="I221" s="36">
        <f t="shared" si="49"/>
        <v>4.6392594785805021E-2</v>
      </c>
      <c r="J221" s="31">
        <v>5997693</v>
      </c>
      <c r="K221" s="36">
        <f t="shared" si="50"/>
        <v>0.40939814095880384</v>
      </c>
      <c r="L221" s="31">
        <v>8572986</v>
      </c>
      <c r="M221" s="36">
        <f t="shared" si="51"/>
        <v>0.58518575906867054</v>
      </c>
      <c r="N221" s="31">
        <f t="shared" si="52"/>
        <v>15310956</v>
      </c>
      <c r="O221" s="36">
        <f t="shared" si="53"/>
        <v>1.0451146670398173</v>
      </c>
      <c r="P221" s="31">
        <v>13566073</v>
      </c>
      <c r="Q221" s="31">
        <v>24993852</v>
      </c>
      <c r="R221" s="31">
        <v>14356456</v>
      </c>
      <c r="S221" s="31">
        <v>13698104</v>
      </c>
      <c r="T221" s="36">
        <f t="shared" si="54"/>
        <v>0.95414244295388784</v>
      </c>
      <c r="U221" s="36">
        <f t="shared" si="55"/>
        <v>-0.36805691669210394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3660</v>
      </c>
      <c r="E222" s="31">
        <v>3660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500</v>
      </c>
      <c r="M222" s="36">
        <f t="shared" si="51"/>
        <v>0.13661202185792351</v>
      </c>
      <c r="N222" s="31">
        <f t="shared" si="52"/>
        <v>500</v>
      </c>
      <c r="O222" s="36">
        <f t="shared" si="53"/>
        <v>0.13661202185792351</v>
      </c>
      <c r="P222" s="31">
        <v>1186</v>
      </c>
      <c r="Q222" s="31">
        <v>0</v>
      </c>
      <c r="R222" s="31">
        <v>3500</v>
      </c>
      <c r="S222" s="31">
        <v>3558</v>
      </c>
      <c r="T222" s="36">
        <f t="shared" si="54"/>
        <v>1.0165714285714287</v>
      </c>
      <c r="U222" s="36">
        <f t="shared" si="55"/>
        <v>-0.57841483979763919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17985560</v>
      </c>
      <c r="E224" s="32">
        <f>SUM(E217:E223)</f>
        <v>15924366</v>
      </c>
      <c r="F224" s="32">
        <f>SUM(F217:F223)</f>
        <v>796757</v>
      </c>
      <c r="G224" s="37">
        <f t="shared" si="48"/>
        <v>4.4299816074673239E-2</v>
      </c>
      <c r="H224" s="32">
        <f>SUM(H217:H223)</f>
        <v>3208092</v>
      </c>
      <c r="I224" s="37">
        <f t="shared" si="49"/>
        <v>0.17837042605290021</v>
      </c>
      <c r="J224" s="32">
        <f>SUM(J217:J223)</f>
        <v>6650746</v>
      </c>
      <c r="K224" s="37">
        <f t="shared" si="50"/>
        <v>0.41764588932457342</v>
      </c>
      <c r="L224" s="32">
        <f>SUM(L217:L223)</f>
        <v>27664835</v>
      </c>
      <c r="M224" s="37">
        <f t="shared" si="51"/>
        <v>1.7372644537308424</v>
      </c>
      <c r="N224" s="32">
        <f t="shared" si="52"/>
        <v>38320430</v>
      </c>
      <c r="O224" s="37">
        <f t="shared" si="53"/>
        <v>2.4064022391849069</v>
      </c>
      <c r="P224" s="32">
        <f>SUM(P217:P223)</f>
        <v>15351795</v>
      </c>
      <c r="Q224" s="32">
        <f>SUM(Q217:Q223)</f>
        <v>29703881</v>
      </c>
      <c r="R224" s="32">
        <f>SUM(R217:R223)</f>
        <v>17661749</v>
      </c>
      <c r="S224" s="32">
        <f>SUM(S217:S223)</f>
        <v>16372961</v>
      </c>
      <c r="T224" s="37">
        <f t="shared" si="54"/>
        <v>0.92702942386962917</v>
      </c>
      <c r="U224" s="37">
        <f t="shared" si="55"/>
        <v>0.80205865177329416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411000</v>
      </c>
      <c r="E225" s="31">
        <v>411000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6000</v>
      </c>
      <c r="Q225" s="31">
        <v>700332</v>
      </c>
      <c r="R225" s="31">
        <v>700332</v>
      </c>
      <c r="S225" s="31">
        <v>78762</v>
      </c>
      <c r="T225" s="36">
        <f t="shared" si="54"/>
        <v>0.11246380288206165</v>
      </c>
      <c r="U225" s="36">
        <f t="shared" si="55"/>
        <v>-1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3078000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689</v>
      </c>
      <c r="K226" s="36">
        <f t="shared" si="50"/>
        <v>2.2384665367121507E-4</v>
      </c>
      <c r="L226" s="31">
        <v>0</v>
      </c>
      <c r="M226" s="36">
        <f t="shared" si="51"/>
        <v>0</v>
      </c>
      <c r="N226" s="31">
        <f t="shared" si="52"/>
        <v>689</v>
      </c>
      <c r="O226" s="36">
        <f t="shared" si="53"/>
        <v>2.2384665367121507E-4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20579125</v>
      </c>
      <c r="E227" s="31">
        <v>25232992</v>
      </c>
      <c r="F227" s="31">
        <v>3896484</v>
      </c>
      <c r="G227" s="36">
        <f t="shared" si="48"/>
        <v>0.18934157793395007</v>
      </c>
      <c r="H227" s="31">
        <v>4340313</v>
      </c>
      <c r="I227" s="36">
        <f t="shared" si="49"/>
        <v>0.21090852988161546</v>
      </c>
      <c r="J227" s="31">
        <v>4089012</v>
      </c>
      <c r="K227" s="36">
        <f t="shared" si="50"/>
        <v>0.16205022377053027</v>
      </c>
      <c r="L227" s="31">
        <v>3872624</v>
      </c>
      <c r="M227" s="36">
        <f t="shared" si="51"/>
        <v>0.15347462560127631</v>
      </c>
      <c r="N227" s="31">
        <f t="shared" si="52"/>
        <v>16198433</v>
      </c>
      <c r="O227" s="36">
        <f t="shared" si="53"/>
        <v>0.64195450939785503</v>
      </c>
      <c r="P227" s="31">
        <v>2940853</v>
      </c>
      <c r="Q227" s="31">
        <v>25142569</v>
      </c>
      <c r="R227" s="31">
        <v>25142569</v>
      </c>
      <c r="S227" s="31">
        <v>8856832</v>
      </c>
      <c r="T227" s="36">
        <f t="shared" si="54"/>
        <v>0.35226440066645537</v>
      </c>
      <c r="U227" s="36">
        <f t="shared" si="55"/>
        <v>0.31683698573169083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83369</v>
      </c>
      <c r="I228" s="36">
        <f t="shared" si="49"/>
        <v>0</v>
      </c>
      <c r="J228" s="31">
        <v>152658</v>
      </c>
      <c r="K228" s="36">
        <f t="shared" si="50"/>
        <v>0</v>
      </c>
      <c r="L228" s="31">
        <v>25932</v>
      </c>
      <c r="M228" s="36">
        <f t="shared" si="51"/>
        <v>0</v>
      </c>
      <c r="N228" s="31">
        <f t="shared" si="52"/>
        <v>261959</v>
      </c>
      <c r="O228" s="36">
        <f t="shared" si="53"/>
        <v>0</v>
      </c>
      <c r="P228" s="31">
        <v>10884927</v>
      </c>
      <c r="Q228" s="31">
        <v>59671906</v>
      </c>
      <c r="R228" s="31">
        <v>33671906</v>
      </c>
      <c r="S228" s="31">
        <v>37335182</v>
      </c>
      <c r="T228" s="36">
        <f t="shared" si="54"/>
        <v>1.1087932474033397</v>
      </c>
      <c r="U228" s="36">
        <f t="shared" si="55"/>
        <v>-0.99761762297533096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20990125</v>
      </c>
      <c r="E230" s="32">
        <f>SUM(E225:E229)</f>
        <v>28721992</v>
      </c>
      <c r="F230" s="32">
        <f>SUM(F225:F229)</f>
        <v>3896484</v>
      </c>
      <c r="G230" s="37">
        <f t="shared" si="48"/>
        <v>0.18563414939167822</v>
      </c>
      <c r="H230" s="32">
        <f>SUM(H225:H229)</f>
        <v>4423682</v>
      </c>
      <c r="I230" s="37">
        <f t="shared" si="49"/>
        <v>0.21075062678283241</v>
      </c>
      <c r="J230" s="32">
        <f>SUM(J225:J229)</f>
        <v>4242359</v>
      </c>
      <c r="K230" s="37">
        <f t="shared" si="50"/>
        <v>0.14770420519579561</v>
      </c>
      <c r="L230" s="32">
        <f>SUM(L225:L229)</f>
        <v>3898556</v>
      </c>
      <c r="M230" s="37">
        <f t="shared" si="51"/>
        <v>0.13573417888285744</v>
      </c>
      <c r="N230" s="32">
        <f t="shared" si="52"/>
        <v>16461081</v>
      </c>
      <c r="O230" s="37">
        <f t="shared" si="53"/>
        <v>0.57311766537641262</v>
      </c>
      <c r="P230" s="32">
        <f>SUM(P225:P229)</f>
        <v>13831780</v>
      </c>
      <c r="Q230" s="32">
        <f>SUM(Q225:Q229)</f>
        <v>85514807</v>
      </c>
      <c r="R230" s="32">
        <f>SUM(R225:R229)</f>
        <v>59514807</v>
      </c>
      <c r="S230" s="32">
        <f>SUM(S225:S229)</f>
        <v>46270776</v>
      </c>
      <c r="T230" s="37">
        <f t="shared" si="54"/>
        <v>0.77746662271793976</v>
      </c>
      <c r="U230" s="37">
        <f t="shared" si="55"/>
        <v>-0.71814502544141101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77687739</v>
      </c>
      <c r="E231" s="32">
        <f>SUM(E208:E215,E217:E223,E225:E229)</f>
        <v>69111054</v>
      </c>
      <c r="F231" s="32">
        <f>SUM(F208:F215,F217:F223,F225:F229)</f>
        <v>11229796</v>
      </c>
      <c r="G231" s="37">
        <f t="shared" si="48"/>
        <v>0.1445504289936923</v>
      </c>
      <c r="H231" s="32">
        <f>SUM(H208:H215,H217:H223,H225:H229)</f>
        <v>10271798</v>
      </c>
      <c r="I231" s="37">
        <f t="shared" si="49"/>
        <v>0.13221903652003567</v>
      </c>
      <c r="J231" s="32">
        <f>SUM(J208:J215,J217:J223,J225:J229)</f>
        <v>11249393</v>
      </c>
      <c r="K231" s="37">
        <f t="shared" si="50"/>
        <v>0.16277270203403352</v>
      </c>
      <c r="L231" s="32">
        <f>SUM(L208:L215,L217:L223,L225:L229)</f>
        <v>33846958</v>
      </c>
      <c r="M231" s="37">
        <f t="shared" si="51"/>
        <v>0.48974738541825741</v>
      </c>
      <c r="N231" s="32">
        <f t="shared" si="52"/>
        <v>66597945</v>
      </c>
      <c r="O231" s="37">
        <f t="shared" si="53"/>
        <v>0.96363665644572571</v>
      </c>
      <c r="P231" s="32">
        <f>SUM(P208:P215,P217:P223,P225:P229)</f>
        <v>40029301</v>
      </c>
      <c r="Q231" s="32">
        <f>SUM(Q208:Q215,Q217:Q223,Q225:Q229)</f>
        <v>135663742</v>
      </c>
      <c r="R231" s="32">
        <f>SUM(R208:R215,R217:R223,R225:R229)</f>
        <v>101221807</v>
      </c>
      <c r="S231" s="32">
        <f>SUM(S208:S215,S217:S223,S225:S229)</f>
        <v>82780563</v>
      </c>
      <c r="T231" s="37">
        <f t="shared" si="54"/>
        <v>0.81781352707919941</v>
      </c>
      <c r="U231" s="37">
        <f t="shared" si="55"/>
        <v>-0.15444543985417081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1096140</v>
      </c>
      <c r="E234" s="31">
        <v>1096140</v>
      </c>
      <c r="F234" s="31">
        <v>77030</v>
      </c>
      <c r="G234" s="36">
        <f t="shared" ref="G234:G260" si="56">IF(($D234     =0),0,($F234     /$D234     ))</f>
        <v>7.0273870126078788E-2</v>
      </c>
      <c r="H234" s="31">
        <v>206847</v>
      </c>
      <c r="I234" s="36">
        <f t="shared" ref="I234:I260" si="57">IF(($D234     =0),0,($H234     /$D234     ))</f>
        <v>0.18870490995675734</v>
      </c>
      <c r="J234" s="31">
        <v>176927</v>
      </c>
      <c r="K234" s="36">
        <f t="shared" ref="K234:K260" si="58">IF(($E234     =0),0,($J234     /$E234     ))</f>
        <v>0.16140912657142337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460804</v>
      </c>
      <c r="O234" s="36">
        <f t="shared" ref="O234:O260" si="61">IF(($E234     =0),0,($N234     /$E234     ))</f>
        <v>0.42038790665425951</v>
      </c>
      <c r="P234" s="31">
        <v>166773</v>
      </c>
      <c r="Q234" s="31">
        <v>566135</v>
      </c>
      <c r="R234" s="31">
        <v>1766135</v>
      </c>
      <c r="S234" s="31">
        <v>1743871</v>
      </c>
      <c r="T234" s="36">
        <f t="shared" ref="T234:T260" si="62">IF(($R234     =0),0,($S234     /$R234     ))</f>
        <v>0.98739394213919096</v>
      </c>
      <c r="U234" s="36">
        <f t="shared" ref="U234:U260" si="63">IF(($P234     =0),0,(($L234     /$P234     )-1))</f>
        <v>-1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14500000</v>
      </c>
      <c r="E235" s="31">
        <v>14500000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823554</v>
      </c>
      <c r="K235" s="36">
        <f t="shared" si="58"/>
        <v>5.6796827586206897E-2</v>
      </c>
      <c r="L235" s="31">
        <v>20046282</v>
      </c>
      <c r="M235" s="36">
        <f t="shared" si="59"/>
        <v>1.3825022068965518</v>
      </c>
      <c r="N235" s="31">
        <f t="shared" si="60"/>
        <v>20869836</v>
      </c>
      <c r="O235" s="36">
        <f t="shared" si="61"/>
        <v>1.4392990344827585</v>
      </c>
      <c r="P235" s="31">
        <v>22287674</v>
      </c>
      <c r="Q235" s="31">
        <v>12434714</v>
      </c>
      <c r="R235" s="31">
        <v>12434714</v>
      </c>
      <c r="S235" s="31">
        <v>11143837</v>
      </c>
      <c r="T235" s="36">
        <f t="shared" si="62"/>
        <v>0.8961876405038347</v>
      </c>
      <c r="U235" s="36">
        <f t="shared" si="63"/>
        <v>-0.10056643865124737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178744611</v>
      </c>
      <c r="E236" s="31">
        <v>210444611</v>
      </c>
      <c r="F236" s="31">
        <v>26625604</v>
      </c>
      <c r="G236" s="36">
        <f t="shared" si="56"/>
        <v>0.14895891882301279</v>
      </c>
      <c r="H236" s="31">
        <v>125935524</v>
      </c>
      <c r="I236" s="36">
        <f t="shared" si="57"/>
        <v>0.70455564112083913</v>
      </c>
      <c r="J236" s="31">
        <v>53544615</v>
      </c>
      <c r="K236" s="36">
        <f t="shared" si="58"/>
        <v>0.25443566715994453</v>
      </c>
      <c r="L236" s="31">
        <v>231776658</v>
      </c>
      <c r="M236" s="36">
        <f t="shared" si="59"/>
        <v>1.101366563385175</v>
      </c>
      <c r="N236" s="31">
        <f t="shared" si="60"/>
        <v>437882401</v>
      </c>
      <c r="O236" s="36">
        <f t="shared" si="61"/>
        <v>2.0807489387314364</v>
      </c>
      <c r="P236" s="31">
        <v>269530536</v>
      </c>
      <c r="Q236" s="31">
        <v>168779762</v>
      </c>
      <c r="R236" s="31">
        <v>168779762</v>
      </c>
      <c r="S236" s="31">
        <v>408533814</v>
      </c>
      <c r="T236" s="36">
        <f t="shared" si="62"/>
        <v>2.4205142201823935</v>
      </c>
      <c r="U236" s="36">
        <f t="shared" si="63"/>
        <v>-0.14007273001527365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22796043</v>
      </c>
      <c r="E237" s="31">
        <v>22796043</v>
      </c>
      <c r="F237" s="31">
        <v>935463</v>
      </c>
      <c r="G237" s="36">
        <f t="shared" si="56"/>
        <v>4.1036200888022539E-2</v>
      </c>
      <c r="H237" s="31">
        <v>2977405</v>
      </c>
      <c r="I237" s="36">
        <f t="shared" si="57"/>
        <v>0.13061060641094596</v>
      </c>
      <c r="J237" s="31">
        <v>1278970</v>
      </c>
      <c r="K237" s="36">
        <f t="shared" si="58"/>
        <v>5.6104912593821658E-2</v>
      </c>
      <c r="L237" s="31">
        <v>2343027</v>
      </c>
      <c r="M237" s="36">
        <f t="shared" si="59"/>
        <v>0.1027821802231203</v>
      </c>
      <c r="N237" s="31">
        <f t="shared" si="60"/>
        <v>7534865</v>
      </c>
      <c r="O237" s="36">
        <f t="shared" si="61"/>
        <v>0.3305339001159105</v>
      </c>
      <c r="P237" s="31">
        <v>192795</v>
      </c>
      <c r="Q237" s="31">
        <v>22524905</v>
      </c>
      <c r="R237" s="31">
        <v>22529905</v>
      </c>
      <c r="S237" s="31">
        <v>16447465</v>
      </c>
      <c r="T237" s="36">
        <f t="shared" si="62"/>
        <v>0.73002815591099923</v>
      </c>
      <c r="U237" s="36">
        <f t="shared" si="63"/>
        <v>11.152944837781062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217136794</v>
      </c>
      <c r="E240" s="32">
        <f>SUM(E234:E239)</f>
        <v>248836794</v>
      </c>
      <c r="F240" s="32">
        <f>SUM(F234:F239)</f>
        <v>27638097</v>
      </c>
      <c r="G240" s="37">
        <f t="shared" si="56"/>
        <v>0.12728426394653317</v>
      </c>
      <c r="H240" s="32">
        <f>SUM(H234:H239)</f>
        <v>129119776</v>
      </c>
      <c r="I240" s="37">
        <f t="shared" si="57"/>
        <v>0.59464715132526091</v>
      </c>
      <c r="J240" s="32">
        <f>SUM(J234:J239)</f>
        <v>55824066</v>
      </c>
      <c r="K240" s="37">
        <f t="shared" si="58"/>
        <v>0.22434007890328309</v>
      </c>
      <c r="L240" s="32">
        <f>SUM(L234:L239)</f>
        <v>254165967</v>
      </c>
      <c r="M240" s="37">
        <f t="shared" si="59"/>
        <v>1.0214163384535488</v>
      </c>
      <c r="N240" s="32">
        <f t="shared" si="60"/>
        <v>466747906</v>
      </c>
      <c r="O240" s="37">
        <f t="shared" si="61"/>
        <v>1.8757190144476785</v>
      </c>
      <c r="P240" s="32">
        <f>SUM(P234:P239)</f>
        <v>292177778</v>
      </c>
      <c r="Q240" s="32">
        <f>SUM(Q234:Q239)</f>
        <v>204305516</v>
      </c>
      <c r="R240" s="32">
        <f>SUM(R234:R239)</f>
        <v>205510516</v>
      </c>
      <c r="S240" s="32">
        <f>SUM(S234:S239)</f>
        <v>437868987</v>
      </c>
      <c r="T240" s="37">
        <f t="shared" si="62"/>
        <v>2.1306402977451531</v>
      </c>
      <c r="U240" s="37">
        <f t="shared" si="63"/>
        <v>-0.13009822738812127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4037229</v>
      </c>
      <c r="E243" s="31">
        <v>4037229</v>
      </c>
      <c r="F243" s="31">
        <v>1209659</v>
      </c>
      <c r="G243" s="36">
        <f t="shared" si="56"/>
        <v>0.29962605539591636</v>
      </c>
      <c r="H243" s="31">
        <v>975002</v>
      </c>
      <c r="I243" s="36">
        <f t="shared" si="57"/>
        <v>0.24150277331308181</v>
      </c>
      <c r="J243" s="31">
        <v>797608</v>
      </c>
      <c r="K243" s="36">
        <f t="shared" si="58"/>
        <v>0.19756322963101672</v>
      </c>
      <c r="L243" s="31">
        <v>728637</v>
      </c>
      <c r="M243" s="36">
        <f t="shared" si="59"/>
        <v>0.18047948233800956</v>
      </c>
      <c r="N243" s="31">
        <f t="shared" si="60"/>
        <v>3710906</v>
      </c>
      <c r="O243" s="36">
        <f t="shared" si="61"/>
        <v>0.91917154067802442</v>
      </c>
      <c r="P243" s="31">
        <v>986544</v>
      </c>
      <c r="Q243" s="31">
        <v>5309352</v>
      </c>
      <c r="R243" s="31">
        <v>5309352</v>
      </c>
      <c r="S243" s="31">
        <v>4650252</v>
      </c>
      <c r="T243" s="36">
        <f t="shared" si="62"/>
        <v>0.87586055699452592</v>
      </c>
      <c r="U243" s="36">
        <f t="shared" si="63"/>
        <v>-0.26142473118279574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7776000</v>
      </c>
      <c r="E244" s="31">
        <v>7776000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7178</v>
      </c>
      <c r="K244" s="36">
        <f t="shared" si="58"/>
        <v>9.2309670781893008E-4</v>
      </c>
      <c r="L244" s="31">
        <v>556</v>
      </c>
      <c r="M244" s="36">
        <f t="shared" si="59"/>
        <v>7.1502057613168719E-5</v>
      </c>
      <c r="N244" s="31">
        <f t="shared" si="60"/>
        <v>7734</v>
      </c>
      <c r="O244" s="36">
        <f t="shared" si="61"/>
        <v>9.9459876543209875E-4</v>
      </c>
      <c r="P244" s="31">
        <v>0</v>
      </c>
      <c r="Q244" s="31">
        <v>7453325</v>
      </c>
      <c r="R244" s="31">
        <v>7453325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91431072</v>
      </c>
      <c r="E245" s="31">
        <v>67522452</v>
      </c>
      <c r="F245" s="31">
        <v>32915717</v>
      </c>
      <c r="G245" s="36">
        <f t="shared" si="56"/>
        <v>0.36000580852863673</v>
      </c>
      <c r="H245" s="31">
        <v>26404136</v>
      </c>
      <c r="I245" s="36">
        <f t="shared" si="57"/>
        <v>0.2887873391662738</v>
      </c>
      <c r="J245" s="31">
        <v>19130426</v>
      </c>
      <c r="K245" s="36">
        <f t="shared" si="58"/>
        <v>0.28331948016342773</v>
      </c>
      <c r="L245" s="31">
        <v>906228</v>
      </c>
      <c r="M245" s="36">
        <f t="shared" si="59"/>
        <v>1.3421135831974823E-2</v>
      </c>
      <c r="N245" s="31">
        <f t="shared" si="60"/>
        <v>79356507</v>
      </c>
      <c r="O245" s="36">
        <f t="shared" si="61"/>
        <v>1.1752610376175321</v>
      </c>
      <c r="P245" s="31">
        <v>939870</v>
      </c>
      <c r="Q245" s="31">
        <v>64979795</v>
      </c>
      <c r="R245" s="31">
        <v>64979787</v>
      </c>
      <c r="S245" s="31">
        <v>58876114</v>
      </c>
      <c r="T245" s="36">
        <f t="shared" si="62"/>
        <v>0.90606812853972574</v>
      </c>
      <c r="U245" s="36">
        <f t="shared" si="63"/>
        <v>-3.5794311979316262E-2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103244301</v>
      </c>
      <c r="E247" s="32">
        <f>SUM(E241:E246)</f>
        <v>79335681</v>
      </c>
      <c r="F247" s="32">
        <f>SUM(F241:F246)</f>
        <v>34125376</v>
      </c>
      <c r="G247" s="37">
        <f t="shared" si="56"/>
        <v>0.33053036021813931</v>
      </c>
      <c r="H247" s="32">
        <f>SUM(H241:H246)</f>
        <v>27379138</v>
      </c>
      <c r="I247" s="37">
        <f t="shared" si="57"/>
        <v>0.26518788673865884</v>
      </c>
      <c r="J247" s="32">
        <f>SUM(J241:J246)</f>
        <v>19935212</v>
      </c>
      <c r="K247" s="37">
        <f t="shared" si="58"/>
        <v>0.25127674898259206</v>
      </c>
      <c r="L247" s="32">
        <f>SUM(L241:L246)</f>
        <v>1635421</v>
      </c>
      <c r="M247" s="37">
        <f t="shared" si="59"/>
        <v>2.0613940403435876E-2</v>
      </c>
      <c r="N247" s="32">
        <f t="shared" si="60"/>
        <v>83075147</v>
      </c>
      <c r="O247" s="37">
        <f t="shared" si="61"/>
        <v>1.0471347312188573</v>
      </c>
      <c r="P247" s="32">
        <f>SUM(P241:P246)</f>
        <v>1926414</v>
      </c>
      <c r="Q247" s="32">
        <f>SUM(Q241:Q246)</f>
        <v>77742472</v>
      </c>
      <c r="R247" s="32">
        <f>SUM(R241:R246)</f>
        <v>77742464</v>
      </c>
      <c r="S247" s="32">
        <f>SUM(S241:S246)</f>
        <v>63526366</v>
      </c>
      <c r="T247" s="37">
        <f t="shared" si="62"/>
        <v>0.81713857178491278</v>
      </c>
      <c r="U247" s="37">
        <f t="shared" si="63"/>
        <v>-0.15105423860084077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8849286</v>
      </c>
      <c r="E248" s="31">
        <v>8849286</v>
      </c>
      <c r="F248" s="31">
        <v>33500</v>
      </c>
      <c r="G248" s="36">
        <f t="shared" si="56"/>
        <v>3.7856161502747227E-3</v>
      </c>
      <c r="H248" s="31">
        <v>1193459</v>
      </c>
      <c r="I248" s="36">
        <f t="shared" si="57"/>
        <v>0.13486500492808121</v>
      </c>
      <c r="J248" s="31">
        <v>707108</v>
      </c>
      <c r="K248" s="36">
        <f t="shared" si="58"/>
        <v>7.9905655665327119E-2</v>
      </c>
      <c r="L248" s="31">
        <v>1255192</v>
      </c>
      <c r="M248" s="36">
        <f t="shared" si="59"/>
        <v>0.14184104796703373</v>
      </c>
      <c r="N248" s="31">
        <f t="shared" si="60"/>
        <v>3189259</v>
      </c>
      <c r="O248" s="36">
        <f t="shared" si="61"/>
        <v>0.36039732471071678</v>
      </c>
      <c r="P248" s="31">
        <v>1765641</v>
      </c>
      <c r="Q248" s="31">
        <v>9585510</v>
      </c>
      <c r="R248" s="31">
        <v>17516351</v>
      </c>
      <c r="S248" s="31">
        <v>2265140</v>
      </c>
      <c r="T248" s="36">
        <f t="shared" si="62"/>
        <v>0.12931574618480757</v>
      </c>
      <c r="U248" s="36">
        <f t="shared" si="63"/>
        <v>-0.28910123858700609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3229000</v>
      </c>
      <c r="E250" s="31">
        <v>3049000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727497</v>
      </c>
      <c r="K250" s="36">
        <f t="shared" si="58"/>
        <v>0.23860183666775991</v>
      </c>
      <c r="L250" s="31">
        <v>2301868</v>
      </c>
      <c r="M250" s="36">
        <f t="shared" si="59"/>
        <v>0.75495834699901609</v>
      </c>
      <c r="N250" s="31">
        <f t="shared" si="60"/>
        <v>3029365</v>
      </c>
      <c r="O250" s="36">
        <f t="shared" si="61"/>
        <v>0.99356018366677601</v>
      </c>
      <c r="P250" s="31">
        <v>2003490</v>
      </c>
      <c r="Q250" s="31">
        <v>2255000</v>
      </c>
      <c r="R250" s="31">
        <v>2255000</v>
      </c>
      <c r="S250" s="31">
        <v>2003490</v>
      </c>
      <c r="T250" s="36">
        <f t="shared" si="62"/>
        <v>0.8884656319290466</v>
      </c>
      <c r="U250" s="36">
        <f t="shared" si="63"/>
        <v>0.14892911868788961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3313732</v>
      </c>
      <c r="E251" s="31">
        <v>3313732</v>
      </c>
      <c r="F251" s="31">
        <v>67766</v>
      </c>
      <c r="G251" s="36">
        <f t="shared" si="56"/>
        <v>2.0450054500484649E-2</v>
      </c>
      <c r="H251" s="31">
        <v>67716</v>
      </c>
      <c r="I251" s="36">
        <f t="shared" si="57"/>
        <v>2.0434965772729963E-2</v>
      </c>
      <c r="J251" s="31">
        <v>124335</v>
      </c>
      <c r="K251" s="36">
        <f t="shared" si="58"/>
        <v>3.7521139307584321E-2</v>
      </c>
      <c r="L251" s="31">
        <v>330900</v>
      </c>
      <c r="M251" s="36">
        <f t="shared" si="59"/>
        <v>9.985720028052962E-2</v>
      </c>
      <c r="N251" s="31">
        <f t="shared" si="60"/>
        <v>590717</v>
      </c>
      <c r="O251" s="36">
        <f t="shared" si="61"/>
        <v>0.17826335986132855</v>
      </c>
      <c r="P251" s="31">
        <v>278979</v>
      </c>
      <c r="Q251" s="31">
        <v>4165656</v>
      </c>
      <c r="R251" s="31">
        <v>3370833</v>
      </c>
      <c r="S251" s="31">
        <v>428091</v>
      </c>
      <c r="T251" s="36">
        <f t="shared" si="62"/>
        <v>0.12699857868959988</v>
      </c>
      <c r="U251" s="36">
        <f t="shared" si="63"/>
        <v>0.18611078253201851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15392018</v>
      </c>
      <c r="E254" s="32">
        <f>SUM(E248:E253)</f>
        <v>15212018</v>
      </c>
      <c r="F254" s="32">
        <f>SUM(F248:F253)</f>
        <v>101266</v>
      </c>
      <c r="G254" s="37">
        <f t="shared" si="56"/>
        <v>6.5791243227496226E-3</v>
      </c>
      <c r="H254" s="32">
        <f>SUM(H248:H253)</f>
        <v>1261175</v>
      </c>
      <c r="I254" s="37">
        <f t="shared" si="57"/>
        <v>8.1936949398058137E-2</v>
      </c>
      <c r="J254" s="32">
        <f>SUM(J248:J253)</f>
        <v>1558940</v>
      </c>
      <c r="K254" s="37">
        <f t="shared" si="58"/>
        <v>0.10248081483995089</v>
      </c>
      <c r="L254" s="32">
        <f>SUM(L248:L253)</f>
        <v>3887960</v>
      </c>
      <c r="M254" s="37">
        <f t="shared" si="59"/>
        <v>0.25558476199541702</v>
      </c>
      <c r="N254" s="32">
        <f t="shared" si="60"/>
        <v>6809341</v>
      </c>
      <c r="O254" s="37">
        <f t="shared" si="61"/>
        <v>0.44762903909264373</v>
      </c>
      <c r="P254" s="32">
        <f>SUM(P248:P253)</f>
        <v>4048110</v>
      </c>
      <c r="Q254" s="32">
        <f>SUM(Q248:Q253)</f>
        <v>16006166</v>
      </c>
      <c r="R254" s="32">
        <f>SUM(R248:R253)</f>
        <v>23142184</v>
      </c>
      <c r="S254" s="32">
        <f>SUM(S248:S253)</f>
        <v>4696721</v>
      </c>
      <c r="T254" s="37">
        <f t="shared" si="62"/>
        <v>0.2029506376753378</v>
      </c>
      <c r="U254" s="37">
        <f t="shared" si="63"/>
        <v>-3.9561671990138603E-2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3967600</v>
      </c>
      <c r="E255" s="31">
        <v>3463896</v>
      </c>
      <c r="F255" s="31">
        <v>27763</v>
      </c>
      <c r="G255" s="36">
        <f t="shared" si="56"/>
        <v>6.9974291763282587E-3</v>
      </c>
      <c r="H255" s="31">
        <v>1006630</v>
      </c>
      <c r="I255" s="36">
        <f t="shared" si="57"/>
        <v>0.25371257183183787</v>
      </c>
      <c r="J255" s="31">
        <v>1243696</v>
      </c>
      <c r="K255" s="36">
        <f t="shared" si="58"/>
        <v>0.35904542168702525</v>
      </c>
      <c r="L255" s="31">
        <v>604731</v>
      </c>
      <c r="M255" s="36">
        <f t="shared" si="59"/>
        <v>0.17458116525438408</v>
      </c>
      <c r="N255" s="31">
        <f t="shared" si="60"/>
        <v>2882820</v>
      </c>
      <c r="O255" s="36">
        <f t="shared" si="61"/>
        <v>0.83224785039735605</v>
      </c>
      <c r="P255" s="31">
        <v>534597</v>
      </c>
      <c r="Q255" s="31">
        <v>2613669</v>
      </c>
      <c r="R255" s="31">
        <v>2613669</v>
      </c>
      <c r="S255" s="31">
        <v>2346535</v>
      </c>
      <c r="T255" s="36">
        <f t="shared" si="62"/>
        <v>0.89779348494396194</v>
      </c>
      <c r="U255" s="36">
        <f t="shared" si="63"/>
        <v>0.13119041072059878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19013160</v>
      </c>
      <c r="E256" s="31">
        <v>19013160</v>
      </c>
      <c r="F256" s="31">
        <v>29977</v>
      </c>
      <c r="G256" s="36">
        <f t="shared" si="56"/>
        <v>1.5766448081223742E-3</v>
      </c>
      <c r="H256" s="31">
        <v>95048</v>
      </c>
      <c r="I256" s="36">
        <f t="shared" si="57"/>
        <v>4.9990638063320356E-3</v>
      </c>
      <c r="J256" s="31">
        <v>35912</v>
      </c>
      <c r="K256" s="36">
        <f t="shared" si="58"/>
        <v>1.8887970226937553E-3</v>
      </c>
      <c r="L256" s="31">
        <v>10842744</v>
      </c>
      <c r="M256" s="36">
        <f t="shared" si="59"/>
        <v>0.5702757458518205</v>
      </c>
      <c r="N256" s="31">
        <f t="shared" si="60"/>
        <v>11003681</v>
      </c>
      <c r="O256" s="36">
        <f t="shared" si="61"/>
        <v>0.57874025148896868</v>
      </c>
      <c r="P256" s="31">
        <v>13824453</v>
      </c>
      <c r="Q256" s="31">
        <v>28532000</v>
      </c>
      <c r="R256" s="31">
        <v>28730750</v>
      </c>
      <c r="S256" s="31">
        <v>13973870</v>
      </c>
      <c r="T256" s="36">
        <f t="shared" si="62"/>
        <v>0.48637331082550928</v>
      </c>
      <c r="U256" s="36">
        <f t="shared" si="63"/>
        <v>-0.21568368744861011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13597079</v>
      </c>
      <c r="E257" s="31">
        <v>12497079</v>
      </c>
      <c r="F257" s="31">
        <v>2828975</v>
      </c>
      <c r="G257" s="36">
        <f t="shared" si="56"/>
        <v>0.20805755412614724</v>
      </c>
      <c r="H257" s="31">
        <v>3310644</v>
      </c>
      <c r="I257" s="36">
        <f t="shared" si="57"/>
        <v>0.24348200080326077</v>
      </c>
      <c r="J257" s="31">
        <v>1783296</v>
      </c>
      <c r="K257" s="36">
        <f t="shared" si="58"/>
        <v>0.14269702544090504</v>
      </c>
      <c r="L257" s="31">
        <v>4405007</v>
      </c>
      <c r="M257" s="36">
        <f t="shared" si="59"/>
        <v>0.35248292821066429</v>
      </c>
      <c r="N257" s="31">
        <f t="shared" si="60"/>
        <v>12327922</v>
      </c>
      <c r="O257" s="36">
        <f t="shared" si="61"/>
        <v>0.98646427697224293</v>
      </c>
      <c r="P257" s="31">
        <v>8754262</v>
      </c>
      <c r="Q257" s="31">
        <v>16230970</v>
      </c>
      <c r="R257" s="31">
        <v>13330470</v>
      </c>
      <c r="S257" s="31">
        <v>15803728</v>
      </c>
      <c r="T257" s="36">
        <f t="shared" si="62"/>
        <v>1.1855341934680472</v>
      </c>
      <c r="U257" s="36">
        <f t="shared" si="63"/>
        <v>-0.49681572244467898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36577839</v>
      </c>
      <c r="E259" s="32">
        <f>SUM(E255:E258)</f>
        <v>34974135</v>
      </c>
      <c r="F259" s="32">
        <f>SUM(F255:F258)</f>
        <v>2886715</v>
      </c>
      <c r="G259" s="37">
        <f t="shared" si="56"/>
        <v>7.8919779815313854E-2</v>
      </c>
      <c r="H259" s="32">
        <f>SUM(H255:H258)</f>
        <v>4412322</v>
      </c>
      <c r="I259" s="37">
        <f t="shared" si="57"/>
        <v>0.12062828533965607</v>
      </c>
      <c r="J259" s="32">
        <f>SUM(J255:J258)</f>
        <v>3062904</v>
      </c>
      <c r="K259" s="37">
        <f t="shared" si="58"/>
        <v>8.7576261714549908E-2</v>
      </c>
      <c r="L259" s="32">
        <f>SUM(L255:L258)</f>
        <v>15852482</v>
      </c>
      <c r="M259" s="37">
        <f t="shared" si="59"/>
        <v>0.45326301851353867</v>
      </c>
      <c r="N259" s="32">
        <f t="shared" si="60"/>
        <v>26214423</v>
      </c>
      <c r="O259" s="37">
        <f t="shared" si="61"/>
        <v>0.74953742244089816</v>
      </c>
      <c r="P259" s="32">
        <f>SUM(P255:P258)</f>
        <v>23113312</v>
      </c>
      <c r="Q259" s="32">
        <f>SUM(Q255:Q258)</f>
        <v>47376639</v>
      </c>
      <c r="R259" s="32">
        <f>SUM(R255:R258)</f>
        <v>44674889</v>
      </c>
      <c r="S259" s="32">
        <f>SUM(S255:S258)</f>
        <v>32124133</v>
      </c>
      <c r="T259" s="37">
        <f t="shared" si="62"/>
        <v>0.71906464054113262</v>
      </c>
      <c r="U259" s="37">
        <f t="shared" si="63"/>
        <v>-0.31414061299393181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372350952</v>
      </c>
      <c r="E260" s="32">
        <f>SUM(E234:E239,E241:E246,E248:E253,E255:E258)</f>
        <v>378358628</v>
      </c>
      <c r="F260" s="32">
        <f>SUM(F234:F239,F241:F246,F248:F253,F255:F258)</f>
        <v>64751454</v>
      </c>
      <c r="G260" s="37">
        <f t="shared" si="56"/>
        <v>0.17389898871535583</v>
      </c>
      <c r="H260" s="32">
        <f>SUM(H234:H239,H241:H246,H248:H253,H255:H258)</f>
        <v>162172411</v>
      </c>
      <c r="I260" s="37">
        <f t="shared" si="57"/>
        <v>0.43553644788317875</v>
      </c>
      <c r="J260" s="32">
        <f>SUM(J234:J239,J241:J246,J248:J253,J255:J258)</f>
        <v>80381122</v>
      </c>
      <c r="K260" s="37">
        <f t="shared" si="58"/>
        <v>0.21244691161106546</v>
      </c>
      <c r="L260" s="32">
        <f>SUM(L234:L239,L241:L246,L248:L253,L255:L258)</f>
        <v>275541830</v>
      </c>
      <c r="M260" s="37">
        <f t="shared" si="59"/>
        <v>0.72825570664665795</v>
      </c>
      <c r="N260" s="32">
        <f t="shared" si="60"/>
        <v>582846817</v>
      </c>
      <c r="O260" s="37">
        <f t="shared" si="61"/>
        <v>1.5404612816177143</v>
      </c>
      <c r="P260" s="32">
        <f>SUM(P234:P239,P241:P246,P248:P253,P255:P258)</f>
        <v>321265614</v>
      </c>
      <c r="Q260" s="32">
        <f>SUM(Q234:Q239,Q241:Q246,Q248:Q253,Q255:Q258)</f>
        <v>345430793</v>
      </c>
      <c r="R260" s="32">
        <f>SUM(R234:R239,R241:R246,R248:R253,R255:R258)</f>
        <v>351070053</v>
      </c>
      <c r="S260" s="32">
        <f>SUM(S234:S239,S241:S246,S248:S253,S255:S258)</f>
        <v>538216207</v>
      </c>
      <c r="T260" s="37">
        <f t="shared" si="62"/>
        <v>1.5330735344720503</v>
      </c>
      <c r="U260" s="37">
        <f t="shared" si="63"/>
        <v>-0.14232392763951385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2200000</v>
      </c>
      <c r="E264" s="31">
        <v>2200000</v>
      </c>
      <c r="F264" s="31">
        <v>916667</v>
      </c>
      <c r="G264" s="36">
        <f t="shared" si="64"/>
        <v>0.41666681818181817</v>
      </c>
      <c r="H264" s="31">
        <v>728709</v>
      </c>
      <c r="I264" s="36">
        <f t="shared" si="65"/>
        <v>0.33123136363636363</v>
      </c>
      <c r="J264" s="31">
        <v>550002</v>
      </c>
      <c r="K264" s="36">
        <f t="shared" si="66"/>
        <v>0.25000090909090911</v>
      </c>
      <c r="L264" s="31">
        <v>0</v>
      </c>
      <c r="M264" s="36">
        <f t="shared" si="67"/>
        <v>0</v>
      </c>
      <c r="N264" s="31">
        <f t="shared" si="68"/>
        <v>2195378</v>
      </c>
      <c r="O264" s="36">
        <f t="shared" si="69"/>
        <v>0.9978990909090909</v>
      </c>
      <c r="P264" s="31">
        <v>0</v>
      </c>
      <c r="Q264" s="31">
        <v>2000000</v>
      </c>
      <c r="R264" s="31">
        <v>2000000</v>
      </c>
      <c r="S264" s="31">
        <v>1926042</v>
      </c>
      <c r="T264" s="36">
        <f t="shared" si="70"/>
        <v>0.96302100000000002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3314943</v>
      </c>
      <c r="E265" s="31">
        <v>3314943</v>
      </c>
      <c r="F265" s="31">
        <v>634724</v>
      </c>
      <c r="G265" s="36">
        <f t="shared" si="64"/>
        <v>0.19147357888205016</v>
      </c>
      <c r="H265" s="31">
        <v>512531</v>
      </c>
      <c r="I265" s="36">
        <f t="shared" si="65"/>
        <v>0.15461231158424141</v>
      </c>
      <c r="J265" s="31">
        <v>700623</v>
      </c>
      <c r="K265" s="36">
        <f t="shared" si="66"/>
        <v>0.21135295539018317</v>
      </c>
      <c r="L265" s="31">
        <v>366156</v>
      </c>
      <c r="M265" s="36">
        <f t="shared" si="67"/>
        <v>0.11045619788937547</v>
      </c>
      <c r="N265" s="31">
        <f t="shared" si="68"/>
        <v>2214034</v>
      </c>
      <c r="O265" s="36">
        <f t="shared" si="69"/>
        <v>0.66789504374585018</v>
      </c>
      <c r="P265" s="31">
        <v>480523</v>
      </c>
      <c r="Q265" s="31">
        <v>3437943</v>
      </c>
      <c r="R265" s="31">
        <v>3949240</v>
      </c>
      <c r="S265" s="31">
        <v>2333575</v>
      </c>
      <c r="T265" s="36">
        <f t="shared" si="70"/>
        <v>0.5908921716583444</v>
      </c>
      <c r="U265" s="36">
        <f t="shared" si="71"/>
        <v>-0.23800525677230855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5514943</v>
      </c>
      <c r="E267" s="32">
        <f>SUM(E263:E266)</f>
        <v>5514943</v>
      </c>
      <c r="F267" s="32">
        <f>SUM(F263:F266)</f>
        <v>1551391</v>
      </c>
      <c r="G267" s="37">
        <f t="shared" si="64"/>
        <v>0.28130680589083151</v>
      </c>
      <c r="H267" s="32">
        <f>SUM(H263:H266)</f>
        <v>1241240</v>
      </c>
      <c r="I267" s="37">
        <f t="shared" si="65"/>
        <v>0.22506850932094855</v>
      </c>
      <c r="J267" s="32">
        <f>SUM(J263:J266)</f>
        <v>1250625</v>
      </c>
      <c r="K267" s="37">
        <f t="shared" si="66"/>
        <v>0.22677024948399285</v>
      </c>
      <c r="L267" s="32">
        <f>SUM(L263:L266)</f>
        <v>366156</v>
      </c>
      <c r="M267" s="37">
        <f t="shared" si="67"/>
        <v>6.6393433259419002E-2</v>
      </c>
      <c r="N267" s="32">
        <f t="shared" si="68"/>
        <v>4409412</v>
      </c>
      <c r="O267" s="37">
        <f t="shared" si="69"/>
        <v>0.7995389979551919</v>
      </c>
      <c r="P267" s="32">
        <f>SUM(P263:P266)</f>
        <v>480523</v>
      </c>
      <c r="Q267" s="32">
        <f>SUM(Q263:Q266)</f>
        <v>5437943</v>
      </c>
      <c r="R267" s="32">
        <f>SUM(R263:R266)</f>
        <v>5949240</v>
      </c>
      <c r="S267" s="32">
        <f>SUM(S263:S266)</f>
        <v>4259617</v>
      </c>
      <c r="T267" s="37">
        <f t="shared" si="70"/>
        <v>0.7159934714350068</v>
      </c>
      <c r="U267" s="37">
        <f t="shared" si="71"/>
        <v>-0.23800525677230855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165890</v>
      </c>
      <c r="E268" s="31">
        <v>0</v>
      </c>
      <c r="F268" s="31">
        <v>-222</v>
      </c>
      <c r="G268" s="36">
        <f t="shared" si="64"/>
        <v>-1.3382361806016036E-3</v>
      </c>
      <c r="H268" s="31">
        <v>-1028</v>
      </c>
      <c r="I268" s="36">
        <f t="shared" si="65"/>
        <v>-6.1968774489119293E-3</v>
      </c>
      <c r="J268" s="31">
        <v>-768</v>
      </c>
      <c r="K268" s="36">
        <f t="shared" si="66"/>
        <v>0</v>
      </c>
      <c r="L268" s="31">
        <v>-768</v>
      </c>
      <c r="M268" s="36">
        <f t="shared" si="67"/>
        <v>0</v>
      </c>
      <c r="N268" s="31">
        <f t="shared" si="68"/>
        <v>-2786</v>
      </c>
      <c r="O268" s="36">
        <f t="shared" si="69"/>
        <v>0</v>
      </c>
      <c r="P268" s="31">
        <v>-444</v>
      </c>
      <c r="Q268" s="31">
        <v>46047</v>
      </c>
      <c r="R268" s="31">
        <v>156872</v>
      </c>
      <c r="S268" s="31">
        <v>-571</v>
      </c>
      <c r="T268" s="36">
        <f t="shared" si="70"/>
        <v>-3.6399102452955275E-3</v>
      </c>
      <c r="U268" s="36">
        <f t="shared" si="71"/>
        <v>0.72972972972972983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1902485</v>
      </c>
      <c r="E269" s="31">
        <v>1599083</v>
      </c>
      <c r="F269" s="31">
        <v>288863</v>
      </c>
      <c r="G269" s="36">
        <f t="shared" si="64"/>
        <v>0.15183457425419911</v>
      </c>
      <c r="H269" s="31">
        <v>332115</v>
      </c>
      <c r="I269" s="36">
        <f t="shared" si="65"/>
        <v>0.17456905047871599</v>
      </c>
      <c r="J269" s="31">
        <v>465284</v>
      </c>
      <c r="K269" s="36">
        <f t="shared" si="66"/>
        <v>0.29096926175814514</v>
      </c>
      <c r="L269" s="31">
        <v>945377</v>
      </c>
      <c r="M269" s="36">
        <f t="shared" si="67"/>
        <v>0.59119945618832792</v>
      </c>
      <c r="N269" s="31">
        <f t="shared" si="68"/>
        <v>2031639</v>
      </c>
      <c r="O269" s="36">
        <f t="shared" si="69"/>
        <v>1.270502531763517</v>
      </c>
      <c r="P269" s="31">
        <v>342451</v>
      </c>
      <c r="Q269" s="31">
        <v>1088328</v>
      </c>
      <c r="R269" s="31">
        <v>1806728</v>
      </c>
      <c r="S269" s="31">
        <v>1367654</v>
      </c>
      <c r="T269" s="36">
        <f t="shared" si="70"/>
        <v>0.7569783608822136</v>
      </c>
      <c r="U269" s="36">
        <f t="shared" si="71"/>
        <v>1.760619767499584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960260</v>
      </c>
      <c r="E270" s="31">
        <v>960260</v>
      </c>
      <c r="F270" s="31">
        <v>10709</v>
      </c>
      <c r="G270" s="36">
        <f t="shared" si="64"/>
        <v>1.115218794909712E-2</v>
      </c>
      <c r="H270" s="31">
        <v>3784</v>
      </c>
      <c r="I270" s="36">
        <f t="shared" si="65"/>
        <v>3.9405994209901485E-3</v>
      </c>
      <c r="J270" s="31">
        <v>0</v>
      </c>
      <c r="K270" s="36">
        <f t="shared" si="66"/>
        <v>0</v>
      </c>
      <c r="L270" s="31">
        <v>150028</v>
      </c>
      <c r="M270" s="36">
        <f t="shared" si="67"/>
        <v>0.1562368525191094</v>
      </c>
      <c r="N270" s="31">
        <f t="shared" si="68"/>
        <v>164521</v>
      </c>
      <c r="O270" s="36">
        <f t="shared" si="69"/>
        <v>0.17132963988919667</v>
      </c>
      <c r="P270" s="31">
        <v>0</v>
      </c>
      <c r="Q270" s="31">
        <v>959745</v>
      </c>
      <c r="R270" s="31">
        <v>959745</v>
      </c>
      <c r="S270" s="31">
        <v>-1565</v>
      </c>
      <c r="T270" s="36">
        <f t="shared" si="70"/>
        <v>-1.6306414724744595E-3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811153</v>
      </c>
      <c r="E271" s="31">
        <v>811153</v>
      </c>
      <c r="F271" s="31">
        <v>-12527</v>
      </c>
      <c r="G271" s="36">
        <f t="shared" si="64"/>
        <v>-1.5443449016400112E-2</v>
      </c>
      <c r="H271" s="31">
        <v>-16411</v>
      </c>
      <c r="I271" s="36">
        <f t="shared" si="65"/>
        <v>-2.0231694883702581E-2</v>
      </c>
      <c r="J271" s="31">
        <v>-6399</v>
      </c>
      <c r="K271" s="36">
        <f t="shared" si="66"/>
        <v>-7.8887706758157834E-3</v>
      </c>
      <c r="L271" s="31">
        <v>204933</v>
      </c>
      <c r="M271" s="36">
        <f t="shared" si="67"/>
        <v>0.25264407577855225</v>
      </c>
      <c r="N271" s="31">
        <f t="shared" si="68"/>
        <v>169596</v>
      </c>
      <c r="O271" s="36">
        <f t="shared" si="69"/>
        <v>0.20908016120263379</v>
      </c>
      <c r="P271" s="31">
        <v>871406</v>
      </c>
      <c r="Q271" s="31">
        <v>884787</v>
      </c>
      <c r="R271" s="31">
        <v>884787</v>
      </c>
      <c r="S271" s="31">
        <v>856481</v>
      </c>
      <c r="T271" s="36">
        <f t="shared" si="70"/>
        <v>0.96800811946830145</v>
      </c>
      <c r="U271" s="36">
        <f t="shared" si="71"/>
        <v>-0.76482489218573202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950000</v>
      </c>
      <c r="E272" s="31">
        <v>950000</v>
      </c>
      <c r="F272" s="31">
        <v>0</v>
      </c>
      <c r="G272" s="36">
        <f t="shared" si="64"/>
        <v>0</v>
      </c>
      <c r="H272" s="31">
        <v>418535</v>
      </c>
      <c r="I272" s="36">
        <f t="shared" si="65"/>
        <v>0.44056315789473682</v>
      </c>
      <c r="J272" s="31">
        <v>415281</v>
      </c>
      <c r="K272" s="36">
        <f t="shared" si="66"/>
        <v>0.43713789473684211</v>
      </c>
      <c r="L272" s="31">
        <v>0</v>
      </c>
      <c r="M272" s="36">
        <f t="shared" si="67"/>
        <v>0</v>
      </c>
      <c r="N272" s="31">
        <f t="shared" si="68"/>
        <v>833816</v>
      </c>
      <c r="O272" s="36">
        <f t="shared" si="69"/>
        <v>0.87770105263157894</v>
      </c>
      <c r="P272" s="31">
        <v>804000</v>
      </c>
      <c r="Q272" s="31">
        <v>1073000</v>
      </c>
      <c r="R272" s="31">
        <v>1073000</v>
      </c>
      <c r="S272" s="31">
        <v>1071920</v>
      </c>
      <c r="T272" s="36">
        <f t="shared" si="70"/>
        <v>0.99899347623485557</v>
      </c>
      <c r="U272" s="36">
        <f t="shared" si="71"/>
        <v>-1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163750</v>
      </c>
      <c r="E273" s="31">
        <v>163750</v>
      </c>
      <c r="F273" s="31">
        <v>5819</v>
      </c>
      <c r="G273" s="36">
        <f t="shared" si="64"/>
        <v>3.5535877862595419E-2</v>
      </c>
      <c r="H273" s="31">
        <v>16740</v>
      </c>
      <c r="I273" s="36">
        <f t="shared" si="65"/>
        <v>0.10222900763358779</v>
      </c>
      <c r="J273" s="31">
        <v>11008</v>
      </c>
      <c r="K273" s="36">
        <f t="shared" si="66"/>
        <v>6.7224427480916032E-2</v>
      </c>
      <c r="L273" s="31">
        <v>15548</v>
      </c>
      <c r="M273" s="36">
        <f t="shared" si="67"/>
        <v>9.494961832061069E-2</v>
      </c>
      <c r="N273" s="31">
        <f t="shared" si="68"/>
        <v>49115</v>
      </c>
      <c r="O273" s="36">
        <f t="shared" si="69"/>
        <v>0.29993893129770993</v>
      </c>
      <c r="P273" s="31">
        <v>24971</v>
      </c>
      <c r="Q273" s="31">
        <v>155508</v>
      </c>
      <c r="R273" s="31">
        <v>155508</v>
      </c>
      <c r="S273" s="31">
        <v>84504</v>
      </c>
      <c r="T273" s="36">
        <f t="shared" si="70"/>
        <v>0.54340612701597346</v>
      </c>
      <c r="U273" s="36">
        <f t="shared" si="71"/>
        <v>-0.37735773497256819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803504</v>
      </c>
      <c r="R274" s="31">
        <v>803504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5770404</v>
      </c>
      <c r="E275" s="32">
        <f>SUM(E268:E274)</f>
        <v>5301112</v>
      </c>
      <c r="F275" s="32">
        <f>SUM(F268:F274)</f>
        <v>292642</v>
      </c>
      <c r="G275" s="37">
        <f t="shared" si="64"/>
        <v>5.0714300073270435E-2</v>
      </c>
      <c r="H275" s="32">
        <f>SUM(H268:H274)</f>
        <v>753735</v>
      </c>
      <c r="I275" s="37">
        <f t="shared" si="65"/>
        <v>0.13062083694659854</v>
      </c>
      <c r="J275" s="32">
        <f>SUM(J268:J274)</f>
        <v>884406</v>
      </c>
      <c r="K275" s="37">
        <f t="shared" si="66"/>
        <v>0.16683405293078132</v>
      </c>
      <c r="L275" s="32">
        <f>SUM(L268:L274)</f>
        <v>1315118</v>
      </c>
      <c r="M275" s="37">
        <f t="shared" si="67"/>
        <v>0.2480834209878984</v>
      </c>
      <c r="N275" s="32">
        <f t="shared" si="68"/>
        <v>3245901</v>
      </c>
      <c r="O275" s="37">
        <f t="shared" si="69"/>
        <v>0.61230568227949156</v>
      </c>
      <c r="P275" s="32">
        <f>SUM(P268:P274)</f>
        <v>2042384</v>
      </c>
      <c r="Q275" s="32">
        <f>SUM(Q268:Q274)</f>
        <v>5010919</v>
      </c>
      <c r="R275" s="32">
        <f>SUM(R268:R274)</f>
        <v>5840144</v>
      </c>
      <c r="S275" s="32">
        <f>SUM(S268:S274)</f>
        <v>3378423</v>
      </c>
      <c r="T275" s="37">
        <f t="shared" si="70"/>
        <v>0.57848282508102544</v>
      </c>
      <c r="U275" s="37">
        <f t="shared" si="71"/>
        <v>-0.35608680835729223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20154717</v>
      </c>
      <c r="E276" s="31">
        <v>20422268</v>
      </c>
      <c r="F276" s="31">
        <v>70002</v>
      </c>
      <c r="G276" s="36">
        <f t="shared" si="64"/>
        <v>3.4732316013169522E-3</v>
      </c>
      <c r="H276" s="31">
        <v>100424</v>
      </c>
      <c r="I276" s="36">
        <f t="shared" si="65"/>
        <v>4.9826549288685129E-3</v>
      </c>
      <c r="J276" s="31">
        <v>88384</v>
      </c>
      <c r="K276" s="36">
        <f t="shared" si="66"/>
        <v>4.3278249017200243E-3</v>
      </c>
      <c r="L276" s="31">
        <v>42499</v>
      </c>
      <c r="M276" s="36">
        <f t="shared" si="67"/>
        <v>2.0810127454991777E-3</v>
      </c>
      <c r="N276" s="31">
        <f t="shared" si="68"/>
        <v>301309</v>
      </c>
      <c r="O276" s="36">
        <f t="shared" si="69"/>
        <v>1.475394407712209E-2</v>
      </c>
      <c r="P276" s="31">
        <v>130534</v>
      </c>
      <c r="Q276" s="31">
        <v>26781553</v>
      </c>
      <c r="R276" s="31">
        <v>22781552</v>
      </c>
      <c r="S276" s="31">
        <v>-21511</v>
      </c>
      <c r="T276" s="36">
        <f t="shared" si="70"/>
        <v>-9.4422890942636394E-4</v>
      </c>
      <c r="U276" s="36">
        <f t="shared" si="71"/>
        <v>-0.67442198967318867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26960300</v>
      </c>
      <c r="E277" s="31">
        <v>27497400</v>
      </c>
      <c r="F277" s="31">
        <v>1383909</v>
      </c>
      <c r="G277" s="36">
        <f t="shared" si="64"/>
        <v>5.1331365007065942E-2</v>
      </c>
      <c r="H277" s="31">
        <v>1188281</v>
      </c>
      <c r="I277" s="36">
        <f t="shared" si="65"/>
        <v>4.407521429657682E-2</v>
      </c>
      <c r="J277" s="31">
        <v>1092068</v>
      </c>
      <c r="K277" s="36">
        <f t="shared" si="66"/>
        <v>3.9715318539207345E-2</v>
      </c>
      <c r="L277" s="31">
        <v>1277932</v>
      </c>
      <c r="M277" s="36">
        <f t="shared" si="67"/>
        <v>4.6474648512222973E-2</v>
      </c>
      <c r="N277" s="31">
        <f t="shared" si="68"/>
        <v>4942190</v>
      </c>
      <c r="O277" s="36">
        <f t="shared" si="69"/>
        <v>0.1797329929375141</v>
      </c>
      <c r="P277" s="31">
        <v>1045764</v>
      </c>
      <c r="Q277" s="31">
        <v>24650950</v>
      </c>
      <c r="R277" s="31">
        <v>24825100</v>
      </c>
      <c r="S277" s="31">
        <v>5018023</v>
      </c>
      <c r="T277" s="36">
        <f t="shared" si="70"/>
        <v>0.202135056857777</v>
      </c>
      <c r="U277" s="36">
        <f t="shared" si="71"/>
        <v>0.22200802475510728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23500</v>
      </c>
      <c r="E278" s="31">
        <v>23500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565057</v>
      </c>
      <c r="R278" s="31">
        <v>25935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955200</v>
      </c>
      <c r="E279" s="31">
        <v>955200</v>
      </c>
      <c r="F279" s="31">
        <v>15279</v>
      </c>
      <c r="G279" s="36">
        <f t="shared" si="64"/>
        <v>1.5995603015075376E-2</v>
      </c>
      <c r="H279" s="31">
        <v>92162</v>
      </c>
      <c r="I279" s="36">
        <f t="shared" si="65"/>
        <v>9.6484505862646563E-2</v>
      </c>
      <c r="J279" s="31">
        <v>107677</v>
      </c>
      <c r="K279" s="36">
        <f t="shared" si="66"/>
        <v>0.11272717755443887</v>
      </c>
      <c r="L279" s="31">
        <v>102441</v>
      </c>
      <c r="M279" s="36">
        <f t="shared" si="67"/>
        <v>0.10724560301507538</v>
      </c>
      <c r="N279" s="31">
        <f t="shared" si="68"/>
        <v>317559</v>
      </c>
      <c r="O279" s="36">
        <f t="shared" si="69"/>
        <v>0.33245288944723617</v>
      </c>
      <c r="P279" s="31">
        <v>17062</v>
      </c>
      <c r="Q279" s="31">
        <v>955671</v>
      </c>
      <c r="R279" s="31">
        <v>955671</v>
      </c>
      <c r="S279" s="31">
        <v>71278</v>
      </c>
      <c r="T279" s="36">
        <f t="shared" si="70"/>
        <v>7.4584244996447516E-2</v>
      </c>
      <c r="U279" s="36">
        <f t="shared" si="71"/>
        <v>5.0040440745516355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1073000</v>
      </c>
      <c r="R280" s="31">
        <v>1073000</v>
      </c>
      <c r="S280" s="31">
        <v>269000</v>
      </c>
      <c r="T280" s="36">
        <f t="shared" si="70"/>
        <v>0.2506989748369059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10999</v>
      </c>
      <c r="E281" s="31">
        <v>2730792</v>
      </c>
      <c r="F281" s="31">
        <v>594337</v>
      </c>
      <c r="G281" s="36">
        <f t="shared" si="64"/>
        <v>54.035548686244205</v>
      </c>
      <c r="H281" s="31">
        <v>395498</v>
      </c>
      <c r="I281" s="36">
        <f t="shared" si="65"/>
        <v>35.957632512046551</v>
      </c>
      <c r="J281" s="31">
        <v>335633</v>
      </c>
      <c r="K281" s="36">
        <f t="shared" si="66"/>
        <v>0.12290683435428257</v>
      </c>
      <c r="L281" s="31">
        <v>178690</v>
      </c>
      <c r="M281" s="36">
        <f t="shared" si="67"/>
        <v>6.543522904710429E-2</v>
      </c>
      <c r="N281" s="31">
        <f t="shared" si="68"/>
        <v>1504158</v>
      </c>
      <c r="O281" s="36">
        <f t="shared" si="69"/>
        <v>0.55081382983398219</v>
      </c>
      <c r="P281" s="31">
        <v>630894</v>
      </c>
      <c r="Q281" s="31">
        <v>1287552</v>
      </c>
      <c r="R281" s="31">
        <v>5139364</v>
      </c>
      <c r="S281" s="31">
        <v>4092638</v>
      </c>
      <c r="T281" s="36">
        <f t="shared" si="70"/>
        <v>0.79633160834686934</v>
      </c>
      <c r="U281" s="36">
        <f t="shared" si="71"/>
        <v>-0.7167670004786858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951680</v>
      </c>
      <c r="E282" s="31">
        <v>951680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1079245</v>
      </c>
      <c r="R282" s="31">
        <v>1074600</v>
      </c>
      <c r="S282" s="31">
        <v>1400</v>
      </c>
      <c r="T282" s="36">
        <f t="shared" si="70"/>
        <v>1.3028103480364787E-3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900000</v>
      </c>
      <c r="E283" s="31">
        <v>900000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29229</v>
      </c>
      <c r="Q283" s="31">
        <v>1073000</v>
      </c>
      <c r="R283" s="31">
        <v>1073000</v>
      </c>
      <c r="S283" s="31">
        <v>833229</v>
      </c>
      <c r="T283" s="36">
        <f t="shared" si="70"/>
        <v>0.77654147250698979</v>
      </c>
      <c r="U283" s="36">
        <f t="shared" si="71"/>
        <v>-1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49956396</v>
      </c>
      <c r="E285" s="32">
        <f>SUM(E276:E284)</f>
        <v>53480840</v>
      </c>
      <c r="F285" s="32">
        <f>SUM(F276:F284)</f>
        <v>2063527</v>
      </c>
      <c r="G285" s="37">
        <f t="shared" si="64"/>
        <v>4.1306562627135876E-2</v>
      </c>
      <c r="H285" s="32">
        <f>SUM(H276:H284)</f>
        <v>1776365</v>
      </c>
      <c r="I285" s="37">
        <f t="shared" si="65"/>
        <v>3.5558309690715079E-2</v>
      </c>
      <c r="J285" s="32">
        <f>SUM(J276:J284)</f>
        <v>1623762</v>
      </c>
      <c r="K285" s="37">
        <f t="shared" si="66"/>
        <v>3.0361565001596834E-2</v>
      </c>
      <c r="L285" s="32">
        <f>SUM(L276:L284)</f>
        <v>1601562</v>
      </c>
      <c r="M285" s="37">
        <f t="shared" si="67"/>
        <v>2.9946463069764798E-2</v>
      </c>
      <c r="N285" s="32">
        <f t="shared" si="68"/>
        <v>7065216</v>
      </c>
      <c r="O285" s="37">
        <f t="shared" si="69"/>
        <v>0.13210742389236968</v>
      </c>
      <c r="P285" s="32">
        <f>SUM(P276:P284)</f>
        <v>1853483</v>
      </c>
      <c r="Q285" s="32">
        <f>SUM(Q276:Q284)</f>
        <v>57466028</v>
      </c>
      <c r="R285" s="32">
        <f>SUM(R276:R284)</f>
        <v>56948222</v>
      </c>
      <c r="S285" s="32">
        <f>SUM(S276:S284)</f>
        <v>10264057</v>
      </c>
      <c r="T285" s="37">
        <f t="shared" si="70"/>
        <v>0.18023489829059106</v>
      </c>
      <c r="U285" s="37">
        <f t="shared" si="71"/>
        <v>-0.13591762104103466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923250</v>
      </c>
      <c r="E286" s="31">
        <v>923250</v>
      </c>
      <c r="F286" s="31">
        <v>243065</v>
      </c>
      <c r="G286" s="36">
        <f t="shared" si="64"/>
        <v>0.26327105334416462</v>
      </c>
      <c r="H286" s="31">
        <v>501998</v>
      </c>
      <c r="I286" s="36">
        <f t="shared" si="65"/>
        <v>0.54372921743839697</v>
      </c>
      <c r="J286" s="31">
        <v>441930</v>
      </c>
      <c r="K286" s="36">
        <f t="shared" si="66"/>
        <v>0.47866774979691307</v>
      </c>
      <c r="L286" s="31">
        <v>567325</v>
      </c>
      <c r="M286" s="36">
        <f t="shared" si="67"/>
        <v>0.61448686704576228</v>
      </c>
      <c r="N286" s="31">
        <f t="shared" si="68"/>
        <v>1754318</v>
      </c>
      <c r="O286" s="36">
        <f t="shared" si="69"/>
        <v>1.900154887625237</v>
      </c>
      <c r="P286" s="31">
        <v>254920</v>
      </c>
      <c r="Q286" s="31">
        <v>774936</v>
      </c>
      <c r="R286" s="31">
        <v>950000</v>
      </c>
      <c r="S286" s="31">
        <v>582654</v>
      </c>
      <c r="T286" s="36">
        <f t="shared" si="70"/>
        <v>0.61331999999999998</v>
      </c>
      <c r="U286" s="36">
        <f t="shared" si="71"/>
        <v>1.2255021183116273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691920</v>
      </c>
      <c r="E287" s="31">
        <v>376020</v>
      </c>
      <c r="F287" s="31">
        <v>0</v>
      </c>
      <c r="G287" s="36">
        <f t="shared" si="64"/>
        <v>0</v>
      </c>
      <c r="H287" s="31">
        <v>90555</v>
      </c>
      <c r="I287" s="36">
        <f t="shared" si="65"/>
        <v>0.13087495664238641</v>
      </c>
      <c r="J287" s="31">
        <v>5982</v>
      </c>
      <c r="K287" s="36">
        <f t="shared" si="66"/>
        <v>1.5908728259135151E-2</v>
      </c>
      <c r="L287" s="31">
        <v>11883</v>
      </c>
      <c r="M287" s="36">
        <f t="shared" si="67"/>
        <v>3.1602042444550824E-2</v>
      </c>
      <c r="N287" s="31">
        <f t="shared" si="68"/>
        <v>108420</v>
      </c>
      <c r="O287" s="36">
        <f t="shared" si="69"/>
        <v>0.28833572682304132</v>
      </c>
      <c r="P287" s="31">
        <v>0</v>
      </c>
      <c r="Q287" s="31">
        <v>772004</v>
      </c>
      <c r="R287" s="31">
        <v>772004</v>
      </c>
      <c r="S287" s="31">
        <v>10707</v>
      </c>
      <c r="T287" s="36">
        <f t="shared" si="70"/>
        <v>1.3869099123838737E-2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1023493</v>
      </c>
      <c r="E288" s="31">
        <v>1023493</v>
      </c>
      <c r="F288" s="31">
        <v>8049</v>
      </c>
      <c r="G288" s="36">
        <f t="shared" si="64"/>
        <v>7.8642452855075713E-3</v>
      </c>
      <c r="H288" s="31">
        <v>27151</v>
      </c>
      <c r="I288" s="36">
        <f t="shared" si="65"/>
        <v>2.6527782798709907E-2</v>
      </c>
      <c r="J288" s="31">
        <v>558153</v>
      </c>
      <c r="K288" s="36">
        <f t="shared" si="66"/>
        <v>0.54534129691165445</v>
      </c>
      <c r="L288" s="31">
        <v>54203</v>
      </c>
      <c r="M288" s="36">
        <f t="shared" si="67"/>
        <v>5.2958838018432958E-2</v>
      </c>
      <c r="N288" s="31">
        <f t="shared" si="68"/>
        <v>647556</v>
      </c>
      <c r="O288" s="36">
        <f t="shared" si="69"/>
        <v>0.63269216301430498</v>
      </c>
      <c r="P288" s="31">
        <v>46428</v>
      </c>
      <c r="Q288" s="31">
        <v>1069382</v>
      </c>
      <c r="R288" s="31">
        <v>2108250</v>
      </c>
      <c r="S288" s="31">
        <v>447855</v>
      </c>
      <c r="T288" s="36">
        <f t="shared" si="70"/>
        <v>0.21242974030594095</v>
      </c>
      <c r="U288" s="36">
        <f t="shared" si="71"/>
        <v>0.16746359955199441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1110000</v>
      </c>
      <c r="E289" s="31">
        <v>1110000</v>
      </c>
      <c r="F289" s="31">
        <v>217949</v>
      </c>
      <c r="G289" s="36">
        <f t="shared" si="64"/>
        <v>0.19635045045045044</v>
      </c>
      <c r="H289" s="31">
        <v>285272</v>
      </c>
      <c r="I289" s="36">
        <f t="shared" si="65"/>
        <v>0.25700180180180182</v>
      </c>
      <c r="J289" s="31">
        <v>321007</v>
      </c>
      <c r="K289" s="36">
        <f t="shared" si="66"/>
        <v>0.2891954954954955</v>
      </c>
      <c r="L289" s="31">
        <v>189474</v>
      </c>
      <c r="M289" s="36">
        <f t="shared" si="67"/>
        <v>0.1706972972972973</v>
      </c>
      <c r="N289" s="31">
        <f t="shared" si="68"/>
        <v>1013702</v>
      </c>
      <c r="O289" s="36">
        <f t="shared" si="69"/>
        <v>0.913245045045045</v>
      </c>
      <c r="P289" s="31">
        <v>103452</v>
      </c>
      <c r="Q289" s="31">
        <v>1132970</v>
      </c>
      <c r="R289" s="31">
        <v>1098853</v>
      </c>
      <c r="S289" s="31">
        <v>969465</v>
      </c>
      <c r="T289" s="36">
        <f t="shared" si="70"/>
        <v>0.88225176615980483</v>
      </c>
      <c r="U289" s="36">
        <f t="shared" si="71"/>
        <v>0.83151606542164491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475000</v>
      </c>
      <c r="E290" s="31">
        <v>475000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475000</v>
      </c>
      <c r="M290" s="36">
        <f t="shared" si="67"/>
        <v>1</v>
      </c>
      <c r="N290" s="31">
        <f t="shared" si="68"/>
        <v>475000</v>
      </c>
      <c r="O290" s="36">
        <f t="shared" si="69"/>
        <v>1</v>
      </c>
      <c r="P290" s="31">
        <v>400526</v>
      </c>
      <c r="Q290" s="31">
        <v>0</v>
      </c>
      <c r="R290" s="31">
        <v>0</v>
      </c>
      <c r="S290" s="31">
        <v>400526</v>
      </c>
      <c r="T290" s="36">
        <f t="shared" si="70"/>
        <v>0</v>
      </c>
      <c r="U290" s="36">
        <f t="shared" si="71"/>
        <v>0.18594048825794074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4223663</v>
      </c>
      <c r="E292" s="32">
        <f>SUM(E286:E291)</f>
        <v>3907763</v>
      </c>
      <c r="F292" s="32">
        <f>SUM(F286:F291)</f>
        <v>469063</v>
      </c>
      <c r="G292" s="37">
        <f t="shared" si="64"/>
        <v>0.11105597203185955</v>
      </c>
      <c r="H292" s="32">
        <f>SUM(H286:H291)</f>
        <v>904976</v>
      </c>
      <c r="I292" s="37">
        <f t="shared" si="65"/>
        <v>0.21426330651853617</v>
      </c>
      <c r="J292" s="32">
        <f>SUM(J286:J291)</f>
        <v>1327072</v>
      </c>
      <c r="K292" s="37">
        <f t="shared" si="66"/>
        <v>0.33959889583887254</v>
      </c>
      <c r="L292" s="32">
        <f>SUM(L286:L291)</f>
        <v>1297885</v>
      </c>
      <c r="M292" s="37">
        <f t="shared" si="67"/>
        <v>0.33212991678359205</v>
      </c>
      <c r="N292" s="32">
        <f t="shared" si="68"/>
        <v>3998996</v>
      </c>
      <c r="O292" s="37">
        <f t="shared" si="69"/>
        <v>1.0233466052060987</v>
      </c>
      <c r="P292" s="32">
        <f>SUM(P286:P291)</f>
        <v>805326</v>
      </c>
      <c r="Q292" s="32">
        <f>SUM(Q286:Q291)</f>
        <v>3749292</v>
      </c>
      <c r="R292" s="32">
        <f>SUM(R286:R291)</f>
        <v>4929107</v>
      </c>
      <c r="S292" s="32">
        <f>SUM(S286:S291)</f>
        <v>2411207</v>
      </c>
      <c r="T292" s="37">
        <f t="shared" si="70"/>
        <v>0.48917724853609384</v>
      </c>
      <c r="U292" s="37">
        <f t="shared" si="71"/>
        <v>0.61162684428417813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10925000</v>
      </c>
      <c r="E293" s="31">
        <v>10925000</v>
      </c>
      <c r="F293" s="31">
        <v>1156880</v>
      </c>
      <c r="G293" s="36">
        <f t="shared" si="64"/>
        <v>0.1058929061784897</v>
      </c>
      <c r="H293" s="31">
        <v>1082752</v>
      </c>
      <c r="I293" s="36">
        <f t="shared" si="65"/>
        <v>9.910773455377575E-2</v>
      </c>
      <c r="J293" s="31">
        <v>690374</v>
      </c>
      <c r="K293" s="36">
        <f t="shared" si="66"/>
        <v>6.3192128146453086E-2</v>
      </c>
      <c r="L293" s="31">
        <v>859858</v>
      </c>
      <c r="M293" s="36">
        <f t="shared" si="67"/>
        <v>7.8705537757437077E-2</v>
      </c>
      <c r="N293" s="31">
        <f t="shared" si="68"/>
        <v>3789864</v>
      </c>
      <c r="O293" s="36">
        <f t="shared" si="69"/>
        <v>0.34689830663615562</v>
      </c>
      <c r="P293" s="31">
        <v>1504910</v>
      </c>
      <c r="Q293" s="31">
        <v>10490000</v>
      </c>
      <c r="R293" s="31">
        <v>10490000</v>
      </c>
      <c r="S293" s="31">
        <v>4754603</v>
      </c>
      <c r="T293" s="36">
        <f t="shared" si="70"/>
        <v>0.45325100095328885</v>
      </c>
      <c r="U293" s="36">
        <f t="shared" si="71"/>
        <v>-0.42863161252167903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133665</v>
      </c>
      <c r="I295" s="36">
        <f t="shared" si="65"/>
        <v>0.29703333333333332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133665</v>
      </c>
      <c r="O295" s="36">
        <f t="shared" si="69"/>
        <v>0.29703333333333332</v>
      </c>
      <c r="P295" s="31">
        <v>0</v>
      </c>
      <c r="Q295" s="31">
        <v>450000</v>
      </c>
      <c r="R295" s="31">
        <v>700000</v>
      </c>
      <c r="S295" s="31">
        <v>91290</v>
      </c>
      <c r="T295" s="36">
        <f t="shared" si="70"/>
        <v>0.1304142857142857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10530</v>
      </c>
      <c r="E296" s="31">
        <v>2510530</v>
      </c>
      <c r="F296" s="31">
        <v>40548</v>
      </c>
      <c r="G296" s="36">
        <f t="shared" si="64"/>
        <v>3.8507122507122507</v>
      </c>
      <c r="H296" s="31">
        <v>0</v>
      </c>
      <c r="I296" s="36">
        <f t="shared" si="65"/>
        <v>0</v>
      </c>
      <c r="J296" s="31">
        <v>183508</v>
      </c>
      <c r="K296" s="36">
        <f t="shared" si="66"/>
        <v>7.3095322501623164E-2</v>
      </c>
      <c r="L296" s="31">
        <v>86602</v>
      </c>
      <c r="M296" s="36">
        <f t="shared" si="67"/>
        <v>3.4495504933221274E-2</v>
      </c>
      <c r="N296" s="31">
        <f t="shared" si="68"/>
        <v>310658</v>
      </c>
      <c r="O296" s="36">
        <f t="shared" si="69"/>
        <v>0.12374199870146942</v>
      </c>
      <c r="P296" s="31">
        <v>586575</v>
      </c>
      <c r="Q296" s="31">
        <v>16965436</v>
      </c>
      <c r="R296" s="31">
        <v>16675436</v>
      </c>
      <c r="S296" s="31">
        <v>593415</v>
      </c>
      <c r="T296" s="36">
        <f t="shared" si="70"/>
        <v>3.5586175977647599E-2</v>
      </c>
      <c r="U296" s="36">
        <f t="shared" si="71"/>
        <v>-0.85235988577760735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11385530</v>
      </c>
      <c r="E298" s="32">
        <f>SUM(E293:E297)</f>
        <v>13885530</v>
      </c>
      <c r="F298" s="32">
        <f>SUM(F293:F297)</f>
        <v>1197428</v>
      </c>
      <c r="G298" s="37">
        <f t="shared" si="64"/>
        <v>0.10517103727274883</v>
      </c>
      <c r="H298" s="32">
        <f>SUM(H293:H297)</f>
        <v>1216417</v>
      </c>
      <c r="I298" s="37">
        <f t="shared" si="65"/>
        <v>0.10683885598650217</v>
      </c>
      <c r="J298" s="32">
        <f>SUM(J293:J297)</f>
        <v>873882</v>
      </c>
      <c r="K298" s="37">
        <f t="shared" si="66"/>
        <v>6.2934724133684491E-2</v>
      </c>
      <c r="L298" s="32">
        <f>SUM(L293:L297)</f>
        <v>946460</v>
      </c>
      <c r="M298" s="37">
        <f t="shared" si="67"/>
        <v>6.8161604202360296E-2</v>
      </c>
      <c r="N298" s="32">
        <f t="shared" si="68"/>
        <v>4234187</v>
      </c>
      <c r="O298" s="37">
        <f t="shared" si="69"/>
        <v>0.304935209531073</v>
      </c>
      <c r="P298" s="32">
        <f>SUM(P293:P297)</f>
        <v>2091485</v>
      </c>
      <c r="Q298" s="32">
        <f>SUM(Q293:Q297)</f>
        <v>27905436</v>
      </c>
      <c r="R298" s="32">
        <f>SUM(R293:R297)</f>
        <v>27865436</v>
      </c>
      <c r="S298" s="32">
        <f>SUM(S293:S297)</f>
        <v>5439308</v>
      </c>
      <c r="T298" s="37">
        <f t="shared" si="70"/>
        <v>0.19519909898413218</v>
      </c>
      <c r="U298" s="37">
        <f t="shared" si="71"/>
        <v>-0.54746985993205777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76850936</v>
      </c>
      <c r="E299" s="32">
        <f>SUM(E263:E266,E268:E274,E276:E284,E286:E291,E293:E297)</f>
        <v>82090188</v>
      </c>
      <c r="F299" s="32">
        <f>SUM(F263:F266,F268:F274,F276:F284,F286:F291,F293:F297)</f>
        <v>5574051</v>
      </c>
      <c r="G299" s="37">
        <f t="shared" si="64"/>
        <v>7.2530684596996978E-2</v>
      </c>
      <c r="H299" s="32">
        <f>SUM(H263:H266,H268:H274,H276:H284,H286:H291,H293:H297)</f>
        <v>5892733</v>
      </c>
      <c r="I299" s="37">
        <f t="shared" si="65"/>
        <v>7.6677439556494142E-2</v>
      </c>
      <c r="J299" s="32">
        <f>SUM(J263:J266,J268:J274,J276:J284,J286:J291,J293:J297)</f>
        <v>5959747</v>
      </c>
      <c r="K299" s="37">
        <f t="shared" si="66"/>
        <v>7.2599992096497576E-2</v>
      </c>
      <c r="L299" s="32">
        <f>SUM(L263:L266,L268:L274,L276:L284,L286:L291,L293:L297)</f>
        <v>5527181</v>
      </c>
      <c r="M299" s="37">
        <f t="shared" si="67"/>
        <v>6.7330592542923645E-2</v>
      </c>
      <c r="N299" s="32">
        <f t="shared" si="68"/>
        <v>22953712</v>
      </c>
      <c r="O299" s="37">
        <f t="shared" si="69"/>
        <v>0.279615780633856</v>
      </c>
      <c r="P299" s="32">
        <f>SUM(P263:P266,P268:P274,P276:P284,P286:P291,P293:P297)</f>
        <v>7273201</v>
      </c>
      <c r="Q299" s="32">
        <f>SUM(Q263:Q266,Q268:Q274,Q276:Q284,Q286:Q291,Q293:Q297)</f>
        <v>99569618</v>
      </c>
      <c r="R299" s="32">
        <f>SUM(R263:R266,R268:R274,R276:R284,R286:R291,R293:R297)</f>
        <v>101532149</v>
      </c>
      <c r="S299" s="32">
        <f>SUM(S263:S266,S268:S274,S276:S284,S286:S291,S293:S297)</f>
        <v>25752612</v>
      </c>
      <c r="T299" s="37">
        <f t="shared" si="70"/>
        <v>0.25363997761930557</v>
      </c>
      <c r="U299" s="37">
        <f t="shared" si="71"/>
        <v>-0.2400621129541175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1012503005</v>
      </c>
      <c r="E302" s="31">
        <v>1039713432</v>
      </c>
      <c r="F302" s="31">
        <v>217429039</v>
      </c>
      <c r="G302" s="36">
        <f t="shared" ref="G302:G339" si="72">IF(($D302     =0),0,($F302     /$D302     ))</f>
        <v>0.21474409253728585</v>
      </c>
      <c r="H302" s="31">
        <v>269007761</v>
      </c>
      <c r="I302" s="36">
        <f t="shared" ref="I302:I339" si="73">IF(($D302     =0),0,($H302     /$D302     ))</f>
        <v>0.26568588900138623</v>
      </c>
      <c r="J302" s="31">
        <v>245704948</v>
      </c>
      <c r="K302" s="36">
        <f t="shared" ref="K302:K339" si="74">IF(($E302     =0),0,($J302     /$E302     ))</f>
        <v>0.23631987472486554</v>
      </c>
      <c r="L302" s="31">
        <v>197189158</v>
      </c>
      <c r="M302" s="36">
        <f t="shared" ref="M302:M339" si="75">IF(($E302     =0),0,($L302     /$E302     ))</f>
        <v>0.18965721893261064</v>
      </c>
      <c r="N302" s="31">
        <f t="shared" ref="N302:N339" si="76">$F302     +$H302     +$J302     +$L302</f>
        <v>929330906</v>
      </c>
      <c r="O302" s="36">
        <f t="shared" ref="O302:O339" si="77">IF(($E302     =0),0,($N302     /$E302     ))</f>
        <v>0.89383370205416368</v>
      </c>
      <c r="P302" s="31">
        <v>157852465</v>
      </c>
      <c r="Q302" s="31">
        <v>851714304</v>
      </c>
      <c r="R302" s="31">
        <v>923592095</v>
      </c>
      <c r="S302" s="31">
        <v>775490805</v>
      </c>
      <c r="T302" s="36">
        <f t="shared" ref="T302:T339" si="78">IF(($R302     =0),0,($S302     /$R302     ))</f>
        <v>0.83964642962865554</v>
      </c>
      <c r="U302" s="36">
        <f t="shared" ref="U302:U339" si="79">IF(($P302     =0),0,(($L302     /$P302     )-1))</f>
        <v>0.24919910499972242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1012503005</v>
      </c>
      <c r="E303" s="32">
        <f>E302</f>
        <v>1039713432</v>
      </c>
      <c r="F303" s="32">
        <f>F302</f>
        <v>217429039</v>
      </c>
      <c r="G303" s="37">
        <f t="shared" si="72"/>
        <v>0.21474409253728585</v>
      </c>
      <c r="H303" s="32">
        <f>H302</f>
        <v>269007761</v>
      </c>
      <c r="I303" s="37">
        <f t="shared" si="73"/>
        <v>0.26568588900138623</v>
      </c>
      <c r="J303" s="32">
        <f>J302</f>
        <v>245704948</v>
      </c>
      <c r="K303" s="37">
        <f t="shared" si="74"/>
        <v>0.23631987472486554</v>
      </c>
      <c r="L303" s="32">
        <f>L302</f>
        <v>197189158</v>
      </c>
      <c r="M303" s="37">
        <f t="shared" si="75"/>
        <v>0.18965721893261064</v>
      </c>
      <c r="N303" s="32">
        <f t="shared" si="76"/>
        <v>929330906</v>
      </c>
      <c r="O303" s="37">
        <f t="shared" si="77"/>
        <v>0.89383370205416368</v>
      </c>
      <c r="P303" s="32">
        <f>P302</f>
        <v>157852465</v>
      </c>
      <c r="Q303" s="32">
        <f>Q302</f>
        <v>851714304</v>
      </c>
      <c r="R303" s="32">
        <f>R302</f>
        <v>923592095</v>
      </c>
      <c r="S303" s="32">
        <f>S302</f>
        <v>775490805</v>
      </c>
      <c r="T303" s="37">
        <f t="shared" si="78"/>
        <v>0.83964642962865554</v>
      </c>
      <c r="U303" s="37">
        <f t="shared" si="79"/>
        <v>0.24919910499972242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13753141</v>
      </c>
      <c r="E304" s="31">
        <v>14139694</v>
      </c>
      <c r="F304" s="31">
        <v>2730496</v>
      </c>
      <c r="G304" s="36">
        <f t="shared" si="72"/>
        <v>0.19853617439099913</v>
      </c>
      <c r="H304" s="31">
        <v>3633629</v>
      </c>
      <c r="I304" s="36">
        <f t="shared" si="73"/>
        <v>0.26420357356912139</v>
      </c>
      <c r="J304" s="31">
        <v>2723164</v>
      </c>
      <c r="K304" s="36">
        <f t="shared" si="74"/>
        <v>0.1925900235181893</v>
      </c>
      <c r="L304" s="31">
        <v>3111136</v>
      </c>
      <c r="M304" s="36">
        <f t="shared" si="75"/>
        <v>0.22002852395532746</v>
      </c>
      <c r="N304" s="31">
        <f t="shared" si="76"/>
        <v>12198425</v>
      </c>
      <c r="O304" s="36">
        <f t="shared" si="77"/>
        <v>0.86270784926463051</v>
      </c>
      <c r="P304" s="31">
        <v>2169594</v>
      </c>
      <c r="Q304" s="31">
        <v>13825890</v>
      </c>
      <c r="R304" s="31">
        <v>13536036</v>
      </c>
      <c r="S304" s="31">
        <v>12064764</v>
      </c>
      <c r="T304" s="36">
        <f t="shared" si="78"/>
        <v>0.89130702666570927</v>
      </c>
      <c r="U304" s="36">
        <f t="shared" si="79"/>
        <v>0.43397151725161476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4582242</v>
      </c>
      <c r="E305" s="31">
        <v>4949862</v>
      </c>
      <c r="F305" s="31">
        <v>1311261</v>
      </c>
      <c r="G305" s="36">
        <f t="shared" si="72"/>
        <v>0.28616144673284388</v>
      </c>
      <c r="H305" s="31">
        <v>1143843</v>
      </c>
      <c r="I305" s="36">
        <f t="shared" si="73"/>
        <v>0.24962518348005192</v>
      </c>
      <c r="J305" s="31">
        <v>1332569</v>
      </c>
      <c r="K305" s="36">
        <f t="shared" si="74"/>
        <v>0.26921336392812567</v>
      </c>
      <c r="L305" s="31">
        <v>893189</v>
      </c>
      <c r="M305" s="36">
        <f t="shared" si="75"/>
        <v>0.18044725287290839</v>
      </c>
      <c r="N305" s="31">
        <f t="shared" si="76"/>
        <v>4680862</v>
      </c>
      <c r="O305" s="36">
        <f t="shared" si="77"/>
        <v>0.94565505058524868</v>
      </c>
      <c r="P305" s="31">
        <v>970067</v>
      </c>
      <c r="Q305" s="31">
        <v>4412242</v>
      </c>
      <c r="R305" s="31">
        <v>4766068</v>
      </c>
      <c r="S305" s="31">
        <v>4602287</v>
      </c>
      <c r="T305" s="36">
        <f t="shared" si="78"/>
        <v>0.96563603372843188</v>
      </c>
      <c r="U305" s="36">
        <f t="shared" si="79"/>
        <v>-7.9250196120474126E-2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8861000</v>
      </c>
      <c r="E306" s="31">
        <v>8810000</v>
      </c>
      <c r="F306" s="31">
        <v>1073896</v>
      </c>
      <c r="G306" s="36">
        <f t="shared" si="72"/>
        <v>0.1211935447466426</v>
      </c>
      <c r="H306" s="31">
        <v>2714072</v>
      </c>
      <c r="I306" s="36">
        <f t="shared" si="73"/>
        <v>0.30629409773163302</v>
      </c>
      <c r="J306" s="31">
        <v>1842598</v>
      </c>
      <c r="K306" s="36">
        <f t="shared" si="74"/>
        <v>0.20914846765039727</v>
      </c>
      <c r="L306" s="31">
        <v>1991755</v>
      </c>
      <c r="M306" s="36">
        <f t="shared" si="75"/>
        <v>0.22607888762769579</v>
      </c>
      <c r="N306" s="31">
        <f t="shared" si="76"/>
        <v>7622321</v>
      </c>
      <c r="O306" s="36">
        <f t="shared" si="77"/>
        <v>0.86518967082860387</v>
      </c>
      <c r="P306" s="31">
        <v>1366044</v>
      </c>
      <c r="Q306" s="31">
        <v>7646000</v>
      </c>
      <c r="R306" s="31">
        <v>6568000</v>
      </c>
      <c r="S306" s="31">
        <v>6518927</v>
      </c>
      <c r="T306" s="36">
        <f t="shared" si="78"/>
        <v>0.99252847137637024</v>
      </c>
      <c r="U306" s="36">
        <f t="shared" si="79"/>
        <v>0.4580460073028394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12951637</v>
      </c>
      <c r="E307" s="31">
        <v>20656674</v>
      </c>
      <c r="F307" s="31">
        <v>2970017</v>
      </c>
      <c r="G307" s="36">
        <f t="shared" si="72"/>
        <v>0.2293159544233675</v>
      </c>
      <c r="H307" s="31">
        <v>3092326</v>
      </c>
      <c r="I307" s="36">
        <f t="shared" si="73"/>
        <v>0.23875947110006249</v>
      </c>
      <c r="J307" s="31">
        <v>5527352</v>
      </c>
      <c r="K307" s="36">
        <f t="shared" si="74"/>
        <v>0.26758189629172635</v>
      </c>
      <c r="L307" s="31">
        <v>4336437</v>
      </c>
      <c r="M307" s="36">
        <f t="shared" si="75"/>
        <v>0.20992910088042246</v>
      </c>
      <c r="N307" s="31">
        <f t="shared" si="76"/>
        <v>15926132</v>
      </c>
      <c r="O307" s="36">
        <f t="shared" si="77"/>
        <v>0.77099207742737286</v>
      </c>
      <c r="P307" s="31">
        <v>-7819127</v>
      </c>
      <c r="Q307" s="31">
        <v>17888238</v>
      </c>
      <c r="R307" s="31">
        <v>12194023</v>
      </c>
      <c r="S307" s="31">
        <v>1786687</v>
      </c>
      <c r="T307" s="36">
        <f t="shared" si="78"/>
        <v>0.14652153764184306</v>
      </c>
      <c r="U307" s="36">
        <f t="shared" si="79"/>
        <v>-1.5545934987371353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12406535</v>
      </c>
      <c r="E308" s="31">
        <v>12406535</v>
      </c>
      <c r="F308" s="31">
        <v>2970199</v>
      </c>
      <c r="G308" s="36">
        <f t="shared" si="72"/>
        <v>0.23940600659249339</v>
      </c>
      <c r="H308" s="31">
        <v>2818078</v>
      </c>
      <c r="I308" s="36">
        <f t="shared" si="73"/>
        <v>0.22714464594667247</v>
      </c>
      <c r="J308" s="31">
        <v>2848716</v>
      </c>
      <c r="K308" s="36">
        <f t="shared" si="74"/>
        <v>0.22961415092932877</v>
      </c>
      <c r="L308" s="31">
        <v>15118044</v>
      </c>
      <c r="M308" s="36">
        <f t="shared" si="75"/>
        <v>1.2185548986884736</v>
      </c>
      <c r="N308" s="31">
        <f t="shared" si="76"/>
        <v>23755037</v>
      </c>
      <c r="O308" s="36">
        <f t="shared" si="77"/>
        <v>1.9147197021569682</v>
      </c>
      <c r="P308" s="31">
        <v>2157330</v>
      </c>
      <c r="Q308" s="31">
        <v>15571231</v>
      </c>
      <c r="R308" s="31">
        <v>15696075</v>
      </c>
      <c r="S308" s="31">
        <v>15242173</v>
      </c>
      <c r="T308" s="36">
        <f t="shared" si="78"/>
        <v>0.97108181503974722</v>
      </c>
      <c r="U308" s="36">
        <f t="shared" si="79"/>
        <v>6.0077568105018706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246069000</v>
      </c>
      <c r="F309" s="31">
        <v>10704</v>
      </c>
      <c r="G309" s="36">
        <f t="shared" si="72"/>
        <v>5.7750513895408121E-5</v>
      </c>
      <c r="H309" s="31">
        <v>9701</v>
      </c>
      <c r="I309" s="36">
        <f t="shared" si="73"/>
        <v>5.2339100831404541E-5</v>
      </c>
      <c r="J309" s="31">
        <v>175555461</v>
      </c>
      <c r="K309" s="36">
        <f t="shared" si="74"/>
        <v>0.71343997415359106</v>
      </c>
      <c r="L309" s="31">
        <v>29328492</v>
      </c>
      <c r="M309" s="36">
        <f t="shared" si="75"/>
        <v>0.11918808139180474</v>
      </c>
      <c r="N309" s="31">
        <f t="shared" si="76"/>
        <v>204904358</v>
      </c>
      <c r="O309" s="36">
        <f t="shared" si="77"/>
        <v>0.83271097944072603</v>
      </c>
      <c r="P309" s="31">
        <v>28252024</v>
      </c>
      <c r="Q309" s="31">
        <v>171210500</v>
      </c>
      <c r="R309" s="31">
        <v>259991500</v>
      </c>
      <c r="S309" s="31">
        <v>233203577</v>
      </c>
      <c r="T309" s="36">
        <f t="shared" si="78"/>
        <v>0.89696615850902817</v>
      </c>
      <c r="U309" s="36">
        <f t="shared" si="79"/>
        <v>3.8102332066545008E-2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237903555</v>
      </c>
      <c r="E310" s="32">
        <f>SUM(E304:E309)</f>
        <v>307031765</v>
      </c>
      <c r="F310" s="32">
        <f>SUM(F304:F309)</f>
        <v>11066573</v>
      </c>
      <c r="G310" s="37">
        <f t="shared" si="72"/>
        <v>4.6517056039788895E-2</v>
      </c>
      <c r="H310" s="32">
        <f>SUM(H304:H309)</f>
        <v>13411649</v>
      </c>
      <c r="I310" s="37">
        <f t="shared" si="73"/>
        <v>5.6374311010190664E-2</v>
      </c>
      <c r="J310" s="32">
        <f>SUM(J304:J309)</f>
        <v>189829860</v>
      </c>
      <c r="K310" s="37">
        <f t="shared" si="74"/>
        <v>0.6182743339276312</v>
      </c>
      <c r="L310" s="32">
        <f>SUM(L304:L309)</f>
        <v>54779053</v>
      </c>
      <c r="M310" s="37">
        <f t="shared" si="75"/>
        <v>0.1784149369691439</v>
      </c>
      <c r="N310" s="32">
        <f t="shared" si="76"/>
        <v>269087135</v>
      </c>
      <c r="O310" s="37">
        <f t="shared" si="77"/>
        <v>0.87641464393757429</v>
      </c>
      <c r="P310" s="32">
        <f>SUM(P304:P309)</f>
        <v>27095932</v>
      </c>
      <c r="Q310" s="32">
        <f>SUM(Q304:Q309)</f>
        <v>230554101</v>
      </c>
      <c r="R310" s="32">
        <f>SUM(R304:R309)</f>
        <v>312751702</v>
      </c>
      <c r="S310" s="32">
        <f>SUM(S304:S309)</f>
        <v>273418415</v>
      </c>
      <c r="T310" s="37">
        <f t="shared" si="78"/>
        <v>0.87423477874470523</v>
      </c>
      <c r="U310" s="37">
        <f t="shared" si="79"/>
        <v>1.0216707437854509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110250</v>
      </c>
      <c r="E311" s="31">
        <v>110250</v>
      </c>
      <c r="F311" s="31">
        <v>986</v>
      </c>
      <c r="G311" s="36">
        <f t="shared" si="72"/>
        <v>8.9433106575963726E-3</v>
      </c>
      <c r="H311" s="31">
        <v>0</v>
      </c>
      <c r="I311" s="36">
        <f t="shared" si="73"/>
        <v>0</v>
      </c>
      <c r="J311" s="31">
        <v>1405</v>
      </c>
      <c r="K311" s="36">
        <f t="shared" si="74"/>
        <v>1.27437641723356E-2</v>
      </c>
      <c r="L311" s="31">
        <v>17789</v>
      </c>
      <c r="M311" s="36">
        <f t="shared" si="75"/>
        <v>0.1613514739229025</v>
      </c>
      <c r="N311" s="31">
        <f t="shared" si="76"/>
        <v>20180</v>
      </c>
      <c r="O311" s="36">
        <f t="shared" si="77"/>
        <v>0.18303854875283446</v>
      </c>
      <c r="P311" s="31">
        <v>0</v>
      </c>
      <c r="Q311" s="31">
        <v>105000</v>
      </c>
      <c r="R311" s="31">
        <v>105000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10941</v>
      </c>
      <c r="E312" s="31">
        <v>40941</v>
      </c>
      <c r="F312" s="31">
        <v>10622</v>
      </c>
      <c r="G312" s="36">
        <f t="shared" si="72"/>
        <v>0.97084361575724343</v>
      </c>
      <c r="H312" s="31">
        <v>13093</v>
      </c>
      <c r="I312" s="36">
        <f t="shared" si="73"/>
        <v>1.1966913444840508</v>
      </c>
      <c r="J312" s="31">
        <v>1256</v>
      </c>
      <c r="K312" s="36">
        <f t="shared" si="74"/>
        <v>3.0678293153562443E-2</v>
      </c>
      <c r="L312" s="31">
        <v>7143</v>
      </c>
      <c r="M312" s="36">
        <f t="shared" si="75"/>
        <v>0.1744705796145673</v>
      </c>
      <c r="N312" s="31">
        <f t="shared" si="76"/>
        <v>32114</v>
      </c>
      <c r="O312" s="36">
        <f t="shared" si="77"/>
        <v>0.7843970591827264</v>
      </c>
      <c r="P312" s="31">
        <v>13654</v>
      </c>
      <c r="Q312" s="31">
        <v>2868547</v>
      </c>
      <c r="R312" s="31">
        <v>790480</v>
      </c>
      <c r="S312" s="31">
        <v>823725</v>
      </c>
      <c r="T312" s="36">
        <f t="shared" si="78"/>
        <v>1.0420567250278312</v>
      </c>
      <c r="U312" s="36">
        <f t="shared" si="79"/>
        <v>-0.47685659879888675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6825839</v>
      </c>
      <c r="E313" s="31">
        <v>11915721</v>
      </c>
      <c r="F313" s="31">
        <v>3806482</v>
      </c>
      <c r="G313" s="36">
        <f t="shared" si="72"/>
        <v>0.55765774727473061</v>
      </c>
      <c r="H313" s="31">
        <v>2404679</v>
      </c>
      <c r="I313" s="36">
        <f t="shared" si="73"/>
        <v>0.35229061218701468</v>
      </c>
      <c r="J313" s="31">
        <v>1248879</v>
      </c>
      <c r="K313" s="36">
        <f t="shared" si="74"/>
        <v>0.10480935228342456</v>
      </c>
      <c r="L313" s="31">
        <v>1633501</v>
      </c>
      <c r="M313" s="36">
        <f t="shared" si="75"/>
        <v>0.13708788582747111</v>
      </c>
      <c r="N313" s="31">
        <f t="shared" si="76"/>
        <v>9093541</v>
      </c>
      <c r="O313" s="36">
        <f t="shared" si="77"/>
        <v>0.7631549110624527</v>
      </c>
      <c r="P313" s="31">
        <v>6071199</v>
      </c>
      <c r="Q313" s="31">
        <v>1503195</v>
      </c>
      <c r="R313" s="31">
        <v>5931451</v>
      </c>
      <c r="S313" s="31">
        <v>10832995</v>
      </c>
      <c r="T313" s="36">
        <f t="shared" si="78"/>
        <v>1.8263650833497571</v>
      </c>
      <c r="U313" s="36">
        <f t="shared" si="79"/>
        <v>-0.7309426029355981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15342900</v>
      </c>
      <c r="E314" s="31">
        <v>13800100</v>
      </c>
      <c r="F314" s="31">
        <v>3446791</v>
      </c>
      <c r="G314" s="36">
        <f t="shared" si="72"/>
        <v>0.2246505549798278</v>
      </c>
      <c r="H314" s="31">
        <v>3529590</v>
      </c>
      <c r="I314" s="36">
        <f t="shared" si="73"/>
        <v>0.23004712277340009</v>
      </c>
      <c r="J314" s="31">
        <v>2968283</v>
      </c>
      <c r="K314" s="36">
        <f t="shared" si="74"/>
        <v>0.21509141238106971</v>
      </c>
      <c r="L314" s="31">
        <v>2926710</v>
      </c>
      <c r="M314" s="36">
        <f t="shared" si="75"/>
        <v>0.21207889797900015</v>
      </c>
      <c r="N314" s="31">
        <f t="shared" si="76"/>
        <v>12871374</v>
      </c>
      <c r="O314" s="36">
        <f t="shared" si="77"/>
        <v>0.93270150216302783</v>
      </c>
      <c r="P314" s="31">
        <v>3740210</v>
      </c>
      <c r="Q314" s="31">
        <v>14169200</v>
      </c>
      <c r="R314" s="31">
        <v>13214000</v>
      </c>
      <c r="S314" s="31">
        <v>14016612</v>
      </c>
      <c r="T314" s="36">
        <f t="shared" si="78"/>
        <v>1.0607395186922961</v>
      </c>
      <c r="U314" s="36">
        <f t="shared" si="79"/>
        <v>-0.21750115635218348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162387</v>
      </c>
      <c r="E315" s="31">
        <v>174394</v>
      </c>
      <c r="F315" s="31">
        <v>2653578</v>
      </c>
      <c r="G315" s="36">
        <f t="shared" si="72"/>
        <v>16.341074100759297</v>
      </c>
      <c r="H315" s="31">
        <v>1205412</v>
      </c>
      <c r="I315" s="36">
        <f t="shared" si="73"/>
        <v>7.4230818969498786</v>
      </c>
      <c r="J315" s="31">
        <v>667722</v>
      </c>
      <c r="K315" s="36">
        <f t="shared" si="74"/>
        <v>3.8288129178756152</v>
      </c>
      <c r="L315" s="31">
        <v>389165</v>
      </c>
      <c r="M315" s="36">
        <f t="shared" si="75"/>
        <v>2.231527460807138</v>
      </c>
      <c r="N315" s="31">
        <f t="shared" si="76"/>
        <v>4915877</v>
      </c>
      <c r="O315" s="36">
        <f t="shared" si="77"/>
        <v>28.188337901533309</v>
      </c>
      <c r="P315" s="31">
        <v>1158499</v>
      </c>
      <c r="Q315" s="31">
        <v>4013303</v>
      </c>
      <c r="R315" s="31">
        <v>5575308</v>
      </c>
      <c r="S315" s="31">
        <v>3201768</v>
      </c>
      <c r="T315" s="36">
        <f t="shared" si="78"/>
        <v>0.57427643459338928</v>
      </c>
      <c r="U315" s="36">
        <f t="shared" si="79"/>
        <v>-0.66407825988628388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130722500</v>
      </c>
      <c r="E316" s="31">
        <v>141622500</v>
      </c>
      <c r="F316" s="31">
        <v>35746</v>
      </c>
      <c r="G316" s="36">
        <f t="shared" si="72"/>
        <v>2.7344948268278224E-4</v>
      </c>
      <c r="H316" s="31">
        <v>26771199</v>
      </c>
      <c r="I316" s="36">
        <f t="shared" si="73"/>
        <v>0.20479411730956798</v>
      </c>
      <c r="J316" s="31">
        <v>50574999</v>
      </c>
      <c r="K316" s="36">
        <f t="shared" si="74"/>
        <v>0.35711132764920828</v>
      </c>
      <c r="L316" s="31">
        <v>24867380</v>
      </c>
      <c r="M316" s="36">
        <f t="shared" si="75"/>
        <v>0.17558918957086622</v>
      </c>
      <c r="N316" s="31">
        <f t="shared" si="76"/>
        <v>102249324</v>
      </c>
      <c r="O316" s="36">
        <f t="shared" si="77"/>
        <v>0.72198502356617067</v>
      </c>
      <c r="P316" s="31">
        <v>53452504</v>
      </c>
      <c r="Q316" s="31">
        <v>109322020</v>
      </c>
      <c r="R316" s="31">
        <v>130653540</v>
      </c>
      <c r="S316" s="31">
        <v>103736307</v>
      </c>
      <c r="T316" s="36">
        <f t="shared" si="78"/>
        <v>0.79398007126328152</v>
      </c>
      <c r="U316" s="36">
        <f t="shared" si="79"/>
        <v>-0.53477614444404697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153174817</v>
      </c>
      <c r="E317" s="32">
        <f>SUM(E311:E316)</f>
        <v>167663906</v>
      </c>
      <c r="F317" s="32">
        <f>SUM(F311:F316)</f>
        <v>9954205</v>
      </c>
      <c r="G317" s="37">
        <f t="shared" si="72"/>
        <v>6.4985910836766331E-2</v>
      </c>
      <c r="H317" s="32">
        <f>SUM(H311:H316)</f>
        <v>33923973</v>
      </c>
      <c r="I317" s="37">
        <f t="shared" si="73"/>
        <v>0.22147226067846387</v>
      </c>
      <c r="J317" s="32">
        <f>SUM(J311:J316)</f>
        <v>55462544</v>
      </c>
      <c r="K317" s="37">
        <f t="shared" si="74"/>
        <v>0.3307959674994092</v>
      </c>
      <c r="L317" s="32">
        <f>SUM(L311:L316)</f>
        <v>29841688</v>
      </c>
      <c r="M317" s="37">
        <f t="shared" si="75"/>
        <v>0.17798516515534357</v>
      </c>
      <c r="N317" s="32">
        <f t="shared" si="76"/>
        <v>129182410</v>
      </c>
      <c r="O317" s="37">
        <f t="shared" si="77"/>
        <v>0.77048431640379411</v>
      </c>
      <c r="P317" s="32">
        <f>SUM(P311:P316)</f>
        <v>64436066</v>
      </c>
      <c r="Q317" s="32">
        <f>SUM(Q311:Q316)</f>
        <v>131981265</v>
      </c>
      <c r="R317" s="32">
        <f>SUM(R311:R316)</f>
        <v>156269779</v>
      </c>
      <c r="S317" s="32">
        <f>SUM(S311:S316)</f>
        <v>132611407</v>
      </c>
      <c r="T317" s="37">
        <f t="shared" si="78"/>
        <v>0.84860558355304261</v>
      </c>
      <c r="U317" s="37">
        <f t="shared" si="79"/>
        <v>-0.53687911363179741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9543318</v>
      </c>
      <c r="E318" s="31">
        <v>9543318</v>
      </c>
      <c r="F318" s="31">
        <v>1482951</v>
      </c>
      <c r="G318" s="36">
        <f t="shared" si="72"/>
        <v>0.15539155249777908</v>
      </c>
      <c r="H318" s="31">
        <v>1619213</v>
      </c>
      <c r="I318" s="36">
        <f t="shared" si="73"/>
        <v>0.16966981504755474</v>
      </c>
      <c r="J318" s="31">
        <v>2686171</v>
      </c>
      <c r="K318" s="36">
        <f t="shared" si="74"/>
        <v>0.28147139181571862</v>
      </c>
      <c r="L318" s="31">
        <v>1627187</v>
      </c>
      <c r="M318" s="36">
        <f t="shared" si="75"/>
        <v>0.17050537349798048</v>
      </c>
      <c r="N318" s="31">
        <f t="shared" si="76"/>
        <v>7415522</v>
      </c>
      <c r="O318" s="36">
        <f t="shared" si="77"/>
        <v>0.77703813285903289</v>
      </c>
      <c r="P318" s="31">
        <v>1644279</v>
      </c>
      <c r="Q318" s="31">
        <v>9028032</v>
      </c>
      <c r="R318" s="31">
        <v>9028032</v>
      </c>
      <c r="S318" s="31">
        <v>7257591</v>
      </c>
      <c r="T318" s="36">
        <f t="shared" si="78"/>
        <v>0.80389513462070139</v>
      </c>
      <c r="U318" s="36">
        <f t="shared" si="79"/>
        <v>-1.0394829587922705E-2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650200</v>
      </c>
      <c r="E319" s="31">
        <v>1769618</v>
      </c>
      <c r="F319" s="31">
        <v>78339</v>
      </c>
      <c r="G319" s="36">
        <f t="shared" si="72"/>
        <v>0.12048446631805598</v>
      </c>
      <c r="H319" s="31">
        <v>1868175</v>
      </c>
      <c r="I319" s="36">
        <f t="shared" si="73"/>
        <v>2.8732313134420178</v>
      </c>
      <c r="J319" s="31">
        <v>783415</v>
      </c>
      <c r="K319" s="36">
        <f t="shared" si="74"/>
        <v>0.44270288841998667</v>
      </c>
      <c r="L319" s="31">
        <v>63397</v>
      </c>
      <c r="M319" s="36">
        <f t="shared" si="75"/>
        <v>3.5825245900527686E-2</v>
      </c>
      <c r="N319" s="31">
        <f t="shared" si="76"/>
        <v>2793326</v>
      </c>
      <c r="O319" s="36">
        <f t="shared" si="77"/>
        <v>1.5784909511544298</v>
      </c>
      <c r="P319" s="31">
        <v>156052</v>
      </c>
      <c r="Q319" s="31">
        <v>297200</v>
      </c>
      <c r="R319" s="31">
        <v>297200</v>
      </c>
      <c r="S319" s="31">
        <v>616173</v>
      </c>
      <c r="T319" s="36">
        <f t="shared" si="78"/>
        <v>2.0732604306864064</v>
      </c>
      <c r="U319" s="36">
        <f t="shared" si="79"/>
        <v>-0.59374439289467618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4287290</v>
      </c>
      <c r="E320" s="31">
        <v>4287290</v>
      </c>
      <c r="F320" s="31">
        <v>1038133</v>
      </c>
      <c r="G320" s="36">
        <f t="shared" si="72"/>
        <v>0.24214200578920483</v>
      </c>
      <c r="H320" s="31">
        <v>768275</v>
      </c>
      <c r="I320" s="36">
        <f t="shared" si="73"/>
        <v>0.17919828143186023</v>
      </c>
      <c r="J320" s="31">
        <v>1224540</v>
      </c>
      <c r="K320" s="36">
        <f t="shared" si="74"/>
        <v>0.28562098668389591</v>
      </c>
      <c r="L320" s="31">
        <v>941332</v>
      </c>
      <c r="M320" s="36">
        <f t="shared" si="75"/>
        <v>0.21956340718729081</v>
      </c>
      <c r="N320" s="31">
        <f t="shared" si="76"/>
        <v>3972280</v>
      </c>
      <c r="O320" s="36">
        <f t="shared" si="77"/>
        <v>0.92652468109225172</v>
      </c>
      <c r="P320" s="31">
        <v>889775</v>
      </c>
      <c r="Q320" s="31">
        <v>4044610</v>
      </c>
      <c r="R320" s="31">
        <v>4044610</v>
      </c>
      <c r="S320" s="31">
        <v>3809346</v>
      </c>
      <c r="T320" s="36">
        <f t="shared" si="78"/>
        <v>0.94183271069398533</v>
      </c>
      <c r="U320" s="36">
        <f t="shared" si="79"/>
        <v>5.7943862212357145E-2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5466468</v>
      </c>
      <c r="E321" s="31">
        <v>6649482</v>
      </c>
      <c r="F321" s="31">
        <v>551824</v>
      </c>
      <c r="G321" s="36">
        <f t="shared" si="72"/>
        <v>0.10094708319887723</v>
      </c>
      <c r="H321" s="31">
        <v>581489</v>
      </c>
      <c r="I321" s="36">
        <f t="shared" si="73"/>
        <v>0.10637380480412581</v>
      </c>
      <c r="J321" s="31">
        <v>3142187</v>
      </c>
      <c r="K321" s="36">
        <f t="shared" si="74"/>
        <v>0.47254613216488139</v>
      </c>
      <c r="L321" s="31">
        <v>2926714</v>
      </c>
      <c r="M321" s="36">
        <f t="shared" si="75"/>
        <v>0.44014165313929715</v>
      </c>
      <c r="N321" s="31">
        <f t="shared" si="76"/>
        <v>7202214</v>
      </c>
      <c r="O321" s="36">
        <f t="shared" si="77"/>
        <v>1.0831240689124355</v>
      </c>
      <c r="P321" s="31">
        <v>468179</v>
      </c>
      <c r="Q321" s="31">
        <v>1933152</v>
      </c>
      <c r="R321" s="31">
        <v>1873152</v>
      </c>
      <c r="S321" s="31">
        <v>1549542</v>
      </c>
      <c r="T321" s="36">
        <f t="shared" si="78"/>
        <v>0.82723772550225505</v>
      </c>
      <c r="U321" s="36">
        <f t="shared" si="79"/>
        <v>5.2512714154201703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123408128</v>
      </c>
      <c r="F322" s="31">
        <v>14458268</v>
      </c>
      <c r="G322" s="36">
        <f t="shared" si="72"/>
        <v>0.11814723595505618</v>
      </c>
      <c r="H322" s="31">
        <v>23304121</v>
      </c>
      <c r="I322" s="36">
        <f t="shared" si="73"/>
        <v>0.19043204085801838</v>
      </c>
      <c r="J322" s="31">
        <v>43918011</v>
      </c>
      <c r="K322" s="36">
        <f t="shared" si="74"/>
        <v>0.35587616238697017</v>
      </c>
      <c r="L322" s="31">
        <v>31641590</v>
      </c>
      <c r="M322" s="36">
        <f t="shared" si="75"/>
        <v>0.25639794163314755</v>
      </c>
      <c r="N322" s="31">
        <f t="shared" si="76"/>
        <v>113321990</v>
      </c>
      <c r="O322" s="36">
        <f t="shared" si="77"/>
        <v>0.91827006726817861</v>
      </c>
      <c r="P322" s="31">
        <v>40115571</v>
      </c>
      <c r="Q322" s="31">
        <v>108781250</v>
      </c>
      <c r="R322" s="31">
        <v>119585622</v>
      </c>
      <c r="S322" s="31">
        <v>131255655</v>
      </c>
      <c r="T322" s="36">
        <f t="shared" si="78"/>
        <v>1.0975872584414872</v>
      </c>
      <c r="U322" s="36">
        <f t="shared" si="79"/>
        <v>-0.21123919686946502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142322276</v>
      </c>
      <c r="E323" s="32">
        <f>SUM(E318:E322)</f>
        <v>145657836</v>
      </c>
      <c r="F323" s="32">
        <f>SUM(F318:F322)</f>
        <v>17609515</v>
      </c>
      <c r="G323" s="37">
        <f t="shared" si="72"/>
        <v>0.1237298580019898</v>
      </c>
      <c r="H323" s="32">
        <f>SUM(H318:H322)</f>
        <v>28141273</v>
      </c>
      <c r="I323" s="37">
        <f t="shared" si="73"/>
        <v>0.19772922265520823</v>
      </c>
      <c r="J323" s="32">
        <f>SUM(J318:J322)</f>
        <v>51754324</v>
      </c>
      <c r="K323" s="37">
        <f t="shared" si="74"/>
        <v>0.35531438212496852</v>
      </c>
      <c r="L323" s="32">
        <f>SUM(L318:L322)</f>
        <v>37200220</v>
      </c>
      <c r="M323" s="37">
        <f t="shared" si="75"/>
        <v>0.25539456730635485</v>
      </c>
      <c r="N323" s="32">
        <f t="shared" si="76"/>
        <v>134705332</v>
      </c>
      <c r="O323" s="37">
        <f t="shared" si="77"/>
        <v>0.92480662695002558</v>
      </c>
      <c r="P323" s="32">
        <f>SUM(P318:P322)</f>
        <v>43273856</v>
      </c>
      <c r="Q323" s="32">
        <f>SUM(Q318:Q322)</f>
        <v>124084244</v>
      </c>
      <c r="R323" s="32">
        <f>SUM(R318:R322)</f>
        <v>134828616</v>
      </c>
      <c r="S323" s="32">
        <f>SUM(S318:S322)</f>
        <v>144488307</v>
      </c>
      <c r="T323" s="37">
        <f t="shared" si="78"/>
        <v>1.0716442197997493</v>
      </c>
      <c r="U323" s="37">
        <f t="shared" si="79"/>
        <v>-0.1403534734690618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4603650</v>
      </c>
      <c r="E324" s="31">
        <v>4903650</v>
      </c>
      <c r="F324" s="31">
        <v>594125</v>
      </c>
      <c r="G324" s="36">
        <f t="shared" si="72"/>
        <v>0.12905520619508434</v>
      </c>
      <c r="H324" s="31">
        <v>638001</v>
      </c>
      <c r="I324" s="36">
        <f t="shared" si="73"/>
        <v>0.13858590466260468</v>
      </c>
      <c r="J324" s="31">
        <v>529251</v>
      </c>
      <c r="K324" s="36">
        <f t="shared" si="74"/>
        <v>0.10793001131809979</v>
      </c>
      <c r="L324" s="31">
        <v>326643</v>
      </c>
      <c r="M324" s="36">
        <f t="shared" si="75"/>
        <v>6.6612217429873666E-2</v>
      </c>
      <c r="N324" s="31">
        <f t="shared" si="76"/>
        <v>2088020</v>
      </c>
      <c r="O324" s="36">
        <f t="shared" si="77"/>
        <v>0.42580934609933418</v>
      </c>
      <c r="P324" s="31">
        <v>384114</v>
      </c>
      <c r="Q324" s="31">
        <v>8170150</v>
      </c>
      <c r="R324" s="31">
        <v>8019150</v>
      </c>
      <c r="S324" s="31">
        <v>1721266</v>
      </c>
      <c r="T324" s="36">
        <f t="shared" si="78"/>
        <v>0.21464444486011611</v>
      </c>
      <c r="U324" s="36">
        <f t="shared" si="79"/>
        <v>-0.14961964416813756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1761113</v>
      </c>
      <c r="E325" s="31">
        <v>911113</v>
      </c>
      <c r="F325" s="31">
        <v>7831</v>
      </c>
      <c r="G325" s="36">
        <f t="shared" si="72"/>
        <v>4.4466198364329834E-3</v>
      </c>
      <c r="H325" s="31">
        <v>398912</v>
      </c>
      <c r="I325" s="36">
        <f t="shared" si="73"/>
        <v>0.22651130279544809</v>
      </c>
      <c r="J325" s="31">
        <v>942298</v>
      </c>
      <c r="K325" s="36">
        <f t="shared" si="74"/>
        <v>1.0342273680652125</v>
      </c>
      <c r="L325" s="31">
        <v>-548828</v>
      </c>
      <c r="M325" s="36">
        <f t="shared" si="75"/>
        <v>-0.60237094630413568</v>
      </c>
      <c r="N325" s="31">
        <f t="shared" si="76"/>
        <v>800213</v>
      </c>
      <c r="O325" s="36">
        <f t="shared" si="77"/>
        <v>0.87828074014968505</v>
      </c>
      <c r="P325" s="31">
        <v>650933</v>
      </c>
      <c r="Q325" s="31">
        <v>950742</v>
      </c>
      <c r="R325" s="31">
        <v>1670634</v>
      </c>
      <c r="S325" s="31">
        <v>2251466</v>
      </c>
      <c r="T325" s="36">
        <f t="shared" si="78"/>
        <v>1.3476716025173676</v>
      </c>
      <c r="U325" s="36">
        <f t="shared" si="79"/>
        <v>-1.8431405382735244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21599281</v>
      </c>
      <c r="E326" s="31">
        <v>21297209</v>
      </c>
      <c r="F326" s="31">
        <v>3204153</v>
      </c>
      <c r="G326" s="36">
        <f t="shared" si="72"/>
        <v>0.14834535464398096</v>
      </c>
      <c r="H326" s="31">
        <v>3196264</v>
      </c>
      <c r="I326" s="36">
        <f t="shared" si="73"/>
        <v>0.14798011100462094</v>
      </c>
      <c r="J326" s="31">
        <v>9629020</v>
      </c>
      <c r="K326" s="36">
        <f t="shared" si="74"/>
        <v>0.45212591001947722</v>
      </c>
      <c r="L326" s="31">
        <v>2618405</v>
      </c>
      <c r="M326" s="36">
        <f t="shared" si="75"/>
        <v>0.12294592216285243</v>
      </c>
      <c r="N326" s="31">
        <f t="shared" si="76"/>
        <v>18647842</v>
      </c>
      <c r="O326" s="36">
        <f t="shared" si="77"/>
        <v>0.8756002723173727</v>
      </c>
      <c r="P326" s="31">
        <v>2261799</v>
      </c>
      <c r="Q326" s="31">
        <v>10797030</v>
      </c>
      <c r="R326" s="31">
        <v>11632053</v>
      </c>
      <c r="S326" s="31">
        <v>11650199</v>
      </c>
      <c r="T326" s="36">
        <f t="shared" si="78"/>
        <v>1.0015599997696021</v>
      </c>
      <c r="U326" s="36">
        <f t="shared" si="79"/>
        <v>0.15766476154600828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486148909</v>
      </c>
      <c r="E327" s="31">
        <v>556118744</v>
      </c>
      <c r="F327" s="31">
        <v>66982291</v>
      </c>
      <c r="G327" s="36">
        <f t="shared" si="72"/>
        <v>0.13778142820022249</v>
      </c>
      <c r="H327" s="31">
        <v>183285611</v>
      </c>
      <c r="I327" s="36">
        <f t="shared" si="73"/>
        <v>0.37701537040783528</v>
      </c>
      <c r="J327" s="31">
        <v>145982576</v>
      </c>
      <c r="K327" s="36">
        <f t="shared" si="74"/>
        <v>0.26250252769757387</v>
      </c>
      <c r="L327" s="31">
        <v>107450572</v>
      </c>
      <c r="M327" s="36">
        <f t="shared" si="75"/>
        <v>0.19321515981845777</v>
      </c>
      <c r="N327" s="31">
        <f t="shared" si="76"/>
        <v>503701050</v>
      </c>
      <c r="O327" s="36">
        <f t="shared" si="77"/>
        <v>0.905743702104024</v>
      </c>
      <c r="P327" s="31">
        <v>175899019</v>
      </c>
      <c r="Q327" s="31">
        <v>442289602</v>
      </c>
      <c r="R327" s="31">
        <v>491107486</v>
      </c>
      <c r="S327" s="31">
        <v>459511597</v>
      </c>
      <c r="T327" s="36">
        <f t="shared" si="78"/>
        <v>0.93566400451896181</v>
      </c>
      <c r="U327" s="36">
        <f t="shared" si="79"/>
        <v>-0.38913489904113674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3104500</v>
      </c>
      <c r="E328" s="31">
        <v>2989900</v>
      </c>
      <c r="F328" s="31">
        <v>52089</v>
      </c>
      <c r="G328" s="36">
        <f t="shared" si="72"/>
        <v>1.6778547270091801E-2</v>
      </c>
      <c r="H328" s="31">
        <v>642404</v>
      </c>
      <c r="I328" s="36">
        <f t="shared" si="73"/>
        <v>0.20692671927846673</v>
      </c>
      <c r="J328" s="31">
        <v>531002</v>
      </c>
      <c r="K328" s="36">
        <f t="shared" si="74"/>
        <v>0.17759858189237099</v>
      </c>
      <c r="L328" s="31">
        <v>616504</v>
      </c>
      <c r="M328" s="36">
        <f t="shared" si="75"/>
        <v>0.20619552493394427</v>
      </c>
      <c r="N328" s="31">
        <f t="shared" si="76"/>
        <v>1841999</v>
      </c>
      <c r="O328" s="36">
        <f t="shared" si="77"/>
        <v>0.61607378173183047</v>
      </c>
      <c r="P328" s="31">
        <v>1094994</v>
      </c>
      <c r="Q328" s="31">
        <v>2651300</v>
      </c>
      <c r="R328" s="31">
        <v>2651300</v>
      </c>
      <c r="S328" s="31">
        <v>2526300</v>
      </c>
      <c r="T328" s="36">
        <f t="shared" si="78"/>
        <v>0.95285331724059896</v>
      </c>
      <c r="U328" s="36">
        <f t="shared" si="79"/>
        <v>-0.43697956335833799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140000</v>
      </c>
      <c r="E329" s="31">
        <v>140000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121730</v>
      </c>
      <c r="M329" s="36">
        <f t="shared" si="75"/>
        <v>0.86950000000000005</v>
      </c>
      <c r="N329" s="31">
        <f t="shared" si="76"/>
        <v>121730</v>
      </c>
      <c r="O329" s="36">
        <f t="shared" si="77"/>
        <v>0.86950000000000005</v>
      </c>
      <c r="P329" s="31">
        <v>-277</v>
      </c>
      <c r="Q329" s="31">
        <v>158864</v>
      </c>
      <c r="R329" s="31">
        <v>158864</v>
      </c>
      <c r="S329" s="31">
        <v>1</v>
      </c>
      <c r="T329" s="36">
        <f t="shared" si="78"/>
        <v>6.2946923154396213E-6</v>
      </c>
      <c r="U329" s="36">
        <f t="shared" si="79"/>
        <v>-440.45848375451266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7852055</v>
      </c>
      <c r="E330" s="31">
        <v>12704987</v>
      </c>
      <c r="F330" s="31">
        <v>1602047</v>
      </c>
      <c r="G330" s="36">
        <f t="shared" si="72"/>
        <v>0.20402900896644255</v>
      </c>
      <c r="H330" s="31">
        <v>1141020</v>
      </c>
      <c r="I330" s="36">
        <f t="shared" si="73"/>
        <v>0.14531482522728126</v>
      </c>
      <c r="J330" s="31">
        <v>1574856</v>
      </c>
      <c r="K330" s="36">
        <f t="shared" si="74"/>
        <v>0.12395573486222379</v>
      </c>
      <c r="L330" s="31">
        <v>1096759</v>
      </c>
      <c r="M330" s="36">
        <f t="shared" si="75"/>
        <v>8.6325078490831986E-2</v>
      </c>
      <c r="N330" s="31">
        <f t="shared" si="76"/>
        <v>5414682</v>
      </c>
      <c r="O330" s="36">
        <f t="shared" si="77"/>
        <v>0.42618556004819208</v>
      </c>
      <c r="P330" s="31">
        <v>1249734</v>
      </c>
      <c r="Q330" s="31">
        <v>6217011</v>
      </c>
      <c r="R330" s="31">
        <v>8768751</v>
      </c>
      <c r="S330" s="31">
        <v>8546373</v>
      </c>
      <c r="T330" s="36">
        <f t="shared" si="78"/>
        <v>0.97463971778877057</v>
      </c>
      <c r="U330" s="36">
        <f t="shared" si="79"/>
        <v>-0.12240604800701593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194877708</v>
      </c>
      <c r="E331" s="31">
        <v>197230031</v>
      </c>
      <c r="F331" s="31">
        <v>43254596</v>
      </c>
      <c r="G331" s="36">
        <f t="shared" si="72"/>
        <v>0.22195763919801437</v>
      </c>
      <c r="H331" s="31">
        <v>55990225</v>
      </c>
      <c r="I331" s="36">
        <f t="shared" si="73"/>
        <v>0.28730954183841284</v>
      </c>
      <c r="J331" s="31">
        <v>58481455</v>
      </c>
      <c r="K331" s="36">
        <f t="shared" si="74"/>
        <v>0.29651394720918539</v>
      </c>
      <c r="L331" s="31">
        <v>31943667</v>
      </c>
      <c r="M331" s="36">
        <f t="shared" si="75"/>
        <v>0.16196147634332622</v>
      </c>
      <c r="N331" s="31">
        <f t="shared" si="76"/>
        <v>189669943</v>
      </c>
      <c r="O331" s="36">
        <f t="shared" si="77"/>
        <v>0.96166867711945958</v>
      </c>
      <c r="P331" s="31">
        <v>44610727</v>
      </c>
      <c r="Q331" s="31">
        <v>174659319</v>
      </c>
      <c r="R331" s="31">
        <v>193884913</v>
      </c>
      <c r="S331" s="31">
        <v>200674881</v>
      </c>
      <c r="T331" s="36">
        <f t="shared" si="78"/>
        <v>1.0350206103968491</v>
      </c>
      <c r="U331" s="36">
        <f t="shared" si="79"/>
        <v>-0.28394650461535853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720087216</v>
      </c>
      <c r="E332" s="32">
        <f>SUM(E324:E331)</f>
        <v>796295634</v>
      </c>
      <c r="F332" s="32">
        <f>SUM(F324:F331)</f>
        <v>115697132</v>
      </c>
      <c r="G332" s="37">
        <f t="shared" si="72"/>
        <v>0.16067099849749311</v>
      </c>
      <c r="H332" s="32">
        <f>SUM(H324:H331)</f>
        <v>245292437</v>
      </c>
      <c r="I332" s="37">
        <f t="shared" si="73"/>
        <v>0.34064267709482571</v>
      </c>
      <c r="J332" s="32">
        <f>SUM(J324:J331)</f>
        <v>217670458</v>
      </c>
      <c r="K332" s="37">
        <f t="shared" si="74"/>
        <v>0.2733538257727029</v>
      </c>
      <c r="L332" s="32">
        <f>SUM(L324:L331)</f>
        <v>143625452</v>
      </c>
      <c r="M332" s="37">
        <f t="shared" si="75"/>
        <v>0.18036699671268069</v>
      </c>
      <c r="N332" s="32">
        <f t="shared" si="76"/>
        <v>722285479</v>
      </c>
      <c r="O332" s="37">
        <f t="shared" si="77"/>
        <v>0.90705693734847226</v>
      </c>
      <c r="P332" s="32">
        <f>SUM(P324:P331)</f>
        <v>226151043</v>
      </c>
      <c r="Q332" s="32">
        <f>SUM(Q324:Q331)</f>
        <v>645894018</v>
      </c>
      <c r="R332" s="32">
        <f>SUM(R324:R331)</f>
        <v>717893151</v>
      </c>
      <c r="S332" s="32">
        <f>SUM(S324:S331)</f>
        <v>686882083</v>
      </c>
      <c r="T332" s="37">
        <f t="shared" si="78"/>
        <v>0.95680266909246503</v>
      </c>
      <c r="U332" s="37">
        <f t="shared" si="79"/>
        <v>-0.36491359891716268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1250204</v>
      </c>
      <c r="E333" s="31">
        <v>1265268</v>
      </c>
      <c r="F333" s="31">
        <v>302528</v>
      </c>
      <c r="G333" s="36">
        <f t="shared" si="72"/>
        <v>0.24198290838935085</v>
      </c>
      <c r="H333" s="31">
        <v>203833</v>
      </c>
      <c r="I333" s="36">
        <f t="shared" si="73"/>
        <v>0.16303979190596093</v>
      </c>
      <c r="J333" s="31">
        <v>62035</v>
      </c>
      <c r="K333" s="36">
        <f t="shared" si="74"/>
        <v>4.9029138490817754E-2</v>
      </c>
      <c r="L333" s="31">
        <v>7651</v>
      </c>
      <c r="M333" s="36">
        <f t="shared" si="75"/>
        <v>6.0469402529740738E-3</v>
      </c>
      <c r="N333" s="31">
        <f t="shared" si="76"/>
        <v>576047</v>
      </c>
      <c r="O333" s="36">
        <f t="shared" si="77"/>
        <v>0.4552766686583396</v>
      </c>
      <c r="P333" s="31">
        <v>3348</v>
      </c>
      <c r="Q333" s="31">
        <v>1148816</v>
      </c>
      <c r="R333" s="31">
        <v>1149660</v>
      </c>
      <c r="S333" s="31">
        <v>735546</v>
      </c>
      <c r="T333" s="36">
        <f t="shared" si="78"/>
        <v>0.63979437398883143</v>
      </c>
      <c r="U333" s="36">
        <f t="shared" si="79"/>
        <v>1.2852449223416964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1502850</v>
      </c>
      <c r="E334" s="31">
        <v>1547595</v>
      </c>
      <c r="F334" s="31">
        <v>386449</v>
      </c>
      <c r="G334" s="36">
        <f t="shared" si="72"/>
        <v>0.25714409289017531</v>
      </c>
      <c r="H334" s="31">
        <v>434452</v>
      </c>
      <c r="I334" s="36">
        <f t="shared" si="73"/>
        <v>0.28908540439830988</v>
      </c>
      <c r="J334" s="31">
        <v>275979</v>
      </c>
      <c r="K334" s="36">
        <f t="shared" si="74"/>
        <v>0.17832766324522889</v>
      </c>
      <c r="L334" s="31">
        <v>92424</v>
      </c>
      <c r="M334" s="36">
        <f t="shared" si="75"/>
        <v>5.9721051050177859E-2</v>
      </c>
      <c r="N334" s="31">
        <f t="shared" si="76"/>
        <v>1189304</v>
      </c>
      <c r="O334" s="36">
        <f t="shared" si="77"/>
        <v>0.76848529492535189</v>
      </c>
      <c r="P334" s="31">
        <v>0</v>
      </c>
      <c r="Q334" s="31">
        <v>1287214</v>
      </c>
      <c r="R334" s="31">
        <v>1510774</v>
      </c>
      <c r="S334" s="31">
        <v>1510771</v>
      </c>
      <c r="T334" s="36">
        <f t="shared" si="78"/>
        <v>0.99999801426288781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50000</v>
      </c>
      <c r="R335" s="31">
        <v>50000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62380000</v>
      </c>
      <c r="E336" s="31">
        <v>62220000</v>
      </c>
      <c r="F336" s="31">
        <v>15325756</v>
      </c>
      <c r="G336" s="36">
        <f t="shared" si="72"/>
        <v>0.24568380891311317</v>
      </c>
      <c r="H336" s="31">
        <v>14182492</v>
      </c>
      <c r="I336" s="36">
        <f t="shared" si="73"/>
        <v>0.22735639628085924</v>
      </c>
      <c r="J336" s="31">
        <v>18788974</v>
      </c>
      <c r="K336" s="36">
        <f t="shared" si="74"/>
        <v>0.30197643844423017</v>
      </c>
      <c r="L336" s="31">
        <v>18003294</v>
      </c>
      <c r="M336" s="36">
        <f t="shared" si="75"/>
        <v>0.28934898746383797</v>
      </c>
      <c r="N336" s="31">
        <f t="shared" si="76"/>
        <v>66300516</v>
      </c>
      <c r="O336" s="36">
        <f t="shared" si="77"/>
        <v>1.0655820636451301</v>
      </c>
      <c r="P336" s="31">
        <v>16602780</v>
      </c>
      <c r="Q336" s="31">
        <v>55480000</v>
      </c>
      <c r="R336" s="31">
        <v>58680000</v>
      </c>
      <c r="S336" s="31">
        <v>64836808</v>
      </c>
      <c r="T336" s="36">
        <f t="shared" si="78"/>
        <v>1.1049217450579414</v>
      </c>
      <c r="U336" s="36">
        <f t="shared" si="79"/>
        <v>8.4354186467567427E-2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65133054</v>
      </c>
      <c r="E337" s="32">
        <f>SUM(E333:E336)</f>
        <v>65032863</v>
      </c>
      <c r="F337" s="32">
        <f>SUM(F333:F336)</f>
        <v>16014733</v>
      </c>
      <c r="G337" s="37">
        <f t="shared" si="72"/>
        <v>0.24587720084490433</v>
      </c>
      <c r="H337" s="32">
        <f>SUM(H333:H336)</f>
        <v>14820777</v>
      </c>
      <c r="I337" s="37">
        <f t="shared" si="73"/>
        <v>0.22754617033618599</v>
      </c>
      <c r="J337" s="32">
        <f>SUM(J333:J336)</f>
        <v>19126988</v>
      </c>
      <c r="K337" s="37">
        <f t="shared" si="74"/>
        <v>0.29411265501258954</v>
      </c>
      <c r="L337" s="32">
        <f>SUM(L333:L336)</f>
        <v>18103369</v>
      </c>
      <c r="M337" s="37">
        <f t="shared" si="75"/>
        <v>0.27837262831255022</v>
      </c>
      <c r="N337" s="32">
        <f t="shared" si="76"/>
        <v>68065867</v>
      </c>
      <c r="O337" s="37">
        <f t="shared" si="77"/>
        <v>1.0466380205343258</v>
      </c>
      <c r="P337" s="32">
        <f>SUM(P333:P336)</f>
        <v>16606128</v>
      </c>
      <c r="Q337" s="32">
        <f>SUM(Q333:Q336)</f>
        <v>57966030</v>
      </c>
      <c r="R337" s="32">
        <f>SUM(R333:R336)</f>
        <v>61390434</v>
      </c>
      <c r="S337" s="32">
        <f>SUM(S333:S336)</f>
        <v>67083125</v>
      </c>
      <c r="T337" s="37">
        <f t="shared" si="78"/>
        <v>1.0927292841747951</v>
      </c>
      <c r="U337" s="37">
        <f t="shared" si="79"/>
        <v>9.0161957079940569E-2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2331123923</v>
      </c>
      <c r="E338" s="32">
        <f>SUM(E302,E304:E309,E311:E316,E318:E322,E324:E331,E333:E336)</f>
        <v>2521395436</v>
      </c>
      <c r="F338" s="32">
        <f>SUM(F302,F304:F309,F311:F316,F318:F322,F324:F331,F333:F336)</f>
        <v>387771197</v>
      </c>
      <c r="G338" s="37">
        <f t="shared" si="72"/>
        <v>0.16634516645557157</v>
      </c>
      <c r="H338" s="32">
        <f>SUM(H302,H304:H309,H311:H316,H318:H322,H324:H331,H333:H336)</f>
        <v>604597870</v>
      </c>
      <c r="I338" s="37">
        <f t="shared" si="73"/>
        <v>0.25935895729726932</v>
      </c>
      <c r="J338" s="32">
        <f>SUM(J302,J304:J309,J311:J316,J318:J322,J324:J331,J333:J336)</f>
        <v>779549122</v>
      </c>
      <c r="K338" s="37">
        <f t="shared" si="74"/>
        <v>0.30917368647128779</v>
      </c>
      <c r="L338" s="32">
        <f>SUM(L302,L304:L309,L311:L316,L318:L322,L324:L331,L333:L336)</f>
        <v>480738940</v>
      </c>
      <c r="M338" s="37">
        <f t="shared" si="75"/>
        <v>0.19066384159188268</v>
      </c>
      <c r="N338" s="32">
        <f t="shared" si="76"/>
        <v>2252657129</v>
      </c>
      <c r="O338" s="37">
        <f t="shared" si="77"/>
        <v>0.89341683451829645</v>
      </c>
      <c r="P338" s="32">
        <f>SUM(P302,P304:P309,P311:P316,P318:P322,P324:P331,P333:P336)</f>
        <v>535415490</v>
      </c>
      <c r="Q338" s="32">
        <f>SUM(Q302,Q304:Q309,Q311:Q316,Q318:Q322,Q324:Q331,Q333:Q336)</f>
        <v>2042193962</v>
      </c>
      <c r="R338" s="32">
        <f>SUM(R302,R304:R309,R311:R316,R318:R322,R324:R331,R333:R336)</f>
        <v>2306725777</v>
      </c>
      <c r="S338" s="32">
        <f>SUM(S302,S304:S309,S311:S316,S318:S322,S324:S331,S333:S336)</f>
        <v>2079974142</v>
      </c>
      <c r="T338" s="37">
        <f t="shared" si="78"/>
        <v>0.90169978709177101</v>
      </c>
      <c r="U338" s="37">
        <f t="shared" si="79"/>
        <v>-0.10211985088440378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7524465339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7880183157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1032000602</v>
      </c>
      <c r="G339" s="39">
        <f t="shared" si="72"/>
        <v>0.13715268201862069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1643258751</v>
      </c>
      <c r="I339" s="39">
        <f t="shared" si="73"/>
        <v>0.21838877275211008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1429776045</v>
      </c>
      <c r="K339" s="39">
        <f t="shared" si="74"/>
        <v>0.18143944328627995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1839214091</v>
      </c>
      <c r="M339" s="39">
        <f t="shared" si="75"/>
        <v>0.23339737850715034</v>
      </c>
      <c r="N339" s="34">
        <f t="shared" si="76"/>
        <v>5944249489</v>
      </c>
      <c r="O339" s="39">
        <f t="shared" si="77"/>
        <v>0.75432884878058937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1816085096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10419014560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7231163792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6451120624</v>
      </c>
      <c r="T339" s="39">
        <f t="shared" si="78"/>
        <v>0.89212757580419078</v>
      </c>
      <c r="U339" s="39">
        <f t="shared" si="79"/>
        <v>1.2735633947408287E-2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=0),0,(($L8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1800380</v>
      </c>
      <c r="E9" s="31">
        <v>1803530</v>
      </c>
      <c r="F9" s="31">
        <v>501672</v>
      </c>
      <c r="G9" s="36">
        <f>IF(($D9       =0),0,($F9       /$D9       ))</f>
        <v>0.27864784101134205</v>
      </c>
      <c r="H9" s="31">
        <v>156412</v>
      </c>
      <c r="I9" s="36">
        <f>IF(($D9       =0),0,($H9       /$D9       ))</f>
        <v>8.6877214810206729E-2</v>
      </c>
      <c r="J9" s="31">
        <v>167231</v>
      </c>
      <c r="K9" s="36">
        <f>IF(($E9       =0),0,($J9       /$E9       ))</f>
        <v>9.2724268517851108E-2</v>
      </c>
      <c r="L9" s="31">
        <v>86051</v>
      </c>
      <c r="M9" s="36">
        <f>IF(($E9       =0),0,($L9       /$E9       ))</f>
        <v>4.7712541515805118E-2</v>
      </c>
      <c r="N9" s="31">
        <f>$F9       +$H9       +$J9       +$L9</f>
        <v>911366</v>
      </c>
      <c r="O9" s="36">
        <f>IF(($E9       =0),0,($N9       /$E9       ))</f>
        <v>0.50532344901387838</v>
      </c>
      <c r="P9" s="31">
        <v>160477</v>
      </c>
      <c r="Q9" s="31">
        <v>1842070</v>
      </c>
      <c r="R9" s="31">
        <v>1921330</v>
      </c>
      <c r="S9" s="31">
        <v>1437242</v>
      </c>
      <c r="T9" s="36">
        <f>IF(($R9       =0),0,($S9       /$R9       ))</f>
        <v>0.74804536440902913</v>
      </c>
      <c r="U9" s="36">
        <f>IF(($P9       =0),0,(($L9       /$P9       )-1))</f>
        <v>-0.46377985630339547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1800380</v>
      </c>
      <c r="E10" s="32">
        <f>SUM(E8:E9)</f>
        <v>1803530</v>
      </c>
      <c r="F10" s="32">
        <f>SUM(F8:F9)</f>
        <v>501672</v>
      </c>
      <c r="G10" s="37">
        <f t="shared" ref="G10:G54" si="0">IF(($D10      =0),0,($F10      /$D10      ))</f>
        <v>0.27864784101134205</v>
      </c>
      <c r="H10" s="32">
        <f>SUM(H8:H9)</f>
        <v>156412</v>
      </c>
      <c r="I10" s="37">
        <f t="shared" ref="I10:I54" si="1">IF(($D10      =0),0,($H10      /$D10      ))</f>
        <v>8.6877214810206729E-2</v>
      </c>
      <c r="J10" s="32">
        <f>SUM(J8:J9)</f>
        <v>167231</v>
      </c>
      <c r="K10" s="37">
        <f t="shared" ref="K10:K54" si="2">IF(($E10      =0),0,($J10      /$E10      ))</f>
        <v>9.2724268517851108E-2</v>
      </c>
      <c r="L10" s="32">
        <f>SUM(L8:L9)</f>
        <v>86051</v>
      </c>
      <c r="M10" s="37">
        <f t="shared" ref="M10:M54" si="3">IF(($E10      =0),0,($L10      /$E10      ))</f>
        <v>4.7712541515805118E-2</v>
      </c>
      <c r="N10" s="32">
        <f t="shared" ref="N10:N54" si="4">$F10      +$H10      +$J10      +$L10</f>
        <v>911366</v>
      </c>
      <c r="O10" s="37">
        <f t="shared" ref="O10:O54" si="5">IF(($E10      =0),0,($N10      /$E10      ))</f>
        <v>0.50532344901387838</v>
      </c>
      <c r="P10" s="32">
        <f>SUM(P8:P9)</f>
        <v>160477</v>
      </c>
      <c r="Q10" s="32">
        <f>SUM(Q8:Q9)</f>
        <v>1842070</v>
      </c>
      <c r="R10" s="32">
        <f>SUM(R8:R9)</f>
        <v>1921330</v>
      </c>
      <c r="S10" s="32">
        <f>SUM(S8:S9)</f>
        <v>1437242</v>
      </c>
      <c r="T10" s="37">
        <f t="shared" ref="T10:T54" si="6">IF(($R10      =0),0,($S10      /$R10      ))</f>
        <v>0.74804536440902913</v>
      </c>
      <c r="U10" s="37">
        <f t="shared" ref="U10:U54" si="7">IF(($P10      =0),0,(($L10      /$P10      )-1))</f>
        <v>-0.46377985630339547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1818214</v>
      </c>
      <c r="E14" s="31">
        <v>1818214</v>
      </c>
      <c r="F14" s="31">
        <v>215719</v>
      </c>
      <c r="G14" s="36">
        <f t="shared" si="0"/>
        <v>0.11864335001270478</v>
      </c>
      <c r="H14" s="31">
        <v>904241</v>
      </c>
      <c r="I14" s="36">
        <f t="shared" si="1"/>
        <v>0.49732374736967155</v>
      </c>
      <c r="J14" s="31">
        <v>70477</v>
      </c>
      <c r="K14" s="36">
        <f t="shared" si="2"/>
        <v>3.8761663918548642E-2</v>
      </c>
      <c r="L14" s="31">
        <v>20016</v>
      </c>
      <c r="M14" s="36">
        <f t="shared" si="3"/>
        <v>1.1008605147688887E-2</v>
      </c>
      <c r="N14" s="31">
        <f t="shared" si="4"/>
        <v>1210453</v>
      </c>
      <c r="O14" s="36">
        <f t="shared" si="5"/>
        <v>0.66573736644861381</v>
      </c>
      <c r="P14" s="31">
        <v>25022</v>
      </c>
      <c r="Q14" s="31">
        <v>1440</v>
      </c>
      <c r="R14" s="31">
        <v>1440</v>
      </c>
      <c r="S14" s="31">
        <v>1188894</v>
      </c>
      <c r="T14" s="36">
        <f t="shared" si="6"/>
        <v>825.62083333333328</v>
      </c>
      <c r="U14" s="36">
        <f t="shared" si="7"/>
        <v>-0.20006394372951808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22439499</v>
      </c>
      <c r="E16" s="31">
        <v>27738642</v>
      </c>
      <c r="F16" s="31">
        <v>5419347</v>
      </c>
      <c r="G16" s="36">
        <f t="shared" si="0"/>
        <v>0.24150926899036382</v>
      </c>
      <c r="H16" s="31">
        <v>5746447</v>
      </c>
      <c r="I16" s="36">
        <f t="shared" si="1"/>
        <v>0.25608624328020868</v>
      </c>
      <c r="J16" s="31">
        <v>8267854</v>
      </c>
      <c r="K16" s="36">
        <f t="shared" si="2"/>
        <v>0.29806268093441635</v>
      </c>
      <c r="L16" s="31">
        <v>3724834</v>
      </c>
      <c r="M16" s="36">
        <f t="shared" si="3"/>
        <v>0.13428321400881846</v>
      </c>
      <c r="N16" s="31">
        <f t="shared" si="4"/>
        <v>23158482</v>
      </c>
      <c r="O16" s="36">
        <f t="shared" si="5"/>
        <v>0.83488160667706801</v>
      </c>
      <c r="P16" s="31">
        <v>15662543</v>
      </c>
      <c r="Q16" s="31">
        <v>25469014</v>
      </c>
      <c r="R16" s="31">
        <v>25370956</v>
      </c>
      <c r="S16" s="31">
        <v>17053934</v>
      </c>
      <c r="T16" s="36">
        <f t="shared" si="6"/>
        <v>0.67218334224378462</v>
      </c>
      <c r="U16" s="36">
        <f t="shared" si="7"/>
        <v>-0.76218204157524094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24257713</v>
      </c>
      <c r="E19" s="32">
        <f>SUM(E11:E18)</f>
        <v>29556856</v>
      </c>
      <c r="F19" s="32">
        <f>SUM(F11:F18)</f>
        <v>5635066</v>
      </c>
      <c r="G19" s="37">
        <f t="shared" si="0"/>
        <v>0.23229996991060123</v>
      </c>
      <c r="H19" s="32">
        <f>SUM(H11:H18)</f>
        <v>6650688</v>
      </c>
      <c r="I19" s="37">
        <f t="shared" si="1"/>
        <v>0.2741679728835113</v>
      </c>
      <c r="J19" s="32">
        <f>SUM(J11:J18)</f>
        <v>8338331</v>
      </c>
      <c r="K19" s="37">
        <f t="shared" si="2"/>
        <v>0.28211156829400258</v>
      </c>
      <c r="L19" s="32">
        <f>SUM(L11:L18)</f>
        <v>3744850</v>
      </c>
      <c r="M19" s="37">
        <f t="shared" si="3"/>
        <v>0.12669987633326088</v>
      </c>
      <c r="N19" s="32">
        <f t="shared" si="4"/>
        <v>24368935</v>
      </c>
      <c r="O19" s="37">
        <f t="shared" si="5"/>
        <v>0.82447656137716407</v>
      </c>
      <c r="P19" s="32">
        <f>SUM(P11:P18)</f>
        <v>15687565</v>
      </c>
      <c r="Q19" s="32">
        <f>SUM(Q11:Q18)</f>
        <v>25470454</v>
      </c>
      <c r="R19" s="32">
        <f>SUM(R11:R18)</f>
        <v>25372396</v>
      </c>
      <c r="S19" s="32">
        <f>SUM(S11:S18)</f>
        <v>18242828</v>
      </c>
      <c r="T19" s="37">
        <f t="shared" si="6"/>
        <v>0.71900296684633169</v>
      </c>
      <c r="U19" s="37">
        <f t="shared" si="7"/>
        <v>-0.76128545124753266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211653</v>
      </c>
      <c r="E23" s="31">
        <v>328264</v>
      </c>
      <c r="F23" s="31">
        <v>96067</v>
      </c>
      <c r="G23" s="36">
        <f t="shared" si="0"/>
        <v>0.45388914874818687</v>
      </c>
      <c r="H23" s="31">
        <v>15417</v>
      </c>
      <c r="I23" s="36">
        <f t="shared" si="1"/>
        <v>7.2840923587192241E-2</v>
      </c>
      <c r="J23" s="31">
        <v>15417</v>
      </c>
      <c r="K23" s="36">
        <f t="shared" si="2"/>
        <v>4.6965247483732604E-2</v>
      </c>
      <c r="L23" s="31">
        <v>16741</v>
      </c>
      <c r="M23" s="36">
        <f t="shared" si="3"/>
        <v>5.0998586503545926E-2</v>
      </c>
      <c r="N23" s="31">
        <f t="shared" si="4"/>
        <v>143642</v>
      </c>
      <c r="O23" s="36">
        <f t="shared" si="5"/>
        <v>0.43758072770696754</v>
      </c>
      <c r="P23" s="31">
        <v>13540</v>
      </c>
      <c r="Q23" s="31">
        <v>23383</v>
      </c>
      <c r="R23" s="31">
        <v>430000</v>
      </c>
      <c r="S23" s="31">
        <v>313461</v>
      </c>
      <c r="T23" s="36">
        <f t="shared" si="6"/>
        <v>0.72897906976744187</v>
      </c>
      <c r="U23" s="36">
        <f t="shared" si="7"/>
        <v>0.23641063515509608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211653</v>
      </c>
      <c r="E27" s="32">
        <f>SUM(E20:E26)</f>
        <v>328264</v>
      </c>
      <c r="F27" s="32">
        <f>SUM(F20:F26)</f>
        <v>96067</v>
      </c>
      <c r="G27" s="37">
        <f t="shared" si="0"/>
        <v>0.45388914874818687</v>
      </c>
      <c r="H27" s="32">
        <f>SUM(H20:H26)</f>
        <v>15417</v>
      </c>
      <c r="I27" s="37">
        <f t="shared" si="1"/>
        <v>7.2840923587192241E-2</v>
      </c>
      <c r="J27" s="32">
        <f>SUM(J20:J26)</f>
        <v>15417</v>
      </c>
      <c r="K27" s="37">
        <f t="shared" si="2"/>
        <v>4.6965247483732604E-2</v>
      </c>
      <c r="L27" s="32">
        <f>SUM(L20:L26)</f>
        <v>16741</v>
      </c>
      <c r="M27" s="37">
        <f t="shared" si="3"/>
        <v>5.0998586503545926E-2</v>
      </c>
      <c r="N27" s="32">
        <f t="shared" si="4"/>
        <v>143642</v>
      </c>
      <c r="O27" s="37">
        <f t="shared" si="5"/>
        <v>0.43758072770696754</v>
      </c>
      <c r="P27" s="32">
        <f>SUM(P20:P26)</f>
        <v>13540</v>
      </c>
      <c r="Q27" s="32">
        <f>SUM(Q20:Q26)</f>
        <v>23383</v>
      </c>
      <c r="R27" s="32">
        <f>SUM(R20:R26)</f>
        <v>430000</v>
      </c>
      <c r="S27" s="32">
        <f>SUM(S20:S26)</f>
        <v>313461</v>
      </c>
      <c r="T27" s="37">
        <f t="shared" si="6"/>
        <v>0.72897906976744187</v>
      </c>
      <c r="U27" s="37">
        <f t="shared" si="7"/>
        <v>0.23641063515509608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1441</v>
      </c>
      <c r="G33" s="36">
        <f t="shared" si="0"/>
        <v>3.1682863550415552E-2</v>
      </c>
      <c r="H33" s="31">
        <v>12998</v>
      </c>
      <c r="I33" s="36">
        <f t="shared" si="1"/>
        <v>0.28578338683435206</v>
      </c>
      <c r="J33" s="31">
        <v>401909</v>
      </c>
      <c r="K33" s="36">
        <f t="shared" si="2"/>
        <v>8.8366606569631934</v>
      </c>
      <c r="L33" s="31">
        <v>240</v>
      </c>
      <c r="M33" s="36">
        <f t="shared" si="3"/>
        <v>5.2768128050657403E-3</v>
      </c>
      <c r="N33" s="31">
        <f t="shared" si="4"/>
        <v>416588</v>
      </c>
      <c r="O33" s="36">
        <f t="shared" si="5"/>
        <v>9.1594037201530281</v>
      </c>
      <c r="P33" s="31">
        <v>11070</v>
      </c>
      <c r="Q33" s="31">
        <v>45482</v>
      </c>
      <c r="R33" s="31">
        <v>45482</v>
      </c>
      <c r="S33" s="31">
        <v>43175</v>
      </c>
      <c r="T33" s="36">
        <f t="shared" si="6"/>
        <v>0.94927663691130559</v>
      </c>
      <c r="U33" s="36">
        <f t="shared" si="7"/>
        <v>-0.97831978319783197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2898339</v>
      </c>
      <c r="E34" s="31">
        <v>1917353</v>
      </c>
      <c r="F34" s="31">
        <v>18270</v>
      </c>
      <c r="G34" s="36">
        <f t="shared" si="0"/>
        <v>6.3036104472251175E-3</v>
      </c>
      <c r="H34" s="31">
        <v>497628</v>
      </c>
      <c r="I34" s="36">
        <f t="shared" si="1"/>
        <v>0.17169420140294148</v>
      </c>
      <c r="J34" s="31">
        <v>1026076</v>
      </c>
      <c r="K34" s="36">
        <f t="shared" si="2"/>
        <v>0.53515236891693918</v>
      </c>
      <c r="L34" s="31">
        <v>-1731</v>
      </c>
      <c r="M34" s="36">
        <f t="shared" si="3"/>
        <v>-9.0280715131746739E-4</v>
      </c>
      <c r="N34" s="31">
        <f t="shared" si="4"/>
        <v>1540243</v>
      </c>
      <c r="O34" s="36">
        <f t="shared" si="5"/>
        <v>0.80331738600038705</v>
      </c>
      <c r="P34" s="31">
        <v>37827</v>
      </c>
      <c r="Q34" s="31">
        <v>1140863</v>
      </c>
      <c r="R34" s="31">
        <v>1140863</v>
      </c>
      <c r="S34" s="31">
        <v>681550</v>
      </c>
      <c r="T34" s="36">
        <f t="shared" si="6"/>
        <v>0.5973986359448944</v>
      </c>
      <c r="U34" s="36">
        <f t="shared" si="7"/>
        <v>-1.0457609643905148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2943821</v>
      </c>
      <c r="E35" s="32">
        <f>SUM(E28:E34)</f>
        <v>1962835</v>
      </c>
      <c r="F35" s="32">
        <f>SUM(F28:F34)</f>
        <v>19711</v>
      </c>
      <c r="G35" s="37">
        <f t="shared" si="0"/>
        <v>6.6957196106692627E-3</v>
      </c>
      <c r="H35" s="32">
        <f>SUM(H28:H34)</f>
        <v>510626</v>
      </c>
      <c r="I35" s="37">
        <f t="shared" si="1"/>
        <v>0.1734568779827306</v>
      </c>
      <c r="J35" s="32">
        <f>SUM(J28:J34)</f>
        <v>1427985</v>
      </c>
      <c r="K35" s="37">
        <f t="shared" si="2"/>
        <v>0.72751148211642858</v>
      </c>
      <c r="L35" s="32">
        <f>SUM(L28:L34)</f>
        <v>-1491</v>
      </c>
      <c r="M35" s="37">
        <f t="shared" si="3"/>
        <v>-7.5961555607068347E-4</v>
      </c>
      <c r="N35" s="32">
        <f t="shared" si="4"/>
        <v>1956831</v>
      </c>
      <c r="O35" s="37">
        <f t="shared" si="5"/>
        <v>0.99694115908876701</v>
      </c>
      <c r="P35" s="32">
        <f>SUM(P28:P34)</f>
        <v>48897</v>
      </c>
      <c r="Q35" s="32">
        <f>SUM(Q28:Q34)</f>
        <v>1186345</v>
      </c>
      <c r="R35" s="32">
        <f>SUM(R28:R34)</f>
        <v>1186345</v>
      </c>
      <c r="S35" s="32">
        <f>SUM(S28:S34)</f>
        <v>724725</v>
      </c>
      <c r="T35" s="37">
        <f t="shared" si="6"/>
        <v>0.61088890668397478</v>
      </c>
      <c r="U35" s="37">
        <f t="shared" si="7"/>
        <v>-1.0304926682618565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5400001</v>
      </c>
      <c r="S39" s="31">
        <v>-1177928</v>
      </c>
      <c r="T39" s="36">
        <f t="shared" si="6"/>
        <v>-0.21813477441948623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5400001</v>
      </c>
      <c r="S40" s="32">
        <f>SUM(S36:S39)</f>
        <v>-1177928</v>
      </c>
      <c r="T40" s="37">
        <f t="shared" si="6"/>
        <v>-0.21813477441948623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9186643</v>
      </c>
      <c r="E46" s="31">
        <v>8961643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9378008</v>
      </c>
      <c r="R46" s="31">
        <v>9878008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9186643</v>
      </c>
      <c r="E47" s="32">
        <f>SUM(E41:E46)</f>
        <v>8961643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9378008</v>
      </c>
      <c r="R47" s="32">
        <f>SUM(R41:R46)</f>
        <v>9878008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38400210</v>
      </c>
      <c r="E54" s="32">
        <f>SUM(E8:E9,E11:E18,E20:E26,E28:E34,E36:E39,E41:E46,E48:E52)</f>
        <v>42613128</v>
      </c>
      <c r="F54" s="32">
        <f>SUM(F8:F9,F11:F18,F20:F26,F28:F34,F36:F39,F41:F46,F48:F52)</f>
        <v>6252516</v>
      </c>
      <c r="G54" s="37">
        <f t="shared" si="0"/>
        <v>0.16282504705052395</v>
      </c>
      <c r="H54" s="32">
        <f>SUM(H8:H9,H11:H18,H20:H26,H28:H34,H36:H39,H41:H46,H48:H52)</f>
        <v>7333143</v>
      </c>
      <c r="I54" s="37">
        <f t="shared" si="1"/>
        <v>0.19096622127847737</v>
      </c>
      <c r="J54" s="32">
        <f>SUM(J8:J9,J11:J18,J20:J26,J28:J34,J36:J39,J41:J46,J48:J52)</f>
        <v>9948964</v>
      </c>
      <c r="K54" s="37">
        <f t="shared" si="2"/>
        <v>0.23347180709193655</v>
      </c>
      <c r="L54" s="32">
        <f>SUM(L8:L9,L11:L18,L20:L26,L28:L34,L36:L39,L41:L46,L48:L52)</f>
        <v>3846151</v>
      </c>
      <c r="M54" s="37">
        <f t="shared" si="3"/>
        <v>9.0257420201586697E-2</v>
      </c>
      <c r="N54" s="32">
        <f t="shared" si="4"/>
        <v>27380774</v>
      </c>
      <c r="O54" s="37">
        <f t="shared" si="5"/>
        <v>0.6425431618162365</v>
      </c>
      <c r="P54" s="32">
        <f>SUM(P8:P9,P11:P18,P20:P26,P28:P34,P36:P39,P41:P46,P48:P52)</f>
        <v>15910479</v>
      </c>
      <c r="Q54" s="32">
        <f>SUM(Q8:Q9,Q11:Q18,Q20:Q26,Q28:Q34,Q36:Q39,Q41:Q46,Q48:Q52)</f>
        <v>37900260</v>
      </c>
      <c r="R54" s="32">
        <f>SUM(R8:R9,R11:R18,R20:R26,R28:R34,R36:R39,R41:R46,R48:R52)</f>
        <v>44188080</v>
      </c>
      <c r="S54" s="32">
        <f>SUM(S8:S9,S11:S18,S20:S26,S28:S34,S36:S39,S41:S46,S48:S52)</f>
        <v>19540328</v>
      </c>
      <c r="T54" s="37">
        <f t="shared" si="6"/>
        <v>0.44220812490608324</v>
      </c>
      <c r="U54" s="37">
        <f t="shared" si="7"/>
        <v>-0.75826302903891207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464359</v>
      </c>
      <c r="E57" s="31">
        <v>464359</v>
      </c>
      <c r="F57" s="31">
        <v>76417</v>
      </c>
      <c r="G57" s="36">
        <f t="shared" ref="G57:G85" si="8">IF(($D57      =0),0,($F57      /$D57      ))</f>
        <v>0.16456448566733928</v>
      </c>
      <c r="H57" s="31">
        <v>54003</v>
      </c>
      <c r="I57" s="36">
        <f t="shared" ref="I57:I85" si="9">IF(($D57      =0),0,($H57      /$D57      ))</f>
        <v>0.11629579700188862</v>
      </c>
      <c r="J57" s="31">
        <v>73394</v>
      </c>
      <c r="K57" s="36">
        <f t="shared" ref="K57:K85" si="10">IF(($E57      =0),0,($J57      /$E57      ))</f>
        <v>0.15805443633051153</v>
      </c>
      <c r="L57" s="31">
        <v>86136</v>
      </c>
      <c r="M57" s="36">
        <f t="shared" ref="M57:M85" si="11">IF(($E57      =0),0,($L57      /$E57      ))</f>
        <v>0.18549441272808323</v>
      </c>
      <c r="N57" s="31">
        <f t="shared" ref="N57:N85" si="12">$F57      +$H57      +$J57      +$L57</f>
        <v>289950</v>
      </c>
      <c r="O57" s="36">
        <f t="shared" ref="O57:O85" si="13">IF(($E57      =0),0,($N57      /$E57      ))</f>
        <v>0.62440913172782264</v>
      </c>
      <c r="P57" s="31">
        <v>109880</v>
      </c>
      <c r="Q57" s="31">
        <v>440988</v>
      </c>
      <c r="R57" s="31">
        <v>440988</v>
      </c>
      <c r="S57" s="31">
        <v>369755</v>
      </c>
      <c r="T57" s="36">
        <f t="shared" ref="T57:T85" si="14">IF(($R57      =0),0,($S57      /$R57      ))</f>
        <v>0.83846952751548798</v>
      </c>
      <c r="U57" s="36">
        <f t="shared" ref="U57:U85" si="15">IF(($P57      =0),0,(($L57      /$P57      )-1))</f>
        <v>-0.21609028030578814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464359</v>
      </c>
      <c r="E58" s="32">
        <f>E57</f>
        <v>464359</v>
      </c>
      <c r="F58" s="32">
        <f>F57</f>
        <v>76417</v>
      </c>
      <c r="G58" s="37">
        <f t="shared" si="8"/>
        <v>0.16456448566733928</v>
      </c>
      <c r="H58" s="32">
        <f>H57</f>
        <v>54003</v>
      </c>
      <c r="I58" s="37">
        <f t="shared" si="9"/>
        <v>0.11629579700188862</v>
      </c>
      <c r="J58" s="32">
        <f>J57</f>
        <v>73394</v>
      </c>
      <c r="K58" s="37">
        <f t="shared" si="10"/>
        <v>0.15805443633051153</v>
      </c>
      <c r="L58" s="32">
        <f>L57</f>
        <v>86136</v>
      </c>
      <c r="M58" s="37">
        <f t="shared" si="11"/>
        <v>0.18549441272808323</v>
      </c>
      <c r="N58" s="32">
        <f t="shared" si="12"/>
        <v>289950</v>
      </c>
      <c r="O58" s="37">
        <f t="shared" si="13"/>
        <v>0.62440913172782264</v>
      </c>
      <c r="P58" s="32">
        <f>P57</f>
        <v>109880</v>
      </c>
      <c r="Q58" s="32">
        <f>Q57</f>
        <v>440988</v>
      </c>
      <c r="R58" s="32">
        <f>R57</f>
        <v>440988</v>
      </c>
      <c r="S58" s="32">
        <f>S57</f>
        <v>369755</v>
      </c>
      <c r="T58" s="37">
        <f t="shared" si="14"/>
        <v>0.83846952751548798</v>
      </c>
      <c r="U58" s="37">
        <f t="shared" si="15"/>
        <v>-0.21609028030578814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2192067</v>
      </c>
      <c r="E72" s="31">
        <v>2192067</v>
      </c>
      <c r="F72" s="31">
        <v>813956</v>
      </c>
      <c r="G72" s="36">
        <f t="shared" si="8"/>
        <v>0.37131894234984608</v>
      </c>
      <c r="H72" s="31">
        <v>328028</v>
      </c>
      <c r="I72" s="36">
        <f t="shared" si="9"/>
        <v>0.14964323626969431</v>
      </c>
      <c r="J72" s="31">
        <v>328033</v>
      </c>
      <c r="K72" s="36">
        <f t="shared" si="10"/>
        <v>0.14964551722187325</v>
      </c>
      <c r="L72" s="31">
        <v>510523</v>
      </c>
      <c r="M72" s="36">
        <f t="shared" si="11"/>
        <v>0.23289570984828475</v>
      </c>
      <c r="N72" s="31">
        <f t="shared" si="12"/>
        <v>1980540</v>
      </c>
      <c r="O72" s="36">
        <f t="shared" si="13"/>
        <v>0.90350340568969834</v>
      </c>
      <c r="P72" s="31">
        <v>303330</v>
      </c>
      <c r="Q72" s="31">
        <v>1669405</v>
      </c>
      <c r="R72" s="31">
        <v>2081734</v>
      </c>
      <c r="S72" s="31">
        <v>1686842</v>
      </c>
      <c r="T72" s="36">
        <f t="shared" si="14"/>
        <v>0.81030621587580354</v>
      </c>
      <c r="U72" s="36">
        <f t="shared" si="15"/>
        <v>0.68306135232255305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2192067</v>
      </c>
      <c r="E78" s="32">
        <f>SUM(E71:E77)</f>
        <v>2192067</v>
      </c>
      <c r="F78" s="32">
        <f>SUM(F71:F77)</f>
        <v>813956</v>
      </c>
      <c r="G78" s="37">
        <f t="shared" si="8"/>
        <v>0.37131894234984608</v>
      </c>
      <c r="H78" s="32">
        <f>SUM(H71:H77)</f>
        <v>328028</v>
      </c>
      <c r="I78" s="37">
        <f t="shared" si="9"/>
        <v>0.14964323626969431</v>
      </c>
      <c r="J78" s="32">
        <f>SUM(J71:J77)</f>
        <v>328033</v>
      </c>
      <c r="K78" s="37">
        <f t="shared" si="10"/>
        <v>0.14964551722187325</v>
      </c>
      <c r="L78" s="32">
        <f>SUM(L71:L77)</f>
        <v>510523</v>
      </c>
      <c r="M78" s="37">
        <f t="shared" si="11"/>
        <v>0.23289570984828475</v>
      </c>
      <c r="N78" s="32">
        <f t="shared" si="12"/>
        <v>1980540</v>
      </c>
      <c r="O78" s="37">
        <f t="shared" si="13"/>
        <v>0.90350340568969834</v>
      </c>
      <c r="P78" s="32">
        <f>SUM(P71:P77)</f>
        <v>303330</v>
      </c>
      <c r="Q78" s="32">
        <f>SUM(Q71:Q77)</f>
        <v>1669405</v>
      </c>
      <c r="R78" s="32">
        <f>SUM(R71:R77)</f>
        <v>2081734</v>
      </c>
      <c r="S78" s="32">
        <f>SUM(S71:S77)</f>
        <v>1686842</v>
      </c>
      <c r="T78" s="37">
        <f t="shared" si="14"/>
        <v>0.81030621587580354</v>
      </c>
      <c r="U78" s="37">
        <f t="shared" si="15"/>
        <v>0.68306135232255305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105300</v>
      </c>
      <c r="E79" s="31">
        <v>105300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100000</v>
      </c>
      <c r="R79" s="31">
        <v>100000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15804900</v>
      </c>
      <c r="E82" s="31">
        <v>21204688</v>
      </c>
      <c r="F82" s="31">
        <v>8173611</v>
      </c>
      <c r="G82" s="36">
        <f t="shared" si="8"/>
        <v>0.5171567678378225</v>
      </c>
      <c r="H82" s="31">
        <v>8546983</v>
      </c>
      <c r="I82" s="36">
        <f t="shared" si="9"/>
        <v>0.54078058070598356</v>
      </c>
      <c r="J82" s="31">
        <v>8911970</v>
      </c>
      <c r="K82" s="36">
        <f t="shared" si="10"/>
        <v>0.42028300534296942</v>
      </c>
      <c r="L82" s="31">
        <v>5640065</v>
      </c>
      <c r="M82" s="36">
        <f t="shared" si="11"/>
        <v>0.26598198473846918</v>
      </c>
      <c r="N82" s="31">
        <f t="shared" si="12"/>
        <v>31272629</v>
      </c>
      <c r="O82" s="36">
        <f t="shared" si="13"/>
        <v>1.4747978843169021</v>
      </c>
      <c r="P82" s="31">
        <v>5696967</v>
      </c>
      <c r="Q82" s="31">
        <v>24948100</v>
      </c>
      <c r="R82" s="31">
        <v>20676510</v>
      </c>
      <c r="S82" s="31">
        <v>25542138</v>
      </c>
      <c r="T82" s="36">
        <f t="shared" si="14"/>
        <v>1.2353215315350607</v>
      </c>
      <c r="U82" s="36">
        <f t="shared" si="15"/>
        <v>-9.9881217496959884E-3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15910200</v>
      </c>
      <c r="E84" s="32">
        <f>SUM(E79:E83)</f>
        <v>21309988</v>
      </c>
      <c r="F84" s="32">
        <f>SUM(F79:F83)</f>
        <v>8173611</v>
      </c>
      <c r="G84" s="37">
        <f t="shared" si="8"/>
        <v>0.51373401968548482</v>
      </c>
      <c r="H84" s="32">
        <f>SUM(H79:H83)</f>
        <v>8546983</v>
      </c>
      <c r="I84" s="37">
        <f t="shared" si="9"/>
        <v>0.53720148081105201</v>
      </c>
      <c r="J84" s="32">
        <f>SUM(J79:J83)</f>
        <v>8911970</v>
      </c>
      <c r="K84" s="37">
        <f t="shared" si="10"/>
        <v>0.41820624206827334</v>
      </c>
      <c r="L84" s="32">
        <f>SUM(L79:L83)</f>
        <v>5640065</v>
      </c>
      <c r="M84" s="37">
        <f t="shared" si="11"/>
        <v>0.26466767602121599</v>
      </c>
      <c r="N84" s="32">
        <f t="shared" si="12"/>
        <v>31272629</v>
      </c>
      <c r="O84" s="37">
        <f t="shared" si="13"/>
        <v>1.4675103993488874</v>
      </c>
      <c r="P84" s="32">
        <f>SUM(P79:P83)</f>
        <v>5696967</v>
      </c>
      <c r="Q84" s="32">
        <f>SUM(Q79:Q83)</f>
        <v>25048100</v>
      </c>
      <c r="R84" s="32">
        <f>SUM(R79:R83)</f>
        <v>20776510</v>
      </c>
      <c r="S84" s="32">
        <f>SUM(S79:S83)</f>
        <v>25542138</v>
      </c>
      <c r="T84" s="37">
        <f t="shared" si="14"/>
        <v>1.2293757710029258</v>
      </c>
      <c r="U84" s="37">
        <f t="shared" si="15"/>
        <v>-9.9881217496959884E-3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18566626</v>
      </c>
      <c r="E85" s="32">
        <f>SUM(E57,E59:E62,E64:E69,E71:E77,E79:E83)</f>
        <v>23966414</v>
      </c>
      <c r="F85" s="32">
        <f>SUM(F57,F59:F62,F64:F69,F71:F77,F79:F83)</f>
        <v>9063984</v>
      </c>
      <c r="G85" s="37">
        <f t="shared" si="8"/>
        <v>0.48818692206112191</v>
      </c>
      <c r="H85" s="32">
        <f>SUM(H57,H59:H62,H64:H69,H71:H77,H79:H83)</f>
        <v>8929014</v>
      </c>
      <c r="I85" s="37">
        <f t="shared" si="9"/>
        <v>0.48091742678502813</v>
      </c>
      <c r="J85" s="32">
        <f>SUM(J57,J59:J62,J64:J69,J71:J77,J79:J83)</f>
        <v>9313397</v>
      </c>
      <c r="K85" s="37">
        <f t="shared" si="10"/>
        <v>0.38860202448309539</v>
      </c>
      <c r="L85" s="32">
        <f>SUM(L57,L59:L62,L64:L69,L71:L77,L79:L83)</f>
        <v>6236724</v>
      </c>
      <c r="M85" s="37">
        <f t="shared" si="11"/>
        <v>0.26022766693423555</v>
      </c>
      <c r="N85" s="32">
        <f t="shared" si="12"/>
        <v>33543119</v>
      </c>
      <c r="O85" s="37">
        <f t="shared" si="13"/>
        <v>1.3995885658989284</v>
      </c>
      <c r="P85" s="32">
        <f>SUM(P57,P59:P62,P64:P69,P71:P77,P79:P83)</f>
        <v>6110177</v>
      </c>
      <c r="Q85" s="32">
        <f>SUM(Q57,Q59:Q62,Q64:Q69,Q71:Q77,Q79:Q83)</f>
        <v>27158493</v>
      </c>
      <c r="R85" s="32">
        <f>SUM(R57,R59:R62,R64:R69,R71:R77,R79:R83)</f>
        <v>23299232</v>
      </c>
      <c r="S85" s="32">
        <f>SUM(S57,S59:S62,S64:S69,S71:S77,S79:S83)</f>
        <v>27598735</v>
      </c>
      <c r="T85" s="37">
        <f t="shared" si="14"/>
        <v>1.1845341082487182</v>
      </c>
      <c r="U85" s="37">
        <f t="shared" si="15"/>
        <v>2.0710856657671251E-2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2105000</v>
      </c>
      <c r="E89" s="31">
        <v>3413000</v>
      </c>
      <c r="F89" s="31">
        <v>498621</v>
      </c>
      <c r="G89" s="36">
        <f t="shared" si="16"/>
        <v>0.23687458432304037</v>
      </c>
      <c r="H89" s="31">
        <v>1100915</v>
      </c>
      <c r="I89" s="36">
        <f t="shared" si="17"/>
        <v>0.52300000000000002</v>
      </c>
      <c r="J89" s="31">
        <v>642592</v>
      </c>
      <c r="K89" s="36">
        <f t="shared" si="18"/>
        <v>0.1882777615001465</v>
      </c>
      <c r="L89" s="31">
        <v>804865</v>
      </c>
      <c r="M89" s="36">
        <f t="shared" si="19"/>
        <v>0.2358233225900967</v>
      </c>
      <c r="N89" s="31">
        <f t="shared" si="20"/>
        <v>3046993</v>
      </c>
      <c r="O89" s="36">
        <f t="shared" si="21"/>
        <v>0.89276091415177261</v>
      </c>
      <c r="P89" s="31">
        <v>413859</v>
      </c>
      <c r="Q89" s="31">
        <v>1294000</v>
      </c>
      <c r="R89" s="31">
        <v>1998000</v>
      </c>
      <c r="S89" s="31">
        <v>2478899</v>
      </c>
      <c r="T89" s="36">
        <f t="shared" si="22"/>
        <v>1.2406901901901901</v>
      </c>
      <c r="U89" s="36">
        <f t="shared" si="23"/>
        <v>0.94478071033854527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8432799</v>
      </c>
      <c r="E90" s="31">
        <v>8432799</v>
      </c>
      <c r="F90" s="31">
        <v>12639</v>
      </c>
      <c r="G90" s="36">
        <f t="shared" si="16"/>
        <v>1.4987906150733582E-3</v>
      </c>
      <c r="H90" s="31">
        <v>-432386</v>
      </c>
      <c r="I90" s="36">
        <f t="shared" si="17"/>
        <v>-5.1274315918119241E-2</v>
      </c>
      <c r="J90" s="31">
        <v>-932395</v>
      </c>
      <c r="K90" s="36">
        <f t="shared" si="18"/>
        <v>-0.11056767746984127</v>
      </c>
      <c r="L90" s="31">
        <v>13130420</v>
      </c>
      <c r="M90" s="36">
        <f t="shared" si="19"/>
        <v>1.5570654535937594</v>
      </c>
      <c r="N90" s="31">
        <f t="shared" si="20"/>
        <v>11778278</v>
      </c>
      <c r="O90" s="36">
        <f t="shared" si="21"/>
        <v>1.3967222508208721</v>
      </c>
      <c r="P90" s="31">
        <v>15269139</v>
      </c>
      <c r="Q90" s="31">
        <v>8092897</v>
      </c>
      <c r="R90" s="31">
        <v>8213901</v>
      </c>
      <c r="S90" s="31">
        <v>19620699</v>
      </c>
      <c r="T90" s="36">
        <f t="shared" si="22"/>
        <v>2.3887187099041003</v>
      </c>
      <c r="U90" s="36">
        <f t="shared" si="23"/>
        <v>-0.14006808111446234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10537799</v>
      </c>
      <c r="E91" s="32">
        <f>SUM(E88:E90)</f>
        <v>11845799</v>
      </c>
      <c r="F91" s="32">
        <f>SUM(F88:F90)</f>
        <v>511260</v>
      </c>
      <c r="G91" s="37">
        <f t="shared" si="16"/>
        <v>4.8516772809957753E-2</v>
      </c>
      <c r="H91" s="32">
        <f>SUM(H88:H90)</f>
        <v>668529</v>
      </c>
      <c r="I91" s="37">
        <f t="shared" si="17"/>
        <v>6.3441046844791779E-2</v>
      </c>
      <c r="J91" s="32">
        <f>SUM(J88:J90)</f>
        <v>-289803</v>
      </c>
      <c r="K91" s="37">
        <f t="shared" si="18"/>
        <v>-2.4464622437034428E-2</v>
      </c>
      <c r="L91" s="32">
        <f>SUM(L88:L90)</f>
        <v>13935285</v>
      </c>
      <c r="M91" s="37">
        <f t="shared" si="19"/>
        <v>1.1763904655143989</v>
      </c>
      <c r="N91" s="32">
        <f t="shared" si="20"/>
        <v>14825271</v>
      </c>
      <c r="O91" s="37">
        <f t="shared" si="21"/>
        <v>1.2515214043392091</v>
      </c>
      <c r="P91" s="32">
        <f>SUM(P88:P90)</f>
        <v>15682998</v>
      </c>
      <c r="Q91" s="32">
        <f>SUM(Q88:Q90)</f>
        <v>9386897</v>
      </c>
      <c r="R91" s="32">
        <f>SUM(R88:R90)</f>
        <v>10211901</v>
      </c>
      <c r="S91" s="32">
        <f>SUM(S88:S90)</f>
        <v>22099598</v>
      </c>
      <c r="T91" s="37">
        <f t="shared" si="22"/>
        <v>2.1641022567688424</v>
      </c>
      <c r="U91" s="37">
        <f t="shared" si="23"/>
        <v>-0.1114399810546427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345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345</v>
      </c>
      <c r="O92" s="36">
        <f t="shared" si="21"/>
        <v>0</v>
      </c>
      <c r="P92" s="31">
        <v>242025</v>
      </c>
      <c r="Q92" s="31">
        <v>0</v>
      </c>
      <c r="R92" s="31">
        <v>0</v>
      </c>
      <c r="S92" s="31">
        <v>242025</v>
      </c>
      <c r="T92" s="36">
        <f t="shared" si="22"/>
        <v>0</v>
      </c>
      <c r="U92" s="36">
        <f t="shared" si="23"/>
        <v>-1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4352216</v>
      </c>
      <c r="E93" s="31">
        <v>3081089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3081089</v>
      </c>
      <c r="M93" s="36">
        <f t="shared" si="19"/>
        <v>1</v>
      </c>
      <c r="N93" s="31">
        <f t="shared" si="20"/>
        <v>3081089</v>
      </c>
      <c r="O93" s="36">
        <f t="shared" si="21"/>
        <v>1</v>
      </c>
      <c r="P93" s="31">
        <v>0</v>
      </c>
      <c r="Q93" s="31">
        <v>3081089</v>
      </c>
      <c r="R93" s="31">
        <v>3081089</v>
      </c>
      <c r="S93" s="31">
        <v>2127607</v>
      </c>
      <c r="T93" s="36">
        <f t="shared" si="22"/>
        <v>0.690537339232979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19318</v>
      </c>
      <c r="G94" s="36">
        <f t="shared" si="16"/>
        <v>0</v>
      </c>
      <c r="H94" s="31">
        <v>74726</v>
      </c>
      <c r="I94" s="36">
        <f t="shared" si="17"/>
        <v>0</v>
      </c>
      <c r="J94" s="31">
        <v>71505</v>
      </c>
      <c r="K94" s="36">
        <f t="shared" si="18"/>
        <v>0</v>
      </c>
      <c r="L94" s="31">
        <v>66989</v>
      </c>
      <c r="M94" s="36">
        <f t="shared" si="19"/>
        <v>0</v>
      </c>
      <c r="N94" s="31">
        <f t="shared" si="20"/>
        <v>232538</v>
      </c>
      <c r="O94" s="36">
        <f t="shared" si="21"/>
        <v>0</v>
      </c>
      <c r="P94" s="31">
        <v>47267</v>
      </c>
      <c r="Q94" s="31">
        <v>0</v>
      </c>
      <c r="R94" s="31">
        <v>0</v>
      </c>
      <c r="S94" s="31">
        <v>150358</v>
      </c>
      <c r="T94" s="36">
        <f t="shared" si="22"/>
        <v>0</v>
      </c>
      <c r="U94" s="36">
        <f t="shared" si="23"/>
        <v>0.41724670488924609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4352216</v>
      </c>
      <c r="E96" s="32">
        <f>SUM(E92:E95)</f>
        <v>3081089</v>
      </c>
      <c r="F96" s="32">
        <f>SUM(F92:F95)</f>
        <v>19663</v>
      </c>
      <c r="G96" s="37">
        <f t="shared" si="16"/>
        <v>4.5179283381155712E-3</v>
      </c>
      <c r="H96" s="32">
        <f>SUM(H92:H95)</f>
        <v>74726</v>
      </c>
      <c r="I96" s="37">
        <f t="shared" si="17"/>
        <v>1.7169644153690902E-2</v>
      </c>
      <c r="J96" s="32">
        <f>SUM(J92:J95)</f>
        <v>71505</v>
      </c>
      <c r="K96" s="37">
        <f t="shared" si="18"/>
        <v>2.3207703510025188E-2</v>
      </c>
      <c r="L96" s="32">
        <f>SUM(L92:L95)</f>
        <v>3148078</v>
      </c>
      <c r="M96" s="37">
        <f t="shared" si="19"/>
        <v>1.0217419879789256</v>
      </c>
      <c r="N96" s="32">
        <f t="shared" si="20"/>
        <v>3313972</v>
      </c>
      <c r="O96" s="37">
        <f t="shared" si="21"/>
        <v>1.0755846390675505</v>
      </c>
      <c r="P96" s="32">
        <f>SUM(P92:P95)</f>
        <v>289292</v>
      </c>
      <c r="Q96" s="32">
        <f>SUM(Q92:Q95)</f>
        <v>3081089</v>
      </c>
      <c r="R96" s="32">
        <f>SUM(R92:R95)</f>
        <v>3081089</v>
      </c>
      <c r="S96" s="32">
        <f>SUM(S92:S95)</f>
        <v>2519990</v>
      </c>
      <c r="T96" s="37">
        <f t="shared" si="22"/>
        <v>0.81788938910885078</v>
      </c>
      <c r="U96" s="37">
        <f t="shared" si="23"/>
        <v>9.8820084896920761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66</v>
      </c>
      <c r="R97" s="31">
        <v>0</v>
      </c>
      <c r="S97" s="31">
        <v>963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0</v>
      </c>
      <c r="E99" s="31">
        <v>0</v>
      </c>
      <c r="F99" s="31">
        <v>0</v>
      </c>
      <c r="G99" s="36">
        <f t="shared" si="16"/>
        <v>0</v>
      </c>
      <c r="H99" s="31">
        <v>0</v>
      </c>
      <c r="I99" s="36">
        <f t="shared" si="17"/>
        <v>0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0</v>
      </c>
      <c r="O99" s="36">
        <f t="shared" si="21"/>
        <v>0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0</v>
      </c>
      <c r="E101" s="32">
        <f>SUM(E97:E100)</f>
        <v>0</v>
      </c>
      <c r="F101" s="32">
        <f>SUM(F97:F100)</f>
        <v>0</v>
      </c>
      <c r="G101" s="37">
        <f>IF(($D101     =0),0,($F101     /$D101     ))</f>
        <v>0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     +$J101     +$L101</f>
        <v>0</v>
      </c>
      <c r="O101" s="37">
        <f>IF(($E101     =0),0,($N101     /$E101     ))</f>
        <v>0</v>
      </c>
      <c r="P101" s="32">
        <f>SUM(P97:P100)</f>
        <v>0</v>
      </c>
      <c r="Q101" s="32">
        <f>SUM(Q97:Q100)</f>
        <v>66</v>
      </c>
      <c r="R101" s="32">
        <f>SUM(R97:R100)</f>
        <v>0</v>
      </c>
      <c r="S101" s="32">
        <f>SUM(S97:S100)</f>
        <v>963</v>
      </c>
      <c r="T101" s="37">
        <f>IF(($R101     =0),0,($S101     /$R101     ))</f>
        <v>0</v>
      </c>
      <c r="U101" s="37">
        <f>IF(($P101     =0),0,(($L101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14890015</v>
      </c>
      <c r="E102" s="32">
        <f>SUM(E88:E90,E92:E95,E97:E100)</f>
        <v>14926888</v>
      </c>
      <c r="F102" s="32">
        <f>SUM(F88:F90,F92:F95,F97:F100)</f>
        <v>530923</v>
      </c>
      <c r="G102" s="37">
        <f>IF(($D102     =0),0,($F102     /$D102     ))</f>
        <v>3.5656310621580971E-2</v>
      </c>
      <c r="H102" s="32">
        <f>SUM(H88:H90,H92:H95,H97:H100)</f>
        <v>743255</v>
      </c>
      <c r="I102" s="37">
        <f>IF(($D102     =0),0,($H102     /$D102     ))</f>
        <v>4.9916336551709316E-2</v>
      </c>
      <c r="J102" s="32">
        <f>SUM(J88:J90,J92:J95,J97:J100)</f>
        <v>-218298</v>
      </c>
      <c r="K102" s="37">
        <f>IF(($E102     =0),0,($J102     /$E102     ))</f>
        <v>-1.4624481673608055E-2</v>
      </c>
      <c r="L102" s="32">
        <f>SUM(L88:L90,L92:L95,L97:L100)</f>
        <v>17083363</v>
      </c>
      <c r="M102" s="37">
        <f>IF(($E102     =0),0,($L102     /$E102     ))</f>
        <v>1.1444691619579379</v>
      </c>
      <c r="N102" s="32">
        <f>$F102     +$H102     +$J102     +$L102</f>
        <v>18139243</v>
      </c>
      <c r="O102" s="37">
        <f>IF(($E102     =0),0,($N102     /$E102     ))</f>
        <v>1.2152059424576642</v>
      </c>
      <c r="P102" s="32">
        <f>SUM(P88:P90,P92:P95,P97:P100)</f>
        <v>15972290</v>
      </c>
      <c r="Q102" s="32">
        <f>SUM(Q88:Q90,Q92:Q95,Q97:Q100)</f>
        <v>12468052</v>
      </c>
      <c r="R102" s="32">
        <f>SUM(R88:R90,R92:R95,R97:R100)</f>
        <v>13292990</v>
      </c>
      <c r="S102" s="32">
        <f>SUM(S88:S90,S92:S95,S97:S100)</f>
        <v>24620551</v>
      </c>
      <c r="T102" s="37">
        <f>IF(($R102     =0),0,($S102     /$R102     ))</f>
        <v>1.8521454541077667</v>
      </c>
      <c r="U102" s="37">
        <f>IF(($P102     =0),0,(($L102     /$P102     )-1))</f>
        <v>6.9562536117238061E-2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233100</v>
      </c>
      <c r="E105" s="31">
        <v>233100</v>
      </c>
      <c r="F105" s="31">
        <v>90100</v>
      </c>
      <c r="G105" s="36">
        <f t="shared" ref="G105:G136" si="24">IF(($D105     =0),0,($F105     /$D105     ))</f>
        <v>0.38652938652938651</v>
      </c>
      <c r="H105" s="31">
        <v>357298</v>
      </c>
      <c r="I105" s="36">
        <f t="shared" ref="I105:I136" si="25">IF(($D105     =0),0,($H105     /$D105     ))</f>
        <v>1.5328099528099528</v>
      </c>
      <c r="J105" s="31">
        <v>89080</v>
      </c>
      <c r="K105" s="36">
        <f t="shared" ref="K105:K136" si="26">IF(($E105     =0),0,($J105     /$E105     ))</f>
        <v>0.38215358215358214</v>
      </c>
      <c r="L105" s="31">
        <v>41497</v>
      </c>
      <c r="M105" s="36">
        <f t="shared" ref="M105:M136" si="27">IF(($E105     =0),0,($L105     /$E105     ))</f>
        <v>0.17802230802230803</v>
      </c>
      <c r="N105" s="31">
        <f t="shared" ref="N105:N136" si="28">$F105     +$H105     +$J105     +$L105</f>
        <v>577975</v>
      </c>
      <c r="O105" s="36">
        <f t="shared" ref="O105:O136" si="29">IF(($E105     =0),0,($N105     /$E105     ))</f>
        <v>2.4795152295152296</v>
      </c>
      <c r="P105" s="31">
        <v>32666</v>
      </c>
      <c r="Q105" s="31">
        <v>1622000</v>
      </c>
      <c r="R105" s="31">
        <v>1622000</v>
      </c>
      <c r="S105" s="31">
        <v>809458</v>
      </c>
      <c r="T105" s="36">
        <f t="shared" ref="T105:T136" si="30">IF(($R105     =0),0,($S105     /$R105     ))</f>
        <v>0.49904932182490752</v>
      </c>
      <c r="U105" s="36">
        <f t="shared" ref="U105:U136" si="31">IF(($P105     =0),0,(($L105     /$P105     )-1))</f>
        <v>0.27034225188269145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233100</v>
      </c>
      <c r="E106" s="32">
        <f>E105</f>
        <v>233100</v>
      </c>
      <c r="F106" s="32">
        <f>F105</f>
        <v>90100</v>
      </c>
      <c r="G106" s="37">
        <f t="shared" si="24"/>
        <v>0.38652938652938651</v>
      </c>
      <c r="H106" s="32">
        <f>H105</f>
        <v>357298</v>
      </c>
      <c r="I106" s="37">
        <f t="shared" si="25"/>
        <v>1.5328099528099528</v>
      </c>
      <c r="J106" s="32">
        <f>J105</f>
        <v>89080</v>
      </c>
      <c r="K106" s="37">
        <f t="shared" si="26"/>
        <v>0.38215358215358214</v>
      </c>
      <c r="L106" s="32">
        <f>L105</f>
        <v>41497</v>
      </c>
      <c r="M106" s="37">
        <f t="shared" si="27"/>
        <v>0.17802230802230803</v>
      </c>
      <c r="N106" s="32">
        <f t="shared" si="28"/>
        <v>577975</v>
      </c>
      <c r="O106" s="37">
        <f t="shared" si="29"/>
        <v>2.4795152295152296</v>
      </c>
      <c r="P106" s="32">
        <f>P105</f>
        <v>32666</v>
      </c>
      <c r="Q106" s="32">
        <f>Q105</f>
        <v>1622000</v>
      </c>
      <c r="R106" s="32">
        <f>R105</f>
        <v>1622000</v>
      </c>
      <c r="S106" s="32">
        <f>S105</f>
        <v>809458</v>
      </c>
      <c r="T106" s="37">
        <f t="shared" si="30"/>
        <v>0.49904932182490752</v>
      </c>
      <c r="U106" s="37">
        <f t="shared" si="31"/>
        <v>0.27034225188269145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342300</v>
      </c>
      <c r="E110" s="31">
        <v>342300</v>
      </c>
      <c r="F110" s="31">
        <v>75746</v>
      </c>
      <c r="G110" s="36">
        <f t="shared" si="24"/>
        <v>0.22128542214431784</v>
      </c>
      <c r="H110" s="31">
        <v>123275</v>
      </c>
      <c r="I110" s="36">
        <f t="shared" si="25"/>
        <v>0.36013730645632486</v>
      </c>
      <c r="J110" s="31">
        <v>64700</v>
      </c>
      <c r="K110" s="36">
        <f t="shared" si="26"/>
        <v>0.18901548349401109</v>
      </c>
      <c r="L110" s="31">
        <v>68892</v>
      </c>
      <c r="M110" s="36">
        <f t="shared" si="27"/>
        <v>0.20126205083260298</v>
      </c>
      <c r="N110" s="31">
        <f t="shared" si="28"/>
        <v>332613</v>
      </c>
      <c r="O110" s="36">
        <f t="shared" si="29"/>
        <v>0.97170026292725675</v>
      </c>
      <c r="P110" s="31">
        <v>123322</v>
      </c>
      <c r="Q110" s="31">
        <v>392093</v>
      </c>
      <c r="R110" s="31">
        <v>417657</v>
      </c>
      <c r="S110" s="31">
        <v>384003</v>
      </c>
      <c r="T110" s="36">
        <f t="shared" si="30"/>
        <v>0.91942191798533246</v>
      </c>
      <c r="U110" s="36">
        <f t="shared" si="31"/>
        <v>-0.44136488217836234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1200000</v>
      </c>
      <c r="F111" s="31">
        <v>17250</v>
      </c>
      <c r="G111" s="36">
        <f t="shared" si="24"/>
        <v>0</v>
      </c>
      <c r="H111" s="31">
        <v>5750</v>
      </c>
      <c r="I111" s="36">
        <f t="shared" si="25"/>
        <v>0</v>
      </c>
      <c r="J111" s="31">
        <v>8863</v>
      </c>
      <c r="K111" s="36">
        <f t="shared" si="26"/>
        <v>7.3858333333333337E-3</v>
      </c>
      <c r="L111" s="31">
        <v>7901</v>
      </c>
      <c r="M111" s="36">
        <f t="shared" si="27"/>
        <v>6.584166666666667E-3</v>
      </c>
      <c r="N111" s="31">
        <f t="shared" si="28"/>
        <v>39764</v>
      </c>
      <c r="O111" s="36">
        <f t="shared" si="29"/>
        <v>3.3136666666666668E-2</v>
      </c>
      <c r="P111" s="31">
        <v>5750</v>
      </c>
      <c r="Q111" s="31">
        <v>0</v>
      </c>
      <c r="R111" s="31">
        <v>0</v>
      </c>
      <c r="S111" s="31">
        <v>5750</v>
      </c>
      <c r="T111" s="36">
        <f t="shared" si="30"/>
        <v>0</v>
      </c>
      <c r="U111" s="36">
        <f t="shared" si="31"/>
        <v>0.37408695652173907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342300</v>
      </c>
      <c r="E112" s="32">
        <f>SUM(E107:E111)</f>
        <v>1542300</v>
      </c>
      <c r="F112" s="32">
        <f>SUM(F107:F111)</f>
        <v>92996</v>
      </c>
      <c r="G112" s="37">
        <f t="shared" si="24"/>
        <v>0.27167981302950628</v>
      </c>
      <c r="H112" s="32">
        <f>SUM(H107:H111)</f>
        <v>129025</v>
      </c>
      <c r="I112" s="37">
        <f t="shared" si="25"/>
        <v>0.37693543675138769</v>
      </c>
      <c r="J112" s="32">
        <f>SUM(J107:J111)</f>
        <v>73563</v>
      </c>
      <c r="K112" s="37">
        <f t="shared" si="26"/>
        <v>4.7696946119432017E-2</v>
      </c>
      <c r="L112" s="32">
        <f>SUM(L107:L111)</f>
        <v>76793</v>
      </c>
      <c r="M112" s="37">
        <f t="shared" si="27"/>
        <v>4.9791220903844906E-2</v>
      </c>
      <c r="N112" s="32">
        <f t="shared" si="28"/>
        <v>372377</v>
      </c>
      <c r="O112" s="37">
        <f t="shared" si="29"/>
        <v>0.24144265058678596</v>
      </c>
      <c r="P112" s="32">
        <f>SUM(P107:P111)</f>
        <v>129072</v>
      </c>
      <c r="Q112" s="32">
        <f>SUM(Q107:Q111)</f>
        <v>392093</v>
      </c>
      <c r="R112" s="32">
        <f>SUM(R107:R111)</f>
        <v>417657</v>
      </c>
      <c r="S112" s="32">
        <f>SUM(S107:S111)</f>
        <v>389753</v>
      </c>
      <c r="T112" s="37">
        <f t="shared" si="30"/>
        <v>0.9331891959191394</v>
      </c>
      <c r="U112" s="37">
        <f t="shared" si="31"/>
        <v>-0.40503749845047721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7916365</v>
      </c>
      <c r="E117" s="31">
        <v>7916365</v>
      </c>
      <c r="F117" s="31">
        <v>53175</v>
      </c>
      <c r="G117" s="36">
        <f t="shared" si="24"/>
        <v>6.7170980620524694E-3</v>
      </c>
      <c r="H117" s="31">
        <v>223399</v>
      </c>
      <c r="I117" s="36">
        <f t="shared" si="25"/>
        <v>2.8219896379209398E-2</v>
      </c>
      <c r="J117" s="31">
        <v>204531</v>
      </c>
      <c r="K117" s="36">
        <f t="shared" si="26"/>
        <v>2.583647924268272E-2</v>
      </c>
      <c r="L117" s="31">
        <v>277365</v>
      </c>
      <c r="M117" s="36">
        <f t="shared" si="27"/>
        <v>3.5036914038198086E-2</v>
      </c>
      <c r="N117" s="31">
        <f t="shared" si="28"/>
        <v>758470</v>
      </c>
      <c r="O117" s="36">
        <f t="shared" si="29"/>
        <v>9.5810387722142676E-2</v>
      </c>
      <c r="P117" s="31">
        <v>40842</v>
      </c>
      <c r="Q117" s="31">
        <v>0</v>
      </c>
      <c r="R117" s="31">
        <v>1913207</v>
      </c>
      <c r="S117" s="31">
        <v>105842</v>
      </c>
      <c r="T117" s="36">
        <f t="shared" si="30"/>
        <v>5.5321771245871461E-2</v>
      </c>
      <c r="U117" s="36">
        <f t="shared" si="31"/>
        <v>5.7911708535331279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481159</v>
      </c>
      <c r="F120" s="31">
        <v>403</v>
      </c>
      <c r="G120" s="36">
        <f t="shared" si="24"/>
        <v>0</v>
      </c>
      <c r="H120" s="31">
        <v>11246</v>
      </c>
      <c r="I120" s="36">
        <f t="shared" si="25"/>
        <v>0</v>
      </c>
      <c r="J120" s="31">
        <v>507530</v>
      </c>
      <c r="K120" s="36">
        <f t="shared" si="26"/>
        <v>1.0548072466689806</v>
      </c>
      <c r="L120" s="31">
        <v>5406</v>
      </c>
      <c r="M120" s="36">
        <f t="shared" si="27"/>
        <v>1.1235371259812246E-2</v>
      </c>
      <c r="N120" s="31">
        <f t="shared" si="28"/>
        <v>524585</v>
      </c>
      <c r="O120" s="36">
        <f t="shared" si="29"/>
        <v>1.0902529101606746</v>
      </c>
      <c r="P120" s="31">
        <v>810754</v>
      </c>
      <c r="Q120" s="31">
        <v>7000000</v>
      </c>
      <c r="R120" s="31">
        <v>1287922</v>
      </c>
      <c r="S120" s="31">
        <v>853129</v>
      </c>
      <c r="T120" s="36">
        <f t="shared" si="30"/>
        <v>0.66240735075571344</v>
      </c>
      <c r="U120" s="36">
        <f t="shared" si="31"/>
        <v>-0.99333213280477184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7916365</v>
      </c>
      <c r="E121" s="32">
        <f>SUM(E113:E120)</f>
        <v>8397524</v>
      </c>
      <c r="F121" s="32">
        <f>SUM(F113:F120)</f>
        <v>53578</v>
      </c>
      <c r="G121" s="37">
        <f t="shared" si="24"/>
        <v>6.7680052650427314E-3</v>
      </c>
      <c r="H121" s="32">
        <f>SUM(H113:H120)</f>
        <v>234645</v>
      </c>
      <c r="I121" s="37">
        <f t="shared" si="25"/>
        <v>2.9640497880024482E-2</v>
      </c>
      <c r="J121" s="32">
        <f>SUM(J113:J120)</f>
        <v>712061</v>
      </c>
      <c r="K121" s="37">
        <f t="shared" si="26"/>
        <v>8.4794160755003498E-2</v>
      </c>
      <c r="L121" s="32">
        <f>SUM(L113:L120)</f>
        <v>282771</v>
      </c>
      <c r="M121" s="37">
        <f t="shared" si="27"/>
        <v>3.3673139844554181E-2</v>
      </c>
      <c r="N121" s="32">
        <f t="shared" si="28"/>
        <v>1283055</v>
      </c>
      <c r="O121" s="37">
        <f t="shared" si="29"/>
        <v>0.15278967943408081</v>
      </c>
      <c r="P121" s="32">
        <f>SUM(P113:P120)</f>
        <v>851596</v>
      </c>
      <c r="Q121" s="32">
        <f>SUM(Q113:Q120)</f>
        <v>7000000</v>
      </c>
      <c r="R121" s="32">
        <f>SUM(R113:R120)</f>
        <v>3201129</v>
      </c>
      <c r="S121" s="32">
        <f>SUM(S113:S120)</f>
        <v>958971</v>
      </c>
      <c r="T121" s="37">
        <f t="shared" si="30"/>
        <v>0.29957274449108423</v>
      </c>
      <c r="U121" s="37">
        <f t="shared" si="31"/>
        <v>-0.66795170479898913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     +$L137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=0),0,(($L137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877</v>
      </c>
      <c r="K146" s="36">
        <f t="shared" si="34"/>
        <v>0</v>
      </c>
      <c r="L146" s="31">
        <v>292</v>
      </c>
      <c r="M146" s="36">
        <f t="shared" si="35"/>
        <v>0</v>
      </c>
      <c r="N146" s="31">
        <f t="shared" si="36"/>
        <v>1169</v>
      </c>
      <c r="O146" s="36">
        <f t="shared" si="37"/>
        <v>0</v>
      </c>
      <c r="P146" s="31">
        <v>505</v>
      </c>
      <c r="Q146" s="31">
        <v>0</v>
      </c>
      <c r="R146" s="31">
        <v>0</v>
      </c>
      <c r="S146" s="31">
        <v>1060</v>
      </c>
      <c r="T146" s="36">
        <f t="shared" si="38"/>
        <v>0</v>
      </c>
      <c r="U146" s="36">
        <f t="shared" si="39"/>
        <v>-0.42178217821782182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877</v>
      </c>
      <c r="K150" s="37">
        <f t="shared" si="34"/>
        <v>0</v>
      </c>
      <c r="L150" s="32">
        <f>SUM(L145:L149)</f>
        <v>292</v>
      </c>
      <c r="M150" s="37">
        <f t="shared" si="35"/>
        <v>0</v>
      </c>
      <c r="N150" s="32">
        <f t="shared" si="36"/>
        <v>1169</v>
      </c>
      <c r="O150" s="37">
        <f t="shared" si="37"/>
        <v>0</v>
      </c>
      <c r="P150" s="32">
        <f>SUM(P145:P149)</f>
        <v>505</v>
      </c>
      <c r="Q150" s="32">
        <f>SUM(Q145:Q149)</f>
        <v>0</v>
      </c>
      <c r="R150" s="32">
        <f>SUM(R145:R149)</f>
        <v>0</v>
      </c>
      <c r="S150" s="32">
        <f>SUM(S145:S149)</f>
        <v>1060</v>
      </c>
      <c r="T150" s="37">
        <f t="shared" si="38"/>
        <v>0</v>
      </c>
      <c r="U150" s="37">
        <f t="shared" si="39"/>
        <v>-0.42178217821782182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88600</v>
      </c>
      <c r="E152" s="31">
        <v>88700</v>
      </c>
      <c r="F152" s="31">
        <v>18846</v>
      </c>
      <c r="G152" s="36">
        <f t="shared" si="32"/>
        <v>0.21270880361173816</v>
      </c>
      <c r="H152" s="31">
        <v>18869</v>
      </c>
      <c r="I152" s="36">
        <f t="shared" si="33"/>
        <v>0.21296839729119638</v>
      </c>
      <c r="J152" s="31">
        <v>18834</v>
      </c>
      <c r="K152" s="36">
        <f t="shared" si="34"/>
        <v>0.2123337091319053</v>
      </c>
      <c r="L152" s="31">
        <v>18835</v>
      </c>
      <c r="M152" s="36">
        <f t="shared" si="35"/>
        <v>0.21234498308906427</v>
      </c>
      <c r="N152" s="31">
        <f t="shared" si="36"/>
        <v>75384</v>
      </c>
      <c r="O152" s="36">
        <f t="shared" si="37"/>
        <v>0.8498759864712514</v>
      </c>
      <c r="P152" s="31">
        <v>54050</v>
      </c>
      <c r="Q152" s="31">
        <v>115800</v>
      </c>
      <c r="R152" s="31">
        <v>115800</v>
      </c>
      <c r="S152" s="31">
        <v>54050</v>
      </c>
      <c r="T152" s="36">
        <f t="shared" si="38"/>
        <v>0.46675302245250433</v>
      </c>
      <c r="U152" s="36">
        <f t="shared" si="39"/>
        <v>-0.65152636447733581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21423830</v>
      </c>
      <c r="E156" s="31">
        <v>22283309</v>
      </c>
      <c r="F156" s="31">
        <v>9199987</v>
      </c>
      <c r="G156" s="36">
        <f t="shared" si="32"/>
        <v>0.42942774471231332</v>
      </c>
      <c r="H156" s="31">
        <v>7159644</v>
      </c>
      <c r="I156" s="36">
        <f t="shared" si="33"/>
        <v>0.334190665254532</v>
      </c>
      <c r="J156" s="31">
        <v>5928817</v>
      </c>
      <c r="K156" s="36">
        <f t="shared" si="34"/>
        <v>0.26606537655605816</v>
      </c>
      <c r="L156" s="31">
        <v>36836</v>
      </c>
      <c r="M156" s="36">
        <f t="shared" si="35"/>
        <v>1.65307585152636E-3</v>
      </c>
      <c r="N156" s="31">
        <f t="shared" si="36"/>
        <v>22325284</v>
      </c>
      <c r="O156" s="36">
        <f t="shared" si="37"/>
        <v>1.0018836968961835</v>
      </c>
      <c r="P156" s="31">
        <v>27957</v>
      </c>
      <c r="Q156" s="31">
        <v>18510996</v>
      </c>
      <c r="R156" s="31">
        <v>19335324</v>
      </c>
      <c r="S156" s="31">
        <v>18983369</v>
      </c>
      <c r="T156" s="36">
        <f t="shared" si="38"/>
        <v>0.98179730528435938</v>
      </c>
      <c r="U156" s="36">
        <f t="shared" si="39"/>
        <v>0.3175948778481239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21512430</v>
      </c>
      <c r="E157" s="32">
        <f>SUM(E151:E156)</f>
        <v>22372009</v>
      </c>
      <c r="F157" s="32">
        <f>SUM(F151:F156)</f>
        <v>9218833</v>
      </c>
      <c r="G157" s="37">
        <f t="shared" si="32"/>
        <v>0.42853517710458561</v>
      </c>
      <c r="H157" s="32">
        <f>SUM(H151:H156)</f>
        <v>7178513</v>
      </c>
      <c r="I157" s="37">
        <f t="shared" si="33"/>
        <v>0.33369140538748993</v>
      </c>
      <c r="J157" s="32">
        <f>SUM(J151:J156)</f>
        <v>5947651</v>
      </c>
      <c r="K157" s="37">
        <f t="shared" si="34"/>
        <v>0.26585234254107443</v>
      </c>
      <c r="L157" s="32">
        <f>SUM(L151:L156)</f>
        <v>55671</v>
      </c>
      <c r="M157" s="37">
        <f t="shared" si="35"/>
        <v>2.4884220277222309E-3</v>
      </c>
      <c r="N157" s="32">
        <f t="shared" si="36"/>
        <v>22400668</v>
      </c>
      <c r="O157" s="37">
        <f t="shared" si="37"/>
        <v>1.001281020403666</v>
      </c>
      <c r="P157" s="32">
        <f>SUM(P151:P156)</f>
        <v>82007</v>
      </c>
      <c r="Q157" s="32">
        <f>SUM(Q151:Q156)</f>
        <v>18626796</v>
      </c>
      <c r="R157" s="32">
        <f>SUM(R151:R156)</f>
        <v>19451124</v>
      </c>
      <c r="S157" s="32">
        <f>SUM(S151:S156)</f>
        <v>19037419</v>
      </c>
      <c r="T157" s="37">
        <f t="shared" si="38"/>
        <v>0.97873104916713294</v>
      </c>
      <c r="U157" s="37">
        <f t="shared" si="39"/>
        <v>-0.32114331703391175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867497</v>
      </c>
      <c r="G159" s="36">
        <f t="shared" si="32"/>
        <v>0.41666522574447645</v>
      </c>
      <c r="H159" s="31">
        <v>694002</v>
      </c>
      <c r="I159" s="36">
        <f t="shared" si="33"/>
        <v>0.3333342939481268</v>
      </c>
      <c r="J159" s="31">
        <v>520501</v>
      </c>
      <c r="K159" s="36">
        <f t="shared" si="34"/>
        <v>0.25000048030739674</v>
      </c>
      <c r="L159" s="31">
        <v>0</v>
      </c>
      <c r="M159" s="36">
        <f t="shared" si="35"/>
        <v>0</v>
      </c>
      <c r="N159" s="31">
        <f t="shared" si="36"/>
        <v>2082000</v>
      </c>
      <c r="O159" s="36">
        <f t="shared" si="37"/>
        <v>1</v>
      </c>
      <c r="P159" s="31">
        <v>0</v>
      </c>
      <c r="Q159" s="31">
        <v>1832784</v>
      </c>
      <c r="R159" s="31">
        <v>1832784</v>
      </c>
      <c r="S159" s="31">
        <v>1832784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867497</v>
      </c>
      <c r="G163" s="37">
        <f t="shared" si="32"/>
        <v>0.41666522574447645</v>
      </c>
      <c r="H163" s="32">
        <f>SUM(H158:H162)</f>
        <v>694002</v>
      </c>
      <c r="I163" s="37">
        <f t="shared" si="33"/>
        <v>0.3333342939481268</v>
      </c>
      <c r="J163" s="32">
        <f>SUM(J158:J162)</f>
        <v>520501</v>
      </c>
      <c r="K163" s="37">
        <f t="shared" si="34"/>
        <v>0.25000048030739674</v>
      </c>
      <c r="L163" s="32">
        <f>SUM(L158:L162)</f>
        <v>0</v>
      </c>
      <c r="M163" s="37">
        <f t="shared" si="35"/>
        <v>0</v>
      </c>
      <c r="N163" s="32">
        <f t="shared" si="36"/>
        <v>2082000</v>
      </c>
      <c r="O163" s="37">
        <f t="shared" si="37"/>
        <v>1</v>
      </c>
      <c r="P163" s="32">
        <f>SUM(P158:P162)</f>
        <v>0</v>
      </c>
      <c r="Q163" s="32">
        <f>SUM(Q158:Q162)</f>
        <v>1832784</v>
      </c>
      <c r="R163" s="32">
        <f>SUM(R158:R162)</f>
        <v>1832784</v>
      </c>
      <c r="S163" s="32">
        <f>SUM(S158:S162)</f>
        <v>1832784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32086195</v>
      </c>
      <c r="E170" s="32">
        <f>SUM(E105,E107:E111,E113:E120,E122:E125,E127:E131,E133:E136,E138:E143,E145:E149,E151:E156,E158:E162,E164:E168)</f>
        <v>34626933</v>
      </c>
      <c r="F170" s="32">
        <f>SUM(F105,F107:F111,F113:F120,F122:F125,F127:F131,F133:F136,F138:F143,F145:F149,F151:F156,F158:F162,F164:F168)</f>
        <v>10323004</v>
      </c>
      <c r="G170" s="37">
        <f t="shared" si="32"/>
        <v>0.32172727242977861</v>
      </c>
      <c r="H170" s="32">
        <f>SUM(H105,H107:H111,H113:H120,H122:H125,H127:H131,H133:H136,H138:H143,H145:H149,H151:H156,H158:H162,H164:H168)</f>
        <v>8593483</v>
      </c>
      <c r="I170" s="37">
        <f t="shared" si="33"/>
        <v>0.26782493218656811</v>
      </c>
      <c r="J170" s="32">
        <f>SUM(J105,J107:J111,J113:J120,J122:J125,J127:J131,J133:J136,J138:J143,J145:J149,J151:J156,J158:J162,J164:J168)</f>
        <v>7343733</v>
      </c>
      <c r="K170" s="37">
        <f t="shared" si="34"/>
        <v>0.21208153202595217</v>
      </c>
      <c r="L170" s="32">
        <f>SUM(L105,L107:L111,L113:L120,L122:L125,L127:L131,L133:L136,L138:L143,L145:L149,L151:L156,L158:L162,L164:L168)</f>
        <v>457024</v>
      </c>
      <c r="M170" s="37">
        <f t="shared" si="35"/>
        <v>1.3198512267892742E-2</v>
      </c>
      <c r="N170" s="32">
        <f t="shared" si="36"/>
        <v>26717244</v>
      </c>
      <c r="O170" s="37">
        <f t="shared" si="37"/>
        <v>0.77157408078850065</v>
      </c>
      <c r="P170" s="32">
        <f>SUM(P105,P107:P111,P113:P120,P122:P125,P127:P131,P133:P136,P138:P143,P145:P149,P151:P156,P158:P162,P164:P168)</f>
        <v>1095846</v>
      </c>
      <c r="Q170" s="32">
        <f>SUM(Q105,Q107:Q111,Q113:Q120,Q122:Q125,Q127:Q131,Q133:Q136,Q138:Q143,Q145:Q149,Q151:Q156,Q158:Q162,Q164:Q168)</f>
        <v>29473673</v>
      </c>
      <c r="R170" s="32">
        <f>SUM(R105,R107:R111,R113:R120,R122:R125,R127:R131,R133:R136,R138:R143,R145:R149,R151:R156,R158:R162,R164:R168)</f>
        <v>26524694</v>
      </c>
      <c r="S170" s="32">
        <f>SUM(S105,S107:S111,S113:S120,S122:S125,S127:S131,S133:S136,S138:S143,S145:S149,S151:S156,S158:S162,S164:S168)</f>
        <v>23029445</v>
      </c>
      <c r="T170" s="37">
        <f t="shared" si="38"/>
        <v>0.86822660423528353</v>
      </c>
      <c r="U170" s="37">
        <f t="shared" si="39"/>
        <v>-0.58294869899602686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342000</v>
      </c>
      <c r="E184" s="31">
        <v>674575</v>
      </c>
      <c r="F184" s="31">
        <v>152451</v>
      </c>
      <c r="G184" s="36">
        <f t="shared" si="40"/>
        <v>0.44576315789473686</v>
      </c>
      <c r="H184" s="31">
        <v>181482</v>
      </c>
      <c r="I184" s="36">
        <f t="shared" si="41"/>
        <v>0.53064912280701759</v>
      </c>
      <c r="J184" s="31">
        <v>162423</v>
      </c>
      <c r="K184" s="36">
        <f t="shared" si="42"/>
        <v>0.24077826779824335</v>
      </c>
      <c r="L184" s="31">
        <v>166882</v>
      </c>
      <c r="M184" s="36">
        <f t="shared" si="43"/>
        <v>0.24738835563132341</v>
      </c>
      <c r="N184" s="31">
        <f t="shared" si="44"/>
        <v>663238</v>
      </c>
      <c r="O184" s="36">
        <f t="shared" si="45"/>
        <v>0.98319386280250531</v>
      </c>
      <c r="P184" s="31">
        <v>114404</v>
      </c>
      <c r="Q184" s="31">
        <v>320000</v>
      </c>
      <c r="R184" s="31">
        <v>360000</v>
      </c>
      <c r="S184" s="31">
        <v>364744</v>
      </c>
      <c r="T184" s="36">
        <f t="shared" si="46"/>
        <v>1.0131777777777777</v>
      </c>
      <c r="U184" s="36">
        <f t="shared" si="47"/>
        <v>0.45870773749169613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342000</v>
      </c>
      <c r="E185" s="32">
        <f>SUM(E180:E184)</f>
        <v>674575</v>
      </c>
      <c r="F185" s="32">
        <f>SUM(F180:F184)</f>
        <v>152451</v>
      </c>
      <c r="G185" s="37">
        <f t="shared" si="40"/>
        <v>0.44576315789473686</v>
      </c>
      <c r="H185" s="32">
        <f>SUM(H180:H184)</f>
        <v>181482</v>
      </c>
      <c r="I185" s="37">
        <f t="shared" si="41"/>
        <v>0.53064912280701759</v>
      </c>
      <c r="J185" s="32">
        <f>SUM(J180:J184)</f>
        <v>162423</v>
      </c>
      <c r="K185" s="37">
        <f t="shared" si="42"/>
        <v>0.24077826779824335</v>
      </c>
      <c r="L185" s="32">
        <f>SUM(L180:L184)</f>
        <v>166882</v>
      </c>
      <c r="M185" s="37">
        <f t="shared" si="43"/>
        <v>0.24738835563132341</v>
      </c>
      <c r="N185" s="32">
        <f t="shared" si="44"/>
        <v>663238</v>
      </c>
      <c r="O185" s="37">
        <f t="shared" si="45"/>
        <v>0.98319386280250531</v>
      </c>
      <c r="P185" s="32">
        <f>SUM(P180:P184)</f>
        <v>114404</v>
      </c>
      <c r="Q185" s="32">
        <f>SUM(Q180:Q184)</f>
        <v>320000</v>
      </c>
      <c r="R185" s="32">
        <f>SUM(R180:R184)</f>
        <v>360000</v>
      </c>
      <c r="S185" s="32">
        <f>SUM(S180:S184)</f>
        <v>364744</v>
      </c>
      <c r="T185" s="37">
        <f t="shared" si="46"/>
        <v>1.0131777777777777</v>
      </c>
      <c r="U185" s="37">
        <f t="shared" si="47"/>
        <v>0.45870773749169613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1721672</v>
      </c>
      <c r="E188" s="31">
        <v>421672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700000</v>
      </c>
      <c r="M188" s="36">
        <f t="shared" si="43"/>
        <v>1.660058054601681</v>
      </c>
      <c r="N188" s="31">
        <f t="shared" si="44"/>
        <v>700000</v>
      </c>
      <c r="O188" s="36">
        <f t="shared" si="45"/>
        <v>1.660058054601681</v>
      </c>
      <c r="P188" s="31">
        <v>560558</v>
      </c>
      <c r="Q188" s="31">
        <v>1644386</v>
      </c>
      <c r="R188" s="31">
        <v>1644386</v>
      </c>
      <c r="S188" s="31">
        <v>920558</v>
      </c>
      <c r="T188" s="36">
        <f t="shared" si="46"/>
        <v>0.55981868004227719</v>
      </c>
      <c r="U188" s="36">
        <f t="shared" si="47"/>
        <v>0.2487557041376629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8398000</v>
      </c>
      <c r="F190" s="31">
        <v>3537916</v>
      </c>
      <c r="G190" s="36">
        <f t="shared" si="40"/>
        <v>0.41666658815216112</v>
      </c>
      <c r="H190" s="31">
        <v>2830333</v>
      </c>
      <c r="I190" s="36">
        <f t="shared" si="41"/>
        <v>0.33333329407608053</v>
      </c>
      <c r="J190" s="31">
        <v>2122750</v>
      </c>
      <c r="K190" s="36">
        <f t="shared" si="42"/>
        <v>0.25276851631340796</v>
      </c>
      <c r="L190" s="31">
        <v>0</v>
      </c>
      <c r="M190" s="36">
        <f t="shared" si="43"/>
        <v>0</v>
      </c>
      <c r="N190" s="31">
        <f t="shared" si="44"/>
        <v>8490999</v>
      </c>
      <c r="O190" s="36">
        <f t="shared" si="45"/>
        <v>1.0110739461776614</v>
      </c>
      <c r="P190" s="31">
        <v>0</v>
      </c>
      <c r="Q190" s="31">
        <v>10394000</v>
      </c>
      <c r="R190" s="31">
        <v>11476000</v>
      </c>
      <c r="S190" s="31">
        <v>7479779</v>
      </c>
      <c r="T190" s="36">
        <f t="shared" si="46"/>
        <v>0.65177579295921928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10229127</v>
      </c>
      <c r="E191" s="32">
        <f>SUM(E186:E190)</f>
        <v>8836127</v>
      </c>
      <c r="F191" s="32">
        <f>SUM(F186:F190)</f>
        <v>3537916</v>
      </c>
      <c r="G191" s="37">
        <f t="shared" si="40"/>
        <v>0.34586685647758603</v>
      </c>
      <c r="H191" s="32">
        <f>SUM(H186:H190)</f>
        <v>2830333</v>
      </c>
      <c r="I191" s="37">
        <f t="shared" si="41"/>
        <v>0.27669350473407944</v>
      </c>
      <c r="J191" s="32">
        <f>SUM(J186:J190)</f>
        <v>2122750</v>
      </c>
      <c r="K191" s="37">
        <f t="shared" si="42"/>
        <v>0.24023534292795928</v>
      </c>
      <c r="L191" s="32">
        <f>SUM(L186:L190)</f>
        <v>700000</v>
      </c>
      <c r="M191" s="37">
        <f t="shared" si="43"/>
        <v>7.922022850056365E-2</v>
      </c>
      <c r="N191" s="32">
        <f t="shared" si="44"/>
        <v>9190999</v>
      </c>
      <c r="O191" s="37">
        <f t="shared" si="45"/>
        <v>1.0401614870406457</v>
      </c>
      <c r="P191" s="32">
        <f>SUM(P186:P190)</f>
        <v>560558</v>
      </c>
      <c r="Q191" s="32">
        <f>SUM(Q186:Q190)</f>
        <v>12054841</v>
      </c>
      <c r="R191" s="32">
        <f>SUM(R186:R190)</f>
        <v>13136841</v>
      </c>
      <c r="S191" s="32">
        <f>SUM(S186:S190)</f>
        <v>8400337</v>
      </c>
      <c r="T191" s="37">
        <f t="shared" si="46"/>
        <v>0.63944878376772618</v>
      </c>
      <c r="U191" s="37">
        <f t="shared" si="47"/>
        <v>0.2487557041376629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836408</v>
      </c>
      <c r="E200" s="31">
        <v>836408</v>
      </c>
      <c r="F200" s="31">
        <v>493203</v>
      </c>
      <c r="G200" s="36">
        <f t="shared" si="40"/>
        <v>0.58966796109075958</v>
      </c>
      <c r="H200" s="31">
        <v>212254</v>
      </c>
      <c r="I200" s="36">
        <f t="shared" si="41"/>
        <v>0.2537684957580511</v>
      </c>
      <c r="J200" s="31">
        <v>130951</v>
      </c>
      <c r="K200" s="36">
        <f t="shared" si="42"/>
        <v>0.15656354315118937</v>
      </c>
      <c r="L200" s="31">
        <v>0</v>
      </c>
      <c r="M200" s="36">
        <f t="shared" si="43"/>
        <v>0</v>
      </c>
      <c r="N200" s="31">
        <f t="shared" si="44"/>
        <v>836408</v>
      </c>
      <c r="O200" s="36">
        <f t="shared" si="45"/>
        <v>1</v>
      </c>
      <c r="P200" s="31">
        <v>0</v>
      </c>
      <c r="Q200" s="31">
        <v>810518</v>
      </c>
      <c r="R200" s="31">
        <v>810518</v>
      </c>
      <c r="S200" s="31">
        <v>810518</v>
      </c>
      <c r="T200" s="36">
        <f t="shared" si="46"/>
        <v>1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836408</v>
      </c>
      <c r="E204" s="32">
        <f>SUM(E199:E203)</f>
        <v>836408</v>
      </c>
      <c r="F204" s="32">
        <f>SUM(F199:F203)</f>
        <v>493203</v>
      </c>
      <c r="G204" s="37">
        <f t="shared" si="40"/>
        <v>0.58966796109075958</v>
      </c>
      <c r="H204" s="32">
        <f>SUM(H199:H203)</f>
        <v>212254</v>
      </c>
      <c r="I204" s="37">
        <f t="shared" si="41"/>
        <v>0.2537684957580511</v>
      </c>
      <c r="J204" s="32">
        <f>SUM(J199:J203)</f>
        <v>130951</v>
      </c>
      <c r="K204" s="37">
        <f t="shared" si="42"/>
        <v>0.15656354315118937</v>
      </c>
      <c r="L204" s="32">
        <f>SUM(L199:L203)</f>
        <v>0</v>
      </c>
      <c r="M204" s="37">
        <f t="shared" si="43"/>
        <v>0</v>
      </c>
      <c r="N204" s="32">
        <f t="shared" si="44"/>
        <v>836408</v>
      </c>
      <c r="O204" s="37">
        <f t="shared" si="45"/>
        <v>1</v>
      </c>
      <c r="P204" s="32">
        <f>SUM(P199:P203)</f>
        <v>0</v>
      </c>
      <c r="Q204" s="32">
        <f>SUM(Q199:Q203)</f>
        <v>810518</v>
      </c>
      <c r="R204" s="32">
        <f>SUM(R199:R203)</f>
        <v>810518</v>
      </c>
      <c r="S204" s="32">
        <f>SUM(S199:S203)</f>
        <v>810518</v>
      </c>
      <c r="T204" s="37">
        <f t="shared" si="46"/>
        <v>1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11407535</v>
      </c>
      <c r="E205" s="32">
        <f>SUM(E173:E178,E180:E184,E186:E190,E192:E197,E199:E203)</f>
        <v>10347110</v>
      </c>
      <c r="F205" s="32">
        <f>SUM(F173:F178,F180:F184,F186:F190,F192:F197,F199:F203)</f>
        <v>4183570</v>
      </c>
      <c r="G205" s="37">
        <f t="shared" si="40"/>
        <v>0.3667374239921245</v>
      </c>
      <c r="H205" s="32">
        <f>SUM(H173:H178,H180:H184,H186:H190,H192:H197,H199:H203)</f>
        <v>3224069</v>
      </c>
      <c r="I205" s="37">
        <f t="shared" si="41"/>
        <v>0.28262626413155867</v>
      </c>
      <c r="J205" s="32">
        <f>SUM(J173:J178,J180:J184,J186:J190,J192:J197,J199:J203)</f>
        <v>2416124</v>
      </c>
      <c r="K205" s="37">
        <f t="shared" si="42"/>
        <v>0.23350713387602914</v>
      </c>
      <c r="L205" s="32">
        <f>SUM(L173:L178,L180:L184,L186:L190,L192:L197,L199:L203)</f>
        <v>866882</v>
      </c>
      <c r="M205" s="37">
        <f t="shared" si="43"/>
        <v>8.3780108648695145E-2</v>
      </c>
      <c r="N205" s="32">
        <f t="shared" si="44"/>
        <v>10690645</v>
      </c>
      <c r="O205" s="37">
        <f t="shared" si="45"/>
        <v>1.0332010580732205</v>
      </c>
      <c r="P205" s="32">
        <f>SUM(P173:P178,P180:P184,P186:P190,P192:P197,P199:P203)</f>
        <v>674962</v>
      </c>
      <c r="Q205" s="32">
        <f>SUM(Q173:Q178,Q180:Q184,Q186:Q190,Q192:Q197,Q199:Q203)</f>
        <v>13185359</v>
      </c>
      <c r="R205" s="32">
        <f>SUM(R173:R178,R180:R184,R186:R190,R192:R197,R199:R203)</f>
        <v>14307359</v>
      </c>
      <c r="S205" s="32">
        <f>SUM(S173:S178,S180:S184,S186:S190,S192:S197,S199:S203)</f>
        <v>9575599</v>
      </c>
      <c r="T205" s="37">
        <f t="shared" si="46"/>
        <v>0.66927788699507718</v>
      </c>
      <c r="U205" s="37">
        <f t="shared" si="47"/>
        <v>0.28434193332365387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428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428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428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428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68936</v>
      </c>
      <c r="E218" s="31">
        <v>111797</v>
      </c>
      <c r="F218" s="31">
        <v>15046</v>
      </c>
      <c r="G218" s="36">
        <f t="shared" si="48"/>
        <v>0.21826041545781594</v>
      </c>
      <c r="H218" s="31">
        <v>12557</v>
      </c>
      <c r="I218" s="36">
        <f t="shared" si="49"/>
        <v>0.18215446210978298</v>
      </c>
      <c r="J218" s="31">
        <v>26906</v>
      </c>
      <c r="K218" s="36">
        <f t="shared" si="50"/>
        <v>0.24066835424921956</v>
      </c>
      <c r="L218" s="31">
        <v>25087</v>
      </c>
      <c r="M218" s="36">
        <f t="shared" si="51"/>
        <v>0.224397792427346</v>
      </c>
      <c r="N218" s="31">
        <f t="shared" si="52"/>
        <v>79596</v>
      </c>
      <c r="O218" s="36">
        <f t="shared" si="53"/>
        <v>0.71196901526874601</v>
      </c>
      <c r="P218" s="31">
        <v>22932</v>
      </c>
      <c r="Q218" s="31">
        <v>53961</v>
      </c>
      <c r="R218" s="31">
        <v>72973</v>
      </c>
      <c r="S218" s="31">
        <v>72816</v>
      </c>
      <c r="T218" s="36">
        <f t="shared" si="54"/>
        <v>0.99784851931536322</v>
      </c>
      <c r="U218" s="36">
        <f t="shared" si="55"/>
        <v>9.3973486830629671E-2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4357080</v>
      </c>
      <c r="R219" s="31">
        <v>4357080</v>
      </c>
      <c r="S219" s="31">
        <v>132</v>
      </c>
      <c r="T219" s="36">
        <f t="shared" si="54"/>
        <v>3.0295519017323528E-5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1164400</v>
      </c>
      <c r="E223" s="31">
        <v>1164400</v>
      </c>
      <c r="F223" s="31">
        <v>30435</v>
      </c>
      <c r="G223" s="36">
        <f t="shared" si="48"/>
        <v>2.6137925111645484E-2</v>
      </c>
      <c r="H223" s="31">
        <v>4348</v>
      </c>
      <c r="I223" s="36">
        <f t="shared" si="49"/>
        <v>3.7341119890072138E-3</v>
      </c>
      <c r="J223" s="31">
        <v>21739</v>
      </c>
      <c r="K223" s="36">
        <f t="shared" si="50"/>
        <v>1.8669701133631054E-2</v>
      </c>
      <c r="L223" s="31">
        <v>269565</v>
      </c>
      <c r="M223" s="36">
        <f t="shared" si="51"/>
        <v>0.23150549639299209</v>
      </c>
      <c r="N223" s="31">
        <f t="shared" si="52"/>
        <v>326087</v>
      </c>
      <c r="O223" s="36">
        <f t="shared" si="53"/>
        <v>0.28004723462727588</v>
      </c>
      <c r="P223" s="31">
        <v>78261</v>
      </c>
      <c r="Q223" s="31">
        <v>779960</v>
      </c>
      <c r="R223" s="31">
        <v>779960</v>
      </c>
      <c r="S223" s="31">
        <v>339131</v>
      </c>
      <c r="T223" s="36">
        <f t="shared" si="54"/>
        <v>0.43480563105800296</v>
      </c>
      <c r="U223" s="36">
        <f t="shared" si="55"/>
        <v>2.4444359259401236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1233336</v>
      </c>
      <c r="E224" s="32">
        <f>SUM(E217:E223)</f>
        <v>1276197</v>
      </c>
      <c r="F224" s="32">
        <f>SUM(F217:F223)</f>
        <v>45481</v>
      </c>
      <c r="G224" s="37">
        <f t="shared" si="48"/>
        <v>3.6876406753715125E-2</v>
      </c>
      <c r="H224" s="32">
        <f>SUM(H217:H223)</f>
        <v>16905</v>
      </c>
      <c r="I224" s="37">
        <f t="shared" si="49"/>
        <v>1.370672712059001E-2</v>
      </c>
      <c r="J224" s="32">
        <f>SUM(J217:J223)</f>
        <v>48645</v>
      </c>
      <c r="K224" s="37">
        <f t="shared" si="50"/>
        <v>3.8117155893643381E-2</v>
      </c>
      <c r="L224" s="32">
        <f>SUM(L217:L223)</f>
        <v>294652</v>
      </c>
      <c r="M224" s="37">
        <f t="shared" si="51"/>
        <v>0.23088284959140321</v>
      </c>
      <c r="N224" s="32">
        <f t="shared" si="52"/>
        <v>405683</v>
      </c>
      <c r="O224" s="37">
        <f t="shared" si="53"/>
        <v>0.31788430783021743</v>
      </c>
      <c r="P224" s="32">
        <f>SUM(P217:P223)</f>
        <v>101193</v>
      </c>
      <c r="Q224" s="32">
        <f>SUM(Q217:Q223)</f>
        <v>5191001</v>
      </c>
      <c r="R224" s="32">
        <f>SUM(R217:R223)</f>
        <v>5210013</v>
      </c>
      <c r="S224" s="32">
        <f>SUM(S217:S223)</f>
        <v>412079</v>
      </c>
      <c r="T224" s="37">
        <f t="shared" si="54"/>
        <v>7.9093660610827649E-2</v>
      </c>
      <c r="U224" s="37">
        <f t="shared" si="55"/>
        <v>1.9117824355439605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1583</v>
      </c>
      <c r="I225" s="36">
        <f t="shared" si="49"/>
        <v>0</v>
      </c>
      <c r="J225" s="31">
        <v>1372</v>
      </c>
      <c r="K225" s="36">
        <f t="shared" si="50"/>
        <v>0</v>
      </c>
      <c r="L225" s="31">
        <v>1050</v>
      </c>
      <c r="M225" s="36">
        <f t="shared" si="51"/>
        <v>0</v>
      </c>
      <c r="N225" s="31">
        <f t="shared" si="52"/>
        <v>4005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1187427</v>
      </c>
      <c r="E226" s="31">
        <v>1116886</v>
      </c>
      <c r="F226" s="31">
        <v>278975</v>
      </c>
      <c r="G226" s="36">
        <f t="shared" si="48"/>
        <v>0.23494075846346765</v>
      </c>
      <c r="H226" s="31">
        <v>279355</v>
      </c>
      <c r="I226" s="36">
        <f t="shared" si="49"/>
        <v>0.23526077813625595</v>
      </c>
      <c r="J226" s="31">
        <v>279360</v>
      </c>
      <c r="K226" s="36">
        <f t="shared" si="50"/>
        <v>0.25012400549384628</v>
      </c>
      <c r="L226" s="31">
        <v>279545</v>
      </c>
      <c r="M226" s="36">
        <f t="shared" si="51"/>
        <v>0.25028964460115</v>
      </c>
      <c r="N226" s="31">
        <f t="shared" si="52"/>
        <v>1117235</v>
      </c>
      <c r="O226" s="36">
        <f t="shared" si="53"/>
        <v>1.0003124759375621</v>
      </c>
      <c r="P226" s="31">
        <v>278950</v>
      </c>
      <c r="Q226" s="31">
        <v>1272812</v>
      </c>
      <c r="R226" s="31">
        <v>1106642</v>
      </c>
      <c r="S226" s="31">
        <v>1109835</v>
      </c>
      <c r="T226" s="36">
        <f t="shared" si="54"/>
        <v>1.0028853052748765</v>
      </c>
      <c r="U226" s="36">
        <f t="shared" si="55"/>
        <v>2.1329987452949339E-3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317</v>
      </c>
      <c r="R228" s="31">
        <v>317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1187776</v>
      </c>
      <c r="E230" s="32">
        <f>SUM(E225:E229)</f>
        <v>1116886</v>
      </c>
      <c r="F230" s="32">
        <f>SUM(F225:F229)</f>
        <v>278975</v>
      </c>
      <c r="G230" s="37">
        <f t="shared" si="48"/>
        <v>0.23487172665553102</v>
      </c>
      <c r="H230" s="32">
        <f>SUM(H225:H229)</f>
        <v>280938</v>
      </c>
      <c r="I230" s="37">
        <f t="shared" si="49"/>
        <v>0.23652439517215368</v>
      </c>
      <c r="J230" s="32">
        <f>SUM(J225:J229)</f>
        <v>280732</v>
      </c>
      <c r="K230" s="37">
        <f t="shared" si="50"/>
        <v>0.25135242092747156</v>
      </c>
      <c r="L230" s="32">
        <f>SUM(L225:L229)</f>
        <v>280595</v>
      </c>
      <c r="M230" s="37">
        <f t="shared" si="51"/>
        <v>0.25122975845341422</v>
      </c>
      <c r="N230" s="32">
        <f t="shared" si="52"/>
        <v>1121240</v>
      </c>
      <c r="O230" s="37">
        <f t="shared" si="53"/>
        <v>1.0038983387740557</v>
      </c>
      <c r="P230" s="32">
        <f>SUM(P225:P229)</f>
        <v>278950</v>
      </c>
      <c r="Q230" s="32">
        <f>SUM(Q225:Q229)</f>
        <v>1273129</v>
      </c>
      <c r="R230" s="32">
        <f>SUM(R225:R229)</f>
        <v>1106959</v>
      </c>
      <c r="S230" s="32">
        <f>SUM(S225:S229)</f>
        <v>1109835</v>
      </c>
      <c r="T230" s="37">
        <f t="shared" si="54"/>
        <v>1.0025981088730478</v>
      </c>
      <c r="U230" s="37">
        <f t="shared" si="55"/>
        <v>5.8971141781680725E-3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2421112</v>
      </c>
      <c r="E231" s="32">
        <f>SUM(E208:E215,E217:E223,E225:E229)</f>
        <v>2393083</v>
      </c>
      <c r="F231" s="32">
        <f>SUM(F208:F215,F217:F223,F225:F229)</f>
        <v>324456</v>
      </c>
      <c r="G231" s="37">
        <f t="shared" si="48"/>
        <v>0.13401114859618224</v>
      </c>
      <c r="H231" s="32">
        <f>SUM(H208:H215,H217:H223,H225:H229)</f>
        <v>298271</v>
      </c>
      <c r="I231" s="37">
        <f t="shared" si="49"/>
        <v>0.12319587032735371</v>
      </c>
      <c r="J231" s="32">
        <f>SUM(J208:J215,J217:J223,J225:J229)</f>
        <v>329377</v>
      </c>
      <c r="K231" s="37">
        <f t="shared" si="50"/>
        <v>0.13763709825359172</v>
      </c>
      <c r="L231" s="32">
        <f>SUM(L208:L215,L217:L223,L225:L229)</f>
        <v>575247</v>
      </c>
      <c r="M231" s="37">
        <f t="shared" si="51"/>
        <v>0.24037904243187552</v>
      </c>
      <c r="N231" s="32">
        <f t="shared" si="52"/>
        <v>1527351</v>
      </c>
      <c r="O231" s="37">
        <f t="shared" si="53"/>
        <v>0.63823569846929673</v>
      </c>
      <c r="P231" s="32">
        <f>SUM(P208:P215,P217:P223,P225:P229)</f>
        <v>380143</v>
      </c>
      <c r="Q231" s="32">
        <f>SUM(Q208:Q215,Q217:Q223,Q225:Q229)</f>
        <v>6464130</v>
      </c>
      <c r="R231" s="32">
        <f>SUM(R208:R215,R217:R223,R225:R229)</f>
        <v>6316972</v>
      </c>
      <c r="S231" s="32">
        <f>SUM(S208:S215,S217:S223,S225:S229)</f>
        <v>1521914</v>
      </c>
      <c r="T231" s="37">
        <f t="shared" si="54"/>
        <v>0.24092460754931319</v>
      </c>
      <c r="U231" s="37">
        <f t="shared" si="55"/>
        <v>0.51323843921892554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30264</v>
      </c>
      <c r="E235" s="31">
        <v>30264</v>
      </c>
      <c r="F235" s="31">
        <v>9286</v>
      </c>
      <c r="G235" s="36">
        <f t="shared" si="56"/>
        <v>0.30683320116309809</v>
      </c>
      <c r="H235" s="31">
        <v>3096</v>
      </c>
      <c r="I235" s="36">
        <f t="shared" si="57"/>
        <v>0.10229976209357652</v>
      </c>
      <c r="J235" s="31">
        <v>4930</v>
      </c>
      <c r="K235" s="36">
        <f t="shared" si="58"/>
        <v>0.16289981496167064</v>
      </c>
      <c r="L235" s="31">
        <v>628</v>
      </c>
      <c r="M235" s="36">
        <f t="shared" si="59"/>
        <v>2.0750726936293946E-2</v>
      </c>
      <c r="N235" s="31">
        <f t="shared" si="60"/>
        <v>17940</v>
      </c>
      <c r="O235" s="36">
        <f t="shared" si="61"/>
        <v>0.59278350515463918</v>
      </c>
      <c r="P235" s="31">
        <v>4356</v>
      </c>
      <c r="Q235" s="31">
        <v>0</v>
      </c>
      <c r="R235" s="31">
        <v>15000</v>
      </c>
      <c r="S235" s="31">
        <v>21530</v>
      </c>
      <c r="T235" s="36">
        <f t="shared" si="62"/>
        <v>1.4353333333333333</v>
      </c>
      <c r="U235" s="36">
        <f t="shared" si="63"/>
        <v>-0.85583103764921953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30264</v>
      </c>
      <c r="E240" s="32">
        <f>SUM(E234:E239)</f>
        <v>30264</v>
      </c>
      <c r="F240" s="32">
        <f>SUM(F234:F239)</f>
        <v>9286</v>
      </c>
      <c r="G240" s="37">
        <f t="shared" si="56"/>
        <v>0.30683320116309809</v>
      </c>
      <c r="H240" s="32">
        <f>SUM(H234:H239)</f>
        <v>3096</v>
      </c>
      <c r="I240" s="37">
        <f t="shared" si="57"/>
        <v>0.10229976209357652</v>
      </c>
      <c r="J240" s="32">
        <f>SUM(J234:J239)</f>
        <v>4930</v>
      </c>
      <c r="K240" s="37">
        <f t="shared" si="58"/>
        <v>0.16289981496167064</v>
      </c>
      <c r="L240" s="32">
        <f>SUM(L234:L239)</f>
        <v>628</v>
      </c>
      <c r="M240" s="37">
        <f t="shared" si="59"/>
        <v>2.0750726936293946E-2</v>
      </c>
      <c r="N240" s="32">
        <f t="shared" si="60"/>
        <v>17940</v>
      </c>
      <c r="O240" s="37">
        <f t="shared" si="61"/>
        <v>0.59278350515463918</v>
      </c>
      <c r="P240" s="32">
        <f>SUM(P234:P239)</f>
        <v>4356</v>
      </c>
      <c r="Q240" s="32">
        <f>SUM(Q234:Q239)</f>
        <v>0</v>
      </c>
      <c r="R240" s="32">
        <f>SUM(R234:R239)</f>
        <v>15000</v>
      </c>
      <c r="S240" s="32">
        <f>SUM(S234:S239)</f>
        <v>21530</v>
      </c>
      <c r="T240" s="37">
        <f t="shared" si="62"/>
        <v>1.4353333333333333</v>
      </c>
      <c r="U240" s="37">
        <f t="shared" si="63"/>
        <v>-0.85583103764921953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14376</v>
      </c>
      <c r="K246" s="36">
        <f t="shared" si="58"/>
        <v>0</v>
      </c>
      <c r="L246" s="31">
        <v>30242</v>
      </c>
      <c r="M246" s="36">
        <f t="shared" si="59"/>
        <v>0</v>
      </c>
      <c r="N246" s="31">
        <f t="shared" si="60"/>
        <v>44618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0</v>
      </c>
      <c r="E247" s="32">
        <f>SUM(E241:E246)</f>
        <v>0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14376</v>
      </c>
      <c r="K247" s="37">
        <f t="shared" si="58"/>
        <v>0</v>
      </c>
      <c r="L247" s="32">
        <f>SUM(L241:L246)</f>
        <v>30242</v>
      </c>
      <c r="M247" s="37">
        <f t="shared" si="59"/>
        <v>0</v>
      </c>
      <c r="N247" s="32">
        <f t="shared" si="60"/>
        <v>44618</v>
      </c>
      <c r="O247" s="37">
        <f t="shared" si="61"/>
        <v>0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14374</v>
      </c>
      <c r="E248" s="31">
        <v>14374</v>
      </c>
      <c r="F248" s="31">
        <v>1173</v>
      </c>
      <c r="G248" s="36">
        <f t="shared" si="56"/>
        <v>8.1605676916655073E-2</v>
      </c>
      <c r="H248" s="31">
        <v>1539</v>
      </c>
      <c r="I248" s="36">
        <f t="shared" si="57"/>
        <v>0.10706831779602059</v>
      </c>
      <c r="J248" s="31">
        <v>2567</v>
      </c>
      <c r="K248" s="36">
        <f t="shared" si="58"/>
        <v>0.17858633644079588</v>
      </c>
      <c r="L248" s="31">
        <v>1733</v>
      </c>
      <c r="M248" s="36">
        <f t="shared" si="59"/>
        <v>0.12056490886322527</v>
      </c>
      <c r="N248" s="31">
        <f t="shared" si="60"/>
        <v>7012</v>
      </c>
      <c r="O248" s="36">
        <f t="shared" si="61"/>
        <v>0.4878252400166968</v>
      </c>
      <c r="P248" s="31">
        <v>3753</v>
      </c>
      <c r="Q248" s="31">
        <v>16990</v>
      </c>
      <c r="R248" s="31">
        <v>16990</v>
      </c>
      <c r="S248" s="31">
        <v>13378</v>
      </c>
      <c r="T248" s="36">
        <f t="shared" si="62"/>
        <v>0.78740435550323717</v>
      </c>
      <c r="U248" s="36">
        <f t="shared" si="63"/>
        <v>-0.53823607780442306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21220815</v>
      </c>
      <c r="E253" s="31">
        <v>21220815</v>
      </c>
      <c r="F253" s="31">
        <v>8841981</v>
      </c>
      <c r="G253" s="36">
        <f t="shared" si="56"/>
        <v>0.41666547679719179</v>
      </c>
      <c r="H253" s="31">
        <v>4359293</v>
      </c>
      <c r="I253" s="36">
        <f t="shared" si="57"/>
        <v>0.20542533356989351</v>
      </c>
      <c r="J253" s="31">
        <v>8019542</v>
      </c>
      <c r="K253" s="36">
        <f t="shared" si="58"/>
        <v>0.37790923675645821</v>
      </c>
      <c r="L253" s="31">
        <v>0</v>
      </c>
      <c r="M253" s="36">
        <f t="shared" si="59"/>
        <v>0</v>
      </c>
      <c r="N253" s="31">
        <f t="shared" si="60"/>
        <v>21220816</v>
      </c>
      <c r="O253" s="36">
        <f t="shared" si="61"/>
        <v>1.0000000471235435</v>
      </c>
      <c r="P253" s="31">
        <v>0</v>
      </c>
      <c r="Q253" s="31">
        <v>19845005</v>
      </c>
      <c r="R253" s="31">
        <v>19845005</v>
      </c>
      <c r="S253" s="31">
        <v>1056694</v>
      </c>
      <c r="T253" s="36">
        <f t="shared" si="62"/>
        <v>5.3247353679175186E-2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21235189</v>
      </c>
      <c r="E254" s="32">
        <f>SUM(E248:E253)</f>
        <v>21235189</v>
      </c>
      <c r="F254" s="32">
        <f>SUM(F248:F253)</f>
        <v>8843154</v>
      </c>
      <c r="G254" s="37">
        <f t="shared" si="56"/>
        <v>0.41643867638757537</v>
      </c>
      <c r="H254" s="32">
        <f>SUM(H248:H253)</f>
        <v>4360832</v>
      </c>
      <c r="I254" s="37">
        <f t="shared" si="57"/>
        <v>0.20535875616647442</v>
      </c>
      <c r="J254" s="32">
        <f>SUM(J248:J253)</f>
        <v>8022109</v>
      </c>
      <c r="K254" s="37">
        <f t="shared" si="58"/>
        <v>0.37777431601856709</v>
      </c>
      <c r="L254" s="32">
        <f>SUM(L248:L253)</f>
        <v>1733</v>
      </c>
      <c r="M254" s="37">
        <f t="shared" si="59"/>
        <v>8.1609822262471976E-5</v>
      </c>
      <c r="N254" s="32">
        <f t="shared" si="60"/>
        <v>21227828</v>
      </c>
      <c r="O254" s="37">
        <f t="shared" si="61"/>
        <v>0.99965335839487934</v>
      </c>
      <c r="P254" s="32">
        <f>SUM(P248:P253)</f>
        <v>3753</v>
      </c>
      <c r="Q254" s="32">
        <f>SUM(Q248:Q253)</f>
        <v>19861995</v>
      </c>
      <c r="R254" s="32">
        <f>SUM(R248:R253)</f>
        <v>19861995</v>
      </c>
      <c r="S254" s="32">
        <f>SUM(S248:S253)</f>
        <v>1070072</v>
      </c>
      <c r="T254" s="37">
        <f t="shared" si="62"/>
        <v>5.3875353407349058E-2</v>
      </c>
      <c r="U254" s="37">
        <f t="shared" si="63"/>
        <v>-0.53823607780442306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221211</v>
      </c>
      <c r="E255" s="31">
        <v>221211</v>
      </c>
      <c r="F255" s="31">
        <v>55144</v>
      </c>
      <c r="G255" s="36">
        <f t="shared" si="56"/>
        <v>0.24928235937634205</v>
      </c>
      <c r="H255" s="31">
        <v>24529</v>
      </c>
      <c r="I255" s="36">
        <f t="shared" si="57"/>
        <v>0.11088508256822671</v>
      </c>
      <c r="J255" s="31">
        <v>42821</v>
      </c>
      <c r="K255" s="36">
        <f t="shared" si="58"/>
        <v>0.19357536469705394</v>
      </c>
      <c r="L255" s="31">
        <v>38068</v>
      </c>
      <c r="M255" s="36">
        <f t="shared" si="59"/>
        <v>0.1720890914104633</v>
      </c>
      <c r="N255" s="31">
        <f t="shared" si="60"/>
        <v>160562</v>
      </c>
      <c r="O255" s="36">
        <f t="shared" si="61"/>
        <v>0.72583189805208603</v>
      </c>
      <c r="P255" s="31">
        <v>30954</v>
      </c>
      <c r="Q255" s="31">
        <v>210077</v>
      </c>
      <c r="R255" s="31">
        <v>210077</v>
      </c>
      <c r="S255" s="31">
        <v>204379</v>
      </c>
      <c r="T255" s="36">
        <f t="shared" si="62"/>
        <v>0.97287661190896668</v>
      </c>
      <c r="U255" s="36">
        <f t="shared" si="63"/>
        <v>0.22982490146669243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221211</v>
      </c>
      <c r="E259" s="32">
        <f>SUM(E255:E258)</f>
        <v>221211</v>
      </c>
      <c r="F259" s="32">
        <f>SUM(F255:F258)</f>
        <v>55144</v>
      </c>
      <c r="G259" s="37">
        <f t="shared" si="56"/>
        <v>0.24928235937634205</v>
      </c>
      <c r="H259" s="32">
        <f>SUM(H255:H258)</f>
        <v>24529</v>
      </c>
      <c r="I259" s="37">
        <f t="shared" si="57"/>
        <v>0.11088508256822671</v>
      </c>
      <c r="J259" s="32">
        <f>SUM(J255:J258)</f>
        <v>42821</v>
      </c>
      <c r="K259" s="37">
        <f t="shared" si="58"/>
        <v>0.19357536469705394</v>
      </c>
      <c r="L259" s="32">
        <f>SUM(L255:L258)</f>
        <v>38068</v>
      </c>
      <c r="M259" s="37">
        <f t="shared" si="59"/>
        <v>0.1720890914104633</v>
      </c>
      <c r="N259" s="32">
        <f t="shared" si="60"/>
        <v>160562</v>
      </c>
      <c r="O259" s="37">
        <f t="shared" si="61"/>
        <v>0.72583189805208603</v>
      </c>
      <c r="P259" s="32">
        <f>SUM(P255:P258)</f>
        <v>30954</v>
      </c>
      <c r="Q259" s="32">
        <f>SUM(Q255:Q258)</f>
        <v>210077</v>
      </c>
      <c r="R259" s="32">
        <f>SUM(R255:R258)</f>
        <v>210077</v>
      </c>
      <c r="S259" s="32">
        <f>SUM(S255:S258)</f>
        <v>204379</v>
      </c>
      <c r="T259" s="37">
        <f t="shared" si="62"/>
        <v>0.97287661190896668</v>
      </c>
      <c r="U259" s="37">
        <f t="shared" si="63"/>
        <v>0.22982490146669243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21486664</v>
      </c>
      <c r="E260" s="32">
        <f>SUM(E234:E239,E241:E246,E248:E253,E255:E258)</f>
        <v>21486664</v>
      </c>
      <c r="F260" s="32">
        <f>SUM(F234:F239,F241:F246,F248:F253,F255:F258)</f>
        <v>8907584</v>
      </c>
      <c r="G260" s="37">
        <f t="shared" si="56"/>
        <v>0.41456337754432238</v>
      </c>
      <c r="H260" s="32">
        <f>SUM(H234:H239,H241:H246,H248:H253,H255:H258)</f>
        <v>4388457</v>
      </c>
      <c r="I260" s="37">
        <f t="shared" si="57"/>
        <v>0.20424096546583501</v>
      </c>
      <c r="J260" s="32">
        <f>SUM(J234:J239,J241:J246,J248:J253,J255:J258)</f>
        <v>8084236</v>
      </c>
      <c r="K260" s="37">
        <f t="shared" si="58"/>
        <v>0.37624435324162003</v>
      </c>
      <c r="L260" s="32">
        <f>SUM(L234:L239,L241:L246,L248:L253,L255:L258)</f>
        <v>70671</v>
      </c>
      <c r="M260" s="37">
        <f t="shared" si="59"/>
        <v>3.2890633929957671E-3</v>
      </c>
      <c r="N260" s="32">
        <f t="shared" si="60"/>
        <v>21450948</v>
      </c>
      <c r="O260" s="37">
        <f t="shared" si="61"/>
        <v>0.99833775964477312</v>
      </c>
      <c r="P260" s="32">
        <f>SUM(P234:P239,P241:P246,P248:P253,P255:P258)</f>
        <v>39063</v>
      </c>
      <c r="Q260" s="32">
        <f>SUM(Q234:Q239,Q241:Q246,Q248:Q253,Q255:Q258)</f>
        <v>20072072</v>
      </c>
      <c r="R260" s="32">
        <f>SUM(R234:R239,R241:R246,R248:R253,R255:R258)</f>
        <v>20087072</v>
      </c>
      <c r="S260" s="32">
        <f>SUM(S234:S239,S241:S246,S248:S253,S255:S258)</f>
        <v>1295981</v>
      </c>
      <c r="T260" s="37">
        <f t="shared" si="62"/>
        <v>6.4518163722418087E-2</v>
      </c>
      <c r="U260" s="37">
        <f t="shared" si="63"/>
        <v>0.80915444282313187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300</v>
      </c>
      <c r="E263" s="31">
        <v>300</v>
      </c>
      <c r="F263" s="31">
        <v>70</v>
      </c>
      <c r="G263" s="36">
        <f t="shared" ref="G263:G299" si="64">IF(($D263     =0),0,($F263     /$D263     ))</f>
        <v>0.23333333333333334</v>
      </c>
      <c r="H263" s="31">
        <v>53</v>
      </c>
      <c r="I263" s="36">
        <f t="shared" ref="I263:I299" si="65">IF(($D263     =0),0,($H263     /$D263     ))</f>
        <v>0.17666666666666667</v>
      </c>
      <c r="J263" s="31">
        <v>9</v>
      </c>
      <c r="K263" s="36">
        <f t="shared" ref="K263:K299" si="66">IF(($E263     =0),0,($J263     /$E263     ))</f>
        <v>0.03</v>
      </c>
      <c r="L263" s="31">
        <v>105</v>
      </c>
      <c r="M263" s="36">
        <f t="shared" ref="M263:M299" si="67">IF(($E263     =0),0,($L263     /$E263     ))</f>
        <v>0.35</v>
      </c>
      <c r="N263" s="31">
        <f t="shared" ref="N263:N299" si="68">$F263     +$H263     +$J263     +$L263</f>
        <v>237</v>
      </c>
      <c r="O263" s="36">
        <f t="shared" ref="O263:O299" si="69">IF(($E263     =0),0,($N263     /$E263     ))</f>
        <v>0.79</v>
      </c>
      <c r="P263" s="31">
        <v>87</v>
      </c>
      <c r="Q263" s="31">
        <v>300</v>
      </c>
      <c r="R263" s="31">
        <v>300</v>
      </c>
      <c r="S263" s="31">
        <v>183</v>
      </c>
      <c r="T263" s="36">
        <f t="shared" ref="T263:T299" si="70">IF(($R263     =0),0,($S263     /$R263     ))</f>
        <v>0.61</v>
      </c>
      <c r="U263" s="36">
        <f t="shared" ref="U263:U299" si="71">IF(($P263     =0),0,(($L263     /$P263     )-1))</f>
        <v>0.2068965517241379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338184</v>
      </c>
      <c r="E264" s="31">
        <v>368184</v>
      </c>
      <c r="F264" s="31">
        <v>153716</v>
      </c>
      <c r="G264" s="36">
        <f t="shared" si="64"/>
        <v>0.4545336266647742</v>
      </c>
      <c r="H264" s="31">
        <v>104524</v>
      </c>
      <c r="I264" s="36">
        <f t="shared" si="65"/>
        <v>0.30907435005795664</v>
      </c>
      <c r="J264" s="31">
        <v>86231</v>
      </c>
      <c r="K264" s="36">
        <f t="shared" si="66"/>
        <v>0.2342062664320014</v>
      </c>
      <c r="L264" s="31">
        <v>2370</v>
      </c>
      <c r="M264" s="36">
        <f t="shared" si="67"/>
        <v>6.4369988918584189E-3</v>
      </c>
      <c r="N264" s="31">
        <f t="shared" si="68"/>
        <v>346841</v>
      </c>
      <c r="O264" s="36">
        <f t="shared" si="69"/>
        <v>0.94203170154053406</v>
      </c>
      <c r="P264" s="31">
        <v>5844</v>
      </c>
      <c r="Q264" s="31">
        <v>286400</v>
      </c>
      <c r="R264" s="31">
        <v>286400</v>
      </c>
      <c r="S264" s="31">
        <v>250239</v>
      </c>
      <c r="T264" s="36">
        <f t="shared" si="70"/>
        <v>0.8737395251396648</v>
      </c>
      <c r="U264" s="36">
        <f t="shared" si="71"/>
        <v>-0.59445585215605745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3144</v>
      </c>
      <c r="E265" s="31">
        <v>3144</v>
      </c>
      <c r="F265" s="31">
        <v>136</v>
      </c>
      <c r="G265" s="36">
        <f t="shared" si="64"/>
        <v>4.3256997455470736E-2</v>
      </c>
      <c r="H265" s="31">
        <v>0</v>
      </c>
      <c r="I265" s="36">
        <f t="shared" si="65"/>
        <v>0</v>
      </c>
      <c r="J265" s="31">
        <v>2823</v>
      </c>
      <c r="K265" s="36">
        <f t="shared" si="66"/>
        <v>0.89790076335877866</v>
      </c>
      <c r="L265" s="31">
        <v>1746</v>
      </c>
      <c r="M265" s="36">
        <f t="shared" si="67"/>
        <v>0.55534351145038163</v>
      </c>
      <c r="N265" s="31">
        <f t="shared" si="68"/>
        <v>4705</v>
      </c>
      <c r="O265" s="36">
        <f t="shared" si="69"/>
        <v>1.4965012722646311</v>
      </c>
      <c r="P265" s="31">
        <v>147</v>
      </c>
      <c r="Q265" s="31">
        <v>3144</v>
      </c>
      <c r="R265" s="31">
        <v>3144</v>
      </c>
      <c r="S265" s="31">
        <v>955</v>
      </c>
      <c r="T265" s="36">
        <f t="shared" si="70"/>
        <v>0.30375318066157758</v>
      </c>
      <c r="U265" s="36">
        <f t="shared" si="71"/>
        <v>10.877551020408163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341628</v>
      </c>
      <c r="E267" s="32">
        <f>SUM(E263:E266)</f>
        <v>371628</v>
      </c>
      <c r="F267" s="32">
        <f>SUM(F263:F266)</f>
        <v>153922</v>
      </c>
      <c r="G267" s="37">
        <f t="shared" si="64"/>
        <v>0.45055440420574427</v>
      </c>
      <c r="H267" s="32">
        <f>SUM(H263:H266)</f>
        <v>104577</v>
      </c>
      <c r="I267" s="37">
        <f t="shared" si="65"/>
        <v>0.30611366749798025</v>
      </c>
      <c r="J267" s="32">
        <f>SUM(J263:J266)</f>
        <v>89063</v>
      </c>
      <c r="K267" s="37">
        <f t="shared" si="66"/>
        <v>0.23965632298965633</v>
      </c>
      <c r="L267" s="32">
        <f>SUM(L263:L266)</f>
        <v>4221</v>
      </c>
      <c r="M267" s="37">
        <f t="shared" si="67"/>
        <v>1.1358132325874262E-2</v>
      </c>
      <c r="N267" s="32">
        <f t="shared" si="68"/>
        <v>351783</v>
      </c>
      <c r="O267" s="37">
        <f t="shared" si="69"/>
        <v>0.94659982563208367</v>
      </c>
      <c r="P267" s="32">
        <f>SUM(P263:P266)</f>
        <v>6078</v>
      </c>
      <c r="Q267" s="32">
        <f>SUM(Q263:Q266)</f>
        <v>289844</v>
      </c>
      <c r="R267" s="32">
        <f>SUM(R263:R266)</f>
        <v>289844</v>
      </c>
      <c r="S267" s="32">
        <f>SUM(S263:S266)</f>
        <v>251377</v>
      </c>
      <c r="T267" s="37">
        <f t="shared" si="70"/>
        <v>0.8672837802404052</v>
      </c>
      <c r="U267" s="37">
        <f t="shared" si="71"/>
        <v>-0.30552813425468905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306197</v>
      </c>
      <c r="E271" s="31">
        <v>325009</v>
      </c>
      <c r="F271" s="31">
        <v>324779</v>
      </c>
      <c r="G271" s="36">
        <f t="shared" si="64"/>
        <v>1.0606864208336464</v>
      </c>
      <c r="H271" s="31">
        <v>230</v>
      </c>
      <c r="I271" s="36">
        <f t="shared" si="65"/>
        <v>7.511504031718142E-4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325009</v>
      </c>
      <c r="O271" s="36">
        <f t="shared" si="69"/>
        <v>1</v>
      </c>
      <c r="P271" s="31">
        <v>0</v>
      </c>
      <c r="Q271" s="31">
        <v>290785</v>
      </c>
      <c r="R271" s="31">
        <v>290785</v>
      </c>
      <c r="S271" s="31">
        <v>86943</v>
      </c>
      <c r="T271" s="36">
        <f t="shared" si="70"/>
        <v>0.29899410217170763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3119821</v>
      </c>
      <c r="E274" s="31">
        <v>3119821</v>
      </c>
      <c r="F274" s="31">
        <v>28176</v>
      </c>
      <c r="G274" s="36">
        <f t="shared" si="64"/>
        <v>9.0312873719357624E-3</v>
      </c>
      <c r="H274" s="31">
        <v>18750</v>
      </c>
      <c r="I274" s="36">
        <f t="shared" si="65"/>
        <v>6.0099601868184105E-3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46926</v>
      </c>
      <c r="O274" s="36">
        <f t="shared" si="69"/>
        <v>1.5041247558754172E-2</v>
      </c>
      <c r="P274" s="31">
        <v>1464151</v>
      </c>
      <c r="Q274" s="31">
        <v>3987745</v>
      </c>
      <c r="R274" s="31">
        <v>3669821</v>
      </c>
      <c r="S274" s="31">
        <v>1595199</v>
      </c>
      <c r="T274" s="36">
        <f t="shared" si="70"/>
        <v>0.43468032909507032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3426018</v>
      </c>
      <c r="E275" s="32">
        <f>SUM(E268:E274)</f>
        <v>3444830</v>
      </c>
      <c r="F275" s="32">
        <f>SUM(F268:F274)</f>
        <v>352955</v>
      </c>
      <c r="G275" s="37">
        <f t="shared" si="64"/>
        <v>0.10302193391861922</v>
      </c>
      <c r="H275" s="32">
        <f>SUM(H268:H274)</f>
        <v>18980</v>
      </c>
      <c r="I275" s="37">
        <f t="shared" si="65"/>
        <v>5.5399592179609094E-3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371935</v>
      </c>
      <c r="O275" s="37">
        <f t="shared" si="69"/>
        <v>0.10796904346513471</v>
      </c>
      <c r="P275" s="32">
        <f>SUM(P268:P274)</f>
        <v>1464151</v>
      </c>
      <c r="Q275" s="32">
        <f>SUM(Q268:Q274)</f>
        <v>4278530</v>
      </c>
      <c r="R275" s="32">
        <f>SUM(R268:R274)</f>
        <v>3960606</v>
      </c>
      <c r="S275" s="32">
        <f>SUM(S268:S274)</f>
        <v>1682142</v>
      </c>
      <c r="T275" s="37">
        <f t="shared" si="70"/>
        <v>0.42471833855728136</v>
      </c>
      <c r="U275" s="37">
        <f t="shared" si="71"/>
        <v>-1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6000</v>
      </c>
      <c r="E279" s="31">
        <v>6000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5000</v>
      </c>
      <c r="R279" s="31">
        <v>5000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6000</v>
      </c>
      <c r="E285" s="32">
        <f>SUM(E276:E284)</f>
        <v>6000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5000</v>
      </c>
      <c r="R285" s="32">
        <f>SUM(R276:R284)</f>
        <v>5000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43908</v>
      </c>
      <c r="E296" s="31">
        <v>43908</v>
      </c>
      <c r="F296" s="31">
        <v>7099</v>
      </c>
      <c r="G296" s="36">
        <f t="shared" si="64"/>
        <v>0.16167896510886398</v>
      </c>
      <c r="H296" s="31">
        <v>23157</v>
      </c>
      <c r="I296" s="36">
        <f t="shared" si="65"/>
        <v>0.52739819622847772</v>
      </c>
      <c r="J296" s="31">
        <v>18044</v>
      </c>
      <c r="K296" s="36">
        <f t="shared" si="66"/>
        <v>0.4109501685342079</v>
      </c>
      <c r="L296" s="31">
        <v>20479</v>
      </c>
      <c r="M296" s="36">
        <f t="shared" si="67"/>
        <v>0.46640703288694541</v>
      </c>
      <c r="N296" s="31">
        <f t="shared" si="68"/>
        <v>68779</v>
      </c>
      <c r="O296" s="36">
        <f t="shared" si="69"/>
        <v>1.5664343627584951</v>
      </c>
      <c r="P296" s="31">
        <v>7575</v>
      </c>
      <c r="Q296" s="31">
        <v>3727809</v>
      </c>
      <c r="R296" s="31">
        <v>3769507</v>
      </c>
      <c r="S296" s="31">
        <v>34764</v>
      </c>
      <c r="T296" s="36">
        <f t="shared" si="70"/>
        <v>9.2224261687271041E-3</v>
      </c>
      <c r="U296" s="36">
        <f t="shared" si="71"/>
        <v>1.7034983498349834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43908</v>
      </c>
      <c r="E298" s="32">
        <f>SUM(E293:E297)</f>
        <v>43908</v>
      </c>
      <c r="F298" s="32">
        <f>SUM(F293:F297)</f>
        <v>7099</v>
      </c>
      <c r="G298" s="37">
        <f t="shared" si="64"/>
        <v>0.16167896510886398</v>
      </c>
      <c r="H298" s="32">
        <f>SUM(H293:H297)</f>
        <v>23157</v>
      </c>
      <c r="I298" s="37">
        <f t="shared" si="65"/>
        <v>0.52739819622847772</v>
      </c>
      <c r="J298" s="32">
        <f>SUM(J293:J297)</f>
        <v>18044</v>
      </c>
      <c r="K298" s="37">
        <f t="shared" si="66"/>
        <v>0.4109501685342079</v>
      </c>
      <c r="L298" s="32">
        <f>SUM(L293:L297)</f>
        <v>20479</v>
      </c>
      <c r="M298" s="37">
        <f t="shared" si="67"/>
        <v>0.46640703288694541</v>
      </c>
      <c r="N298" s="32">
        <f t="shared" si="68"/>
        <v>68779</v>
      </c>
      <c r="O298" s="37">
        <f t="shared" si="69"/>
        <v>1.5664343627584951</v>
      </c>
      <c r="P298" s="32">
        <f>SUM(P293:P297)</f>
        <v>7575</v>
      </c>
      <c r="Q298" s="32">
        <f>SUM(Q293:Q297)</f>
        <v>3727809</v>
      </c>
      <c r="R298" s="32">
        <f>SUM(R293:R297)</f>
        <v>3769507</v>
      </c>
      <c r="S298" s="32">
        <f>SUM(S293:S297)</f>
        <v>34764</v>
      </c>
      <c r="T298" s="37">
        <f t="shared" si="70"/>
        <v>9.2224261687271041E-3</v>
      </c>
      <c r="U298" s="37">
        <f t="shared" si="71"/>
        <v>1.7034983498349834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3817554</v>
      </c>
      <c r="E299" s="32">
        <f>SUM(E263:E266,E268:E274,E276:E284,E286:E291,E293:E297)</f>
        <v>3866366</v>
      </c>
      <c r="F299" s="32">
        <f>SUM(F263:F266,F268:F274,F276:F284,F286:F291,F293:F297)</f>
        <v>513976</v>
      </c>
      <c r="G299" s="37">
        <f t="shared" si="64"/>
        <v>0.13463489972898876</v>
      </c>
      <c r="H299" s="32">
        <f>SUM(H263:H266,H268:H274,H276:H284,H286:H291,H293:H297)</f>
        <v>146714</v>
      </c>
      <c r="I299" s="37">
        <f t="shared" si="65"/>
        <v>3.8431414460672983E-2</v>
      </c>
      <c r="J299" s="32">
        <f>SUM(J263:J266,J268:J274,J276:J284,J286:J291,J293:J297)</f>
        <v>107107</v>
      </c>
      <c r="K299" s="37">
        <f t="shared" si="66"/>
        <v>2.7702240294891895E-2</v>
      </c>
      <c r="L299" s="32">
        <f>SUM(L263:L266,L268:L274,L276:L284,L286:L291,L293:L297)</f>
        <v>24700</v>
      </c>
      <c r="M299" s="37">
        <f t="shared" si="67"/>
        <v>6.3884277898160705E-3</v>
      </c>
      <c r="N299" s="32">
        <f t="shared" si="68"/>
        <v>792497</v>
      </c>
      <c r="O299" s="37">
        <f t="shared" si="69"/>
        <v>0.20497205903424559</v>
      </c>
      <c r="P299" s="32">
        <f>SUM(P263:P266,P268:P274,P276:P284,P286:P291,P293:P297)</f>
        <v>1477804</v>
      </c>
      <c r="Q299" s="32">
        <f>SUM(Q263:Q266,Q268:Q274,Q276:Q284,Q286:Q291,Q293:Q297)</f>
        <v>8301183</v>
      </c>
      <c r="R299" s="32">
        <f>SUM(R263:R266,R268:R274,R276:R284,R286:R291,R293:R297)</f>
        <v>8024957</v>
      </c>
      <c r="S299" s="32">
        <f>SUM(S263:S266,S268:S274,S276:S284,S286:S291,S293:S297)</f>
        <v>1968283</v>
      </c>
      <c r="T299" s="37">
        <f t="shared" si="70"/>
        <v>0.24527022387783512</v>
      </c>
      <c r="U299" s="37">
        <f t="shared" si="71"/>
        <v>-0.98328601086476963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53494031</v>
      </c>
      <c r="E302" s="31">
        <v>59548737</v>
      </c>
      <c r="F302" s="31">
        <v>5691362</v>
      </c>
      <c r="G302" s="36">
        <f t="shared" ref="G302:G339" si="72">IF(($D302     =0),0,($F302     /$D302     ))</f>
        <v>0.10639246834847799</v>
      </c>
      <c r="H302" s="31">
        <v>16001581</v>
      </c>
      <c r="I302" s="36">
        <f t="shared" ref="I302:I339" si="73">IF(($D302     =0),0,($H302     /$D302     ))</f>
        <v>0.29912834574010699</v>
      </c>
      <c r="J302" s="31">
        <v>16511448</v>
      </c>
      <c r="K302" s="36">
        <f t="shared" ref="K302:K339" si="74">IF(($E302     =0),0,($J302     /$E302     ))</f>
        <v>0.27727620822587723</v>
      </c>
      <c r="L302" s="31">
        <v>14464018</v>
      </c>
      <c r="M302" s="36">
        <f t="shared" ref="M302:M339" si="75">IF(($E302     =0),0,($L302     /$E302     ))</f>
        <v>0.24289378295294492</v>
      </c>
      <c r="N302" s="31">
        <f t="shared" ref="N302:N339" si="76">$F302     +$H302     +$J302     +$L302</f>
        <v>52668409</v>
      </c>
      <c r="O302" s="36">
        <f t="shared" ref="O302:O339" si="77">IF(($E302     =0),0,($N302     /$E302     ))</f>
        <v>0.88445887609673401</v>
      </c>
      <c r="P302" s="31">
        <v>10896272</v>
      </c>
      <c r="Q302" s="31">
        <v>43259447</v>
      </c>
      <c r="R302" s="31">
        <v>44243797</v>
      </c>
      <c r="S302" s="31">
        <v>36528365</v>
      </c>
      <c r="T302" s="36">
        <f t="shared" ref="T302:T339" si="78">IF(($R302     =0),0,($S302     /$R302     ))</f>
        <v>0.82561550944644291</v>
      </c>
      <c r="U302" s="36">
        <f t="shared" ref="U302:U339" si="79">IF(($P302     =0),0,(($L302     /$P302     )-1))</f>
        <v>0.32742813321840725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53494031</v>
      </c>
      <c r="E303" s="32">
        <f>E302</f>
        <v>59548737</v>
      </c>
      <c r="F303" s="32">
        <f>F302</f>
        <v>5691362</v>
      </c>
      <c r="G303" s="37">
        <f t="shared" si="72"/>
        <v>0.10639246834847799</v>
      </c>
      <c r="H303" s="32">
        <f>H302</f>
        <v>16001581</v>
      </c>
      <c r="I303" s="37">
        <f t="shared" si="73"/>
        <v>0.29912834574010699</v>
      </c>
      <c r="J303" s="32">
        <f>J302</f>
        <v>16511448</v>
      </c>
      <c r="K303" s="37">
        <f t="shared" si="74"/>
        <v>0.27727620822587723</v>
      </c>
      <c r="L303" s="32">
        <f>L302</f>
        <v>14464018</v>
      </c>
      <c r="M303" s="37">
        <f t="shared" si="75"/>
        <v>0.24289378295294492</v>
      </c>
      <c r="N303" s="32">
        <f t="shared" si="76"/>
        <v>52668409</v>
      </c>
      <c r="O303" s="37">
        <f t="shared" si="77"/>
        <v>0.88445887609673401</v>
      </c>
      <c r="P303" s="32">
        <f>P302</f>
        <v>10896272</v>
      </c>
      <c r="Q303" s="32">
        <f>Q302</f>
        <v>43259447</v>
      </c>
      <c r="R303" s="32">
        <f>R302</f>
        <v>44243797</v>
      </c>
      <c r="S303" s="32">
        <f>S302</f>
        <v>36528365</v>
      </c>
      <c r="T303" s="37">
        <f t="shared" si="78"/>
        <v>0.82561550944644291</v>
      </c>
      <c r="U303" s="37">
        <f t="shared" si="79"/>
        <v>0.32742813321840725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10345</v>
      </c>
      <c r="E311" s="31">
        <v>1916540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485</v>
      </c>
      <c r="Q311" s="31">
        <v>9853</v>
      </c>
      <c r="R311" s="31">
        <v>1993453</v>
      </c>
      <c r="S311" s="31">
        <v>485</v>
      </c>
      <c r="T311" s="36">
        <f t="shared" si="78"/>
        <v>2.4329643086644129E-4</v>
      </c>
      <c r="U311" s="36">
        <f t="shared" si="79"/>
        <v>-1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724526</v>
      </c>
      <c r="E313" s="31">
        <v>672402</v>
      </c>
      <c r="F313" s="31">
        <v>75349</v>
      </c>
      <c r="G313" s="36">
        <f t="shared" si="72"/>
        <v>0.10399764811752787</v>
      </c>
      <c r="H313" s="31">
        <v>34785</v>
      </c>
      <c r="I313" s="36">
        <f t="shared" si="73"/>
        <v>4.8010699408992913E-2</v>
      </c>
      <c r="J313" s="31">
        <v>784792</v>
      </c>
      <c r="K313" s="36">
        <f t="shared" si="74"/>
        <v>1.1671470340659309</v>
      </c>
      <c r="L313" s="31">
        <v>27331</v>
      </c>
      <c r="M313" s="36">
        <f t="shared" si="75"/>
        <v>4.0646815446711934E-2</v>
      </c>
      <c r="N313" s="31">
        <f t="shared" si="76"/>
        <v>922257</v>
      </c>
      <c r="O313" s="36">
        <f t="shared" si="77"/>
        <v>1.3715857478115769</v>
      </c>
      <c r="P313" s="31">
        <v>17408</v>
      </c>
      <c r="Q313" s="31">
        <v>1324957</v>
      </c>
      <c r="R313" s="31">
        <v>1344648</v>
      </c>
      <c r="S313" s="31">
        <v>1120756</v>
      </c>
      <c r="T313" s="36">
        <f t="shared" si="78"/>
        <v>0.83349397016914462</v>
      </c>
      <c r="U313" s="36">
        <f t="shared" si="79"/>
        <v>0.57002527573529416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734871</v>
      </c>
      <c r="E317" s="32">
        <f>SUM(E311:E316)</f>
        <v>2588942</v>
      </c>
      <c r="F317" s="32">
        <f>SUM(F311:F316)</f>
        <v>75349</v>
      </c>
      <c r="G317" s="37">
        <f t="shared" si="72"/>
        <v>0.10253364195892885</v>
      </c>
      <c r="H317" s="32">
        <f>SUM(H311:H316)</f>
        <v>34785</v>
      </c>
      <c r="I317" s="37">
        <f t="shared" si="73"/>
        <v>4.7334838359385525E-2</v>
      </c>
      <c r="J317" s="32">
        <f>SUM(J311:J316)</f>
        <v>784792</v>
      </c>
      <c r="K317" s="37">
        <f t="shared" si="74"/>
        <v>0.30313232200644125</v>
      </c>
      <c r="L317" s="32">
        <f>SUM(L311:L316)</f>
        <v>27331</v>
      </c>
      <c r="M317" s="37">
        <f t="shared" si="75"/>
        <v>1.0556822053178479E-2</v>
      </c>
      <c r="N317" s="32">
        <f t="shared" si="76"/>
        <v>922257</v>
      </c>
      <c r="O317" s="37">
        <f t="shared" si="77"/>
        <v>0.35622930139029768</v>
      </c>
      <c r="P317" s="32">
        <f>SUM(P311:P316)</f>
        <v>17893</v>
      </c>
      <c r="Q317" s="32">
        <f>SUM(Q311:Q316)</f>
        <v>1334810</v>
      </c>
      <c r="R317" s="32">
        <f>SUM(R311:R316)</f>
        <v>3338101</v>
      </c>
      <c r="S317" s="32">
        <f>SUM(S311:S316)</f>
        <v>1121241</v>
      </c>
      <c r="T317" s="37">
        <f t="shared" si="78"/>
        <v>0.33589187385282832</v>
      </c>
      <c r="U317" s="37">
        <f t="shared" si="79"/>
        <v>0.52746884256413118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42300</v>
      </c>
      <c r="E319" s="31">
        <v>42300</v>
      </c>
      <c r="F319" s="31">
        <v>44268</v>
      </c>
      <c r="G319" s="36">
        <f t="shared" si="72"/>
        <v>1.0465248226950354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44268</v>
      </c>
      <c r="O319" s="36">
        <f t="shared" si="77"/>
        <v>1.0465248226950354</v>
      </c>
      <c r="P319" s="31">
        <v>310</v>
      </c>
      <c r="Q319" s="31">
        <v>37300</v>
      </c>
      <c r="R319" s="31">
        <v>37300</v>
      </c>
      <c r="S319" s="31">
        <v>39671</v>
      </c>
      <c r="T319" s="36">
        <f t="shared" si="78"/>
        <v>1.0635656836461127</v>
      </c>
      <c r="U319" s="36">
        <f t="shared" si="79"/>
        <v>-1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5231060</v>
      </c>
      <c r="E320" s="31">
        <v>5231060</v>
      </c>
      <c r="F320" s="31">
        <v>233327</v>
      </c>
      <c r="G320" s="36">
        <f t="shared" si="72"/>
        <v>4.4604152886795409E-2</v>
      </c>
      <c r="H320" s="31">
        <v>223538</v>
      </c>
      <c r="I320" s="36">
        <f t="shared" si="73"/>
        <v>4.2732830439719677E-2</v>
      </c>
      <c r="J320" s="31">
        <v>238463</v>
      </c>
      <c r="K320" s="36">
        <f t="shared" si="74"/>
        <v>4.5585980661663222E-2</v>
      </c>
      <c r="L320" s="31">
        <v>212022</v>
      </c>
      <c r="M320" s="36">
        <f t="shared" si="75"/>
        <v>4.0531364580027755E-2</v>
      </c>
      <c r="N320" s="31">
        <f t="shared" si="76"/>
        <v>907350</v>
      </c>
      <c r="O320" s="36">
        <f t="shared" si="77"/>
        <v>0.17345432856820606</v>
      </c>
      <c r="P320" s="31">
        <v>192488</v>
      </c>
      <c r="Q320" s="31">
        <v>3829800</v>
      </c>
      <c r="R320" s="31">
        <v>3729800</v>
      </c>
      <c r="S320" s="31">
        <v>852799</v>
      </c>
      <c r="T320" s="36">
        <f t="shared" si="78"/>
        <v>0.22864469944769156</v>
      </c>
      <c r="U320" s="36">
        <f t="shared" si="79"/>
        <v>0.10148165080420601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124000</v>
      </c>
      <c r="E322" s="31">
        <v>124000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9500</v>
      </c>
      <c r="M322" s="36">
        <f t="shared" si="75"/>
        <v>7.6612903225806453E-2</v>
      </c>
      <c r="N322" s="31">
        <f t="shared" si="76"/>
        <v>9500</v>
      </c>
      <c r="O322" s="36">
        <f t="shared" si="77"/>
        <v>7.6612903225806453E-2</v>
      </c>
      <c r="P322" s="31">
        <v>17160</v>
      </c>
      <c r="Q322" s="31">
        <v>114000</v>
      </c>
      <c r="R322" s="31">
        <v>121000</v>
      </c>
      <c r="S322" s="31">
        <v>36530</v>
      </c>
      <c r="T322" s="36">
        <f t="shared" si="78"/>
        <v>0.30190082644628097</v>
      </c>
      <c r="U322" s="36">
        <f t="shared" si="79"/>
        <v>-0.44638694638694643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5397360</v>
      </c>
      <c r="E323" s="32">
        <f>SUM(E318:E322)</f>
        <v>5397360</v>
      </c>
      <c r="F323" s="32">
        <f>SUM(F318:F322)</f>
        <v>277595</v>
      </c>
      <c r="G323" s="37">
        <f t="shared" si="72"/>
        <v>5.1431625831888185E-2</v>
      </c>
      <c r="H323" s="32">
        <f>SUM(H318:H322)</f>
        <v>223538</v>
      </c>
      <c r="I323" s="37">
        <f t="shared" si="73"/>
        <v>4.1416173833133237E-2</v>
      </c>
      <c r="J323" s="32">
        <f>SUM(J318:J322)</f>
        <v>238463</v>
      </c>
      <c r="K323" s="37">
        <f t="shared" si="74"/>
        <v>4.4181414617516714E-2</v>
      </c>
      <c r="L323" s="32">
        <f>SUM(L318:L322)</f>
        <v>221522</v>
      </c>
      <c r="M323" s="37">
        <f t="shared" si="75"/>
        <v>4.1042657892006465E-2</v>
      </c>
      <c r="N323" s="32">
        <f t="shared" si="76"/>
        <v>961118</v>
      </c>
      <c r="O323" s="37">
        <f t="shared" si="77"/>
        <v>0.17807187217454459</v>
      </c>
      <c r="P323" s="32">
        <f>SUM(P318:P322)</f>
        <v>209958</v>
      </c>
      <c r="Q323" s="32">
        <f>SUM(Q318:Q322)</f>
        <v>3981100</v>
      </c>
      <c r="R323" s="32">
        <f>SUM(R318:R322)</f>
        <v>3888100</v>
      </c>
      <c r="S323" s="32">
        <f>SUM(S318:S322)</f>
        <v>929000</v>
      </c>
      <c r="T323" s="37">
        <f t="shared" si="78"/>
        <v>0.23893418379156914</v>
      </c>
      <c r="U323" s="37">
        <f t="shared" si="79"/>
        <v>5.5077682203107381E-2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660341</v>
      </c>
      <c r="E325" s="31">
        <v>660341</v>
      </c>
      <c r="F325" s="31">
        <v>81837</v>
      </c>
      <c r="G325" s="36">
        <f t="shared" si="72"/>
        <v>0.12393142331007767</v>
      </c>
      <c r="H325" s="31">
        <v>131451</v>
      </c>
      <c r="I325" s="36">
        <f t="shared" si="73"/>
        <v>0.19906533139696006</v>
      </c>
      <c r="J325" s="31">
        <v>199124</v>
      </c>
      <c r="K325" s="36">
        <f t="shared" si="74"/>
        <v>0.30154723090039842</v>
      </c>
      <c r="L325" s="31">
        <v>154731</v>
      </c>
      <c r="M325" s="36">
        <f t="shared" si="75"/>
        <v>0.23431984383825932</v>
      </c>
      <c r="N325" s="31">
        <f t="shared" si="76"/>
        <v>567143</v>
      </c>
      <c r="O325" s="36">
        <f t="shared" si="77"/>
        <v>0.8588638294456955</v>
      </c>
      <c r="P325" s="31">
        <v>180148</v>
      </c>
      <c r="Q325" s="31">
        <v>712114</v>
      </c>
      <c r="R325" s="31">
        <v>712114</v>
      </c>
      <c r="S325" s="31">
        <v>553145</v>
      </c>
      <c r="T325" s="36">
        <f t="shared" si="78"/>
        <v>0.77676467531883941</v>
      </c>
      <c r="U325" s="36">
        <f t="shared" si="79"/>
        <v>-0.14108954859337874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</v>
      </c>
      <c r="E326" s="31">
        <v>50000</v>
      </c>
      <c r="F326" s="31">
        <v>31652</v>
      </c>
      <c r="G326" s="36">
        <f t="shared" si="72"/>
        <v>6.3304</v>
      </c>
      <c r="H326" s="31">
        <v>18143</v>
      </c>
      <c r="I326" s="36">
        <f t="shared" si="73"/>
        <v>3.6286</v>
      </c>
      <c r="J326" s="31">
        <v>217</v>
      </c>
      <c r="K326" s="36">
        <f t="shared" si="74"/>
        <v>4.3400000000000001E-3</v>
      </c>
      <c r="L326" s="31">
        <v>0</v>
      </c>
      <c r="M326" s="36">
        <f t="shared" si="75"/>
        <v>0</v>
      </c>
      <c r="N326" s="31">
        <f t="shared" si="76"/>
        <v>50012</v>
      </c>
      <c r="O326" s="36">
        <f t="shared" si="77"/>
        <v>1.00024</v>
      </c>
      <c r="P326" s="31">
        <v>1305</v>
      </c>
      <c r="Q326" s="31">
        <v>0</v>
      </c>
      <c r="R326" s="31">
        <v>8957</v>
      </c>
      <c r="S326" s="31">
        <v>11740</v>
      </c>
      <c r="T326" s="36">
        <f t="shared" si="78"/>
        <v>1.3107067098358824</v>
      </c>
      <c r="U326" s="36">
        <f t="shared" si="79"/>
        <v>-1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24240</v>
      </c>
      <c r="E327" s="31">
        <v>140240</v>
      </c>
      <c r="F327" s="31">
        <v>77584</v>
      </c>
      <c r="G327" s="36">
        <f t="shared" si="72"/>
        <v>3.2006600660066007</v>
      </c>
      <c r="H327" s="31">
        <v>23422</v>
      </c>
      <c r="I327" s="36">
        <f t="shared" si="73"/>
        <v>0.9662541254125413</v>
      </c>
      <c r="J327" s="31">
        <v>315</v>
      </c>
      <c r="K327" s="36">
        <f t="shared" si="74"/>
        <v>2.2461494580718767E-3</v>
      </c>
      <c r="L327" s="31">
        <v>896</v>
      </c>
      <c r="M327" s="36">
        <f t="shared" si="75"/>
        <v>6.3890473474044491E-3</v>
      </c>
      <c r="N327" s="31">
        <f t="shared" si="76"/>
        <v>102217</v>
      </c>
      <c r="O327" s="36">
        <f t="shared" si="77"/>
        <v>0.72887193382772386</v>
      </c>
      <c r="P327" s="31">
        <v>918</v>
      </c>
      <c r="Q327" s="31">
        <v>4000</v>
      </c>
      <c r="R327" s="31">
        <v>4000</v>
      </c>
      <c r="S327" s="31">
        <v>2702</v>
      </c>
      <c r="T327" s="36">
        <f t="shared" si="78"/>
        <v>0.67549999999999999</v>
      </c>
      <c r="U327" s="36">
        <f t="shared" si="79"/>
        <v>-2.3965141612200425E-2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99566</v>
      </c>
      <c r="F330" s="31">
        <v>100000</v>
      </c>
      <c r="G330" s="36">
        <f t="shared" si="72"/>
        <v>0</v>
      </c>
      <c r="H330" s="31">
        <v>-434</v>
      </c>
      <c r="I330" s="36">
        <f t="shared" si="73"/>
        <v>0</v>
      </c>
      <c r="J330" s="31">
        <v>-1216</v>
      </c>
      <c r="K330" s="36">
        <f t="shared" si="74"/>
        <v>-1.2213004439266416E-2</v>
      </c>
      <c r="L330" s="31">
        <v>0</v>
      </c>
      <c r="M330" s="36">
        <f t="shared" si="75"/>
        <v>0</v>
      </c>
      <c r="N330" s="31">
        <f t="shared" si="76"/>
        <v>98350</v>
      </c>
      <c r="O330" s="36">
        <f t="shared" si="77"/>
        <v>0.98778699556073357</v>
      </c>
      <c r="P330" s="31">
        <v>194610</v>
      </c>
      <c r="Q330" s="31">
        <v>0</v>
      </c>
      <c r="R330" s="31">
        <v>893232</v>
      </c>
      <c r="S330" s="31">
        <v>755735</v>
      </c>
      <c r="T330" s="36">
        <f t="shared" si="78"/>
        <v>0.84606798681641504</v>
      </c>
      <c r="U330" s="36">
        <f t="shared" si="79"/>
        <v>-1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182560</v>
      </c>
      <c r="E331" s="31">
        <v>93109</v>
      </c>
      <c r="F331" s="31">
        <v>30683</v>
      </c>
      <c r="G331" s="36">
        <f t="shared" si="72"/>
        <v>0.16807077125328659</v>
      </c>
      <c r="H331" s="31">
        <v>20027</v>
      </c>
      <c r="I331" s="36">
        <f t="shared" si="73"/>
        <v>0.10970092024539878</v>
      </c>
      <c r="J331" s="31">
        <v>18362</v>
      </c>
      <c r="K331" s="36">
        <f t="shared" si="74"/>
        <v>0.1972097219388029</v>
      </c>
      <c r="L331" s="31">
        <v>29965</v>
      </c>
      <c r="M331" s="36">
        <f t="shared" si="75"/>
        <v>0.32182710586516877</v>
      </c>
      <c r="N331" s="31">
        <f t="shared" si="76"/>
        <v>99037</v>
      </c>
      <c r="O331" s="36">
        <f t="shared" si="77"/>
        <v>1.0636673146527189</v>
      </c>
      <c r="P331" s="31">
        <v>19635</v>
      </c>
      <c r="Q331" s="31">
        <v>125057</v>
      </c>
      <c r="R331" s="31">
        <v>125057</v>
      </c>
      <c r="S331" s="31">
        <v>77955</v>
      </c>
      <c r="T331" s="36">
        <f t="shared" si="78"/>
        <v>0.62335574977810115</v>
      </c>
      <c r="U331" s="36">
        <f t="shared" si="79"/>
        <v>0.52610134963076138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872141</v>
      </c>
      <c r="E332" s="32">
        <f>SUM(E324:E331)</f>
        <v>1043256</v>
      </c>
      <c r="F332" s="32">
        <f>SUM(F324:F331)</f>
        <v>321756</v>
      </c>
      <c r="G332" s="37">
        <f t="shared" si="72"/>
        <v>0.36892658411885232</v>
      </c>
      <c r="H332" s="32">
        <f>SUM(H324:H331)</f>
        <v>192609</v>
      </c>
      <c r="I332" s="37">
        <f t="shared" si="73"/>
        <v>0.22084617051600602</v>
      </c>
      <c r="J332" s="32">
        <f>SUM(J324:J331)</f>
        <v>216802</v>
      </c>
      <c r="K332" s="37">
        <f t="shared" si="74"/>
        <v>0.20781284746984441</v>
      </c>
      <c r="L332" s="32">
        <f>SUM(L324:L331)</f>
        <v>185592</v>
      </c>
      <c r="M332" s="37">
        <f t="shared" si="75"/>
        <v>0.1778968920380041</v>
      </c>
      <c r="N332" s="32">
        <f t="shared" si="76"/>
        <v>916759</v>
      </c>
      <c r="O332" s="37">
        <f t="shared" si="77"/>
        <v>0.87874788163212092</v>
      </c>
      <c r="P332" s="32">
        <f>SUM(P324:P331)</f>
        <v>396616</v>
      </c>
      <c r="Q332" s="32">
        <f>SUM(Q324:Q331)</f>
        <v>841171</v>
      </c>
      <c r="R332" s="32">
        <f>SUM(R324:R331)</f>
        <v>1743360</v>
      </c>
      <c r="S332" s="32">
        <f>SUM(S324:S331)</f>
        <v>1401277</v>
      </c>
      <c r="T332" s="37">
        <f t="shared" si="78"/>
        <v>0.80377948329662263</v>
      </c>
      <c r="U332" s="37">
        <f t="shared" si="79"/>
        <v>-0.53206123807410699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60498403</v>
      </c>
      <c r="E338" s="32">
        <f>SUM(E302,E304:E309,E311:E316,E318:E322,E324:E331,E333:E336)</f>
        <v>68578295</v>
      </c>
      <c r="F338" s="32">
        <f>SUM(F302,F304:F309,F311:F316,F318:F322,F324:F331,F333:F336)</f>
        <v>6366062</v>
      </c>
      <c r="G338" s="37">
        <f t="shared" si="72"/>
        <v>0.10522694293269196</v>
      </c>
      <c r="H338" s="32">
        <f>SUM(H302,H304:H309,H311:H316,H318:H322,H324:H331,H333:H336)</f>
        <v>16452513</v>
      </c>
      <c r="I338" s="37">
        <f t="shared" si="73"/>
        <v>0.27194954220527112</v>
      </c>
      <c r="J338" s="32">
        <f>SUM(J302,J304:J309,J311:J316,J318:J322,J324:J331,J333:J336)</f>
        <v>17751505</v>
      </c>
      <c r="K338" s="37">
        <f t="shared" si="74"/>
        <v>0.25885019451125169</v>
      </c>
      <c r="L338" s="32">
        <f>SUM(L302,L304:L309,L311:L316,L318:L322,L324:L331,L333:L336)</f>
        <v>14898463</v>
      </c>
      <c r="M338" s="37">
        <f t="shared" si="75"/>
        <v>0.21724749791460987</v>
      </c>
      <c r="N338" s="32">
        <f t="shared" si="76"/>
        <v>55468543</v>
      </c>
      <c r="O338" s="37">
        <f t="shared" si="77"/>
        <v>0.80883525902765596</v>
      </c>
      <c r="P338" s="32">
        <f>SUM(P302,P304:P309,P311:P316,P318:P322,P324:P331,P333:P336)</f>
        <v>11520739</v>
      </c>
      <c r="Q338" s="32">
        <f>SUM(Q302,Q304:Q309,Q311:Q316,Q318:Q322,Q324:Q331,Q333:Q336)</f>
        <v>49416528</v>
      </c>
      <c r="R338" s="32">
        <f>SUM(R302,R304:R309,R311:R316,R318:R322,R324:R331,R333:R336)</f>
        <v>53213358</v>
      </c>
      <c r="S338" s="32">
        <f>SUM(S302,S304:S309,S311:S316,S318:S322,S324:S331,S333:S336)</f>
        <v>39979883</v>
      </c>
      <c r="T338" s="37">
        <f t="shared" si="78"/>
        <v>0.75131291282162649</v>
      </c>
      <c r="U338" s="37">
        <f t="shared" si="79"/>
        <v>0.29318640062933454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203574314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222804881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46466075</v>
      </c>
      <c r="G339" s="39">
        <f t="shared" si="72"/>
        <v>0.22825116826870406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50108919</v>
      </c>
      <c r="I339" s="39">
        <f t="shared" si="73"/>
        <v>0.24614558691328808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55076145</v>
      </c>
      <c r="K339" s="39">
        <f t="shared" si="74"/>
        <v>0.24719451725117278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44059225</v>
      </c>
      <c r="M339" s="39">
        <f t="shared" si="75"/>
        <v>0.19774802420060089</v>
      </c>
      <c r="N339" s="34">
        <f t="shared" si="76"/>
        <v>195710364</v>
      </c>
      <c r="O339" s="39">
        <f t="shared" si="77"/>
        <v>0.87839352136993798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53181503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204439750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209254714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149130719</v>
      </c>
      <c r="T339" s="39">
        <f t="shared" si="78"/>
        <v>0.71267555291490348</v>
      </c>
      <c r="U339" s="39">
        <f t="shared" si="79"/>
        <v>-0.17153103025313143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2682089475</v>
      </c>
      <c r="E8" s="31">
        <v>2522216333</v>
      </c>
      <c r="F8" s="31">
        <v>638959831</v>
      </c>
      <c r="G8" s="36">
        <f>IF(($D8       =0),0,($F8       /$D8       ))</f>
        <v>0.23823210856901036</v>
      </c>
      <c r="H8" s="31">
        <v>645903241</v>
      </c>
      <c r="I8" s="36">
        <f>IF(($D8       =0),0,($H8       /$D8       ))</f>
        <v>0.2408209148205244</v>
      </c>
      <c r="J8" s="31">
        <v>559452238</v>
      </c>
      <c r="K8" s="36">
        <f>IF(($E8       =0),0,($J8       /$E8       ))</f>
        <v>0.22180977526799642</v>
      </c>
      <c r="L8" s="31">
        <v>553578634</v>
      </c>
      <c r="M8" s="36">
        <f>IF(($E8       =0),0,($L8       /$E8       ))</f>
        <v>0.21948102815651699</v>
      </c>
      <c r="N8" s="31">
        <f>$F8       +$H8       +$J8       +$L8</f>
        <v>2397893944</v>
      </c>
      <c r="O8" s="36">
        <f>IF(($E8       =0),0,($N8       /$E8       ))</f>
        <v>0.95070906988690884</v>
      </c>
      <c r="P8" s="31">
        <v>505033635</v>
      </c>
      <c r="Q8" s="31">
        <v>2605758264</v>
      </c>
      <c r="R8" s="31">
        <v>2525758264</v>
      </c>
      <c r="S8" s="31">
        <v>2198077263</v>
      </c>
      <c r="T8" s="36">
        <f>IF(($R8       =0),0,($S8       /$R8       ))</f>
        <v>0.87026430610146466</v>
      </c>
      <c r="U8" s="36">
        <f>IF(($P8       =0),0,(($L8       /$P8       )-1))</f>
        <v>9.6122308764643005E-2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5305957217</v>
      </c>
      <c r="E9" s="31">
        <v>5300049250</v>
      </c>
      <c r="F9" s="31">
        <v>1773391573</v>
      </c>
      <c r="G9" s="36">
        <f>IF(($D9       =0),0,($F9       /$D9       ))</f>
        <v>0.33422651191346764</v>
      </c>
      <c r="H9" s="31">
        <v>1440143665</v>
      </c>
      <c r="I9" s="36">
        <f>IF(($D9       =0),0,($H9       /$D9       ))</f>
        <v>0.27142014270033266</v>
      </c>
      <c r="J9" s="31">
        <v>792763687</v>
      </c>
      <c r="K9" s="36">
        <f>IF(($E9       =0),0,($J9       /$E9       ))</f>
        <v>0.14957666421684668</v>
      </c>
      <c r="L9" s="31">
        <v>980136585</v>
      </c>
      <c r="M9" s="36">
        <f>IF(($E9       =0),0,($L9       /$E9       ))</f>
        <v>0.18492971268144348</v>
      </c>
      <c r="N9" s="31">
        <f>$F9       +$H9       +$J9       +$L9</f>
        <v>4986435510</v>
      </c>
      <c r="O9" s="36">
        <f>IF(($E9       =0),0,($N9       /$E9       ))</f>
        <v>0.94082814607807652</v>
      </c>
      <c r="P9" s="31">
        <v>971445825</v>
      </c>
      <c r="Q9" s="31">
        <v>4849694160</v>
      </c>
      <c r="R9" s="31">
        <v>4655419250</v>
      </c>
      <c r="S9" s="31">
        <v>4512881675</v>
      </c>
      <c r="T9" s="36">
        <f>IF(($R9       =0),0,($S9       /$R9       ))</f>
        <v>0.96938244068995505</v>
      </c>
      <c r="U9" s="36">
        <f>IF(($P9       =0),0,(($L9       /$P9       )-1))</f>
        <v>8.9462116943062053E-3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7988046692</v>
      </c>
      <c r="E10" s="32">
        <f>SUM(E8:E9)</f>
        <v>7822265583</v>
      </c>
      <c r="F10" s="32">
        <f>SUM(F8:F9)</f>
        <v>2412351404</v>
      </c>
      <c r="G10" s="37">
        <f t="shared" ref="G10:G54" si="0">IF(($D10      =0),0,($F10      /$D10      ))</f>
        <v>0.30199515563873219</v>
      </c>
      <c r="H10" s="32">
        <f>SUM(H8:H9)</f>
        <v>2086046906</v>
      </c>
      <c r="I10" s="37">
        <f t="shared" ref="I10:I54" si="1">IF(($D10      =0),0,($H10      /$D10      ))</f>
        <v>0.26114605815826897</v>
      </c>
      <c r="J10" s="32">
        <f>SUM(J8:J9)</f>
        <v>1352215925</v>
      </c>
      <c r="K10" s="37">
        <f t="shared" ref="K10:K54" si="2">IF(($E10      =0),0,($J10      /$E10      ))</f>
        <v>0.1728675548857288</v>
      </c>
      <c r="L10" s="32">
        <f>SUM(L8:L9)</f>
        <v>1533715219</v>
      </c>
      <c r="M10" s="37">
        <f t="shared" ref="M10:M54" si="3">IF(($E10      =0),0,($L10      /$E10      ))</f>
        <v>0.19607046100981254</v>
      </c>
      <c r="N10" s="32">
        <f t="shared" ref="N10:N54" si="4">$F10      +$H10      +$J10      +$L10</f>
        <v>7384329454</v>
      </c>
      <c r="O10" s="37">
        <f t="shared" ref="O10:O54" si="5">IF(($E10      =0),0,($N10      /$E10      ))</f>
        <v>0.94401415749015738</v>
      </c>
      <c r="P10" s="32">
        <f>SUM(P8:P9)</f>
        <v>1476479460</v>
      </c>
      <c r="Q10" s="32">
        <f>SUM(Q8:Q9)</f>
        <v>7455452424</v>
      </c>
      <c r="R10" s="32">
        <f>SUM(R8:R9)</f>
        <v>7181177514</v>
      </c>
      <c r="S10" s="32">
        <f>SUM(S8:S9)</f>
        <v>6710958938</v>
      </c>
      <c r="T10" s="37">
        <f t="shared" ref="T10:T54" si="6">IF(($R10      =0),0,($S10      /$R10      ))</f>
        <v>0.93452068618505957</v>
      </c>
      <c r="U10" s="37">
        <f t="shared" ref="U10:U54" si="7">IF(($P10      =0),0,(($L10      /$P10      )-1))</f>
        <v>3.8765022169695573E-2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141423856</v>
      </c>
      <c r="E11" s="31">
        <v>142744258</v>
      </c>
      <c r="F11" s="31">
        <v>35143797</v>
      </c>
      <c r="G11" s="36">
        <f t="shared" si="0"/>
        <v>0.24849977927344874</v>
      </c>
      <c r="H11" s="31">
        <v>31236663</v>
      </c>
      <c r="I11" s="36">
        <f t="shared" si="1"/>
        <v>0.22087265814616169</v>
      </c>
      <c r="J11" s="31">
        <v>41320027</v>
      </c>
      <c r="K11" s="36">
        <f t="shared" si="2"/>
        <v>0.28946892560820203</v>
      </c>
      <c r="L11" s="31">
        <v>79570041</v>
      </c>
      <c r="M11" s="36">
        <f t="shared" si="3"/>
        <v>0.55743076544627101</v>
      </c>
      <c r="N11" s="31">
        <f t="shared" si="4"/>
        <v>187270528</v>
      </c>
      <c r="O11" s="36">
        <f t="shared" si="5"/>
        <v>1.3119303755111467</v>
      </c>
      <c r="P11" s="31">
        <v>30263750</v>
      </c>
      <c r="Q11" s="31">
        <v>171622733</v>
      </c>
      <c r="R11" s="31">
        <v>171037733</v>
      </c>
      <c r="S11" s="31">
        <v>123850732</v>
      </c>
      <c r="T11" s="36">
        <f t="shared" si="6"/>
        <v>0.72411350307127842</v>
      </c>
      <c r="U11" s="36">
        <f t="shared" si="7"/>
        <v>1.6292194787493286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177805670</v>
      </c>
      <c r="E12" s="31">
        <v>160324029</v>
      </c>
      <c r="F12" s="31">
        <v>27066622</v>
      </c>
      <c r="G12" s="36">
        <f t="shared" si="0"/>
        <v>0.1522258654631205</v>
      </c>
      <c r="H12" s="31">
        <v>35193321</v>
      </c>
      <c r="I12" s="36">
        <f t="shared" si="1"/>
        <v>0.19793137642910938</v>
      </c>
      <c r="J12" s="31">
        <v>35544952</v>
      </c>
      <c r="K12" s="36">
        <f t="shared" si="2"/>
        <v>0.22170695323531323</v>
      </c>
      <c r="L12" s="31">
        <v>35016727</v>
      </c>
      <c r="M12" s="36">
        <f t="shared" si="3"/>
        <v>0.21841221941846284</v>
      </c>
      <c r="N12" s="31">
        <f t="shared" si="4"/>
        <v>132821622</v>
      </c>
      <c r="O12" s="36">
        <f t="shared" si="5"/>
        <v>0.82845736118570223</v>
      </c>
      <c r="P12" s="31">
        <v>32740124</v>
      </c>
      <c r="Q12" s="31">
        <v>161646981</v>
      </c>
      <c r="R12" s="31">
        <v>149691808</v>
      </c>
      <c r="S12" s="31">
        <v>120860901</v>
      </c>
      <c r="T12" s="36">
        <f t="shared" si="6"/>
        <v>0.80739823117107379</v>
      </c>
      <c r="U12" s="36">
        <f t="shared" si="7"/>
        <v>6.9535564373549796E-2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178181913</v>
      </c>
      <c r="E13" s="31">
        <v>210791607</v>
      </c>
      <c r="F13" s="31">
        <v>20345544</v>
      </c>
      <c r="G13" s="36">
        <f t="shared" si="0"/>
        <v>0.11418411474794302</v>
      </c>
      <c r="H13" s="31">
        <v>43179246</v>
      </c>
      <c r="I13" s="36">
        <f t="shared" si="1"/>
        <v>0.24233237410578257</v>
      </c>
      <c r="J13" s="31">
        <v>75366069</v>
      </c>
      <c r="K13" s="36">
        <f t="shared" si="2"/>
        <v>0.35753828187286413</v>
      </c>
      <c r="L13" s="31">
        <v>43722568</v>
      </c>
      <c r="M13" s="36">
        <f t="shared" si="3"/>
        <v>0.20742082012781468</v>
      </c>
      <c r="N13" s="31">
        <f t="shared" si="4"/>
        <v>182613427</v>
      </c>
      <c r="O13" s="36">
        <f t="shared" si="5"/>
        <v>0.86632209697039786</v>
      </c>
      <c r="P13" s="31">
        <v>33415171</v>
      </c>
      <c r="Q13" s="31">
        <v>205907652</v>
      </c>
      <c r="R13" s="31">
        <v>201737025</v>
      </c>
      <c r="S13" s="31">
        <v>162859833</v>
      </c>
      <c r="T13" s="36">
        <f t="shared" si="6"/>
        <v>0.80728776980824413</v>
      </c>
      <c r="U13" s="36">
        <f t="shared" si="7"/>
        <v>0.30846458933279131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98116809</v>
      </c>
      <c r="E14" s="31">
        <v>97915947</v>
      </c>
      <c r="F14" s="31">
        <v>23191643</v>
      </c>
      <c r="G14" s="36">
        <f t="shared" si="0"/>
        <v>0.23636768497026844</v>
      </c>
      <c r="H14" s="31">
        <v>23707748</v>
      </c>
      <c r="I14" s="36">
        <f t="shared" si="1"/>
        <v>0.24162779284842009</v>
      </c>
      <c r="J14" s="31">
        <v>25907496</v>
      </c>
      <c r="K14" s="36">
        <f t="shared" si="2"/>
        <v>0.26458913786535709</v>
      </c>
      <c r="L14" s="31">
        <v>23548673</v>
      </c>
      <c r="M14" s="36">
        <f t="shared" si="3"/>
        <v>0.24049885357285061</v>
      </c>
      <c r="N14" s="31">
        <f t="shared" si="4"/>
        <v>96355560</v>
      </c>
      <c r="O14" s="36">
        <f t="shared" si="5"/>
        <v>0.98406401563986301</v>
      </c>
      <c r="P14" s="31">
        <v>17567804</v>
      </c>
      <c r="Q14" s="31">
        <v>96291640</v>
      </c>
      <c r="R14" s="31">
        <v>96753352</v>
      </c>
      <c r="S14" s="31">
        <v>83488740</v>
      </c>
      <c r="T14" s="36">
        <f t="shared" si="6"/>
        <v>0.86290281705175442</v>
      </c>
      <c r="U14" s="36">
        <f t="shared" si="7"/>
        <v>0.34044488428946496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45885826</v>
      </c>
      <c r="E15" s="31">
        <v>46845511</v>
      </c>
      <c r="F15" s="31">
        <v>53135849</v>
      </c>
      <c r="G15" s="36">
        <f t="shared" si="0"/>
        <v>1.1580013619020393</v>
      </c>
      <c r="H15" s="31">
        <v>8691592</v>
      </c>
      <c r="I15" s="36">
        <f t="shared" si="1"/>
        <v>0.18941779537759657</v>
      </c>
      <c r="J15" s="31">
        <v>7256162</v>
      </c>
      <c r="K15" s="36">
        <f t="shared" si="2"/>
        <v>0.15489556726150344</v>
      </c>
      <c r="L15" s="31">
        <v>8565411</v>
      </c>
      <c r="M15" s="36">
        <f t="shared" si="3"/>
        <v>0.18284379478750909</v>
      </c>
      <c r="N15" s="31">
        <f t="shared" si="4"/>
        <v>77649014</v>
      </c>
      <c r="O15" s="36">
        <f t="shared" si="5"/>
        <v>1.6575550643475743</v>
      </c>
      <c r="P15" s="31">
        <v>4259086</v>
      </c>
      <c r="Q15" s="31">
        <v>42124925</v>
      </c>
      <c r="R15" s="31">
        <v>42766015</v>
      </c>
      <c r="S15" s="31">
        <v>32551633</v>
      </c>
      <c r="T15" s="36">
        <f t="shared" si="6"/>
        <v>0.76115656321964997</v>
      </c>
      <c r="U15" s="36">
        <f t="shared" si="7"/>
        <v>1.0110913468288736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399672429</v>
      </c>
      <c r="E16" s="31">
        <v>363699718</v>
      </c>
      <c r="F16" s="31">
        <v>91006873</v>
      </c>
      <c r="G16" s="36">
        <f t="shared" si="0"/>
        <v>0.22770365528516354</v>
      </c>
      <c r="H16" s="31">
        <v>81933486</v>
      </c>
      <c r="I16" s="36">
        <f t="shared" si="1"/>
        <v>0.20500159644487262</v>
      </c>
      <c r="J16" s="31">
        <v>99359408</v>
      </c>
      <c r="K16" s="36">
        <f t="shared" si="2"/>
        <v>0.27319077547373849</v>
      </c>
      <c r="L16" s="31">
        <v>96090098</v>
      </c>
      <c r="M16" s="36">
        <f t="shared" si="3"/>
        <v>0.26420173908410893</v>
      </c>
      <c r="N16" s="31">
        <f t="shared" si="4"/>
        <v>368389865</v>
      </c>
      <c r="O16" s="36">
        <f t="shared" si="5"/>
        <v>1.0128956575105181</v>
      </c>
      <c r="P16" s="31">
        <v>73255411</v>
      </c>
      <c r="Q16" s="31">
        <v>379733898</v>
      </c>
      <c r="R16" s="31">
        <v>358563916</v>
      </c>
      <c r="S16" s="31">
        <v>299965936</v>
      </c>
      <c r="T16" s="36">
        <f t="shared" si="6"/>
        <v>0.83657591468294878</v>
      </c>
      <c r="U16" s="36">
        <f t="shared" si="7"/>
        <v>0.31171331493860577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5270654</v>
      </c>
      <c r="E17" s="31">
        <v>4528023</v>
      </c>
      <c r="F17" s="31">
        <v>539248</v>
      </c>
      <c r="G17" s="36">
        <f t="shared" si="0"/>
        <v>0.10231140196264069</v>
      </c>
      <c r="H17" s="31">
        <v>697417</v>
      </c>
      <c r="I17" s="36">
        <f t="shared" si="1"/>
        <v>0.13232077081895341</v>
      </c>
      <c r="J17" s="31">
        <v>730379</v>
      </c>
      <c r="K17" s="36">
        <f t="shared" si="2"/>
        <v>0.16130196335133457</v>
      </c>
      <c r="L17" s="31">
        <v>835557</v>
      </c>
      <c r="M17" s="36">
        <f t="shared" si="3"/>
        <v>0.18453020225383132</v>
      </c>
      <c r="N17" s="31">
        <f t="shared" si="4"/>
        <v>2802601</v>
      </c>
      <c r="O17" s="36">
        <f t="shared" si="5"/>
        <v>0.61894584016026422</v>
      </c>
      <c r="P17" s="31">
        <v>703875</v>
      </c>
      <c r="Q17" s="31">
        <v>3923248</v>
      </c>
      <c r="R17" s="31">
        <v>4761935</v>
      </c>
      <c r="S17" s="31">
        <v>2779609</v>
      </c>
      <c r="T17" s="36">
        <f t="shared" si="6"/>
        <v>0.58371418341493531</v>
      </c>
      <c r="U17" s="36">
        <f t="shared" si="7"/>
        <v>0.18708151305274368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1046357157</v>
      </c>
      <c r="E19" s="32">
        <f>SUM(E11:E18)</f>
        <v>1026849093</v>
      </c>
      <c r="F19" s="32">
        <f>SUM(F11:F18)</f>
        <v>250429576</v>
      </c>
      <c r="G19" s="37">
        <f t="shared" si="0"/>
        <v>0.23933469974822374</v>
      </c>
      <c r="H19" s="32">
        <f>SUM(H11:H18)</f>
        <v>224639473</v>
      </c>
      <c r="I19" s="37">
        <f t="shared" si="1"/>
        <v>0.21468718543872875</v>
      </c>
      <c r="J19" s="32">
        <f>SUM(J11:J18)</f>
        <v>285484493</v>
      </c>
      <c r="K19" s="37">
        <f t="shared" si="2"/>
        <v>0.27801991056537845</v>
      </c>
      <c r="L19" s="32">
        <f>SUM(L11:L18)</f>
        <v>287349075</v>
      </c>
      <c r="M19" s="37">
        <f t="shared" si="3"/>
        <v>0.27983573921314259</v>
      </c>
      <c r="N19" s="32">
        <f t="shared" si="4"/>
        <v>1047902617</v>
      </c>
      <c r="O19" s="37">
        <f t="shared" si="5"/>
        <v>1.0205030360775709</v>
      </c>
      <c r="P19" s="32">
        <f>SUM(P11:P18)</f>
        <v>192205221</v>
      </c>
      <c r="Q19" s="32">
        <f>SUM(Q11:Q18)</f>
        <v>1061251077</v>
      </c>
      <c r="R19" s="32">
        <f>SUM(R11:R18)</f>
        <v>1025311784</v>
      </c>
      <c r="S19" s="32">
        <f>SUM(S11:S18)</f>
        <v>826357384</v>
      </c>
      <c r="T19" s="37">
        <f t="shared" si="6"/>
        <v>0.80595717019477853</v>
      </c>
      <c r="U19" s="37">
        <f t="shared" si="7"/>
        <v>0.49501180823802904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9760000</v>
      </c>
      <c r="E20" s="31">
        <v>21576869</v>
      </c>
      <c r="F20" s="31">
        <v>12092775</v>
      </c>
      <c r="G20" s="36">
        <f t="shared" si="0"/>
        <v>1.239013831967213</v>
      </c>
      <c r="H20" s="31">
        <v>4563690</v>
      </c>
      <c r="I20" s="36">
        <f t="shared" si="1"/>
        <v>0.46759118852459014</v>
      </c>
      <c r="J20" s="31">
        <v>-266435</v>
      </c>
      <c r="K20" s="36">
        <f t="shared" si="2"/>
        <v>-1.2348177115039258E-2</v>
      </c>
      <c r="L20" s="31">
        <v>4149039</v>
      </c>
      <c r="M20" s="36">
        <f t="shared" si="3"/>
        <v>0.19229105946743247</v>
      </c>
      <c r="N20" s="31">
        <f t="shared" si="4"/>
        <v>20539069</v>
      </c>
      <c r="O20" s="36">
        <f t="shared" si="5"/>
        <v>0.95190219674596899</v>
      </c>
      <c r="P20" s="31">
        <v>10220782</v>
      </c>
      <c r="Q20" s="31">
        <v>4500000</v>
      </c>
      <c r="R20" s="31">
        <v>4500000</v>
      </c>
      <c r="S20" s="31">
        <v>10465132</v>
      </c>
      <c r="T20" s="36">
        <f t="shared" si="6"/>
        <v>2.3255848888888888</v>
      </c>
      <c r="U20" s="36">
        <f t="shared" si="7"/>
        <v>-0.59405855638051963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10700000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12670701</v>
      </c>
      <c r="E22" s="31">
        <v>12670701</v>
      </c>
      <c r="F22" s="31">
        <v>2649075</v>
      </c>
      <c r="G22" s="36">
        <f t="shared" si="0"/>
        <v>0.20907091091487362</v>
      </c>
      <c r="H22" s="31">
        <v>2836001</v>
      </c>
      <c r="I22" s="36">
        <f t="shared" si="1"/>
        <v>0.22382352799580701</v>
      </c>
      <c r="J22" s="31">
        <v>2397042</v>
      </c>
      <c r="K22" s="36">
        <f t="shared" si="2"/>
        <v>0.18917990409528249</v>
      </c>
      <c r="L22" s="31">
        <v>2069904</v>
      </c>
      <c r="M22" s="36">
        <f t="shared" si="3"/>
        <v>0.16336144306459446</v>
      </c>
      <c r="N22" s="31">
        <f t="shared" si="4"/>
        <v>9952022</v>
      </c>
      <c r="O22" s="36">
        <f t="shared" si="5"/>
        <v>0.78543578607055753</v>
      </c>
      <c r="P22" s="31">
        <v>2239821</v>
      </c>
      <c r="Q22" s="31">
        <v>11236584</v>
      </c>
      <c r="R22" s="31">
        <v>11236598</v>
      </c>
      <c r="S22" s="31">
        <v>9826062</v>
      </c>
      <c r="T22" s="36">
        <f t="shared" si="6"/>
        <v>0.87446947910746653</v>
      </c>
      <c r="U22" s="36">
        <f t="shared" si="7"/>
        <v>-7.5861865747307466E-2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41673528</v>
      </c>
      <c r="E23" s="31">
        <v>45307048</v>
      </c>
      <c r="F23" s="31">
        <v>10628707</v>
      </c>
      <c r="G23" s="36">
        <f t="shared" si="0"/>
        <v>0.25504696890553641</v>
      </c>
      <c r="H23" s="31">
        <v>9405218</v>
      </c>
      <c r="I23" s="36">
        <f t="shared" si="1"/>
        <v>0.22568806749454953</v>
      </c>
      <c r="J23" s="31">
        <v>14416444</v>
      </c>
      <c r="K23" s="36">
        <f t="shared" si="2"/>
        <v>0.31819429065429289</v>
      </c>
      <c r="L23" s="31">
        <v>12431723</v>
      </c>
      <c r="M23" s="36">
        <f t="shared" si="3"/>
        <v>0.2743882806048189</v>
      </c>
      <c r="N23" s="31">
        <f t="shared" si="4"/>
        <v>46882092</v>
      </c>
      <c r="O23" s="36">
        <f t="shared" si="5"/>
        <v>1.0347637745014859</v>
      </c>
      <c r="P23" s="31">
        <v>8896734</v>
      </c>
      <c r="Q23" s="31">
        <v>41147275</v>
      </c>
      <c r="R23" s="31">
        <v>41547275</v>
      </c>
      <c r="S23" s="31">
        <v>35579619</v>
      </c>
      <c r="T23" s="36">
        <f t="shared" si="6"/>
        <v>0.85636468336371041</v>
      </c>
      <c r="U23" s="36">
        <f t="shared" si="7"/>
        <v>0.39733558404690972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130746716</v>
      </c>
      <c r="E25" s="31">
        <v>130946716</v>
      </c>
      <c r="F25" s="31">
        <v>10101838</v>
      </c>
      <c r="G25" s="36">
        <f t="shared" si="0"/>
        <v>7.7262651858881107E-2</v>
      </c>
      <c r="H25" s="31">
        <v>10320897</v>
      </c>
      <c r="I25" s="36">
        <f t="shared" si="1"/>
        <v>7.8938097382117045E-2</v>
      </c>
      <c r="J25" s="31">
        <v>6077583</v>
      </c>
      <c r="K25" s="36">
        <f t="shared" si="2"/>
        <v>4.6412641612180637E-2</v>
      </c>
      <c r="L25" s="31">
        <v>11420483</v>
      </c>
      <c r="M25" s="36">
        <f t="shared" si="3"/>
        <v>8.7214733968586117E-2</v>
      </c>
      <c r="N25" s="31">
        <f t="shared" si="4"/>
        <v>37920801</v>
      </c>
      <c r="O25" s="36">
        <f t="shared" si="5"/>
        <v>0.28958955335695474</v>
      </c>
      <c r="P25" s="31">
        <v>4524854</v>
      </c>
      <c r="Q25" s="31">
        <v>25948656</v>
      </c>
      <c r="R25" s="31">
        <v>89679704</v>
      </c>
      <c r="S25" s="31">
        <v>18231609</v>
      </c>
      <c r="T25" s="36">
        <f t="shared" si="6"/>
        <v>0.20329693550282013</v>
      </c>
      <c r="U25" s="36">
        <f t="shared" si="7"/>
        <v>1.5239450819849658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194850945</v>
      </c>
      <c r="E27" s="32">
        <f>SUM(E20:E26)</f>
        <v>221201334</v>
      </c>
      <c r="F27" s="32">
        <f>SUM(F20:F26)</f>
        <v>35472395</v>
      </c>
      <c r="G27" s="37">
        <f t="shared" si="0"/>
        <v>0.1820488733067217</v>
      </c>
      <c r="H27" s="32">
        <f>SUM(H20:H26)</f>
        <v>27125806</v>
      </c>
      <c r="I27" s="37">
        <f t="shared" si="1"/>
        <v>0.13921310979528481</v>
      </c>
      <c r="J27" s="32">
        <f>SUM(J20:J26)</f>
        <v>22624634</v>
      </c>
      <c r="K27" s="37">
        <f t="shared" si="2"/>
        <v>0.10228073036847056</v>
      </c>
      <c r="L27" s="32">
        <f>SUM(L20:L26)</f>
        <v>30071149</v>
      </c>
      <c r="M27" s="37">
        <f t="shared" si="3"/>
        <v>0.13594470004416881</v>
      </c>
      <c r="N27" s="32">
        <f t="shared" si="4"/>
        <v>115293984</v>
      </c>
      <c r="O27" s="37">
        <f t="shared" si="5"/>
        <v>0.52121739916812615</v>
      </c>
      <c r="P27" s="32">
        <f>SUM(P20:P26)</f>
        <v>25882191</v>
      </c>
      <c r="Q27" s="32">
        <f>SUM(Q20:Q26)</f>
        <v>82832515</v>
      </c>
      <c r="R27" s="32">
        <f>SUM(R20:R26)</f>
        <v>146963577</v>
      </c>
      <c r="S27" s="32">
        <f>SUM(S20:S26)</f>
        <v>74102422</v>
      </c>
      <c r="T27" s="37">
        <f t="shared" si="6"/>
        <v>0.50422304296526477</v>
      </c>
      <c r="U27" s="37">
        <f t="shared" si="7"/>
        <v>0.16184711719344014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199865947</v>
      </c>
      <c r="E28" s="31">
        <v>179704854</v>
      </c>
      <c r="F28" s="31">
        <v>34035407</v>
      </c>
      <c r="G28" s="36">
        <f t="shared" si="0"/>
        <v>0.1702911752145552</v>
      </c>
      <c r="H28" s="31">
        <v>32615892</v>
      </c>
      <c r="I28" s="36">
        <f t="shared" si="1"/>
        <v>0.16318883976768689</v>
      </c>
      <c r="J28" s="31">
        <v>31373793</v>
      </c>
      <c r="K28" s="36">
        <f t="shared" si="2"/>
        <v>0.17458511721670023</v>
      </c>
      <c r="L28" s="31">
        <v>31921498</v>
      </c>
      <c r="M28" s="36">
        <f t="shared" si="3"/>
        <v>0.17763292025489752</v>
      </c>
      <c r="N28" s="31">
        <f t="shared" si="4"/>
        <v>129946590</v>
      </c>
      <c r="O28" s="36">
        <f t="shared" si="5"/>
        <v>0.72311118541071795</v>
      </c>
      <c r="P28" s="31">
        <v>24445110</v>
      </c>
      <c r="Q28" s="31">
        <v>189815105</v>
      </c>
      <c r="R28" s="31">
        <v>189815105</v>
      </c>
      <c r="S28" s="31">
        <v>111572175</v>
      </c>
      <c r="T28" s="36">
        <f t="shared" si="6"/>
        <v>0.58779397456277249</v>
      </c>
      <c r="U28" s="36">
        <f t="shared" si="7"/>
        <v>0.30584390906811221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20326008</v>
      </c>
      <c r="E30" s="31">
        <v>20326008</v>
      </c>
      <c r="F30" s="31">
        <v>5977387</v>
      </c>
      <c r="G30" s="36">
        <f t="shared" si="0"/>
        <v>0.29407579688052865</v>
      </c>
      <c r="H30" s="31">
        <v>5297045</v>
      </c>
      <c r="I30" s="36">
        <f t="shared" si="1"/>
        <v>0.26060429573775629</v>
      </c>
      <c r="J30" s="31">
        <v>4434646</v>
      </c>
      <c r="K30" s="36">
        <f t="shared" si="2"/>
        <v>0.21817594482891081</v>
      </c>
      <c r="L30" s="31">
        <v>7697227</v>
      </c>
      <c r="M30" s="36">
        <f t="shared" si="3"/>
        <v>0.37868857475604656</v>
      </c>
      <c r="N30" s="31">
        <f t="shared" si="4"/>
        <v>23406305</v>
      </c>
      <c r="O30" s="36">
        <f t="shared" si="5"/>
        <v>1.1515446122032422</v>
      </c>
      <c r="P30" s="31">
        <v>4039438</v>
      </c>
      <c r="Q30" s="31">
        <v>16700002</v>
      </c>
      <c r="R30" s="31">
        <v>16700002</v>
      </c>
      <c r="S30" s="31">
        <v>14870136</v>
      </c>
      <c r="T30" s="36">
        <f t="shared" si="6"/>
        <v>0.89042719875123366</v>
      </c>
      <c r="U30" s="36">
        <f t="shared" si="7"/>
        <v>0.90551928263288106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17995545</v>
      </c>
      <c r="E32" s="31">
        <v>19193744</v>
      </c>
      <c r="F32" s="31">
        <v>4410544</v>
      </c>
      <c r="G32" s="36">
        <f t="shared" si="0"/>
        <v>0.24509088221557057</v>
      </c>
      <c r="H32" s="31">
        <v>4591100</v>
      </c>
      <c r="I32" s="36">
        <f t="shared" si="1"/>
        <v>0.25512425436406622</v>
      </c>
      <c r="J32" s="31">
        <v>4530084</v>
      </c>
      <c r="K32" s="36">
        <f t="shared" si="2"/>
        <v>0.23601877778509497</v>
      </c>
      <c r="L32" s="31">
        <v>4538529</v>
      </c>
      <c r="M32" s="36">
        <f t="shared" si="3"/>
        <v>0.23645876489756246</v>
      </c>
      <c r="N32" s="31">
        <f t="shared" si="4"/>
        <v>18070257</v>
      </c>
      <c r="O32" s="36">
        <f t="shared" si="5"/>
        <v>0.9414659797484014</v>
      </c>
      <c r="P32" s="31">
        <v>3219876</v>
      </c>
      <c r="Q32" s="31">
        <v>12003025</v>
      </c>
      <c r="R32" s="31">
        <v>15492526</v>
      </c>
      <c r="S32" s="31">
        <v>13282474</v>
      </c>
      <c r="T32" s="36">
        <f t="shared" si="6"/>
        <v>0.85734721374680922</v>
      </c>
      <c r="U32" s="36">
        <f t="shared" si="7"/>
        <v>0.40953533614337934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415748063</v>
      </c>
      <c r="E33" s="31">
        <v>404900564</v>
      </c>
      <c r="F33" s="31">
        <v>61702994</v>
      </c>
      <c r="G33" s="36">
        <f t="shared" si="0"/>
        <v>0.14841438720064465</v>
      </c>
      <c r="H33" s="31">
        <v>67730388</v>
      </c>
      <c r="I33" s="36">
        <f t="shared" si="1"/>
        <v>0.16291209515508914</v>
      </c>
      <c r="J33" s="31">
        <v>110495303</v>
      </c>
      <c r="K33" s="36">
        <f t="shared" si="2"/>
        <v>0.27289491006982147</v>
      </c>
      <c r="L33" s="31">
        <v>134560231</v>
      </c>
      <c r="M33" s="36">
        <f t="shared" si="3"/>
        <v>0.33232907771400388</v>
      </c>
      <c r="N33" s="31">
        <f t="shared" si="4"/>
        <v>374488916</v>
      </c>
      <c r="O33" s="36">
        <f t="shared" si="5"/>
        <v>0.92489107029250772</v>
      </c>
      <c r="P33" s="31">
        <v>49473563</v>
      </c>
      <c r="Q33" s="31">
        <v>301939396</v>
      </c>
      <c r="R33" s="31">
        <v>405786063</v>
      </c>
      <c r="S33" s="31">
        <v>250110605</v>
      </c>
      <c r="T33" s="36">
        <f t="shared" si="6"/>
        <v>0.61636075707213234</v>
      </c>
      <c r="U33" s="36">
        <f t="shared" si="7"/>
        <v>1.7198411199937227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653935563</v>
      </c>
      <c r="E35" s="32">
        <f>SUM(E28:E34)</f>
        <v>624125170</v>
      </c>
      <c r="F35" s="32">
        <f>SUM(F28:F34)</f>
        <v>106126332</v>
      </c>
      <c r="G35" s="37">
        <f t="shared" si="0"/>
        <v>0.16228866879961995</v>
      </c>
      <c r="H35" s="32">
        <f>SUM(H28:H34)</f>
        <v>110234425</v>
      </c>
      <c r="I35" s="37">
        <f t="shared" si="1"/>
        <v>0.16857077552761876</v>
      </c>
      <c r="J35" s="32">
        <f>SUM(J28:J34)</f>
        <v>150833826</v>
      </c>
      <c r="K35" s="37">
        <f t="shared" si="2"/>
        <v>0.24167239722121767</v>
      </c>
      <c r="L35" s="32">
        <f>SUM(L28:L34)</f>
        <v>178717485</v>
      </c>
      <c r="M35" s="37">
        <f t="shared" si="3"/>
        <v>0.28634878641410982</v>
      </c>
      <c r="N35" s="32">
        <f t="shared" si="4"/>
        <v>545912068</v>
      </c>
      <c r="O35" s="37">
        <f t="shared" si="5"/>
        <v>0.87468362796520449</v>
      </c>
      <c r="P35" s="32">
        <f>SUM(P28:P34)</f>
        <v>81177987</v>
      </c>
      <c r="Q35" s="32">
        <f>SUM(Q28:Q34)</f>
        <v>520457528</v>
      </c>
      <c r="R35" s="32">
        <f>SUM(R28:R34)</f>
        <v>627793696</v>
      </c>
      <c r="S35" s="32">
        <f>SUM(S28:S34)</f>
        <v>389835390</v>
      </c>
      <c r="T35" s="37">
        <f t="shared" si="6"/>
        <v>0.62096098206121519</v>
      </c>
      <c r="U35" s="37">
        <f t="shared" si="7"/>
        <v>1.2015510805903578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58604496</v>
      </c>
      <c r="E36" s="31">
        <v>40511509</v>
      </c>
      <c r="F36" s="31">
        <v>5877551</v>
      </c>
      <c r="G36" s="36">
        <f t="shared" si="0"/>
        <v>0.10029181037577731</v>
      </c>
      <c r="H36" s="31">
        <v>13877165</v>
      </c>
      <c r="I36" s="36">
        <f t="shared" si="1"/>
        <v>0.23679352178030846</v>
      </c>
      <c r="J36" s="31">
        <v>10475295</v>
      </c>
      <c r="K36" s="36">
        <f t="shared" si="2"/>
        <v>0.25857577904590029</v>
      </c>
      <c r="L36" s="31">
        <v>15065672</v>
      </c>
      <c r="M36" s="36">
        <f t="shared" si="3"/>
        <v>0.37188622127109605</v>
      </c>
      <c r="N36" s="31">
        <f t="shared" si="4"/>
        <v>45295683</v>
      </c>
      <c r="O36" s="36">
        <f t="shared" si="5"/>
        <v>1.1180941939240032</v>
      </c>
      <c r="P36" s="31">
        <v>10758393</v>
      </c>
      <c r="Q36" s="31">
        <v>51924492</v>
      </c>
      <c r="R36" s="31">
        <v>47924492</v>
      </c>
      <c r="S36" s="31">
        <v>38111861</v>
      </c>
      <c r="T36" s="36">
        <f t="shared" si="6"/>
        <v>0.79524809569186461</v>
      </c>
      <c r="U36" s="36">
        <f t="shared" si="7"/>
        <v>0.40036453399685246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98670767</v>
      </c>
      <c r="E37" s="31">
        <v>96696578</v>
      </c>
      <c r="F37" s="31">
        <v>15514954</v>
      </c>
      <c r="G37" s="36">
        <f t="shared" si="0"/>
        <v>0.15723962093048288</v>
      </c>
      <c r="H37" s="31">
        <v>11590738</v>
      </c>
      <c r="I37" s="36">
        <f t="shared" si="1"/>
        <v>0.1174688142436351</v>
      </c>
      <c r="J37" s="31">
        <v>9249069</v>
      </c>
      <c r="K37" s="36">
        <f t="shared" si="2"/>
        <v>9.5650427257105208E-2</v>
      </c>
      <c r="L37" s="31">
        <v>19383107</v>
      </c>
      <c r="M37" s="36">
        <f t="shared" si="3"/>
        <v>0.20045287435094136</v>
      </c>
      <c r="N37" s="31">
        <f t="shared" si="4"/>
        <v>55737868</v>
      </c>
      <c r="O37" s="36">
        <f t="shared" si="5"/>
        <v>0.57642027414868813</v>
      </c>
      <c r="P37" s="31">
        <v>10952446</v>
      </c>
      <c r="Q37" s="31">
        <v>98714819</v>
      </c>
      <c r="R37" s="31">
        <v>87264819</v>
      </c>
      <c r="S37" s="31">
        <v>77082232</v>
      </c>
      <c r="T37" s="36">
        <f t="shared" si="6"/>
        <v>0.88331395037901816</v>
      </c>
      <c r="U37" s="36">
        <f t="shared" si="7"/>
        <v>0.76975143269366497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120617582</v>
      </c>
      <c r="E38" s="31">
        <v>120617582</v>
      </c>
      <c r="F38" s="31">
        <v>20105011</v>
      </c>
      <c r="G38" s="36">
        <f t="shared" si="0"/>
        <v>0.16668391677757227</v>
      </c>
      <c r="H38" s="31">
        <v>30920630</v>
      </c>
      <c r="I38" s="36">
        <f t="shared" si="1"/>
        <v>0.25635259377028469</v>
      </c>
      <c r="J38" s="31">
        <v>15427843</v>
      </c>
      <c r="K38" s="36">
        <f t="shared" si="2"/>
        <v>0.12790708240196691</v>
      </c>
      <c r="L38" s="31">
        <v>41599142</v>
      </c>
      <c r="M38" s="36">
        <f t="shared" si="3"/>
        <v>0.34488456251759381</v>
      </c>
      <c r="N38" s="31">
        <f t="shared" si="4"/>
        <v>108052626</v>
      </c>
      <c r="O38" s="36">
        <f t="shared" si="5"/>
        <v>0.89582815546741767</v>
      </c>
      <c r="P38" s="31">
        <v>26162897</v>
      </c>
      <c r="Q38" s="31">
        <v>87477939</v>
      </c>
      <c r="R38" s="31">
        <v>91520406</v>
      </c>
      <c r="S38" s="31">
        <v>96367761</v>
      </c>
      <c r="T38" s="36">
        <f t="shared" si="6"/>
        <v>1.0529647453705571</v>
      </c>
      <c r="U38" s="36">
        <f t="shared" si="7"/>
        <v>0.590005189410026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277892845</v>
      </c>
      <c r="E40" s="32">
        <f>SUM(E36:E39)</f>
        <v>257825669</v>
      </c>
      <c r="F40" s="32">
        <f>SUM(F36:F39)</f>
        <v>41497516</v>
      </c>
      <c r="G40" s="37">
        <f t="shared" si="0"/>
        <v>0.14932919917387583</v>
      </c>
      <c r="H40" s="32">
        <f>SUM(H36:H39)</f>
        <v>56388533</v>
      </c>
      <c r="I40" s="37">
        <f t="shared" si="1"/>
        <v>0.20291466302415956</v>
      </c>
      <c r="J40" s="32">
        <f>SUM(J36:J39)</f>
        <v>35152207</v>
      </c>
      <c r="K40" s="37">
        <f t="shared" si="2"/>
        <v>0.13634099015951745</v>
      </c>
      <c r="L40" s="32">
        <f>SUM(L36:L39)</f>
        <v>76047921</v>
      </c>
      <c r="M40" s="37">
        <f t="shared" si="3"/>
        <v>0.29495868776355233</v>
      </c>
      <c r="N40" s="32">
        <f t="shared" si="4"/>
        <v>209086177</v>
      </c>
      <c r="O40" s="37">
        <f t="shared" si="5"/>
        <v>0.81095950535475969</v>
      </c>
      <c r="P40" s="32">
        <f>SUM(P36:P39)</f>
        <v>47873736</v>
      </c>
      <c r="Q40" s="32">
        <f>SUM(Q36:Q39)</f>
        <v>238117250</v>
      </c>
      <c r="R40" s="32">
        <f>SUM(R36:R39)</f>
        <v>226709717</v>
      </c>
      <c r="S40" s="32">
        <f>SUM(S36:S39)</f>
        <v>211561854</v>
      </c>
      <c r="T40" s="37">
        <f t="shared" si="6"/>
        <v>0.93318388289461807</v>
      </c>
      <c r="U40" s="37">
        <f t="shared" si="7"/>
        <v>0.58851026374879112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21313000</v>
      </c>
      <c r="F43" s="31">
        <v>0</v>
      </c>
      <c r="G43" s="36">
        <f t="shared" si="0"/>
        <v>0</v>
      </c>
      <c r="H43" s="31">
        <v>7883697</v>
      </c>
      <c r="I43" s="36">
        <f t="shared" si="1"/>
        <v>0</v>
      </c>
      <c r="J43" s="31">
        <v>1256463</v>
      </c>
      <c r="K43" s="36">
        <f t="shared" si="2"/>
        <v>5.8952892600760101E-2</v>
      </c>
      <c r="L43" s="31">
        <v>16444948</v>
      </c>
      <c r="M43" s="36">
        <f t="shared" si="3"/>
        <v>0.77159236146952559</v>
      </c>
      <c r="N43" s="31">
        <f t="shared" si="4"/>
        <v>25585108</v>
      </c>
      <c r="O43" s="36">
        <f t="shared" si="5"/>
        <v>1.2004461127011683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650019846</v>
      </c>
      <c r="E45" s="31">
        <v>669917794</v>
      </c>
      <c r="F45" s="31">
        <v>228888730</v>
      </c>
      <c r="G45" s="36">
        <f t="shared" si="0"/>
        <v>0.35212575648036443</v>
      </c>
      <c r="H45" s="31">
        <v>144535252</v>
      </c>
      <c r="I45" s="36">
        <f t="shared" si="1"/>
        <v>0.22235513713838209</v>
      </c>
      <c r="J45" s="31">
        <v>139158860</v>
      </c>
      <c r="K45" s="36">
        <f t="shared" si="2"/>
        <v>0.2077252780062743</v>
      </c>
      <c r="L45" s="31">
        <v>196882045</v>
      </c>
      <c r="M45" s="36">
        <f t="shared" si="3"/>
        <v>0.29388985747705038</v>
      </c>
      <c r="N45" s="31">
        <f t="shared" si="4"/>
        <v>709464887</v>
      </c>
      <c r="O45" s="36">
        <f t="shared" si="5"/>
        <v>1.0590327549950107</v>
      </c>
      <c r="P45" s="31">
        <v>145571638</v>
      </c>
      <c r="Q45" s="31">
        <v>554530342</v>
      </c>
      <c r="R45" s="31">
        <v>561316059</v>
      </c>
      <c r="S45" s="31">
        <v>527431944</v>
      </c>
      <c r="T45" s="36">
        <f t="shared" si="6"/>
        <v>0.93963451703062717</v>
      </c>
      <c r="U45" s="36">
        <f t="shared" si="7"/>
        <v>0.35247530154191153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650019846</v>
      </c>
      <c r="E47" s="32">
        <f>SUM(E41:E46)</f>
        <v>691230794</v>
      </c>
      <c r="F47" s="32">
        <f>SUM(F41:F46)</f>
        <v>228888730</v>
      </c>
      <c r="G47" s="37">
        <f t="shared" si="0"/>
        <v>0.35212575648036443</v>
      </c>
      <c r="H47" s="32">
        <f>SUM(H41:H46)</f>
        <v>152418949</v>
      </c>
      <c r="I47" s="37">
        <f t="shared" si="1"/>
        <v>0.2344835314458999</v>
      </c>
      <c r="J47" s="32">
        <f>SUM(J41:J46)</f>
        <v>140415323</v>
      </c>
      <c r="K47" s="37">
        <f t="shared" si="2"/>
        <v>0.20313811858329911</v>
      </c>
      <c r="L47" s="32">
        <f>SUM(L41:L46)</f>
        <v>213326993</v>
      </c>
      <c r="M47" s="37">
        <f t="shared" si="3"/>
        <v>0.3086190529295198</v>
      </c>
      <c r="N47" s="32">
        <f t="shared" si="4"/>
        <v>735049995</v>
      </c>
      <c r="O47" s="37">
        <f t="shared" si="5"/>
        <v>1.0633930105260907</v>
      </c>
      <c r="P47" s="32">
        <f>SUM(P41:P46)</f>
        <v>145571638</v>
      </c>
      <c r="Q47" s="32">
        <f>SUM(Q41:Q46)</f>
        <v>554530342</v>
      </c>
      <c r="R47" s="32">
        <f>SUM(R41:R46)</f>
        <v>561316059</v>
      </c>
      <c r="S47" s="32">
        <f>SUM(S41:S46)</f>
        <v>527431944</v>
      </c>
      <c r="T47" s="37">
        <f t="shared" si="6"/>
        <v>0.93963451703062717</v>
      </c>
      <c r="U47" s="37">
        <f t="shared" si="7"/>
        <v>0.46544337846909434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73815912</v>
      </c>
      <c r="E48" s="31">
        <v>114815910</v>
      </c>
      <c r="F48" s="31">
        <v>15074690</v>
      </c>
      <c r="G48" s="36">
        <f t="shared" si="0"/>
        <v>0.20422006030352913</v>
      </c>
      <c r="H48" s="31">
        <v>17334277</v>
      </c>
      <c r="I48" s="36">
        <f t="shared" si="1"/>
        <v>0.23483117027667422</v>
      </c>
      <c r="J48" s="31">
        <v>41211921</v>
      </c>
      <c r="K48" s="36">
        <f t="shared" si="2"/>
        <v>0.35893911392593586</v>
      </c>
      <c r="L48" s="31">
        <v>30388485</v>
      </c>
      <c r="M48" s="36">
        <f t="shared" si="3"/>
        <v>0.26467137698947818</v>
      </c>
      <c r="N48" s="31">
        <f t="shared" si="4"/>
        <v>104009373</v>
      </c>
      <c r="O48" s="36">
        <f t="shared" si="5"/>
        <v>0.90587944649831198</v>
      </c>
      <c r="P48" s="31">
        <v>-3010288</v>
      </c>
      <c r="Q48" s="31">
        <v>10735956</v>
      </c>
      <c r="R48" s="31">
        <v>10735956</v>
      </c>
      <c r="S48" s="31">
        <v>38120648</v>
      </c>
      <c r="T48" s="36">
        <f t="shared" si="6"/>
        <v>3.5507455507455505</v>
      </c>
      <c r="U48" s="36">
        <f t="shared" si="7"/>
        <v>-11.09487630419415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32297808</v>
      </c>
      <c r="E50" s="31">
        <v>44504793</v>
      </c>
      <c r="F50" s="31">
        <v>11112348</v>
      </c>
      <c r="G50" s="36">
        <f t="shared" si="0"/>
        <v>0.34405889093154557</v>
      </c>
      <c r="H50" s="31">
        <v>13244936</v>
      </c>
      <c r="I50" s="36">
        <f t="shared" si="1"/>
        <v>0.41008776818538273</v>
      </c>
      <c r="J50" s="31">
        <v>11067789</v>
      </c>
      <c r="K50" s="36">
        <f t="shared" si="2"/>
        <v>0.24868757394287846</v>
      </c>
      <c r="L50" s="31">
        <v>14033911</v>
      </c>
      <c r="M50" s="36">
        <f t="shared" si="3"/>
        <v>0.31533482247631173</v>
      </c>
      <c r="N50" s="31">
        <f t="shared" si="4"/>
        <v>49458984</v>
      </c>
      <c r="O50" s="36">
        <f t="shared" si="5"/>
        <v>1.1113181449917091</v>
      </c>
      <c r="P50" s="31">
        <v>10629211</v>
      </c>
      <c r="Q50" s="31">
        <v>30925308</v>
      </c>
      <c r="R50" s="31">
        <v>36925308</v>
      </c>
      <c r="S50" s="31">
        <v>40923816</v>
      </c>
      <c r="T50" s="36">
        <f t="shared" si="6"/>
        <v>1.1082863817953801</v>
      </c>
      <c r="U50" s="36">
        <f t="shared" si="7"/>
        <v>0.32031540252611412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-6018351</v>
      </c>
      <c r="M51" s="36">
        <f t="shared" si="3"/>
        <v>0</v>
      </c>
      <c r="N51" s="31">
        <f t="shared" si="4"/>
        <v>-6018351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2420000</v>
      </c>
      <c r="R52" s="31">
        <v>2420000</v>
      </c>
      <c r="S52" s="31">
        <v>1204000</v>
      </c>
      <c r="T52" s="36">
        <f t="shared" si="6"/>
        <v>0.49752066115702481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106113720</v>
      </c>
      <c r="E53" s="32">
        <f>SUM(E48:E52)</f>
        <v>159320703</v>
      </c>
      <c r="F53" s="32">
        <f>SUM(F48:F52)</f>
        <v>26187038</v>
      </c>
      <c r="G53" s="37">
        <f t="shared" si="0"/>
        <v>0.24678277229372414</v>
      </c>
      <c r="H53" s="32">
        <f>SUM(H48:H52)</f>
        <v>30579213</v>
      </c>
      <c r="I53" s="37">
        <f t="shared" si="1"/>
        <v>0.28817397976435094</v>
      </c>
      <c r="J53" s="32">
        <f>SUM(J48:J52)</f>
        <v>52279710</v>
      </c>
      <c r="K53" s="37">
        <f t="shared" si="2"/>
        <v>0.32814134645137738</v>
      </c>
      <c r="L53" s="32">
        <f>SUM(L48:L52)</f>
        <v>38404045</v>
      </c>
      <c r="M53" s="37">
        <f t="shared" si="3"/>
        <v>0.24104867902823651</v>
      </c>
      <c r="N53" s="32">
        <f t="shared" si="4"/>
        <v>147450006</v>
      </c>
      <c r="O53" s="37">
        <f t="shared" si="5"/>
        <v>0.92549181131845748</v>
      </c>
      <c r="P53" s="32">
        <f>SUM(P48:P52)</f>
        <v>7618923</v>
      </c>
      <c r="Q53" s="32">
        <f>SUM(Q48:Q52)</f>
        <v>44081264</v>
      </c>
      <c r="R53" s="32">
        <f>SUM(R48:R52)</f>
        <v>50081264</v>
      </c>
      <c r="S53" s="32">
        <f>SUM(S48:S52)</f>
        <v>80248464</v>
      </c>
      <c r="T53" s="37">
        <f t="shared" si="6"/>
        <v>1.6023649882319264</v>
      </c>
      <c r="U53" s="37">
        <f t="shared" si="7"/>
        <v>4.0406133517821354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10917216768</v>
      </c>
      <c r="E54" s="32">
        <f>SUM(E8:E9,E11:E18,E20:E26,E28:E34,E36:E39,E41:E46,E48:E52)</f>
        <v>10802818346</v>
      </c>
      <c r="F54" s="32">
        <f>SUM(F8:F9,F11:F18,F20:F26,F28:F34,F36:F39,F41:F46,F48:F52)</f>
        <v>3100952991</v>
      </c>
      <c r="G54" s="37">
        <f t="shared" si="0"/>
        <v>0.28404244936212664</v>
      </c>
      <c r="H54" s="32">
        <f>SUM(H8:H9,H11:H18,H20:H26,H28:H34,H36:H39,H41:H46,H48:H52)</f>
        <v>2687433305</v>
      </c>
      <c r="I54" s="37">
        <f t="shared" si="1"/>
        <v>0.24616469216561407</v>
      </c>
      <c r="J54" s="32">
        <f>SUM(J8:J9,J11:J18,J20:J26,J28:J34,J36:J39,J41:J46,J48:J52)</f>
        <v>2039006118</v>
      </c>
      <c r="K54" s="37">
        <f t="shared" si="2"/>
        <v>0.18874760758658785</v>
      </c>
      <c r="L54" s="32">
        <f>SUM(L8:L9,L11:L18,L20:L26,L28:L34,L36:L39,L41:L46,L48:L52)</f>
        <v>2357631887</v>
      </c>
      <c r="M54" s="37">
        <f t="shared" si="3"/>
        <v>0.21824229673110898</v>
      </c>
      <c r="N54" s="32">
        <f t="shared" si="4"/>
        <v>10185024301</v>
      </c>
      <c r="O54" s="37">
        <f t="shared" si="5"/>
        <v>0.94281177140882377</v>
      </c>
      <c r="P54" s="32">
        <f>SUM(P8:P9,P11:P18,P20:P26,P28:P34,P36:P39,P41:P46,P48:P52)</f>
        <v>1976809156</v>
      </c>
      <c r="Q54" s="32">
        <f>SUM(Q8:Q9,Q11:Q18,Q20:Q26,Q28:Q34,Q36:Q39,Q41:Q46,Q48:Q52)</f>
        <v>9956722400</v>
      </c>
      <c r="R54" s="32">
        <f>SUM(R8:R9,R11:R18,R20:R26,R28:R34,R36:R39,R41:R46,R48:R52)</f>
        <v>9819353611</v>
      </c>
      <c r="S54" s="32">
        <f>SUM(S8:S9,S11:S18,S20:S26,S28:S34,S36:S39,S41:S46,S48:S52)</f>
        <v>8820496396</v>
      </c>
      <c r="T54" s="37">
        <f t="shared" si="6"/>
        <v>0.89827668352007983</v>
      </c>
      <c r="U54" s="37">
        <f t="shared" si="7"/>
        <v>0.19264516751358074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3646128500</v>
      </c>
      <c r="E57" s="31">
        <v>3646128500</v>
      </c>
      <c r="F57" s="31">
        <v>1047118428</v>
      </c>
      <c r="G57" s="36">
        <f t="shared" ref="G57:G85" si="8">IF(($D57      =0),0,($F57      /$D57      ))</f>
        <v>0.28718637535676539</v>
      </c>
      <c r="H57" s="31">
        <v>759175750</v>
      </c>
      <c r="I57" s="36">
        <f t="shared" ref="I57:I85" si="9">IF(($D57      =0),0,($H57      /$D57      ))</f>
        <v>0.20821420583503844</v>
      </c>
      <c r="J57" s="31">
        <v>740199960</v>
      </c>
      <c r="K57" s="36">
        <f t="shared" ref="K57:K85" si="10">IF(($E57      =0),0,($J57      /$E57      ))</f>
        <v>0.20300983906628634</v>
      </c>
      <c r="L57" s="31">
        <v>803244567</v>
      </c>
      <c r="M57" s="36">
        <f t="shared" ref="M57:M85" si="11">IF(($E57      =0),0,($L57      /$E57      ))</f>
        <v>0.22030067426312594</v>
      </c>
      <c r="N57" s="31">
        <f t="shared" ref="N57:N85" si="12">$F57      +$H57      +$J57      +$L57</f>
        <v>3349738705</v>
      </c>
      <c r="O57" s="36">
        <f t="shared" ref="O57:O85" si="13">IF(($E57      =0),0,($N57      /$E57      ))</f>
        <v>0.91871109452121613</v>
      </c>
      <c r="P57" s="31">
        <v>747190524</v>
      </c>
      <c r="Q57" s="31">
        <v>3558885964</v>
      </c>
      <c r="R57" s="31">
        <v>3383119724</v>
      </c>
      <c r="S57" s="31">
        <v>2963221036</v>
      </c>
      <c r="T57" s="36">
        <f t="shared" ref="T57:T85" si="14">IF(($R57      =0),0,($S57      /$R57      ))</f>
        <v>0.87588417725177736</v>
      </c>
      <c r="U57" s="36">
        <f t="shared" ref="U57:U85" si="15">IF(($P57      =0),0,(($L57      /$P57      )-1))</f>
        <v>7.5019745566259344E-2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3646128500</v>
      </c>
      <c r="E58" s="32">
        <f>E57</f>
        <v>3646128500</v>
      </c>
      <c r="F58" s="32">
        <f>F57</f>
        <v>1047118428</v>
      </c>
      <c r="G58" s="37">
        <f t="shared" si="8"/>
        <v>0.28718637535676539</v>
      </c>
      <c r="H58" s="32">
        <f>H57</f>
        <v>759175750</v>
      </c>
      <c r="I58" s="37">
        <f t="shared" si="9"/>
        <v>0.20821420583503844</v>
      </c>
      <c r="J58" s="32">
        <f>J57</f>
        <v>740199960</v>
      </c>
      <c r="K58" s="37">
        <f t="shared" si="10"/>
        <v>0.20300983906628634</v>
      </c>
      <c r="L58" s="32">
        <f>L57</f>
        <v>803244567</v>
      </c>
      <c r="M58" s="37">
        <f t="shared" si="11"/>
        <v>0.22030067426312594</v>
      </c>
      <c r="N58" s="32">
        <f t="shared" si="12"/>
        <v>3349738705</v>
      </c>
      <c r="O58" s="37">
        <f t="shared" si="13"/>
        <v>0.91871109452121613</v>
      </c>
      <c r="P58" s="32">
        <f>P57</f>
        <v>747190524</v>
      </c>
      <c r="Q58" s="32">
        <f>Q57</f>
        <v>3558885964</v>
      </c>
      <c r="R58" s="32">
        <f>R57</f>
        <v>3383119724</v>
      </c>
      <c r="S58" s="32">
        <f>S57</f>
        <v>2963221036</v>
      </c>
      <c r="T58" s="37">
        <f t="shared" si="14"/>
        <v>0.87588417725177736</v>
      </c>
      <c r="U58" s="37">
        <f t="shared" si="15"/>
        <v>7.5019745566259344E-2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14478945</v>
      </c>
      <c r="E59" s="31">
        <v>14478945</v>
      </c>
      <c r="F59" s="31">
        <v>230126</v>
      </c>
      <c r="G59" s="36">
        <f t="shared" si="8"/>
        <v>1.5893837568966524E-2</v>
      </c>
      <c r="H59" s="31">
        <v>3712799</v>
      </c>
      <c r="I59" s="36">
        <f t="shared" si="9"/>
        <v>0.25642745379583942</v>
      </c>
      <c r="J59" s="31">
        <v>4268758</v>
      </c>
      <c r="K59" s="36">
        <f t="shared" si="10"/>
        <v>0.29482520998594858</v>
      </c>
      <c r="L59" s="31">
        <v>3887641</v>
      </c>
      <c r="M59" s="36">
        <f t="shared" si="11"/>
        <v>0.26850305737054736</v>
      </c>
      <c r="N59" s="31">
        <f t="shared" si="12"/>
        <v>12099324</v>
      </c>
      <c r="O59" s="36">
        <f t="shared" si="13"/>
        <v>0.83564955872130187</v>
      </c>
      <c r="P59" s="31">
        <v>3007364</v>
      </c>
      <c r="Q59" s="31">
        <v>33776941</v>
      </c>
      <c r="R59" s="31">
        <v>3358252</v>
      </c>
      <c r="S59" s="31">
        <v>12684599</v>
      </c>
      <c r="T59" s="36">
        <f t="shared" si="14"/>
        <v>3.7771432876389266</v>
      </c>
      <c r="U59" s="36">
        <f t="shared" si="15"/>
        <v>0.29270716813794406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96779000</v>
      </c>
      <c r="E60" s="31">
        <v>79539582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21020751</v>
      </c>
      <c r="Q60" s="31">
        <v>84083000</v>
      </c>
      <c r="R60" s="31">
        <v>84083000</v>
      </c>
      <c r="S60" s="31">
        <v>77076088</v>
      </c>
      <c r="T60" s="36">
        <f t="shared" si="14"/>
        <v>0.91666672216738221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48319081</v>
      </c>
      <c r="E61" s="31">
        <v>40000000</v>
      </c>
      <c r="F61" s="31">
        <v>4168556</v>
      </c>
      <c r="G61" s="36">
        <f t="shared" si="8"/>
        <v>8.6271425567882795E-2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4168556</v>
      </c>
      <c r="O61" s="36">
        <f t="shared" si="13"/>
        <v>0.1042139</v>
      </c>
      <c r="P61" s="31">
        <v>0</v>
      </c>
      <c r="Q61" s="31">
        <v>32626686</v>
      </c>
      <c r="R61" s="31">
        <v>32626686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159577026</v>
      </c>
      <c r="E63" s="32">
        <f>SUM(E59:E62)</f>
        <v>134018527</v>
      </c>
      <c r="F63" s="32">
        <f>SUM(F59:F62)</f>
        <v>4398682</v>
      </c>
      <c r="G63" s="37">
        <f t="shared" si="8"/>
        <v>2.7564632016641291E-2</v>
      </c>
      <c r="H63" s="32">
        <f>SUM(H59:H62)</f>
        <v>3712799</v>
      </c>
      <c r="I63" s="37">
        <f t="shared" si="9"/>
        <v>2.3266500780632419E-2</v>
      </c>
      <c r="J63" s="32">
        <f>SUM(J59:J62)</f>
        <v>4268758</v>
      </c>
      <c r="K63" s="37">
        <f t="shared" si="10"/>
        <v>3.1851999089648253E-2</v>
      </c>
      <c r="L63" s="32">
        <f>SUM(L59:L62)</f>
        <v>3887641</v>
      </c>
      <c r="M63" s="37">
        <f t="shared" si="11"/>
        <v>2.900823555537213E-2</v>
      </c>
      <c r="N63" s="32">
        <f t="shared" si="12"/>
        <v>16267880</v>
      </c>
      <c r="O63" s="37">
        <f t="shared" si="13"/>
        <v>0.12138530667480027</v>
      </c>
      <c r="P63" s="32">
        <f>SUM(P59:P62)</f>
        <v>24028115</v>
      </c>
      <c r="Q63" s="32">
        <f>SUM(Q59:Q62)</f>
        <v>150486627</v>
      </c>
      <c r="R63" s="32">
        <f>SUM(R59:R62)</f>
        <v>120067938</v>
      </c>
      <c r="S63" s="32">
        <f>SUM(S59:S62)</f>
        <v>89760687</v>
      </c>
      <c r="T63" s="37">
        <f t="shared" si="14"/>
        <v>0.74758248117828097</v>
      </c>
      <c r="U63" s="37">
        <f t="shared" si="15"/>
        <v>-0.83820449502593108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53019399</v>
      </c>
      <c r="E64" s="31">
        <v>53019399</v>
      </c>
      <c r="F64" s="31">
        <v>1697743</v>
      </c>
      <c r="G64" s="36">
        <f t="shared" si="8"/>
        <v>3.2021166441362339E-2</v>
      </c>
      <c r="H64" s="31">
        <v>388010</v>
      </c>
      <c r="I64" s="36">
        <f t="shared" si="9"/>
        <v>7.3182647732389422E-3</v>
      </c>
      <c r="J64" s="31">
        <v>642439</v>
      </c>
      <c r="K64" s="36">
        <f t="shared" si="10"/>
        <v>1.2117055495102839E-2</v>
      </c>
      <c r="L64" s="31">
        <v>1312643</v>
      </c>
      <c r="M64" s="36">
        <f t="shared" si="11"/>
        <v>2.4757787239346112E-2</v>
      </c>
      <c r="N64" s="31">
        <f t="shared" si="12"/>
        <v>4040835</v>
      </c>
      <c r="O64" s="36">
        <f t="shared" si="13"/>
        <v>7.621427394905024E-2</v>
      </c>
      <c r="P64" s="31">
        <v>530639</v>
      </c>
      <c r="Q64" s="31">
        <v>47195440</v>
      </c>
      <c r="R64" s="31">
        <v>47195440</v>
      </c>
      <c r="S64" s="31">
        <v>1153924</v>
      </c>
      <c r="T64" s="36">
        <f t="shared" si="14"/>
        <v>2.4449904482297443E-2</v>
      </c>
      <c r="U64" s="36">
        <f t="shared" si="15"/>
        <v>1.4737024606182358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28905849</v>
      </c>
      <c r="E65" s="31">
        <v>29816677</v>
      </c>
      <c r="F65" s="31">
        <v>458694</v>
      </c>
      <c r="G65" s="36">
        <f t="shared" si="8"/>
        <v>1.5868553108403769E-2</v>
      </c>
      <c r="H65" s="31">
        <v>744700</v>
      </c>
      <c r="I65" s="36">
        <f t="shared" si="9"/>
        <v>2.5762951989405328E-2</v>
      </c>
      <c r="J65" s="31">
        <v>564672</v>
      </c>
      <c r="K65" s="36">
        <f t="shared" si="10"/>
        <v>1.8938126471974057E-2</v>
      </c>
      <c r="L65" s="31">
        <v>3066297</v>
      </c>
      <c r="M65" s="36">
        <f t="shared" si="11"/>
        <v>0.10283832098392454</v>
      </c>
      <c r="N65" s="31">
        <f t="shared" si="12"/>
        <v>4834363</v>
      </c>
      <c r="O65" s="36">
        <f t="shared" si="13"/>
        <v>0.1621362098801285</v>
      </c>
      <c r="P65" s="31">
        <v>1531614</v>
      </c>
      <c r="Q65" s="31">
        <v>13810642</v>
      </c>
      <c r="R65" s="31">
        <v>25046402</v>
      </c>
      <c r="S65" s="31">
        <v>2945278</v>
      </c>
      <c r="T65" s="36">
        <f t="shared" si="14"/>
        <v>0.11759285824766368</v>
      </c>
      <c r="U65" s="36">
        <f t="shared" si="15"/>
        <v>1.0020037685735441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62628130</v>
      </c>
      <c r="E66" s="31">
        <v>62628130</v>
      </c>
      <c r="F66" s="31">
        <v>13030639</v>
      </c>
      <c r="G66" s="36">
        <f t="shared" si="8"/>
        <v>0.20806367681743013</v>
      </c>
      <c r="H66" s="31">
        <v>11441735</v>
      </c>
      <c r="I66" s="36">
        <f t="shared" si="9"/>
        <v>0.18269322427477877</v>
      </c>
      <c r="J66" s="31">
        <v>11852585</v>
      </c>
      <c r="K66" s="36">
        <f t="shared" si="10"/>
        <v>0.18925337544007781</v>
      </c>
      <c r="L66" s="31">
        <v>14485559</v>
      </c>
      <c r="M66" s="36">
        <f t="shared" si="11"/>
        <v>0.23129477121542669</v>
      </c>
      <c r="N66" s="31">
        <f t="shared" si="12"/>
        <v>50810518</v>
      </c>
      <c r="O66" s="36">
        <f t="shared" si="13"/>
        <v>0.81130504774771339</v>
      </c>
      <c r="P66" s="31">
        <v>10646291</v>
      </c>
      <c r="Q66" s="31">
        <v>54026614</v>
      </c>
      <c r="R66" s="31">
        <v>54026614</v>
      </c>
      <c r="S66" s="31">
        <v>46844628</v>
      </c>
      <c r="T66" s="36">
        <f t="shared" si="14"/>
        <v>0.86706577613766433</v>
      </c>
      <c r="U66" s="36">
        <f t="shared" si="15"/>
        <v>0.3606202385412911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1116590339</v>
      </c>
      <c r="E67" s="31">
        <v>1116590339</v>
      </c>
      <c r="F67" s="31">
        <v>229090371</v>
      </c>
      <c r="G67" s="36">
        <f t="shared" si="8"/>
        <v>0.20516958010327188</v>
      </c>
      <c r="H67" s="31">
        <v>189615087</v>
      </c>
      <c r="I67" s="36">
        <f t="shared" si="9"/>
        <v>0.16981616298938801</v>
      </c>
      <c r="J67" s="31">
        <v>197578222</v>
      </c>
      <c r="K67" s="36">
        <f t="shared" si="10"/>
        <v>0.17694781613187502</v>
      </c>
      <c r="L67" s="31">
        <v>177825799</v>
      </c>
      <c r="M67" s="36">
        <f t="shared" si="11"/>
        <v>0.15925786995368227</v>
      </c>
      <c r="N67" s="31">
        <f t="shared" si="12"/>
        <v>794109479</v>
      </c>
      <c r="O67" s="36">
        <f t="shared" si="13"/>
        <v>0.7111914291782172</v>
      </c>
      <c r="P67" s="31">
        <v>157907734</v>
      </c>
      <c r="Q67" s="31">
        <v>970593290</v>
      </c>
      <c r="R67" s="31">
        <v>970593290</v>
      </c>
      <c r="S67" s="31">
        <v>699083371</v>
      </c>
      <c r="T67" s="36">
        <f t="shared" si="14"/>
        <v>0.72026396452833508</v>
      </c>
      <c r="U67" s="36">
        <f t="shared" si="15"/>
        <v>0.12613736196100445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180208122</v>
      </c>
      <c r="E68" s="31">
        <v>174839571</v>
      </c>
      <c r="F68" s="31">
        <v>19900604</v>
      </c>
      <c r="G68" s="36">
        <f t="shared" si="8"/>
        <v>0.11043122684559134</v>
      </c>
      <c r="H68" s="31">
        <v>19816085</v>
      </c>
      <c r="I68" s="36">
        <f t="shared" si="9"/>
        <v>0.10996221912794807</v>
      </c>
      <c r="J68" s="31">
        <v>22839607</v>
      </c>
      <c r="K68" s="36">
        <f t="shared" si="10"/>
        <v>0.13063179501853159</v>
      </c>
      <c r="L68" s="31">
        <v>9441249</v>
      </c>
      <c r="M68" s="36">
        <f t="shared" si="11"/>
        <v>5.3999497630888148E-2</v>
      </c>
      <c r="N68" s="31">
        <f t="shared" si="12"/>
        <v>71997545</v>
      </c>
      <c r="O68" s="36">
        <f t="shared" si="13"/>
        <v>0.41179204792260671</v>
      </c>
      <c r="P68" s="31">
        <v>26469480</v>
      </c>
      <c r="Q68" s="31">
        <v>152435261</v>
      </c>
      <c r="R68" s="31">
        <v>152435261</v>
      </c>
      <c r="S68" s="31">
        <v>83421385</v>
      </c>
      <c r="T68" s="36">
        <f t="shared" si="14"/>
        <v>0.54725779621291171</v>
      </c>
      <c r="U68" s="36">
        <f t="shared" si="15"/>
        <v>-0.64331566014897157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1441351839</v>
      </c>
      <c r="E70" s="32">
        <f>SUM(E64:E69)</f>
        <v>1436894116</v>
      </c>
      <c r="F70" s="32">
        <f>SUM(F64:F69)</f>
        <v>264178051</v>
      </c>
      <c r="G70" s="37">
        <f t="shared" si="8"/>
        <v>0.18328491618207871</v>
      </c>
      <c r="H70" s="32">
        <f>SUM(H64:H69)</f>
        <v>222005617</v>
      </c>
      <c r="I70" s="37">
        <f t="shared" si="9"/>
        <v>0.15402597130900805</v>
      </c>
      <c r="J70" s="32">
        <f>SUM(J64:J69)</f>
        <v>233477525</v>
      </c>
      <c r="K70" s="37">
        <f t="shared" si="10"/>
        <v>0.16248763384872822</v>
      </c>
      <c r="L70" s="32">
        <f>SUM(L64:L69)</f>
        <v>206131547</v>
      </c>
      <c r="M70" s="37">
        <f t="shared" si="11"/>
        <v>0.14345632340246844</v>
      </c>
      <c r="N70" s="32">
        <f t="shared" si="12"/>
        <v>925792740</v>
      </c>
      <c r="O70" s="37">
        <f t="shared" si="13"/>
        <v>0.64430129519717516</v>
      </c>
      <c r="P70" s="32">
        <f>SUM(P64:P69)</f>
        <v>197085758</v>
      </c>
      <c r="Q70" s="32">
        <f>SUM(Q64:Q69)</f>
        <v>1238061247</v>
      </c>
      <c r="R70" s="32">
        <f>SUM(R64:R69)</f>
        <v>1249297007</v>
      </c>
      <c r="S70" s="32">
        <f>SUM(S64:S69)</f>
        <v>833448586</v>
      </c>
      <c r="T70" s="37">
        <f t="shared" si="14"/>
        <v>0.66713406126010188</v>
      </c>
      <c r="U70" s="37">
        <f t="shared" si="15"/>
        <v>4.5897730469189879E-2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147264156</v>
      </c>
      <c r="E71" s="31">
        <v>149489436</v>
      </c>
      <c r="F71" s="31">
        <v>43348703</v>
      </c>
      <c r="G71" s="36">
        <f t="shared" si="8"/>
        <v>0.29436017682401955</v>
      </c>
      <c r="H71" s="31">
        <v>32911477</v>
      </c>
      <c r="I71" s="36">
        <f t="shared" si="9"/>
        <v>0.22348599886044232</v>
      </c>
      <c r="J71" s="31">
        <v>41578888</v>
      </c>
      <c r="K71" s="36">
        <f t="shared" si="10"/>
        <v>0.27813930611123583</v>
      </c>
      <c r="L71" s="31">
        <v>19842491</v>
      </c>
      <c r="M71" s="36">
        <f t="shared" si="11"/>
        <v>0.13273507166084966</v>
      </c>
      <c r="N71" s="31">
        <f t="shared" si="12"/>
        <v>137681559</v>
      </c>
      <c r="O71" s="36">
        <f t="shared" si="13"/>
        <v>0.92101196368150051</v>
      </c>
      <c r="P71" s="31">
        <v>30646188</v>
      </c>
      <c r="Q71" s="31">
        <v>135624000</v>
      </c>
      <c r="R71" s="31">
        <v>131303996</v>
      </c>
      <c r="S71" s="31">
        <v>125019409</v>
      </c>
      <c r="T71" s="36">
        <f t="shared" si="14"/>
        <v>0.95213712307735099</v>
      </c>
      <c r="U71" s="36">
        <f t="shared" si="15"/>
        <v>-0.35252988071469116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342714750</v>
      </c>
      <c r="E72" s="31">
        <v>350146530</v>
      </c>
      <c r="F72" s="31">
        <v>91944498</v>
      </c>
      <c r="G72" s="36">
        <f t="shared" si="8"/>
        <v>0.26828287373099641</v>
      </c>
      <c r="H72" s="31">
        <v>75516519</v>
      </c>
      <c r="I72" s="36">
        <f t="shared" si="9"/>
        <v>0.22034802703998005</v>
      </c>
      <c r="J72" s="31">
        <v>58263312</v>
      </c>
      <c r="K72" s="36">
        <f t="shared" si="10"/>
        <v>0.16639694244578121</v>
      </c>
      <c r="L72" s="31">
        <v>77717949</v>
      </c>
      <c r="M72" s="36">
        <f t="shared" si="11"/>
        <v>0.22195835840497977</v>
      </c>
      <c r="N72" s="31">
        <f t="shared" si="12"/>
        <v>303442278</v>
      </c>
      <c r="O72" s="36">
        <f t="shared" si="13"/>
        <v>0.86661512253170125</v>
      </c>
      <c r="P72" s="31">
        <v>52593983</v>
      </c>
      <c r="Q72" s="31">
        <v>260566081</v>
      </c>
      <c r="R72" s="31">
        <v>264387975</v>
      </c>
      <c r="S72" s="31">
        <v>219729403</v>
      </c>
      <c r="T72" s="36">
        <f t="shared" si="14"/>
        <v>0.83108697738616899</v>
      </c>
      <c r="U72" s="36">
        <f t="shared" si="15"/>
        <v>0.47769658365672751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95667736</v>
      </c>
      <c r="E73" s="31">
        <v>95667736</v>
      </c>
      <c r="F73" s="31">
        <v>24640754</v>
      </c>
      <c r="G73" s="36">
        <f t="shared" si="8"/>
        <v>0.25756597814753346</v>
      </c>
      <c r="H73" s="31">
        <v>22961021</v>
      </c>
      <c r="I73" s="36">
        <f t="shared" si="9"/>
        <v>0.24000798973647708</v>
      </c>
      <c r="J73" s="31">
        <v>27122654</v>
      </c>
      <c r="K73" s="36">
        <f t="shared" si="10"/>
        <v>0.28350889374030969</v>
      </c>
      <c r="L73" s="31">
        <v>26624742</v>
      </c>
      <c r="M73" s="36">
        <f t="shared" si="11"/>
        <v>0.27830429686346919</v>
      </c>
      <c r="N73" s="31">
        <f t="shared" si="12"/>
        <v>101349171</v>
      </c>
      <c r="O73" s="36">
        <f t="shared" si="13"/>
        <v>1.0593871584877894</v>
      </c>
      <c r="P73" s="31">
        <v>17846162</v>
      </c>
      <c r="Q73" s="31">
        <v>104971356</v>
      </c>
      <c r="R73" s="31">
        <v>88972511</v>
      </c>
      <c r="S73" s="31">
        <v>77852172</v>
      </c>
      <c r="T73" s="36">
        <f t="shared" si="14"/>
        <v>0.87501376689256305</v>
      </c>
      <c r="U73" s="36">
        <f t="shared" si="15"/>
        <v>0.49190296490640395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514515199</v>
      </c>
      <c r="E74" s="31">
        <v>389405924</v>
      </c>
      <c r="F74" s="31">
        <v>103770390</v>
      </c>
      <c r="G74" s="36">
        <f t="shared" si="8"/>
        <v>0.20168576205656463</v>
      </c>
      <c r="H74" s="31">
        <v>85622121</v>
      </c>
      <c r="I74" s="36">
        <f t="shared" si="9"/>
        <v>0.16641320055542227</v>
      </c>
      <c r="J74" s="31">
        <v>95448877</v>
      </c>
      <c r="K74" s="36">
        <f t="shared" si="10"/>
        <v>0.24511408562957557</v>
      </c>
      <c r="L74" s="31">
        <v>44020020</v>
      </c>
      <c r="M74" s="36">
        <f t="shared" si="11"/>
        <v>0.1130440429560594</v>
      </c>
      <c r="N74" s="31">
        <f t="shared" si="12"/>
        <v>328861408</v>
      </c>
      <c r="O74" s="36">
        <f t="shared" si="13"/>
        <v>0.84452081422366854</v>
      </c>
      <c r="P74" s="31">
        <v>38038733</v>
      </c>
      <c r="Q74" s="31">
        <v>453464908</v>
      </c>
      <c r="R74" s="31">
        <v>443366817</v>
      </c>
      <c r="S74" s="31">
        <v>132835976</v>
      </c>
      <c r="T74" s="36">
        <f t="shared" si="14"/>
        <v>0.29960739258481767</v>
      </c>
      <c r="U74" s="36">
        <f t="shared" si="15"/>
        <v>0.15724201434364282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34217457</v>
      </c>
      <c r="E75" s="31">
        <v>34341700</v>
      </c>
      <c r="F75" s="31">
        <v>54952</v>
      </c>
      <c r="G75" s="36">
        <f t="shared" si="8"/>
        <v>1.6059638797821826E-3</v>
      </c>
      <c r="H75" s="31">
        <v>264745</v>
      </c>
      <c r="I75" s="36">
        <f t="shared" si="9"/>
        <v>7.7371325402703067E-3</v>
      </c>
      <c r="J75" s="31">
        <v>7227019</v>
      </c>
      <c r="K75" s="36">
        <f t="shared" si="10"/>
        <v>0.21044441597241836</v>
      </c>
      <c r="L75" s="31">
        <v>99087</v>
      </c>
      <c r="M75" s="36">
        <f t="shared" si="11"/>
        <v>2.8853260030808027E-3</v>
      </c>
      <c r="N75" s="31">
        <f t="shared" si="12"/>
        <v>7645803</v>
      </c>
      <c r="O75" s="36">
        <f t="shared" si="13"/>
        <v>0.22263903650663772</v>
      </c>
      <c r="P75" s="31">
        <v>-26867</v>
      </c>
      <c r="Q75" s="31">
        <v>31037350</v>
      </c>
      <c r="R75" s="31">
        <v>32495212</v>
      </c>
      <c r="S75" s="31">
        <v>8141440</v>
      </c>
      <c r="T75" s="36">
        <f t="shared" si="14"/>
        <v>0.25054275688369104</v>
      </c>
      <c r="U75" s="36">
        <f t="shared" si="15"/>
        <v>-4.688055979454349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81537634</v>
      </c>
      <c r="E76" s="31">
        <v>70361634</v>
      </c>
      <c r="F76" s="31">
        <v>1858</v>
      </c>
      <c r="G76" s="36">
        <f t="shared" si="8"/>
        <v>2.2787023719623749E-5</v>
      </c>
      <c r="H76" s="31">
        <v>6692201</v>
      </c>
      <c r="I76" s="36">
        <f t="shared" si="9"/>
        <v>8.2074996191329269E-2</v>
      </c>
      <c r="J76" s="31">
        <v>10432358</v>
      </c>
      <c r="K76" s="36">
        <f t="shared" si="10"/>
        <v>0.14826770509621764</v>
      </c>
      <c r="L76" s="31">
        <v>16884494</v>
      </c>
      <c r="M76" s="36">
        <f t="shared" si="11"/>
        <v>0.2399673378818917</v>
      </c>
      <c r="N76" s="31">
        <f t="shared" si="12"/>
        <v>34010911</v>
      </c>
      <c r="O76" s="36">
        <f t="shared" si="13"/>
        <v>0.48337295577871314</v>
      </c>
      <c r="P76" s="31">
        <v>1815822</v>
      </c>
      <c r="Q76" s="31">
        <v>63825530</v>
      </c>
      <c r="R76" s="31">
        <v>47838163</v>
      </c>
      <c r="S76" s="31">
        <v>15154693</v>
      </c>
      <c r="T76" s="36">
        <f t="shared" si="14"/>
        <v>0.31679086423113695</v>
      </c>
      <c r="U76" s="36">
        <f t="shared" si="15"/>
        <v>8.2985402754234716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1215916932</v>
      </c>
      <c r="E78" s="32">
        <f>SUM(E71:E77)</f>
        <v>1089412960</v>
      </c>
      <c r="F78" s="32">
        <f>SUM(F71:F77)</f>
        <v>263761155</v>
      </c>
      <c r="G78" s="37">
        <f t="shared" si="8"/>
        <v>0.21692366317010872</v>
      </c>
      <c r="H78" s="32">
        <f>SUM(H71:H77)</f>
        <v>223968084</v>
      </c>
      <c r="I78" s="37">
        <f t="shared" si="9"/>
        <v>0.18419686255343634</v>
      </c>
      <c r="J78" s="32">
        <f>SUM(J71:J77)</f>
        <v>240073108</v>
      </c>
      <c r="K78" s="37">
        <f t="shared" si="10"/>
        <v>0.22036924179789452</v>
      </c>
      <c r="L78" s="32">
        <f>SUM(L71:L77)</f>
        <v>185188783</v>
      </c>
      <c r="M78" s="37">
        <f t="shared" si="11"/>
        <v>0.16998951710653415</v>
      </c>
      <c r="N78" s="32">
        <f t="shared" si="12"/>
        <v>912991130</v>
      </c>
      <c r="O78" s="37">
        <f t="shared" si="13"/>
        <v>0.83805789312438506</v>
      </c>
      <c r="P78" s="32">
        <f>SUM(P71:P77)</f>
        <v>140914021</v>
      </c>
      <c r="Q78" s="32">
        <f>SUM(Q71:Q77)</f>
        <v>1049489225</v>
      </c>
      <c r="R78" s="32">
        <f>SUM(R71:R77)</f>
        <v>1008364674</v>
      </c>
      <c r="S78" s="32">
        <f>SUM(S71:S77)</f>
        <v>578733093</v>
      </c>
      <c r="T78" s="37">
        <f t="shared" si="14"/>
        <v>0.5739323361103783</v>
      </c>
      <c r="U78" s="37">
        <f t="shared" si="15"/>
        <v>0.31419699534370671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470960148</v>
      </c>
      <c r="E79" s="31">
        <v>512613288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197388496</v>
      </c>
      <c r="K79" s="36">
        <f t="shared" si="10"/>
        <v>0.38506316675895458</v>
      </c>
      <c r="L79" s="31">
        <v>203054647</v>
      </c>
      <c r="M79" s="36">
        <f t="shared" si="11"/>
        <v>0.39611662778433476</v>
      </c>
      <c r="N79" s="31">
        <f t="shared" si="12"/>
        <v>400443143</v>
      </c>
      <c r="O79" s="36">
        <f t="shared" si="13"/>
        <v>0.78117979454328934</v>
      </c>
      <c r="P79" s="31">
        <v>72251298</v>
      </c>
      <c r="Q79" s="31">
        <v>446710413</v>
      </c>
      <c r="R79" s="31">
        <v>446710413</v>
      </c>
      <c r="S79" s="31">
        <v>333533823</v>
      </c>
      <c r="T79" s="36">
        <f t="shared" si="14"/>
        <v>0.74664438816204626</v>
      </c>
      <c r="U79" s="36">
        <f t="shared" si="15"/>
        <v>1.8103944513218297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401891682</v>
      </c>
      <c r="E80" s="31">
        <v>376272804</v>
      </c>
      <c r="F80" s="31">
        <v>42923283</v>
      </c>
      <c r="G80" s="36">
        <f t="shared" si="8"/>
        <v>0.10680311368076535</v>
      </c>
      <c r="H80" s="31">
        <v>58941103</v>
      </c>
      <c r="I80" s="36">
        <f t="shared" si="9"/>
        <v>0.14665917619066324</v>
      </c>
      <c r="J80" s="31">
        <v>48072130</v>
      </c>
      <c r="K80" s="36">
        <f t="shared" si="10"/>
        <v>0.12775871519005663</v>
      </c>
      <c r="L80" s="31">
        <v>63566126</v>
      </c>
      <c r="M80" s="36">
        <f t="shared" si="11"/>
        <v>0.16893627528818161</v>
      </c>
      <c r="N80" s="31">
        <f t="shared" si="12"/>
        <v>213502642</v>
      </c>
      <c r="O80" s="36">
        <f t="shared" si="13"/>
        <v>0.56741449217254614</v>
      </c>
      <c r="P80" s="31">
        <v>30668665</v>
      </c>
      <c r="Q80" s="31">
        <v>323144956</v>
      </c>
      <c r="R80" s="31">
        <v>323144956</v>
      </c>
      <c r="S80" s="31">
        <v>200030898</v>
      </c>
      <c r="T80" s="36">
        <f t="shared" si="14"/>
        <v>0.61901290515579022</v>
      </c>
      <c r="U80" s="36">
        <f t="shared" si="15"/>
        <v>1.0726733948151965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510679430</v>
      </c>
      <c r="E81" s="31">
        <v>507323075</v>
      </c>
      <c r="F81" s="31">
        <v>89470165</v>
      </c>
      <c r="G81" s="36">
        <f t="shared" si="8"/>
        <v>0.17519829416273924</v>
      </c>
      <c r="H81" s="31">
        <v>90431944</v>
      </c>
      <c r="I81" s="36">
        <f t="shared" si="9"/>
        <v>0.17708162633454808</v>
      </c>
      <c r="J81" s="31">
        <v>132781591</v>
      </c>
      <c r="K81" s="36">
        <f t="shared" si="10"/>
        <v>0.26172984739556743</v>
      </c>
      <c r="L81" s="31">
        <v>13993632</v>
      </c>
      <c r="M81" s="36">
        <f t="shared" si="11"/>
        <v>2.7583275213728452E-2</v>
      </c>
      <c r="N81" s="31">
        <f t="shared" si="12"/>
        <v>326677332</v>
      </c>
      <c r="O81" s="36">
        <f t="shared" si="13"/>
        <v>0.64392366146562519</v>
      </c>
      <c r="P81" s="31">
        <v>68373788</v>
      </c>
      <c r="Q81" s="31">
        <v>476025690</v>
      </c>
      <c r="R81" s="31">
        <v>433881910</v>
      </c>
      <c r="S81" s="31">
        <v>322592676</v>
      </c>
      <c r="T81" s="36">
        <f t="shared" si="14"/>
        <v>0.74350340165138484</v>
      </c>
      <c r="U81" s="36">
        <f t="shared" si="15"/>
        <v>-0.7953363063634854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269</v>
      </c>
      <c r="E82" s="31">
        <v>269</v>
      </c>
      <c r="F82" s="31">
        <v>66982</v>
      </c>
      <c r="G82" s="36">
        <f t="shared" si="8"/>
        <v>249.00371747211895</v>
      </c>
      <c r="H82" s="31">
        <v>83372</v>
      </c>
      <c r="I82" s="36">
        <f t="shared" si="9"/>
        <v>309.93308550185873</v>
      </c>
      <c r="J82" s="31">
        <v>70832</v>
      </c>
      <c r="K82" s="36">
        <f t="shared" si="10"/>
        <v>263.31598513011153</v>
      </c>
      <c r="L82" s="31">
        <v>47167</v>
      </c>
      <c r="M82" s="36">
        <f t="shared" si="11"/>
        <v>175.34200743494424</v>
      </c>
      <c r="N82" s="31">
        <f t="shared" si="12"/>
        <v>268353</v>
      </c>
      <c r="O82" s="36">
        <f t="shared" si="13"/>
        <v>997.5947955390335</v>
      </c>
      <c r="P82" s="31">
        <v>42600</v>
      </c>
      <c r="Q82" s="31">
        <v>104</v>
      </c>
      <c r="R82" s="31">
        <v>199620</v>
      </c>
      <c r="S82" s="31">
        <v>221308</v>
      </c>
      <c r="T82" s="36">
        <f t="shared" si="14"/>
        <v>1.1086464282136059</v>
      </c>
      <c r="U82" s="36">
        <f t="shared" si="15"/>
        <v>0.10720657276995316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1383531529</v>
      </c>
      <c r="E84" s="32">
        <f>SUM(E79:E83)</f>
        <v>1396209436</v>
      </c>
      <c r="F84" s="32">
        <f>SUM(F79:F83)</f>
        <v>132460430</v>
      </c>
      <c r="G84" s="37">
        <f t="shared" si="8"/>
        <v>9.5740810544260466E-2</v>
      </c>
      <c r="H84" s="32">
        <f>SUM(H79:H83)</f>
        <v>149456419</v>
      </c>
      <c r="I84" s="37">
        <f t="shared" si="9"/>
        <v>0.10802530760395848</v>
      </c>
      <c r="J84" s="32">
        <f>SUM(J79:J83)</f>
        <v>378313049</v>
      </c>
      <c r="K84" s="37">
        <f t="shared" si="10"/>
        <v>0.27095723553038642</v>
      </c>
      <c r="L84" s="32">
        <f>SUM(L79:L83)</f>
        <v>280661572</v>
      </c>
      <c r="M84" s="37">
        <f t="shared" si="11"/>
        <v>0.20101681364084406</v>
      </c>
      <c r="N84" s="32">
        <f t="shared" si="12"/>
        <v>940891470</v>
      </c>
      <c r="O84" s="37">
        <f t="shared" si="13"/>
        <v>0.67388992348852739</v>
      </c>
      <c r="P84" s="32">
        <f>SUM(P79:P83)</f>
        <v>171336351</v>
      </c>
      <c r="Q84" s="32">
        <f>SUM(Q79:Q83)</f>
        <v>1245881163</v>
      </c>
      <c r="R84" s="32">
        <f>SUM(R79:R83)</f>
        <v>1203936899</v>
      </c>
      <c r="S84" s="32">
        <f>SUM(S79:S83)</f>
        <v>856378705</v>
      </c>
      <c r="T84" s="37">
        <f t="shared" si="14"/>
        <v>0.71131527384144078</v>
      </c>
      <c r="U84" s="37">
        <f t="shared" si="15"/>
        <v>0.63807370918037121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7846505826</v>
      </c>
      <c r="E85" s="32">
        <f>SUM(E57,E59:E62,E64:E69,E71:E77,E79:E83)</f>
        <v>7702663539</v>
      </c>
      <c r="F85" s="32">
        <f>SUM(F57,F59:F62,F64:F69,F71:F77,F79:F83)</f>
        <v>1711916746</v>
      </c>
      <c r="G85" s="37">
        <f t="shared" si="8"/>
        <v>0.21817568022793438</v>
      </c>
      <c r="H85" s="32">
        <f>SUM(H57,H59:H62,H64:H69,H71:H77,H79:H83)</f>
        <v>1358318669</v>
      </c>
      <c r="I85" s="37">
        <f t="shared" si="9"/>
        <v>0.17311128024643871</v>
      </c>
      <c r="J85" s="32">
        <f>SUM(J57,J59:J62,J64:J69,J71:J77,J79:J83)</f>
        <v>1596332400</v>
      </c>
      <c r="K85" s="37">
        <f t="shared" si="10"/>
        <v>0.20724420739884014</v>
      </c>
      <c r="L85" s="32">
        <f>SUM(L57,L59:L62,L64:L69,L71:L77,L79:L83)</f>
        <v>1479114110</v>
      </c>
      <c r="M85" s="37">
        <f t="shared" si="11"/>
        <v>0.19202631693711839</v>
      </c>
      <c r="N85" s="32">
        <f t="shared" si="12"/>
        <v>6145681925</v>
      </c>
      <c r="O85" s="37">
        <f t="shared" si="13"/>
        <v>0.79786451710934581</v>
      </c>
      <c r="P85" s="32">
        <f>SUM(P57,P59:P62,P64:P69,P71:P77,P79:P83)</f>
        <v>1280554769</v>
      </c>
      <c r="Q85" s="32">
        <f>SUM(Q57,Q59:Q62,Q64:Q69,Q71:Q77,Q79:Q83)</f>
        <v>7242804226</v>
      </c>
      <c r="R85" s="32">
        <f>SUM(R57,R59:R62,R64:R69,R71:R77,R79:R83)</f>
        <v>6964786242</v>
      </c>
      <c r="S85" s="32">
        <f>SUM(S57,S59:S62,S64:S69,S71:S77,S79:S83)</f>
        <v>5321542107</v>
      </c>
      <c r="T85" s="37">
        <f t="shared" si="14"/>
        <v>0.7640639528761578</v>
      </c>
      <c r="U85" s="37">
        <f t="shared" si="15"/>
        <v>0.15505728127119256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23758258912</v>
      </c>
      <c r="E88" s="31">
        <v>23806258912</v>
      </c>
      <c r="F88" s="31">
        <v>6391211112</v>
      </c>
      <c r="G88" s="36">
        <f t="shared" ref="G88:G99" si="16">IF(($D88      =0),0,($F88      /$D88      ))</f>
        <v>0.26901007921804737</v>
      </c>
      <c r="H88" s="31">
        <v>5005639578</v>
      </c>
      <c r="I88" s="36">
        <f t="shared" ref="I88:I99" si="17">IF(($D88      =0),0,($H88      /$D88      ))</f>
        <v>0.21069050541711681</v>
      </c>
      <c r="J88" s="31">
        <v>4567105579</v>
      </c>
      <c r="K88" s="36">
        <f t="shared" ref="K88:K99" si="18">IF(($E88      =0),0,($J88      /$E88      ))</f>
        <v>0.19184474116165573</v>
      </c>
      <c r="L88" s="31">
        <v>4755646634</v>
      </c>
      <c r="M88" s="36">
        <f t="shared" ref="M88:M99" si="19">IF(($E88      =0),0,($L88      /$E88      ))</f>
        <v>0.19976455148115799</v>
      </c>
      <c r="N88" s="31">
        <f t="shared" ref="N88:N99" si="20">$F88      +$H88      +$J88      +$L88</f>
        <v>20719602903</v>
      </c>
      <c r="O88" s="36">
        <f t="shared" ref="O88:O99" si="21">IF(($E88      =0),0,($N88      /$E88      ))</f>
        <v>0.87034266827014506</v>
      </c>
      <c r="P88" s="31">
        <v>4206002711</v>
      </c>
      <c r="Q88" s="31">
        <v>20621325192</v>
      </c>
      <c r="R88" s="31">
        <v>20621325192</v>
      </c>
      <c r="S88" s="31">
        <v>19176712375</v>
      </c>
      <c r="T88" s="36">
        <f t="shared" ref="T88:T99" si="22">IF(($R88      =0),0,($S88      /$R88      ))</f>
        <v>0.92994568469535432</v>
      </c>
      <c r="U88" s="36">
        <f t="shared" ref="U88:U99" si="23">IF(($P88      =0),0,(($L88      /$P88      )-1))</f>
        <v>0.13068082946368786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22972480773</v>
      </c>
      <c r="E89" s="31">
        <v>19158305925</v>
      </c>
      <c r="F89" s="31">
        <v>5164761998</v>
      </c>
      <c r="G89" s="36">
        <f t="shared" si="16"/>
        <v>0.22482386856844144</v>
      </c>
      <c r="H89" s="31">
        <v>4421086159</v>
      </c>
      <c r="I89" s="36">
        <f t="shared" si="17"/>
        <v>0.19245140316740139</v>
      </c>
      <c r="J89" s="31">
        <v>4232656504</v>
      </c>
      <c r="K89" s="36">
        <f t="shared" si="18"/>
        <v>0.22093062510692735</v>
      </c>
      <c r="L89" s="31">
        <v>5269873005</v>
      </c>
      <c r="M89" s="36">
        <f t="shared" si="19"/>
        <v>0.27506988486509409</v>
      </c>
      <c r="N89" s="31">
        <f t="shared" si="20"/>
        <v>19088377666</v>
      </c>
      <c r="O89" s="36">
        <f t="shared" si="21"/>
        <v>0.99634997690955807</v>
      </c>
      <c r="P89" s="31">
        <v>3878488225</v>
      </c>
      <c r="Q89" s="31">
        <v>21340646555</v>
      </c>
      <c r="R89" s="31">
        <v>19311370311</v>
      </c>
      <c r="S89" s="31">
        <v>16754208491</v>
      </c>
      <c r="T89" s="36">
        <f t="shared" si="22"/>
        <v>0.86758258068598015</v>
      </c>
      <c r="U89" s="36">
        <f t="shared" si="23"/>
        <v>0.35874410318726691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16954289163</v>
      </c>
      <c r="E90" s="31">
        <v>16819400525</v>
      </c>
      <c r="F90" s="31">
        <v>5168307843</v>
      </c>
      <c r="G90" s="36">
        <f t="shared" si="16"/>
        <v>0.30483777841178961</v>
      </c>
      <c r="H90" s="31">
        <v>4886288430</v>
      </c>
      <c r="I90" s="36">
        <f t="shared" si="17"/>
        <v>0.2882036741866793</v>
      </c>
      <c r="J90" s="31">
        <v>4031077732</v>
      </c>
      <c r="K90" s="36">
        <f t="shared" si="18"/>
        <v>0.2396683357417104</v>
      </c>
      <c r="L90" s="31">
        <v>2124753636</v>
      </c>
      <c r="M90" s="36">
        <f t="shared" si="19"/>
        <v>0.12632754852599004</v>
      </c>
      <c r="N90" s="31">
        <f t="shared" si="20"/>
        <v>16210427641</v>
      </c>
      <c r="O90" s="36">
        <f t="shared" si="21"/>
        <v>0.9637934251524104</v>
      </c>
      <c r="P90" s="31">
        <v>3199848624</v>
      </c>
      <c r="Q90" s="31">
        <v>16045634037</v>
      </c>
      <c r="R90" s="31">
        <v>15961462589</v>
      </c>
      <c r="S90" s="31">
        <v>10648239957</v>
      </c>
      <c r="T90" s="36">
        <f t="shared" si="22"/>
        <v>0.66712181904547641</v>
      </c>
      <c r="U90" s="36">
        <f t="shared" si="23"/>
        <v>-0.33598307742947775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63685028848</v>
      </c>
      <c r="E91" s="32">
        <f>SUM(E88:E90)</f>
        <v>59783965362</v>
      </c>
      <c r="F91" s="32">
        <f>SUM(F88:F90)</f>
        <v>16724280953</v>
      </c>
      <c r="G91" s="37">
        <f t="shared" si="16"/>
        <v>0.26260930167616969</v>
      </c>
      <c r="H91" s="32">
        <f>SUM(H88:H90)</f>
        <v>14313014167</v>
      </c>
      <c r="I91" s="37">
        <f t="shared" si="17"/>
        <v>0.2247469213080131</v>
      </c>
      <c r="J91" s="32">
        <f>SUM(J88:J90)</f>
        <v>12830839815</v>
      </c>
      <c r="K91" s="37">
        <f t="shared" si="18"/>
        <v>0.2146200864614371</v>
      </c>
      <c r="L91" s="32">
        <f>SUM(L88:L90)</f>
        <v>12150273275</v>
      </c>
      <c r="M91" s="37">
        <f t="shared" si="19"/>
        <v>0.20323632267328623</v>
      </c>
      <c r="N91" s="32">
        <f t="shared" si="20"/>
        <v>56018408210</v>
      </c>
      <c r="O91" s="37">
        <f t="shared" si="21"/>
        <v>0.93701392791195692</v>
      </c>
      <c r="P91" s="32">
        <f>SUM(P88:P90)</f>
        <v>11284339560</v>
      </c>
      <c r="Q91" s="32">
        <f>SUM(Q88:Q90)</f>
        <v>58007605784</v>
      </c>
      <c r="R91" s="32">
        <f>SUM(R88:R90)</f>
        <v>55894158092</v>
      </c>
      <c r="S91" s="32">
        <f>SUM(S88:S90)</f>
        <v>46579160823</v>
      </c>
      <c r="T91" s="37">
        <f t="shared" si="22"/>
        <v>0.8333457809013276</v>
      </c>
      <c r="U91" s="37">
        <f t="shared" si="23"/>
        <v>7.6737651361494574E-2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4035865709</v>
      </c>
      <c r="E92" s="31">
        <v>4035865710</v>
      </c>
      <c r="F92" s="31">
        <v>1066303252</v>
      </c>
      <c r="G92" s="36">
        <f t="shared" si="16"/>
        <v>0.2642068217537909</v>
      </c>
      <c r="H92" s="31">
        <v>738628448</v>
      </c>
      <c r="I92" s="36">
        <f t="shared" si="17"/>
        <v>0.18301611135198453</v>
      </c>
      <c r="J92" s="31">
        <v>761800180</v>
      </c>
      <c r="K92" s="36">
        <f t="shared" si="18"/>
        <v>0.1887575639874301</v>
      </c>
      <c r="L92" s="31">
        <v>697256689</v>
      </c>
      <c r="M92" s="36">
        <f t="shared" si="19"/>
        <v>0.17276508662623466</v>
      </c>
      <c r="N92" s="31">
        <f t="shared" si="20"/>
        <v>3263988569</v>
      </c>
      <c r="O92" s="36">
        <f t="shared" si="21"/>
        <v>0.80874558360862803</v>
      </c>
      <c r="P92" s="31">
        <v>633072726</v>
      </c>
      <c r="Q92" s="31">
        <v>3331330442</v>
      </c>
      <c r="R92" s="31">
        <v>3209823045</v>
      </c>
      <c r="S92" s="31">
        <v>3031390785</v>
      </c>
      <c r="T92" s="36">
        <f t="shared" si="22"/>
        <v>0.94441056173549909</v>
      </c>
      <c r="U92" s="36">
        <f t="shared" si="23"/>
        <v>0.10138481783213016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620855444</v>
      </c>
      <c r="E93" s="31">
        <v>563743050</v>
      </c>
      <c r="F93" s="31">
        <v>146898806</v>
      </c>
      <c r="G93" s="36">
        <f t="shared" si="16"/>
        <v>0.23660709980019118</v>
      </c>
      <c r="H93" s="31">
        <v>119320745</v>
      </c>
      <c r="I93" s="36">
        <f t="shared" si="17"/>
        <v>0.19218764392440441</v>
      </c>
      <c r="J93" s="31">
        <v>123540438</v>
      </c>
      <c r="K93" s="36">
        <f t="shared" si="18"/>
        <v>0.21914316815080914</v>
      </c>
      <c r="L93" s="31">
        <v>121957915</v>
      </c>
      <c r="M93" s="36">
        <f t="shared" si="19"/>
        <v>0.2163359974016531</v>
      </c>
      <c r="N93" s="31">
        <f t="shared" si="20"/>
        <v>511717904</v>
      </c>
      <c r="O93" s="36">
        <f t="shared" si="21"/>
        <v>0.90771478956592011</v>
      </c>
      <c r="P93" s="31">
        <v>94827316</v>
      </c>
      <c r="Q93" s="31">
        <v>525786401</v>
      </c>
      <c r="R93" s="31">
        <v>525034084</v>
      </c>
      <c r="S93" s="31">
        <v>430016783</v>
      </c>
      <c r="T93" s="36">
        <f t="shared" si="22"/>
        <v>0.81902641391182518</v>
      </c>
      <c r="U93" s="36">
        <f t="shared" si="23"/>
        <v>0.28610531378954129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514873758</v>
      </c>
      <c r="E94" s="31">
        <v>528651396</v>
      </c>
      <c r="F94" s="31">
        <v>156210589</v>
      </c>
      <c r="G94" s="36">
        <f t="shared" si="16"/>
        <v>0.30339590350611734</v>
      </c>
      <c r="H94" s="31">
        <v>106344863</v>
      </c>
      <c r="I94" s="36">
        <f t="shared" si="17"/>
        <v>0.20654551013260225</v>
      </c>
      <c r="J94" s="31">
        <v>89701934</v>
      </c>
      <c r="K94" s="36">
        <f t="shared" si="18"/>
        <v>0.16968069067578892</v>
      </c>
      <c r="L94" s="31">
        <v>101737436</v>
      </c>
      <c r="M94" s="36">
        <f t="shared" si="19"/>
        <v>0.19244711499825493</v>
      </c>
      <c r="N94" s="31">
        <f t="shared" si="20"/>
        <v>453994822</v>
      </c>
      <c r="O94" s="36">
        <f t="shared" si="21"/>
        <v>0.85877919822990501</v>
      </c>
      <c r="P94" s="31">
        <v>150923588</v>
      </c>
      <c r="Q94" s="31">
        <v>436264933</v>
      </c>
      <c r="R94" s="31">
        <v>449824241</v>
      </c>
      <c r="S94" s="31">
        <v>389353728</v>
      </c>
      <c r="T94" s="36">
        <f t="shared" si="22"/>
        <v>0.86556857659434139</v>
      </c>
      <c r="U94" s="36">
        <f t="shared" si="23"/>
        <v>-0.32590102482853778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5171594911</v>
      </c>
      <c r="E96" s="32">
        <f>SUM(E92:E95)</f>
        <v>5128260156</v>
      </c>
      <c r="F96" s="32">
        <f>SUM(F92:F95)</f>
        <v>1369412647</v>
      </c>
      <c r="G96" s="37">
        <f t="shared" si="16"/>
        <v>0.26479503336335464</v>
      </c>
      <c r="H96" s="32">
        <f>SUM(H92:H95)</f>
        <v>964294056</v>
      </c>
      <c r="I96" s="37">
        <f t="shared" si="17"/>
        <v>0.18645970393948361</v>
      </c>
      <c r="J96" s="32">
        <f>SUM(J92:J95)</f>
        <v>975042552</v>
      </c>
      <c r="K96" s="37">
        <f t="shared" si="18"/>
        <v>0.19013125745175241</v>
      </c>
      <c r="L96" s="32">
        <f>SUM(L92:L95)</f>
        <v>920952040</v>
      </c>
      <c r="M96" s="37">
        <f t="shared" si="19"/>
        <v>0.17958372079125073</v>
      </c>
      <c r="N96" s="32">
        <f t="shared" si="20"/>
        <v>4229701295</v>
      </c>
      <c r="O96" s="37">
        <f t="shared" si="21"/>
        <v>0.82478290225804995</v>
      </c>
      <c r="P96" s="32">
        <f>SUM(P92:P95)</f>
        <v>878823630</v>
      </c>
      <c r="Q96" s="32">
        <f>SUM(Q92:Q95)</f>
        <v>4293381776</v>
      </c>
      <c r="R96" s="32">
        <f>SUM(R92:R95)</f>
        <v>4184681370</v>
      </c>
      <c r="S96" s="32">
        <f>SUM(S92:S95)</f>
        <v>3850761296</v>
      </c>
      <c r="T96" s="37">
        <f t="shared" si="22"/>
        <v>0.92020418175828755</v>
      </c>
      <c r="U96" s="37">
        <f t="shared" si="23"/>
        <v>4.7937274968357313E-2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1599094883</v>
      </c>
      <c r="E97" s="31">
        <v>1541833560</v>
      </c>
      <c r="F97" s="31">
        <v>381492926</v>
      </c>
      <c r="G97" s="36">
        <f t="shared" si="16"/>
        <v>0.23856803624078635</v>
      </c>
      <c r="H97" s="31">
        <v>369415270</v>
      </c>
      <c r="I97" s="36">
        <f t="shared" si="17"/>
        <v>0.23101522863168339</v>
      </c>
      <c r="J97" s="31">
        <v>241829188</v>
      </c>
      <c r="K97" s="36">
        <f t="shared" si="18"/>
        <v>0.15684519670203573</v>
      </c>
      <c r="L97" s="31">
        <v>26539763</v>
      </c>
      <c r="M97" s="36">
        <f t="shared" si="19"/>
        <v>1.7213117996990546E-2</v>
      </c>
      <c r="N97" s="31">
        <f t="shared" si="20"/>
        <v>1019277147</v>
      </c>
      <c r="O97" s="36">
        <f t="shared" si="21"/>
        <v>0.6610811785676789</v>
      </c>
      <c r="P97" s="31">
        <v>295815314</v>
      </c>
      <c r="Q97" s="31">
        <v>1324140827</v>
      </c>
      <c r="R97" s="31">
        <v>1327655964</v>
      </c>
      <c r="S97" s="31">
        <v>1232662133</v>
      </c>
      <c r="T97" s="36">
        <f t="shared" si="22"/>
        <v>0.9284499647681318</v>
      </c>
      <c r="U97" s="36">
        <f t="shared" si="23"/>
        <v>-0.91028266034935568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408927601</v>
      </c>
      <c r="E98" s="31">
        <v>355495044</v>
      </c>
      <c r="F98" s="31">
        <v>79334436</v>
      </c>
      <c r="G98" s="36">
        <f t="shared" si="16"/>
        <v>0.19400606808147441</v>
      </c>
      <c r="H98" s="31">
        <v>53002784</v>
      </c>
      <c r="I98" s="36">
        <f t="shared" si="17"/>
        <v>0.1296141025217811</v>
      </c>
      <c r="J98" s="31">
        <v>0</v>
      </c>
      <c r="K98" s="36">
        <f t="shared" si="18"/>
        <v>0</v>
      </c>
      <c r="L98" s="31">
        <v>172906929</v>
      </c>
      <c r="M98" s="36">
        <f t="shared" si="19"/>
        <v>0.48638351481490694</v>
      </c>
      <c r="N98" s="31">
        <f t="shared" si="20"/>
        <v>305244149</v>
      </c>
      <c r="O98" s="36">
        <f t="shared" si="21"/>
        <v>0.8586453008329421</v>
      </c>
      <c r="P98" s="31">
        <v>46327104</v>
      </c>
      <c r="Q98" s="31">
        <v>343963550</v>
      </c>
      <c r="R98" s="31">
        <v>323153910</v>
      </c>
      <c r="S98" s="31">
        <v>262570376</v>
      </c>
      <c r="T98" s="36">
        <f t="shared" si="22"/>
        <v>0.81252421176027234</v>
      </c>
      <c r="U98" s="36">
        <f t="shared" si="23"/>
        <v>2.7323060167974238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1021209241</v>
      </c>
      <c r="E99" s="31">
        <v>922303807</v>
      </c>
      <c r="F99" s="31">
        <v>221196622</v>
      </c>
      <c r="G99" s="36">
        <f t="shared" si="16"/>
        <v>0.2166026443154758</v>
      </c>
      <c r="H99" s="31">
        <v>216153801</v>
      </c>
      <c r="I99" s="36">
        <f t="shared" si="17"/>
        <v>0.21166455641190188</v>
      </c>
      <c r="J99" s="31">
        <v>188146349</v>
      </c>
      <c r="K99" s="36">
        <f t="shared" si="18"/>
        <v>0.20399606677542426</v>
      </c>
      <c r="L99" s="31">
        <v>202253093</v>
      </c>
      <c r="M99" s="36">
        <f t="shared" si="19"/>
        <v>0.21929118308410062</v>
      </c>
      <c r="N99" s="31">
        <f t="shared" si="20"/>
        <v>827749865</v>
      </c>
      <c r="O99" s="36">
        <f t="shared" si="21"/>
        <v>0.89748069856985857</v>
      </c>
      <c r="P99" s="31">
        <v>165204245</v>
      </c>
      <c r="Q99" s="31">
        <v>886071144</v>
      </c>
      <c r="R99" s="31">
        <v>886071474</v>
      </c>
      <c r="S99" s="31">
        <v>752004346</v>
      </c>
      <c r="T99" s="36">
        <f t="shared" si="22"/>
        <v>0.84869490562112371</v>
      </c>
      <c r="U99" s="36">
        <f t="shared" si="23"/>
        <v>0.22426087174696985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609996</v>
      </c>
      <c r="E100" s="31">
        <v>609996</v>
      </c>
      <c r="F100" s="31">
        <v>92740</v>
      </c>
      <c r="G100" s="36">
        <f>IF(($D100     =0),0,($F100     /$D100     ))</f>
        <v>0.15203378382809069</v>
      </c>
      <c r="H100" s="31">
        <v>143589</v>
      </c>
      <c r="I100" s="36">
        <f>IF(($D100     =0),0,($H100     /$D100     ))</f>
        <v>0.23539334684161864</v>
      </c>
      <c r="J100" s="31">
        <v>107172</v>
      </c>
      <c r="K100" s="36">
        <f>IF(($E100     =0),0,($J100     /$E100     ))</f>
        <v>0.17569295536364174</v>
      </c>
      <c r="L100" s="31">
        <v>134097</v>
      </c>
      <c r="M100" s="36">
        <f>IF(($E100     =0),0,($L100     /$E100     ))</f>
        <v>0.21983258906615782</v>
      </c>
      <c r="N100" s="31">
        <f>$F100     +$H100     +$J100     +$L100</f>
        <v>477598</v>
      </c>
      <c r="O100" s="36">
        <f>IF(($E100     =0),0,($N100     /$E100     ))</f>
        <v>0.78295267509950883</v>
      </c>
      <c r="P100" s="31">
        <v>84218</v>
      </c>
      <c r="Q100" s="31">
        <v>0</v>
      </c>
      <c r="R100" s="31">
        <v>0</v>
      </c>
      <c r="S100" s="31">
        <v>485110</v>
      </c>
      <c r="T100" s="36">
        <f>IF(($R100     =0),0,($S100     /$R100     ))</f>
        <v>0</v>
      </c>
      <c r="U100" s="36">
        <f>IF(($P100     =0),0,(($L100     /$P100     )-1))</f>
        <v>0.59226056187513354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3029841721</v>
      </c>
      <c r="E101" s="32">
        <f>SUM(E97:E100)</f>
        <v>2820242407</v>
      </c>
      <c r="F101" s="32">
        <f>SUM(F97:F100)</f>
        <v>682116724</v>
      </c>
      <c r="G101" s="37">
        <f>IF(($D101     =0),0,($F101     /$D101     ))</f>
        <v>0.22513279135085221</v>
      </c>
      <c r="H101" s="32">
        <f>SUM(H97:H100)</f>
        <v>638715444</v>
      </c>
      <c r="I101" s="37">
        <f>IF(($D101     =0),0,($H101     /$D101     ))</f>
        <v>0.21080818828687586</v>
      </c>
      <c r="J101" s="32">
        <f>SUM(J97:J100)</f>
        <v>430082709</v>
      </c>
      <c r="K101" s="37">
        <f>IF(($E101     =0),0,($J101     /$E101     ))</f>
        <v>0.15249849017677011</v>
      </c>
      <c r="L101" s="32">
        <f>SUM(L97:L100)</f>
        <v>401833882</v>
      </c>
      <c r="M101" s="37">
        <f>IF(($E101     =0),0,($L101     /$E101     ))</f>
        <v>0.14248203665139766</v>
      </c>
      <c r="N101" s="32">
        <f>$F101     +$H101     +$J101     +$L101</f>
        <v>2152748759</v>
      </c>
      <c r="O101" s="37">
        <f>IF(($E101     =0),0,($N101     /$E101     ))</f>
        <v>0.76332046977832713</v>
      </c>
      <c r="P101" s="32">
        <f>SUM(P97:P100)</f>
        <v>507430881</v>
      </c>
      <c r="Q101" s="32">
        <f>SUM(Q97:Q100)</f>
        <v>2554175521</v>
      </c>
      <c r="R101" s="32">
        <f>SUM(R97:R100)</f>
        <v>2536881348</v>
      </c>
      <c r="S101" s="32">
        <f>SUM(S97:S100)</f>
        <v>2247721965</v>
      </c>
      <c r="T101" s="37">
        <f>IF(($R101     =0),0,($S101     /$R101     ))</f>
        <v>0.88601777405633719</v>
      </c>
      <c r="U101" s="37">
        <f>IF(($P101     =0),0,(($L101     /$P101     )-1))</f>
        <v>-0.2081012467981822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71886465480</v>
      </c>
      <c r="E102" s="32">
        <f>SUM(E88:E90,E92:E95,E97:E100)</f>
        <v>67732467925</v>
      </c>
      <c r="F102" s="32">
        <f>SUM(F88:F90,F92:F95,F97:F100)</f>
        <v>18775810324</v>
      </c>
      <c r="G102" s="37">
        <f>IF(($D102     =0),0,($F102     /$D102     ))</f>
        <v>0.26118700089968588</v>
      </c>
      <c r="H102" s="32">
        <f>SUM(H88:H90,H92:H95,H97:H100)</f>
        <v>15916023667</v>
      </c>
      <c r="I102" s="37">
        <f>IF(($D102     =0),0,($H102     /$D102     ))</f>
        <v>0.22140501081428327</v>
      </c>
      <c r="J102" s="32">
        <f>SUM(J88:J90,J92:J95,J97:J100)</f>
        <v>14235965076</v>
      </c>
      <c r="K102" s="37">
        <f>IF(($E102     =0),0,($J102     /$E102     ))</f>
        <v>0.2101793351419507</v>
      </c>
      <c r="L102" s="32">
        <f>SUM(L88:L90,L92:L95,L97:L100)</f>
        <v>13473059197</v>
      </c>
      <c r="M102" s="37">
        <f>IF(($E102     =0),0,($L102     /$E102     ))</f>
        <v>0.1989158170335486</v>
      </c>
      <c r="N102" s="32">
        <f>$F102     +$H102     +$J102     +$L102</f>
        <v>62400858264</v>
      </c>
      <c r="O102" s="37">
        <f>IF(($E102     =0),0,($N102     /$E102     ))</f>
        <v>0.92128428471108303</v>
      </c>
      <c r="P102" s="32">
        <f>SUM(P88:P90,P92:P95,P97:P100)</f>
        <v>12670594071</v>
      </c>
      <c r="Q102" s="32">
        <f>SUM(Q88:Q90,Q92:Q95,Q97:Q100)</f>
        <v>64855163081</v>
      </c>
      <c r="R102" s="32">
        <f>SUM(R88:R90,R92:R95,R97:R100)</f>
        <v>62615720810</v>
      </c>
      <c r="S102" s="32">
        <f>SUM(S88:S90,S92:S95,S97:S100)</f>
        <v>52677644084</v>
      </c>
      <c r="T102" s="37">
        <f>IF(($R102     =0),0,($S102     /$R102     ))</f>
        <v>0.84128463910595364</v>
      </c>
      <c r="U102" s="37">
        <f>IF(($P102     =0),0,(($L102     /$P102     )-1))</f>
        <v>6.3332873068410622E-2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18909557200</v>
      </c>
      <c r="E105" s="31">
        <v>18909557200</v>
      </c>
      <c r="F105" s="31">
        <v>4875228640</v>
      </c>
      <c r="G105" s="36">
        <f t="shared" ref="G105:G136" si="24">IF(($D105     =0),0,($F105     /$D105     ))</f>
        <v>0.25781823383997593</v>
      </c>
      <c r="H105" s="31">
        <v>4186177262</v>
      </c>
      <c r="I105" s="36">
        <f t="shared" ref="I105:I136" si="25">IF(($D105     =0),0,($H105     /$D105     ))</f>
        <v>0.2213789153137864</v>
      </c>
      <c r="J105" s="31">
        <v>4251457229</v>
      </c>
      <c r="K105" s="36">
        <f t="shared" ref="K105:K136" si="26">IF(($E105     =0),0,($J105     /$E105     ))</f>
        <v>0.22483113613046424</v>
      </c>
      <c r="L105" s="31">
        <v>4322635912</v>
      </c>
      <c r="M105" s="36">
        <f t="shared" ref="M105:M136" si="27">IF(($E105     =0),0,($L105     /$E105     ))</f>
        <v>0.22859530058165509</v>
      </c>
      <c r="N105" s="31">
        <f t="shared" ref="N105:N136" si="28">$F105     +$H105     +$J105     +$L105</f>
        <v>17635499043</v>
      </c>
      <c r="O105" s="36">
        <f t="shared" ref="O105:O136" si="29">IF(($E105     =0),0,($N105     /$E105     ))</f>
        <v>0.93262358586588157</v>
      </c>
      <c r="P105" s="31">
        <v>4024465570</v>
      </c>
      <c r="Q105" s="31">
        <v>16903025080</v>
      </c>
      <c r="R105" s="31">
        <v>16903025080</v>
      </c>
      <c r="S105" s="31">
        <v>16138537997</v>
      </c>
      <c r="T105" s="36">
        <f t="shared" ref="T105:T136" si="30">IF(($R105     =0),0,($S105     /$R105     ))</f>
        <v>0.95477217365638556</v>
      </c>
      <c r="U105" s="36">
        <f t="shared" ref="U105:U136" si="31">IF(($P105     =0),0,(($L105     /$P105     )-1))</f>
        <v>7.4089425493581773E-2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18909557200</v>
      </c>
      <c r="E106" s="32">
        <f>E105</f>
        <v>18909557200</v>
      </c>
      <c r="F106" s="32">
        <f>F105</f>
        <v>4875228640</v>
      </c>
      <c r="G106" s="37">
        <f t="shared" si="24"/>
        <v>0.25781823383997593</v>
      </c>
      <c r="H106" s="32">
        <f>H105</f>
        <v>4186177262</v>
      </c>
      <c r="I106" s="37">
        <f t="shared" si="25"/>
        <v>0.2213789153137864</v>
      </c>
      <c r="J106" s="32">
        <f>J105</f>
        <v>4251457229</v>
      </c>
      <c r="K106" s="37">
        <f t="shared" si="26"/>
        <v>0.22483113613046424</v>
      </c>
      <c r="L106" s="32">
        <f>L105</f>
        <v>4322635912</v>
      </c>
      <c r="M106" s="37">
        <f t="shared" si="27"/>
        <v>0.22859530058165509</v>
      </c>
      <c r="N106" s="32">
        <f t="shared" si="28"/>
        <v>17635499043</v>
      </c>
      <c r="O106" s="37">
        <f t="shared" si="29"/>
        <v>0.93262358586588157</v>
      </c>
      <c r="P106" s="32">
        <f>P105</f>
        <v>4024465570</v>
      </c>
      <c r="Q106" s="32">
        <f>Q105</f>
        <v>16903025080</v>
      </c>
      <c r="R106" s="32">
        <f>R105</f>
        <v>16903025080</v>
      </c>
      <c r="S106" s="32">
        <f>S105</f>
        <v>16138537997</v>
      </c>
      <c r="T106" s="37">
        <f t="shared" si="30"/>
        <v>0.95477217365638556</v>
      </c>
      <c r="U106" s="37">
        <f t="shared" si="31"/>
        <v>7.4089425493581773E-2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20910775</v>
      </c>
      <c r="F108" s="31">
        <v>7877695</v>
      </c>
      <c r="G108" s="36">
        <f t="shared" si="24"/>
        <v>0</v>
      </c>
      <c r="H108" s="31">
        <v>6094756</v>
      </c>
      <c r="I108" s="36">
        <f t="shared" si="25"/>
        <v>0</v>
      </c>
      <c r="J108" s="31">
        <v>4554902</v>
      </c>
      <c r="K108" s="36">
        <f t="shared" si="26"/>
        <v>0.21782559469938345</v>
      </c>
      <c r="L108" s="31">
        <v>0</v>
      </c>
      <c r="M108" s="36">
        <f t="shared" si="27"/>
        <v>0</v>
      </c>
      <c r="N108" s="31">
        <f t="shared" si="28"/>
        <v>18527353</v>
      </c>
      <c r="O108" s="36">
        <f t="shared" si="29"/>
        <v>0.88601943256526838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47840948</v>
      </c>
      <c r="E109" s="31">
        <v>47718938</v>
      </c>
      <c r="F109" s="31">
        <v>7606461</v>
      </c>
      <c r="G109" s="36">
        <f t="shared" si="24"/>
        <v>0.15899477995293906</v>
      </c>
      <c r="H109" s="31">
        <v>15786604</v>
      </c>
      <c r="I109" s="36">
        <f t="shared" si="25"/>
        <v>0.32998100288480908</v>
      </c>
      <c r="J109" s="31">
        <v>12716203</v>
      </c>
      <c r="K109" s="36">
        <f t="shared" si="26"/>
        <v>0.2664812657817322</v>
      </c>
      <c r="L109" s="31">
        <v>9929304</v>
      </c>
      <c r="M109" s="36">
        <f t="shared" si="27"/>
        <v>0.20807889731326376</v>
      </c>
      <c r="N109" s="31">
        <f t="shared" si="28"/>
        <v>46038572</v>
      </c>
      <c r="O109" s="36">
        <f t="shared" si="29"/>
        <v>0.96478618195568389</v>
      </c>
      <c r="P109" s="31">
        <v>13717136</v>
      </c>
      <c r="Q109" s="31">
        <v>64883124</v>
      </c>
      <c r="R109" s="31">
        <v>58034718</v>
      </c>
      <c r="S109" s="31">
        <v>50402933</v>
      </c>
      <c r="T109" s="36">
        <f t="shared" si="30"/>
        <v>0.86849621635104701</v>
      </c>
      <c r="U109" s="36">
        <f t="shared" si="31"/>
        <v>-0.27613869250840706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183943248</v>
      </c>
      <c r="E110" s="31">
        <v>184601620</v>
      </c>
      <c r="F110" s="31">
        <v>47270599</v>
      </c>
      <c r="G110" s="36">
        <f t="shared" si="24"/>
        <v>0.25698469236554961</v>
      </c>
      <c r="H110" s="31">
        <v>46515556</v>
      </c>
      <c r="I110" s="36">
        <f t="shared" si="25"/>
        <v>0.25287993174938395</v>
      </c>
      <c r="J110" s="31">
        <v>45487984</v>
      </c>
      <c r="K110" s="36">
        <f t="shared" si="26"/>
        <v>0.24641161870627137</v>
      </c>
      <c r="L110" s="31">
        <v>50314286</v>
      </c>
      <c r="M110" s="36">
        <f t="shared" si="27"/>
        <v>0.27255603715720372</v>
      </c>
      <c r="N110" s="31">
        <f t="shared" si="28"/>
        <v>189588425</v>
      </c>
      <c r="O110" s="36">
        <f t="shared" si="29"/>
        <v>1.0270138745261281</v>
      </c>
      <c r="P110" s="31">
        <v>40495233</v>
      </c>
      <c r="Q110" s="31">
        <v>184193123</v>
      </c>
      <c r="R110" s="31">
        <v>172329191</v>
      </c>
      <c r="S110" s="31">
        <v>155520148</v>
      </c>
      <c r="T110" s="36">
        <f t="shared" si="30"/>
        <v>0.90245968832987788</v>
      </c>
      <c r="U110" s="36">
        <f t="shared" si="31"/>
        <v>0.24247429320878333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231784196</v>
      </c>
      <c r="E112" s="32">
        <f>SUM(E107:E111)</f>
        <v>253231333</v>
      </c>
      <c r="F112" s="32">
        <f>SUM(F107:F111)</f>
        <v>62754755</v>
      </c>
      <c r="G112" s="37">
        <f t="shared" si="24"/>
        <v>0.27074647919481104</v>
      </c>
      <c r="H112" s="32">
        <f>SUM(H107:H111)</f>
        <v>68396916</v>
      </c>
      <c r="I112" s="37">
        <f t="shared" si="25"/>
        <v>0.29508878163548302</v>
      </c>
      <c r="J112" s="32">
        <f>SUM(J107:J111)</f>
        <v>62759089</v>
      </c>
      <c r="K112" s="37">
        <f t="shared" si="26"/>
        <v>0.24783303178363003</v>
      </c>
      <c r="L112" s="32">
        <f>SUM(L107:L111)</f>
        <v>60243590</v>
      </c>
      <c r="M112" s="37">
        <f t="shared" si="27"/>
        <v>0.23789943087335089</v>
      </c>
      <c r="N112" s="32">
        <f t="shared" si="28"/>
        <v>254154350</v>
      </c>
      <c r="O112" s="37">
        <f t="shared" si="29"/>
        <v>1.0036449557369742</v>
      </c>
      <c r="P112" s="32">
        <f>SUM(P107:P111)</f>
        <v>54212369</v>
      </c>
      <c r="Q112" s="32">
        <f>SUM(Q107:Q111)</f>
        <v>249076247</v>
      </c>
      <c r="R112" s="32">
        <f>SUM(R107:R111)</f>
        <v>230363909</v>
      </c>
      <c r="S112" s="32">
        <f>SUM(S107:S111)</f>
        <v>205923081</v>
      </c>
      <c r="T112" s="37">
        <f t="shared" si="30"/>
        <v>0.89390339786255324</v>
      </c>
      <c r="U112" s="37">
        <f t="shared" si="31"/>
        <v>0.11125175142226307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13425000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174646537</v>
      </c>
      <c r="E114" s="31">
        <v>174824410</v>
      </c>
      <c r="F114" s="31">
        <v>34757768</v>
      </c>
      <c r="G114" s="36">
        <f t="shared" si="24"/>
        <v>0.19901779100263522</v>
      </c>
      <c r="H114" s="31">
        <v>30396664</v>
      </c>
      <c r="I114" s="36">
        <f t="shared" si="25"/>
        <v>0.17404676051492507</v>
      </c>
      <c r="J114" s="31">
        <v>28961389</v>
      </c>
      <c r="K114" s="36">
        <f t="shared" si="26"/>
        <v>0.16565986980879843</v>
      </c>
      <c r="L114" s="31">
        <v>29752727</v>
      </c>
      <c r="M114" s="36">
        <f t="shared" si="27"/>
        <v>0.17018634297121324</v>
      </c>
      <c r="N114" s="31">
        <f t="shared" si="28"/>
        <v>123868548</v>
      </c>
      <c r="O114" s="36">
        <f t="shared" si="29"/>
        <v>0.70853119424226862</v>
      </c>
      <c r="P114" s="31">
        <v>23917919</v>
      </c>
      <c r="Q114" s="31">
        <v>161630867</v>
      </c>
      <c r="R114" s="31">
        <v>148273164</v>
      </c>
      <c r="S114" s="31">
        <v>110654862</v>
      </c>
      <c r="T114" s="36">
        <f t="shared" si="30"/>
        <v>0.7462905559902937</v>
      </c>
      <c r="U114" s="36">
        <f t="shared" si="31"/>
        <v>0.24395132369166395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98722896</v>
      </c>
      <c r="E115" s="31">
        <v>63675157</v>
      </c>
      <c r="F115" s="31">
        <v>9413446</v>
      </c>
      <c r="G115" s="36">
        <f t="shared" si="24"/>
        <v>9.5352206847740775E-2</v>
      </c>
      <c r="H115" s="31">
        <v>8446987</v>
      </c>
      <c r="I115" s="36">
        <f t="shared" si="25"/>
        <v>8.5562593301557924E-2</v>
      </c>
      <c r="J115" s="31">
        <v>7889417</v>
      </c>
      <c r="K115" s="36">
        <f t="shared" si="26"/>
        <v>0.12390102155539247</v>
      </c>
      <c r="L115" s="31">
        <v>9179109</v>
      </c>
      <c r="M115" s="36">
        <f t="shared" si="27"/>
        <v>0.14415526293873135</v>
      </c>
      <c r="N115" s="31">
        <f t="shared" si="28"/>
        <v>34928959</v>
      </c>
      <c r="O115" s="36">
        <f t="shared" si="29"/>
        <v>0.54854924032617614</v>
      </c>
      <c r="P115" s="31">
        <v>10221882</v>
      </c>
      <c r="Q115" s="31">
        <v>73846379</v>
      </c>
      <c r="R115" s="31">
        <v>73846379</v>
      </c>
      <c r="S115" s="31">
        <v>47920914</v>
      </c>
      <c r="T115" s="36">
        <f t="shared" si="30"/>
        <v>0.64892706519841681</v>
      </c>
      <c r="U115" s="36">
        <f t="shared" si="31"/>
        <v>-0.10201379745921546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1210000</v>
      </c>
      <c r="F116" s="31">
        <v>3600813</v>
      </c>
      <c r="G116" s="36">
        <f t="shared" si="24"/>
        <v>0</v>
      </c>
      <c r="H116" s="31">
        <v>0</v>
      </c>
      <c r="I116" s="36">
        <f t="shared" si="25"/>
        <v>0</v>
      </c>
      <c r="J116" s="31">
        <v>1282931</v>
      </c>
      <c r="K116" s="36">
        <f t="shared" si="26"/>
        <v>1.0602735537190082</v>
      </c>
      <c r="L116" s="31">
        <v>0</v>
      </c>
      <c r="M116" s="36">
        <f t="shared" si="27"/>
        <v>0</v>
      </c>
      <c r="N116" s="31">
        <f t="shared" si="28"/>
        <v>4883744</v>
      </c>
      <c r="O116" s="36">
        <f t="shared" si="29"/>
        <v>4.0361520661157027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3929630234</v>
      </c>
      <c r="E117" s="31">
        <v>3710294092</v>
      </c>
      <c r="F117" s="31">
        <v>923418322</v>
      </c>
      <c r="G117" s="36">
        <f t="shared" si="24"/>
        <v>0.23498860376490069</v>
      </c>
      <c r="H117" s="31">
        <v>481869794</v>
      </c>
      <c r="I117" s="36">
        <f t="shared" si="25"/>
        <v>0.12262471665419297</v>
      </c>
      <c r="J117" s="31">
        <v>578170292</v>
      </c>
      <c r="K117" s="36">
        <f t="shared" si="26"/>
        <v>0.15582869650323125</v>
      </c>
      <c r="L117" s="31">
        <v>468035495</v>
      </c>
      <c r="M117" s="36">
        <f t="shared" si="27"/>
        <v>0.12614512041219617</v>
      </c>
      <c r="N117" s="31">
        <f t="shared" si="28"/>
        <v>2451493903</v>
      </c>
      <c r="O117" s="36">
        <f t="shared" si="29"/>
        <v>0.66072765182841464</v>
      </c>
      <c r="P117" s="31">
        <v>516677343</v>
      </c>
      <c r="Q117" s="31">
        <v>3038477539</v>
      </c>
      <c r="R117" s="31">
        <v>3272905707</v>
      </c>
      <c r="S117" s="31">
        <v>2421362329</v>
      </c>
      <c r="T117" s="36">
        <f t="shared" si="30"/>
        <v>0.7398203754606365</v>
      </c>
      <c r="U117" s="36">
        <f t="shared" si="31"/>
        <v>-9.4143566887545882E-2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50755000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50549744</v>
      </c>
      <c r="M118" s="36">
        <f t="shared" si="27"/>
        <v>0.9959559452270712</v>
      </c>
      <c r="N118" s="31">
        <f t="shared" si="28"/>
        <v>50549744</v>
      </c>
      <c r="O118" s="36">
        <f t="shared" si="29"/>
        <v>0.9959559452270712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4202999667</v>
      </c>
      <c r="E121" s="32">
        <f>SUM(E113:E120)</f>
        <v>4000758659</v>
      </c>
      <c r="F121" s="32">
        <f>SUM(F113:F120)</f>
        <v>971190349</v>
      </c>
      <c r="G121" s="37">
        <f t="shared" si="24"/>
        <v>0.23107076515502376</v>
      </c>
      <c r="H121" s="32">
        <f>SUM(H113:H120)</f>
        <v>520713445</v>
      </c>
      <c r="I121" s="37">
        <f t="shared" si="25"/>
        <v>0.12389090798374312</v>
      </c>
      <c r="J121" s="32">
        <f>SUM(J113:J120)</f>
        <v>616304029</v>
      </c>
      <c r="K121" s="37">
        <f t="shared" si="26"/>
        <v>0.15404679000408558</v>
      </c>
      <c r="L121" s="32">
        <f>SUM(L113:L120)</f>
        <v>557517075</v>
      </c>
      <c r="M121" s="37">
        <f t="shared" si="27"/>
        <v>0.13935283842873764</v>
      </c>
      <c r="N121" s="32">
        <f t="shared" si="28"/>
        <v>2665724898</v>
      </c>
      <c r="O121" s="37">
        <f t="shared" si="29"/>
        <v>0.66630484995720907</v>
      </c>
      <c r="P121" s="32">
        <f>SUM(P113:P120)</f>
        <v>550817144</v>
      </c>
      <c r="Q121" s="32">
        <f>SUM(Q113:Q120)</f>
        <v>3287379785</v>
      </c>
      <c r="R121" s="32">
        <f>SUM(R113:R120)</f>
        <v>3495025250</v>
      </c>
      <c r="S121" s="32">
        <f>SUM(S113:S120)</f>
        <v>2579938105</v>
      </c>
      <c r="T121" s="37">
        <f t="shared" si="30"/>
        <v>0.73817438228808219</v>
      </c>
      <c r="U121" s="37">
        <f t="shared" si="31"/>
        <v>1.2163621036457739E-2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306493630</v>
      </c>
      <c r="E123" s="31">
        <v>314155282</v>
      </c>
      <c r="F123" s="31">
        <v>20315292</v>
      </c>
      <c r="G123" s="36">
        <f t="shared" si="24"/>
        <v>6.6282917527519247E-2</v>
      </c>
      <c r="H123" s="31">
        <v>26711360</v>
      </c>
      <c r="I123" s="36">
        <f t="shared" si="25"/>
        <v>8.7151436067366223E-2</v>
      </c>
      <c r="J123" s="31">
        <v>25146702</v>
      </c>
      <c r="K123" s="36">
        <f t="shared" si="26"/>
        <v>8.004545344553525E-2</v>
      </c>
      <c r="L123" s="31">
        <v>34883965</v>
      </c>
      <c r="M123" s="36">
        <f t="shared" si="27"/>
        <v>0.11104051721785152</v>
      </c>
      <c r="N123" s="31">
        <f t="shared" si="28"/>
        <v>107057319</v>
      </c>
      <c r="O123" s="36">
        <f t="shared" si="29"/>
        <v>0.34077835113401023</v>
      </c>
      <c r="P123" s="31">
        <v>26435719</v>
      </c>
      <c r="Q123" s="31">
        <v>271473611</v>
      </c>
      <c r="R123" s="31">
        <v>134371286</v>
      </c>
      <c r="S123" s="31">
        <v>104993966</v>
      </c>
      <c r="T123" s="36">
        <f t="shared" si="30"/>
        <v>0.78137204104751967</v>
      </c>
      <c r="U123" s="36">
        <f t="shared" si="31"/>
        <v>0.31957693301248957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543426288</v>
      </c>
      <c r="E124" s="31">
        <v>548484238</v>
      </c>
      <c r="F124" s="31">
        <v>146010076</v>
      </c>
      <c r="G124" s="36">
        <f t="shared" si="24"/>
        <v>0.26868423413480508</v>
      </c>
      <c r="H124" s="31">
        <v>135799910</v>
      </c>
      <c r="I124" s="36">
        <f t="shared" si="25"/>
        <v>0.24989573194883793</v>
      </c>
      <c r="J124" s="31">
        <v>107275108</v>
      </c>
      <c r="K124" s="36">
        <f t="shared" si="26"/>
        <v>0.1955846687430241</v>
      </c>
      <c r="L124" s="31">
        <v>161537174</v>
      </c>
      <c r="M124" s="36">
        <f t="shared" si="27"/>
        <v>0.29451561742053195</v>
      </c>
      <c r="N124" s="31">
        <f t="shared" si="28"/>
        <v>550622268</v>
      </c>
      <c r="O124" s="36">
        <f t="shared" si="29"/>
        <v>1.003898070084559</v>
      </c>
      <c r="P124" s="31">
        <v>111239511</v>
      </c>
      <c r="Q124" s="31">
        <v>480748200</v>
      </c>
      <c r="R124" s="31">
        <v>485908118</v>
      </c>
      <c r="S124" s="31">
        <v>461628161</v>
      </c>
      <c r="T124" s="36">
        <f t="shared" si="30"/>
        <v>0.95003179387095571</v>
      </c>
      <c r="U124" s="36">
        <f t="shared" si="31"/>
        <v>0.45215645545223593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849919918</v>
      </c>
      <c r="E126" s="32">
        <f>SUM(E122:E125)</f>
        <v>862639520</v>
      </c>
      <c r="F126" s="32">
        <f>SUM(F122:F125)</f>
        <v>166325368</v>
      </c>
      <c r="G126" s="37">
        <f t="shared" si="24"/>
        <v>0.19569534079327225</v>
      </c>
      <c r="H126" s="32">
        <f>SUM(H122:H125)</f>
        <v>162511270</v>
      </c>
      <c r="I126" s="37">
        <f t="shared" si="25"/>
        <v>0.19120774388064171</v>
      </c>
      <c r="J126" s="32">
        <f>SUM(J122:J125)</f>
        <v>132421810</v>
      </c>
      <c r="K126" s="37">
        <f t="shared" si="26"/>
        <v>0.15350770157156723</v>
      </c>
      <c r="L126" s="32">
        <f>SUM(L122:L125)</f>
        <v>196421139</v>
      </c>
      <c r="M126" s="37">
        <f t="shared" si="27"/>
        <v>0.22769782098552591</v>
      </c>
      <c r="N126" s="32">
        <f t="shared" si="28"/>
        <v>657679587</v>
      </c>
      <c r="O126" s="37">
        <f t="shared" si="29"/>
        <v>0.76240372919617683</v>
      </c>
      <c r="P126" s="32">
        <f>SUM(P122:P125)</f>
        <v>137675230</v>
      </c>
      <c r="Q126" s="32">
        <f>SUM(Q122:Q125)</f>
        <v>752221811</v>
      </c>
      <c r="R126" s="32">
        <f>SUM(R122:R125)</f>
        <v>620279404</v>
      </c>
      <c r="S126" s="32">
        <f>SUM(S122:S125)</f>
        <v>566622127</v>
      </c>
      <c r="T126" s="37">
        <f t="shared" si="30"/>
        <v>0.91349498846168364</v>
      </c>
      <c r="U126" s="37">
        <f t="shared" si="31"/>
        <v>0.42669918909886695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191424211</v>
      </c>
      <c r="E127" s="31">
        <v>203662256</v>
      </c>
      <c r="F127" s="31">
        <v>32636512</v>
      </c>
      <c r="G127" s="36">
        <f t="shared" si="24"/>
        <v>0.17049312534452604</v>
      </c>
      <c r="H127" s="31">
        <v>34275797</v>
      </c>
      <c r="I127" s="36">
        <f t="shared" si="25"/>
        <v>0.17905674951430256</v>
      </c>
      <c r="J127" s="31">
        <v>33646733</v>
      </c>
      <c r="K127" s="36">
        <f t="shared" si="26"/>
        <v>0.16520848615170008</v>
      </c>
      <c r="L127" s="31">
        <v>32961570</v>
      </c>
      <c r="M127" s="36">
        <f t="shared" si="27"/>
        <v>0.16184427417910954</v>
      </c>
      <c r="N127" s="31">
        <f t="shared" si="28"/>
        <v>133520612</v>
      </c>
      <c r="O127" s="36">
        <f t="shared" si="29"/>
        <v>0.65559821747236269</v>
      </c>
      <c r="P127" s="31">
        <v>30994860</v>
      </c>
      <c r="Q127" s="31">
        <v>183547518</v>
      </c>
      <c r="R127" s="31">
        <v>195628195</v>
      </c>
      <c r="S127" s="31">
        <v>117287982</v>
      </c>
      <c r="T127" s="36">
        <f t="shared" si="30"/>
        <v>0.59954538761654474</v>
      </c>
      <c r="U127" s="36">
        <f t="shared" si="31"/>
        <v>6.3452778944637966E-2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36235062</v>
      </c>
      <c r="E128" s="31">
        <v>37650226</v>
      </c>
      <c r="F128" s="31">
        <v>5221967</v>
      </c>
      <c r="G128" s="36">
        <f t="shared" si="24"/>
        <v>0.14411364881892572</v>
      </c>
      <c r="H128" s="31">
        <v>7691363</v>
      </c>
      <c r="I128" s="36">
        <f t="shared" si="25"/>
        <v>0.21226300095747042</v>
      </c>
      <c r="J128" s="31">
        <v>7036837</v>
      </c>
      <c r="K128" s="36">
        <f t="shared" si="26"/>
        <v>0.18690025924412779</v>
      </c>
      <c r="L128" s="31">
        <v>10495345</v>
      </c>
      <c r="M128" s="36">
        <f t="shared" si="27"/>
        <v>0.27875915007787738</v>
      </c>
      <c r="N128" s="31">
        <f t="shared" si="28"/>
        <v>30445512</v>
      </c>
      <c r="O128" s="36">
        <f t="shared" si="29"/>
        <v>0.80864088305870996</v>
      </c>
      <c r="P128" s="31">
        <v>6114732</v>
      </c>
      <c r="Q128" s="31">
        <v>42251430</v>
      </c>
      <c r="R128" s="31">
        <v>30617200</v>
      </c>
      <c r="S128" s="31">
        <v>22368918</v>
      </c>
      <c r="T128" s="36">
        <f t="shared" si="30"/>
        <v>0.73059972825731945</v>
      </c>
      <c r="U128" s="36">
        <f t="shared" si="31"/>
        <v>0.71640310646484595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23000004</v>
      </c>
      <c r="E129" s="31">
        <v>20000004</v>
      </c>
      <c r="F129" s="31">
        <v>1782786</v>
      </c>
      <c r="G129" s="36">
        <f t="shared" si="24"/>
        <v>7.7512421302187606E-2</v>
      </c>
      <c r="H129" s="31">
        <v>11168493</v>
      </c>
      <c r="I129" s="36">
        <f t="shared" si="25"/>
        <v>0.48558656772407516</v>
      </c>
      <c r="J129" s="31">
        <v>9046187</v>
      </c>
      <c r="K129" s="36">
        <f t="shared" si="26"/>
        <v>0.4523092595381481</v>
      </c>
      <c r="L129" s="31">
        <v>1810198</v>
      </c>
      <c r="M129" s="36">
        <f t="shared" si="27"/>
        <v>9.0509881898023614E-2</v>
      </c>
      <c r="N129" s="31">
        <f t="shared" si="28"/>
        <v>23807664</v>
      </c>
      <c r="O129" s="36">
        <f t="shared" si="29"/>
        <v>1.1903829619234076</v>
      </c>
      <c r="P129" s="31">
        <v>0</v>
      </c>
      <c r="Q129" s="31">
        <v>16440000</v>
      </c>
      <c r="R129" s="31">
        <v>16440000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118745499</v>
      </c>
      <c r="E130" s="31">
        <v>118883106</v>
      </c>
      <c r="F130" s="31">
        <v>23305248</v>
      </c>
      <c r="G130" s="36">
        <f t="shared" si="24"/>
        <v>0.19626215895559965</v>
      </c>
      <c r="H130" s="31">
        <v>25314671</v>
      </c>
      <c r="I130" s="36">
        <f t="shared" si="25"/>
        <v>0.21318425719866654</v>
      </c>
      <c r="J130" s="31">
        <v>24398712</v>
      </c>
      <c r="K130" s="36">
        <f t="shared" si="26"/>
        <v>0.2052327939682195</v>
      </c>
      <c r="L130" s="31">
        <v>26634888</v>
      </c>
      <c r="M130" s="36">
        <f t="shared" si="27"/>
        <v>0.22404266591083177</v>
      </c>
      <c r="N130" s="31">
        <f t="shared" si="28"/>
        <v>99653519</v>
      </c>
      <c r="O130" s="36">
        <f t="shared" si="29"/>
        <v>0.83824794247889178</v>
      </c>
      <c r="P130" s="31">
        <v>21303680</v>
      </c>
      <c r="Q130" s="31">
        <v>105230819</v>
      </c>
      <c r="R130" s="31">
        <v>102767866</v>
      </c>
      <c r="S130" s="31">
        <v>82374091</v>
      </c>
      <c r="T130" s="36">
        <f t="shared" si="30"/>
        <v>0.80155494325434373</v>
      </c>
      <c r="U130" s="36">
        <f t="shared" si="31"/>
        <v>0.25024822002583602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369404776</v>
      </c>
      <c r="E132" s="32">
        <f>SUM(E127:E131)</f>
        <v>380195592</v>
      </c>
      <c r="F132" s="32">
        <f>SUM(F127:F131)</f>
        <v>62946513</v>
      </c>
      <c r="G132" s="37">
        <f t="shared" si="24"/>
        <v>0.17039983532860442</v>
      </c>
      <c r="H132" s="32">
        <f>SUM(H127:H131)</f>
        <v>78450324</v>
      </c>
      <c r="I132" s="37">
        <f t="shared" si="25"/>
        <v>0.21236954445873218</v>
      </c>
      <c r="J132" s="32">
        <f>SUM(J127:J131)</f>
        <v>74128469</v>
      </c>
      <c r="K132" s="37">
        <f t="shared" si="26"/>
        <v>0.19497456193547871</v>
      </c>
      <c r="L132" s="32">
        <f>SUM(L127:L131)</f>
        <v>71902001</v>
      </c>
      <c r="M132" s="37">
        <f t="shared" si="27"/>
        <v>0.18911844985304302</v>
      </c>
      <c r="N132" s="32">
        <f t="shared" si="28"/>
        <v>287427307</v>
      </c>
      <c r="O132" s="37">
        <f t="shared" si="29"/>
        <v>0.7559985256220435</v>
      </c>
      <c r="P132" s="32">
        <f>SUM(P127:P131)</f>
        <v>58413272</v>
      </c>
      <c r="Q132" s="32">
        <f>SUM(Q127:Q131)</f>
        <v>347469767</v>
      </c>
      <c r="R132" s="32">
        <f>SUM(R127:R131)</f>
        <v>345453261</v>
      </c>
      <c r="S132" s="32">
        <f>SUM(S127:S131)</f>
        <v>222030991</v>
      </c>
      <c r="T132" s="37">
        <f t="shared" si="30"/>
        <v>0.64272367948496512</v>
      </c>
      <c r="U132" s="37">
        <f t="shared" si="31"/>
        <v>0.2309189082919374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972943732</v>
      </c>
      <c r="E133" s="31">
        <v>954828565</v>
      </c>
      <c r="F133" s="31">
        <v>266474594</v>
      </c>
      <c r="G133" s="36">
        <f t="shared" si="24"/>
        <v>0.27388489717923381</v>
      </c>
      <c r="H133" s="31">
        <v>227699178</v>
      </c>
      <c r="I133" s="36">
        <f t="shared" si="25"/>
        <v>0.23403118855798333</v>
      </c>
      <c r="J133" s="31">
        <v>212838101</v>
      </c>
      <c r="K133" s="36">
        <f t="shared" si="26"/>
        <v>0.22290713621455177</v>
      </c>
      <c r="L133" s="31">
        <v>194031044</v>
      </c>
      <c r="M133" s="36">
        <f t="shared" si="27"/>
        <v>0.20321034697993143</v>
      </c>
      <c r="N133" s="31">
        <f t="shared" si="28"/>
        <v>901042917</v>
      </c>
      <c r="O133" s="36">
        <f t="shared" si="29"/>
        <v>0.94366983773678781</v>
      </c>
      <c r="P133" s="31">
        <v>164812318</v>
      </c>
      <c r="Q133" s="31">
        <v>835625638</v>
      </c>
      <c r="R133" s="31">
        <v>851014461</v>
      </c>
      <c r="S133" s="31">
        <v>792150028</v>
      </c>
      <c r="T133" s="36">
        <f t="shared" si="30"/>
        <v>0.93083027880533276</v>
      </c>
      <c r="U133" s="36">
        <f t="shared" si="31"/>
        <v>0.17728484347875018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19226671</v>
      </c>
      <c r="E134" s="31">
        <v>19226440</v>
      </c>
      <c r="F134" s="31">
        <v>13093990</v>
      </c>
      <c r="G134" s="36">
        <f t="shared" si="24"/>
        <v>0.68103261349819733</v>
      </c>
      <c r="H134" s="31">
        <v>4187080</v>
      </c>
      <c r="I134" s="36">
        <f t="shared" si="25"/>
        <v>0.21777456950295765</v>
      </c>
      <c r="J134" s="31">
        <v>5324866</v>
      </c>
      <c r="K134" s="36">
        <f t="shared" si="26"/>
        <v>0.27695538019518956</v>
      </c>
      <c r="L134" s="31">
        <v>-5655077</v>
      </c>
      <c r="M134" s="36">
        <f t="shared" si="27"/>
        <v>-0.29413021859481009</v>
      </c>
      <c r="N134" s="31">
        <f t="shared" si="28"/>
        <v>16950859</v>
      </c>
      <c r="O134" s="36">
        <f t="shared" si="29"/>
        <v>0.88164314350446571</v>
      </c>
      <c r="P134" s="31">
        <v>3792655</v>
      </c>
      <c r="Q134" s="31">
        <v>20658003</v>
      </c>
      <c r="R134" s="31">
        <v>15697367</v>
      </c>
      <c r="S134" s="31">
        <v>14892451</v>
      </c>
      <c r="T134" s="36">
        <f t="shared" si="30"/>
        <v>0.94872286543341955</v>
      </c>
      <c r="U134" s="36">
        <f t="shared" si="31"/>
        <v>-2.4910602203469603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992170403</v>
      </c>
      <c r="E137" s="32">
        <f>SUM(E133:E136)</f>
        <v>974055005</v>
      </c>
      <c r="F137" s="32">
        <f>SUM(F133:F136)</f>
        <v>279568584</v>
      </c>
      <c r="G137" s="37">
        <f t="shared" ref="G137:G170" si="32">IF(($D137     =0),0,($F137     /$D137     ))</f>
        <v>0.28177476686935599</v>
      </c>
      <c r="H137" s="32">
        <f>SUM(H133:H136)</f>
        <v>231886258</v>
      </c>
      <c r="I137" s="37">
        <f t="shared" ref="I137:I170" si="33">IF(($D137     =0),0,($H137     /$D137     ))</f>
        <v>0.23371616135580292</v>
      </c>
      <c r="J137" s="32">
        <f>SUM(J133:J136)</f>
        <v>218162967</v>
      </c>
      <c r="K137" s="37">
        <f t="shared" ref="K137:K170" si="34">IF(($E137     =0),0,($J137     /$E137     ))</f>
        <v>0.22397397054594467</v>
      </c>
      <c r="L137" s="32">
        <f>SUM(L133:L136)</f>
        <v>188375967</v>
      </c>
      <c r="M137" s="37">
        <f t="shared" ref="M137:M170" si="35">IF(($E137     =0),0,($L137     /$E137     ))</f>
        <v>0.1933935619990988</v>
      </c>
      <c r="N137" s="32">
        <f t="shared" ref="N137:N170" si="36">$F137     +$H137     +$J137     +$L137</f>
        <v>917993776</v>
      </c>
      <c r="O137" s="37">
        <f t="shared" ref="O137:O170" si="37">IF(($E137     =0),0,($N137     /$E137     ))</f>
        <v>0.94244552031227435</v>
      </c>
      <c r="P137" s="32">
        <f>SUM(P133:P136)</f>
        <v>168604973</v>
      </c>
      <c r="Q137" s="32">
        <f>SUM(Q133:Q136)</f>
        <v>856283641</v>
      </c>
      <c r="R137" s="32">
        <f>SUM(R133:R136)</f>
        <v>866711828</v>
      </c>
      <c r="S137" s="32">
        <f>SUM(S133:S136)</f>
        <v>807042479</v>
      </c>
      <c r="T137" s="37">
        <f t="shared" ref="T137:T170" si="38">IF(($R137     =0),0,($S137     /$R137     ))</f>
        <v>0.93115433864830099</v>
      </c>
      <c r="U137" s="37">
        <f t="shared" ref="U137:U170" si="39">IF(($P137     =0),0,(($L137     /$P137     )-1))</f>
        <v>0.11726222333904701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-285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-1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56846094</v>
      </c>
      <c r="E139" s="31">
        <v>72024858</v>
      </c>
      <c r="F139" s="31">
        <v>11962595</v>
      </c>
      <c r="G139" s="36">
        <f t="shared" si="32"/>
        <v>0.21043829326250629</v>
      </c>
      <c r="H139" s="31">
        <v>14070622</v>
      </c>
      <c r="I139" s="36">
        <f t="shared" si="33"/>
        <v>0.24752135124710592</v>
      </c>
      <c r="J139" s="31">
        <v>13924112</v>
      </c>
      <c r="K139" s="36">
        <f t="shared" si="34"/>
        <v>0.19332369943721375</v>
      </c>
      <c r="L139" s="31">
        <v>12015755</v>
      </c>
      <c r="M139" s="36">
        <f t="shared" si="35"/>
        <v>0.16682788878250895</v>
      </c>
      <c r="N139" s="31">
        <f t="shared" si="36"/>
        <v>51973084</v>
      </c>
      <c r="O139" s="36">
        <f t="shared" si="37"/>
        <v>0.72159925674549752</v>
      </c>
      <c r="P139" s="31">
        <v>10483764</v>
      </c>
      <c r="Q139" s="31">
        <v>49682520</v>
      </c>
      <c r="R139" s="31">
        <v>48546525</v>
      </c>
      <c r="S139" s="31">
        <v>45733924</v>
      </c>
      <c r="T139" s="36">
        <f t="shared" si="38"/>
        <v>0.94206380374290433</v>
      </c>
      <c r="U139" s="36">
        <f t="shared" si="39"/>
        <v>0.14612986328192812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266792192</v>
      </c>
      <c r="E140" s="31">
        <v>266792192</v>
      </c>
      <c r="F140" s="31">
        <v>57910404</v>
      </c>
      <c r="G140" s="36">
        <f t="shared" si="32"/>
        <v>0.21706183965083956</v>
      </c>
      <c r="H140" s="31">
        <v>64999204</v>
      </c>
      <c r="I140" s="36">
        <f t="shared" si="33"/>
        <v>0.24363233238849807</v>
      </c>
      <c r="J140" s="31">
        <v>55322482</v>
      </c>
      <c r="K140" s="36">
        <f t="shared" si="34"/>
        <v>0.20736169820142264</v>
      </c>
      <c r="L140" s="31">
        <v>83672686</v>
      </c>
      <c r="M140" s="36">
        <f t="shared" si="35"/>
        <v>0.31362494296684662</v>
      </c>
      <c r="N140" s="31">
        <f t="shared" si="36"/>
        <v>261904776</v>
      </c>
      <c r="O140" s="36">
        <f t="shared" si="37"/>
        <v>0.98168081320760692</v>
      </c>
      <c r="P140" s="31">
        <v>68021723</v>
      </c>
      <c r="Q140" s="31">
        <v>206195700</v>
      </c>
      <c r="R140" s="31">
        <v>206195700</v>
      </c>
      <c r="S140" s="31">
        <v>221331314</v>
      </c>
      <c r="T140" s="36">
        <f t="shared" si="38"/>
        <v>1.0734041204545002</v>
      </c>
      <c r="U140" s="36">
        <f t="shared" si="39"/>
        <v>0.23008771771335468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99266669</v>
      </c>
      <c r="E142" s="31">
        <v>99266669</v>
      </c>
      <c r="F142" s="31">
        <v>11886786</v>
      </c>
      <c r="G142" s="36">
        <f t="shared" si="32"/>
        <v>0.11974599449891887</v>
      </c>
      <c r="H142" s="31">
        <v>18326532</v>
      </c>
      <c r="I142" s="36">
        <f t="shared" si="33"/>
        <v>0.18461918975038841</v>
      </c>
      <c r="J142" s="31">
        <v>12143867</v>
      </c>
      <c r="K142" s="36">
        <f t="shared" si="34"/>
        <v>0.12233579631850042</v>
      </c>
      <c r="L142" s="31">
        <v>17934278</v>
      </c>
      <c r="M142" s="36">
        <f t="shared" si="35"/>
        <v>0.18066767204609233</v>
      </c>
      <c r="N142" s="31">
        <f t="shared" si="36"/>
        <v>60291463</v>
      </c>
      <c r="O142" s="36">
        <f t="shared" si="37"/>
        <v>0.60736865261390005</v>
      </c>
      <c r="P142" s="31">
        <v>12056023</v>
      </c>
      <c r="Q142" s="31">
        <v>45759877</v>
      </c>
      <c r="R142" s="31">
        <v>88874877</v>
      </c>
      <c r="S142" s="31">
        <v>43895979</v>
      </c>
      <c r="T142" s="36">
        <f t="shared" si="38"/>
        <v>0.49390762026033519</v>
      </c>
      <c r="U142" s="36">
        <f t="shared" si="39"/>
        <v>0.48757828348535837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422904955</v>
      </c>
      <c r="E144" s="32">
        <f>SUM(E138:E143)</f>
        <v>438083719</v>
      </c>
      <c r="F144" s="32">
        <f>SUM(F138:F143)</f>
        <v>81759785</v>
      </c>
      <c r="G144" s="37">
        <f t="shared" si="32"/>
        <v>0.1933289833409495</v>
      </c>
      <c r="H144" s="32">
        <f>SUM(H138:H143)</f>
        <v>97396358</v>
      </c>
      <c r="I144" s="37">
        <f t="shared" si="33"/>
        <v>0.23030318479006706</v>
      </c>
      <c r="J144" s="32">
        <f>SUM(J138:J143)</f>
        <v>81390461</v>
      </c>
      <c r="K144" s="37">
        <f t="shared" si="34"/>
        <v>0.18578745904044885</v>
      </c>
      <c r="L144" s="32">
        <f>SUM(L138:L143)</f>
        <v>113622719</v>
      </c>
      <c r="M144" s="37">
        <f t="shared" si="35"/>
        <v>0.25936302599732086</v>
      </c>
      <c r="N144" s="32">
        <f t="shared" si="36"/>
        <v>374169323</v>
      </c>
      <c r="O144" s="37">
        <f t="shared" si="37"/>
        <v>0.85410460779986208</v>
      </c>
      <c r="P144" s="32">
        <f>SUM(P138:P143)</f>
        <v>90561225</v>
      </c>
      <c r="Q144" s="32">
        <f>SUM(Q138:Q143)</f>
        <v>301638097</v>
      </c>
      <c r="R144" s="32">
        <f>SUM(R138:R143)</f>
        <v>343617102</v>
      </c>
      <c r="S144" s="32">
        <f>SUM(S138:S143)</f>
        <v>310961217</v>
      </c>
      <c r="T144" s="37">
        <f t="shared" si="38"/>
        <v>0.90496431984924897</v>
      </c>
      <c r="U144" s="37">
        <f t="shared" si="39"/>
        <v>0.25465086188929087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18000000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15000000</v>
      </c>
      <c r="M146" s="36">
        <f t="shared" si="35"/>
        <v>0</v>
      </c>
      <c r="N146" s="31">
        <f t="shared" si="36"/>
        <v>15000000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6408728</v>
      </c>
      <c r="E149" s="31">
        <v>4455839</v>
      </c>
      <c r="F149" s="31">
        <v>1064437</v>
      </c>
      <c r="G149" s="36">
        <f t="shared" si="32"/>
        <v>0.16609177359376151</v>
      </c>
      <c r="H149" s="31">
        <v>1076153</v>
      </c>
      <c r="I149" s="36">
        <f t="shared" si="33"/>
        <v>0.16791990547890315</v>
      </c>
      <c r="J149" s="31">
        <v>1155213</v>
      </c>
      <c r="K149" s="36">
        <f t="shared" si="34"/>
        <v>0.25925824519243179</v>
      </c>
      <c r="L149" s="31">
        <v>1530287</v>
      </c>
      <c r="M149" s="36">
        <f t="shared" si="35"/>
        <v>0.34343408727290192</v>
      </c>
      <c r="N149" s="31">
        <f t="shared" si="36"/>
        <v>4826090</v>
      </c>
      <c r="O149" s="36">
        <f t="shared" si="37"/>
        <v>1.0830934421104532</v>
      </c>
      <c r="P149" s="31">
        <v>533965</v>
      </c>
      <c r="Q149" s="31">
        <v>4234797</v>
      </c>
      <c r="R149" s="31">
        <v>4234797</v>
      </c>
      <c r="S149" s="31">
        <v>2404269</v>
      </c>
      <c r="T149" s="36">
        <f t="shared" si="38"/>
        <v>0.56774126363081867</v>
      </c>
      <c r="U149" s="36">
        <f t="shared" si="39"/>
        <v>1.8658938319927336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6408728</v>
      </c>
      <c r="E150" s="32">
        <f>SUM(E145:E149)</f>
        <v>22455839</v>
      </c>
      <c r="F150" s="32">
        <f>SUM(F145:F149)</f>
        <v>1064437</v>
      </c>
      <c r="G150" s="37">
        <f t="shared" si="32"/>
        <v>0.16609177359376151</v>
      </c>
      <c r="H150" s="32">
        <f>SUM(H145:H149)</f>
        <v>1076153</v>
      </c>
      <c r="I150" s="37">
        <f t="shared" si="33"/>
        <v>0.16791990547890315</v>
      </c>
      <c r="J150" s="32">
        <f>SUM(J145:J149)</f>
        <v>1155213</v>
      </c>
      <c r="K150" s="37">
        <f t="shared" si="34"/>
        <v>5.1443769257519166E-2</v>
      </c>
      <c r="L150" s="32">
        <f>SUM(L145:L149)</f>
        <v>16530287</v>
      </c>
      <c r="M150" s="37">
        <f t="shared" si="35"/>
        <v>0.73612422141074307</v>
      </c>
      <c r="N150" s="32">
        <f t="shared" si="36"/>
        <v>19826090</v>
      </c>
      <c r="O150" s="37">
        <f t="shared" si="37"/>
        <v>0.88289241831489795</v>
      </c>
      <c r="P150" s="32">
        <f>SUM(P145:P149)</f>
        <v>533965</v>
      </c>
      <c r="Q150" s="32">
        <f>SUM(Q145:Q149)</f>
        <v>4234797</v>
      </c>
      <c r="R150" s="32">
        <f>SUM(R145:R149)</f>
        <v>4234797</v>
      </c>
      <c r="S150" s="32">
        <f>SUM(S145:S149)</f>
        <v>2404269</v>
      </c>
      <c r="T150" s="37">
        <f t="shared" si="38"/>
        <v>0.56774126363081867</v>
      </c>
      <c r="U150" s="37">
        <f t="shared" si="39"/>
        <v>29.95762269062579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2204429900</v>
      </c>
      <c r="E152" s="31">
        <v>2345528300</v>
      </c>
      <c r="F152" s="31">
        <v>622138348</v>
      </c>
      <c r="G152" s="36">
        <f t="shared" si="32"/>
        <v>0.28222187877237559</v>
      </c>
      <c r="H152" s="31">
        <v>439653046</v>
      </c>
      <c r="I152" s="36">
        <f t="shared" si="33"/>
        <v>0.19944070165261321</v>
      </c>
      <c r="J152" s="31">
        <v>535062525</v>
      </c>
      <c r="K152" s="36">
        <f t="shared" si="34"/>
        <v>0.22812025972997213</v>
      </c>
      <c r="L152" s="31">
        <v>489960344</v>
      </c>
      <c r="M152" s="36">
        <f t="shared" si="35"/>
        <v>0.20889125234600667</v>
      </c>
      <c r="N152" s="31">
        <f t="shared" si="36"/>
        <v>2086814263</v>
      </c>
      <c r="O152" s="36">
        <f t="shared" si="37"/>
        <v>0.88969903411525664</v>
      </c>
      <c r="P152" s="31">
        <v>413015494</v>
      </c>
      <c r="Q152" s="31">
        <v>1871987600</v>
      </c>
      <c r="R152" s="31">
        <v>1876576999</v>
      </c>
      <c r="S152" s="31">
        <v>1753472567</v>
      </c>
      <c r="T152" s="36">
        <f t="shared" si="38"/>
        <v>0.9343994773112958</v>
      </c>
      <c r="U152" s="36">
        <f t="shared" si="39"/>
        <v>0.18630015366929542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114653930</v>
      </c>
      <c r="E153" s="31">
        <v>117232360</v>
      </c>
      <c r="F153" s="31">
        <v>21225319</v>
      </c>
      <c r="G153" s="36">
        <f t="shared" si="32"/>
        <v>0.18512508903968664</v>
      </c>
      <c r="H153" s="31">
        <v>26005745</v>
      </c>
      <c r="I153" s="36">
        <f t="shared" si="33"/>
        <v>0.22681948189652112</v>
      </c>
      <c r="J153" s="31">
        <v>23541926</v>
      </c>
      <c r="K153" s="36">
        <f t="shared" si="34"/>
        <v>0.20081422910875463</v>
      </c>
      <c r="L153" s="31">
        <v>46266617</v>
      </c>
      <c r="M153" s="36">
        <f t="shared" si="35"/>
        <v>0.39465738811365736</v>
      </c>
      <c r="N153" s="31">
        <f t="shared" si="36"/>
        <v>117039607</v>
      </c>
      <c r="O153" s="36">
        <f t="shared" si="37"/>
        <v>0.99835580380707167</v>
      </c>
      <c r="P153" s="31">
        <v>41874786</v>
      </c>
      <c r="Q153" s="31">
        <v>104381160</v>
      </c>
      <c r="R153" s="31">
        <v>112757710</v>
      </c>
      <c r="S153" s="31">
        <v>101575212</v>
      </c>
      <c r="T153" s="36">
        <f t="shared" si="38"/>
        <v>0.90082719842394809</v>
      </c>
      <c r="U153" s="36">
        <f t="shared" si="39"/>
        <v>0.10488008225283818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33732513</v>
      </c>
      <c r="E154" s="31">
        <v>33732513</v>
      </c>
      <c r="F154" s="31">
        <v>6966041</v>
      </c>
      <c r="G154" s="36">
        <f t="shared" si="32"/>
        <v>0.2065082136038901</v>
      </c>
      <c r="H154" s="31">
        <v>7257301</v>
      </c>
      <c r="I154" s="36">
        <f t="shared" si="33"/>
        <v>0.21514261330011197</v>
      </c>
      <c r="J154" s="31">
        <v>7877718</v>
      </c>
      <c r="K154" s="36">
        <f t="shared" si="34"/>
        <v>0.23353486886672215</v>
      </c>
      <c r="L154" s="31">
        <v>7569356</v>
      </c>
      <c r="M154" s="36">
        <f t="shared" si="35"/>
        <v>0.22439348055687403</v>
      </c>
      <c r="N154" s="31">
        <f t="shared" si="36"/>
        <v>29670416</v>
      </c>
      <c r="O154" s="36">
        <f t="shared" si="37"/>
        <v>0.87957917632759819</v>
      </c>
      <c r="P154" s="31">
        <v>6016482</v>
      </c>
      <c r="Q154" s="31">
        <v>36444313</v>
      </c>
      <c r="R154" s="31">
        <v>36444313</v>
      </c>
      <c r="S154" s="31">
        <v>25319792</v>
      </c>
      <c r="T154" s="36">
        <f t="shared" si="38"/>
        <v>0.69475289601425605</v>
      </c>
      <c r="U154" s="36">
        <f t="shared" si="39"/>
        <v>0.25810332350366871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15593686</v>
      </c>
      <c r="E155" s="31">
        <v>15593686</v>
      </c>
      <c r="F155" s="31">
        <v>2091234</v>
      </c>
      <c r="G155" s="36">
        <f t="shared" si="32"/>
        <v>0.13410774078688004</v>
      </c>
      <c r="H155" s="31">
        <v>2226701</v>
      </c>
      <c r="I155" s="36">
        <f t="shared" si="33"/>
        <v>0.14279503896641244</v>
      </c>
      <c r="J155" s="31">
        <v>2791525</v>
      </c>
      <c r="K155" s="36">
        <f t="shared" si="34"/>
        <v>0.17901636598300108</v>
      </c>
      <c r="L155" s="31">
        <v>2824095</v>
      </c>
      <c r="M155" s="36">
        <f t="shared" si="35"/>
        <v>0.18110503186995044</v>
      </c>
      <c r="N155" s="31">
        <f t="shared" si="36"/>
        <v>9933555</v>
      </c>
      <c r="O155" s="36">
        <f t="shared" si="37"/>
        <v>0.63702417760624397</v>
      </c>
      <c r="P155" s="31">
        <v>2209476</v>
      </c>
      <c r="Q155" s="31">
        <v>4962939</v>
      </c>
      <c r="R155" s="31">
        <v>13536521</v>
      </c>
      <c r="S155" s="31">
        <v>7668408</v>
      </c>
      <c r="T155" s="36">
        <f t="shared" si="38"/>
        <v>0.56649769907644665</v>
      </c>
      <c r="U155" s="36">
        <f t="shared" si="39"/>
        <v>0.27817410100856499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2368410029</v>
      </c>
      <c r="E157" s="32">
        <f>SUM(E151:E156)</f>
        <v>2512086859</v>
      </c>
      <c r="F157" s="32">
        <f>SUM(F151:F156)</f>
        <v>652420942</v>
      </c>
      <c r="G157" s="37">
        <f t="shared" si="32"/>
        <v>0.27546790209948058</v>
      </c>
      <c r="H157" s="32">
        <f>SUM(H151:H156)</f>
        <v>475142793</v>
      </c>
      <c r="I157" s="37">
        <f t="shared" si="33"/>
        <v>0.20061677968853087</v>
      </c>
      <c r="J157" s="32">
        <f>SUM(J151:J156)</f>
        <v>569273694</v>
      </c>
      <c r="K157" s="37">
        <f t="shared" si="34"/>
        <v>0.22661385770180489</v>
      </c>
      <c r="L157" s="32">
        <f>SUM(L151:L156)</f>
        <v>546620412</v>
      </c>
      <c r="M157" s="37">
        <f t="shared" si="35"/>
        <v>0.21759614323909013</v>
      </c>
      <c r="N157" s="32">
        <f t="shared" si="36"/>
        <v>2243457841</v>
      </c>
      <c r="O157" s="37">
        <f t="shared" si="37"/>
        <v>0.89306539420100517</v>
      </c>
      <c r="P157" s="32">
        <f>SUM(P151:P156)</f>
        <v>463116238</v>
      </c>
      <c r="Q157" s="32">
        <f>SUM(Q151:Q156)</f>
        <v>2017776012</v>
      </c>
      <c r="R157" s="32">
        <f>SUM(R151:R156)</f>
        <v>2039315543</v>
      </c>
      <c r="S157" s="32">
        <f>SUM(S151:S156)</f>
        <v>1888035979</v>
      </c>
      <c r="T157" s="37">
        <f t="shared" si="38"/>
        <v>0.92581846172885274</v>
      </c>
      <c r="U157" s="37">
        <f t="shared" si="39"/>
        <v>0.18030932009773326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53803778</v>
      </c>
      <c r="E158" s="31">
        <v>75078867</v>
      </c>
      <c r="F158" s="31">
        <v>22360664</v>
      </c>
      <c r="G158" s="36">
        <f t="shared" si="32"/>
        <v>0.41559654045111849</v>
      </c>
      <c r="H158" s="31">
        <v>13289069</v>
      </c>
      <c r="I158" s="36">
        <f t="shared" si="33"/>
        <v>0.24699137298499746</v>
      </c>
      <c r="J158" s="31">
        <v>15429505</v>
      </c>
      <c r="K158" s="36">
        <f t="shared" si="34"/>
        <v>0.20551062657884808</v>
      </c>
      <c r="L158" s="31">
        <v>29417590</v>
      </c>
      <c r="M158" s="36">
        <f t="shared" si="35"/>
        <v>0.39182250845634098</v>
      </c>
      <c r="N158" s="31">
        <f t="shared" si="36"/>
        <v>80496828</v>
      </c>
      <c r="O158" s="36">
        <f t="shared" si="37"/>
        <v>1.0721635956493589</v>
      </c>
      <c r="P158" s="31">
        <v>12841282</v>
      </c>
      <c r="Q158" s="31">
        <v>36067738</v>
      </c>
      <c r="R158" s="31">
        <v>36067738</v>
      </c>
      <c r="S158" s="31">
        <v>50450630</v>
      </c>
      <c r="T158" s="36">
        <f t="shared" si="38"/>
        <v>1.3987744393618475</v>
      </c>
      <c r="U158" s="36">
        <f t="shared" si="39"/>
        <v>1.2908608346113728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1286417652</v>
      </c>
      <c r="E159" s="31">
        <v>1307682952</v>
      </c>
      <c r="F159" s="31">
        <v>250054670</v>
      </c>
      <c r="G159" s="36">
        <f t="shared" si="32"/>
        <v>0.19438062717130689</v>
      </c>
      <c r="H159" s="31">
        <v>306435338</v>
      </c>
      <c r="I159" s="36">
        <f t="shared" si="33"/>
        <v>0.23820828136459682</v>
      </c>
      <c r="J159" s="31">
        <v>312736659</v>
      </c>
      <c r="K159" s="36">
        <f t="shared" si="34"/>
        <v>0.23915327375163334</v>
      </c>
      <c r="L159" s="31">
        <v>326791409</v>
      </c>
      <c r="M159" s="36">
        <f t="shared" si="35"/>
        <v>0.24990110064538029</v>
      </c>
      <c r="N159" s="31">
        <f t="shared" si="36"/>
        <v>1196018076</v>
      </c>
      <c r="O159" s="36">
        <f t="shared" si="37"/>
        <v>0.91460860155038559</v>
      </c>
      <c r="P159" s="31">
        <v>297025362</v>
      </c>
      <c r="Q159" s="31">
        <v>1104036000</v>
      </c>
      <c r="R159" s="31">
        <v>1117654000</v>
      </c>
      <c r="S159" s="31">
        <v>1049188188</v>
      </c>
      <c r="T159" s="36">
        <f t="shared" si="38"/>
        <v>0.93874149602649837</v>
      </c>
      <c r="U159" s="36">
        <f t="shared" si="39"/>
        <v>0.10021382281826829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14500000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11756381</v>
      </c>
      <c r="M160" s="36">
        <f t="shared" si="35"/>
        <v>0.81078489655172414</v>
      </c>
      <c r="N160" s="31">
        <f t="shared" si="36"/>
        <v>11756381</v>
      </c>
      <c r="O160" s="36">
        <f t="shared" si="37"/>
        <v>0.81078489655172414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23168000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20065420</v>
      </c>
      <c r="K161" s="36">
        <f t="shared" si="34"/>
        <v>0.8660833908839779</v>
      </c>
      <c r="L161" s="31">
        <v>0</v>
      </c>
      <c r="M161" s="36">
        <f t="shared" si="35"/>
        <v>0</v>
      </c>
      <c r="N161" s="31">
        <f t="shared" si="36"/>
        <v>20065420</v>
      </c>
      <c r="O161" s="36">
        <f t="shared" si="37"/>
        <v>0.8660833908839779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1340221430</v>
      </c>
      <c r="E163" s="32">
        <f>SUM(E158:E162)</f>
        <v>1420429819</v>
      </c>
      <c r="F163" s="32">
        <f>SUM(F158:F162)</f>
        <v>272415334</v>
      </c>
      <c r="G163" s="37">
        <f t="shared" si="32"/>
        <v>0.20326143717907869</v>
      </c>
      <c r="H163" s="32">
        <f>SUM(H158:H162)</f>
        <v>319724407</v>
      </c>
      <c r="I163" s="37">
        <f t="shared" si="33"/>
        <v>0.23856088243567333</v>
      </c>
      <c r="J163" s="32">
        <f>SUM(J158:J162)</f>
        <v>348231584</v>
      </c>
      <c r="K163" s="37">
        <f t="shared" si="34"/>
        <v>0.24515930272793013</v>
      </c>
      <c r="L163" s="32">
        <f>SUM(L158:L162)</f>
        <v>367965380</v>
      </c>
      <c r="M163" s="37">
        <f t="shared" si="35"/>
        <v>0.25905213695038598</v>
      </c>
      <c r="N163" s="32">
        <f t="shared" si="36"/>
        <v>1308336705</v>
      </c>
      <c r="O163" s="37">
        <f t="shared" si="37"/>
        <v>0.92108507403842388</v>
      </c>
      <c r="P163" s="32">
        <f>SUM(P158:P162)</f>
        <v>309866644</v>
      </c>
      <c r="Q163" s="32">
        <f>SUM(Q158:Q162)</f>
        <v>1140103738</v>
      </c>
      <c r="R163" s="32">
        <f>SUM(R158:R162)</f>
        <v>1153721738</v>
      </c>
      <c r="S163" s="32">
        <f>SUM(S158:S162)</f>
        <v>1099638818</v>
      </c>
      <c r="T163" s="37">
        <f t="shared" si="38"/>
        <v>0.95312308139937296</v>
      </c>
      <c r="U163" s="37">
        <f t="shared" si="39"/>
        <v>0.18749593454144109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185626968</v>
      </c>
      <c r="E164" s="31">
        <v>186246968</v>
      </c>
      <c r="F164" s="31">
        <v>56979463</v>
      </c>
      <c r="G164" s="36">
        <f t="shared" si="32"/>
        <v>0.30695681567130911</v>
      </c>
      <c r="H164" s="31">
        <v>43779875</v>
      </c>
      <c r="I164" s="36">
        <f t="shared" si="33"/>
        <v>0.23584867797872991</v>
      </c>
      <c r="J164" s="31">
        <v>40161164</v>
      </c>
      <c r="K164" s="36">
        <f t="shared" si="34"/>
        <v>0.2156339210848254</v>
      </c>
      <c r="L164" s="31">
        <v>51355420</v>
      </c>
      <c r="M164" s="36">
        <f t="shared" si="35"/>
        <v>0.27573828745496676</v>
      </c>
      <c r="N164" s="31">
        <f t="shared" si="36"/>
        <v>192275922</v>
      </c>
      <c r="O164" s="36">
        <f t="shared" si="37"/>
        <v>1.0323707497885282</v>
      </c>
      <c r="P164" s="31">
        <v>47682044</v>
      </c>
      <c r="Q164" s="31">
        <v>192221727</v>
      </c>
      <c r="R164" s="31">
        <v>192746172</v>
      </c>
      <c r="S164" s="31">
        <v>174641365</v>
      </c>
      <c r="T164" s="36">
        <f t="shared" si="38"/>
        <v>0.90606917474864301</v>
      </c>
      <c r="U164" s="36">
        <f t="shared" si="39"/>
        <v>7.7038979285367848E-2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4545920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2344985</v>
      </c>
      <c r="K166" s="36">
        <f t="shared" si="34"/>
        <v>0.51584387758693506</v>
      </c>
      <c r="L166" s="31">
        <v>0</v>
      </c>
      <c r="M166" s="36">
        <f t="shared" si="35"/>
        <v>0</v>
      </c>
      <c r="N166" s="31">
        <f t="shared" si="36"/>
        <v>2344985</v>
      </c>
      <c r="O166" s="36">
        <f t="shared" si="37"/>
        <v>0.51584387758693506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6574783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185626968</v>
      </c>
      <c r="E169" s="32">
        <f>SUM(E164:E168)</f>
        <v>197367671</v>
      </c>
      <c r="F169" s="32">
        <f>SUM(F164:F168)</f>
        <v>56979463</v>
      </c>
      <c r="G169" s="37">
        <f t="shared" si="32"/>
        <v>0.30695681567130911</v>
      </c>
      <c r="H169" s="32">
        <f>SUM(H164:H168)</f>
        <v>43779875</v>
      </c>
      <c r="I169" s="37">
        <f t="shared" si="33"/>
        <v>0.23584867797872991</v>
      </c>
      <c r="J169" s="32">
        <f>SUM(J164:J168)</f>
        <v>42506149</v>
      </c>
      <c r="K169" s="37">
        <f t="shared" si="34"/>
        <v>0.21536530671226292</v>
      </c>
      <c r="L169" s="32">
        <f>SUM(L164:L168)</f>
        <v>51355420</v>
      </c>
      <c r="M169" s="37">
        <f t="shared" si="35"/>
        <v>0.26020178350283113</v>
      </c>
      <c r="N169" s="32">
        <f t="shared" si="36"/>
        <v>194620907</v>
      </c>
      <c r="O169" s="37">
        <f t="shared" si="37"/>
        <v>0.9860830095117249</v>
      </c>
      <c r="P169" s="32">
        <f>SUM(P164:P168)</f>
        <v>47682044</v>
      </c>
      <c r="Q169" s="32">
        <f>SUM(Q164:Q168)</f>
        <v>192221727</v>
      </c>
      <c r="R169" s="32">
        <f>SUM(R164:R168)</f>
        <v>192746172</v>
      </c>
      <c r="S169" s="32">
        <f>SUM(S164:S168)</f>
        <v>174641365</v>
      </c>
      <c r="T169" s="37">
        <f t="shared" si="38"/>
        <v>0.90606917474864301</v>
      </c>
      <c r="U169" s="37">
        <f t="shared" si="39"/>
        <v>7.7038979285367848E-2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29879408270</v>
      </c>
      <c r="E170" s="32">
        <f>SUM(E105,E107:E111,E113:E120,E122:E125,E127:E131,E133:E136,E138:E143,E145:E149,E151:E156,E158:E162,E164:E168)</f>
        <v>29970861216</v>
      </c>
      <c r="F170" s="32">
        <f>SUM(F105,F107:F111,F113:F120,F122:F125,F127:F131,F133:F136,F138:F143,F145:F149,F151:F156,F158:F162,F164:F168)</f>
        <v>7482654170</v>
      </c>
      <c r="G170" s="37">
        <f t="shared" si="32"/>
        <v>0.25042845903721772</v>
      </c>
      <c r="H170" s="32">
        <f>SUM(H105,H107:H111,H113:H120,H122:H125,H127:H131,H133:H136,H138:H143,H145:H149,H151:H156,H158:H162,H164:H168)</f>
        <v>6185255061</v>
      </c>
      <c r="I170" s="37">
        <f t="shared" si="33"/>
        <v>0.2070072809042279</v>
      </c>
      <c r="J170" s="32">
        <f>SUM(J105,J107:J111,J113:J120,J122:J125,J127:J131,J133:J136,J138:J143,J145:J149,J151:J156,J158:J162,J164:J168)</f>
        <v>6397790694</v>
      </c>
      <c r="K170" s="37">
        <f t="shared" si="34"/>
        <v>0.21346702878809928</v>
      </c>
      <c r="L170" s="32">
        <f>SUM(L105,L107:L111,L113:L120,L122:L125,L127:L131,L133:L136,L138:L143,L145:L149,L151:L156,L158:L162,L164:L168)</f>
        <v>6493189902</v>
      </c>
      <c r="M170" s="37">
        <f t="shared" si="35"/>
        <v>0.21665009407649582</v>
      </c>
      <c r="N170" s="32">
        <f t="shared" si="36"/>
        <v>26558889827</v>
      </c>
      <c r="O170" s="37">
        <f t="shared" si="37"/>
        <v>0.88615704552465402</v>
      </c>
      <c r="P170" s="32">
        <f>SUM(P105,P107:P111,P113:P120,P122:P125,P127:P131,P133:P136,P138:P143,P145:P149,P151:P156,P158:P162,P164:P168)</f>
        <v>5905948674</v>
      </c>
      <c r="Q170" s="32">
        <f>SUM(Q105,Q107:Q111,Q113:Q120,Q122:Q125,Q127:Q131,Q133:Q136,Q138:Q143,Q145:Q149,Q151:Q156,Q158:Q162,Q164:Q168)</f>
        <v>26051430702</v>
      </c>
      <c r="R170" s="32">
        <f>SUM(R105,R107:R111,R113:R120,R122:R125,R127:R131,R133:R136,R138:R143,R145:R149,R151:R156,R158:R162,R164:R168)</f>
        <v>26194494084</v>
      </c>
      <c r="S170" s="32">
        <f>SUM(S105,S107:S111,S113:S120,S122:S125,S127:S131,S133:S136,S138:S143,S145:S149,S151:S156,S158:S162,S164:S168)</f>
        <v>23995776428</v>
      </c>
      <c r="T170" s="37">
        <f t="shared" si="38"/>
        <v>0.91606183921899031</v>
      </c>
      <c r="U170" s="37">
        <f t="shared" si="39"/>
        <v>9.9432159067896375E-2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39118887</v>
      </c>
      <c r="E174" s="31">
        <v>41118887</v>
      </c>
      <c r="F174" s="31">
        <v>14620030</v>
      </c>
      <c r="G174" s="36">
        <f t="shared" si="40"/>
        <v>0.37373328131753852</v>
      </c>
      <c r="H174" s="31">
        <v>11035551</v>
      </c>
      <c r="I174" s="36">
        <f t="shared" si="41"/>
        <v>0.28210288804995909</v>
      </c>
      <c r="J174" s="31">
        <v>10130737</v>
      </c>
      <c r="K174" s="36">
        <f t="shared" si="42"/>
        <v>0.24637673193829396</v>
      </c>
      <c r="L174" s="31">
        <v>10542839</v>
      </c>
      <c r="M174" s="36">
        <f t="shared" si="43"/>
        <v>0.25639893900824701</v>
      </c>
      <c r="N174" s="31">
        <f t="shared" si="44"/>
        <v>46329157</v>
      </c>
      <c r="O174" s="36">
        <f t="shared" si="45"/>
        <v>1.1267123305161446</v>
      </c>
      <c r="P174" s="31">
        <v>12647455</v>
      </c>
      <c r="Q174" s="31">
        <v>44118000</v>
      </c>
      <c r="R174" s="31">
        <v>44118000</v>
      </c>
      <c r="S174" s="31">
        <v>42407977</v>
      </c>
      <c r="T174" s="36">
        <f t="shared" si="46"/>
        <v>0.96123978874835669</v>
      </c>
      <c r="U174" s="36">
        <f t="shared" si="47"/>
        <v>-0.16640628490079623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787168000</v>
      </c>
      <c r="E175" s="31">
        <v>841051599</v>
      </c>
      <c r="F175" s="31">
        <v>234058494</v>
      </c>
      <c r="G175" s="36">
        <f t="shared" si="40"/>
        <v>0.29734249105654703</v>
      </c>
      <c r="H175" s="31">
        <v>186256674</v>
      </c>
      <c r="I175" s="36">
        <f t="shared" si="41"/>
        <v>0.23661616579942274</v>
      </c>
      <c r="J175" s="31">
        <v>186110777</v>
      </c>
      <c r="K175" s="36">
        <f t="shared" si="42"/>
        <v>0.22128342330159459</v>
      </c>
      <c r="L175" s="31">
        <v>238288847</v>
      </c>
      <c r="M175" s="36">
        <f t="shared" si="43"/>
        <v>0.28332250635195572</v>
      </c>
      <c r="N175" s="31">
        <f t="shared" si="44"/>
        <v>844714792</v>
      </c>
      <c r="O175" s="36">
        <f t="shared" si="45"/>
        <v>1.0043554913923896</v>
      </c>
      <c r="P175" s="31">
        <v>156770365</v>
      </c>
      <c r="Q175" s="31">
        <v>719000000</v>
      </c>
      <c r="R175" s="31">
        <v>735819852</v>
      </c>
      <c r="S175" s="31">
        <v>13116019180</v>
      </c>
      <c r="T175" s="36">
        <f t="shared" si="46"/>
        <v>17.825041203155795</v>
      </c>
      <c r="U175" s="36">
        <f t="shared" si="47"/>
        <v>0.51998655485684431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186302098</v>
      </c>
      <c r="E176" s="31">
        <v>186302098</v>
      </c>
      <c r="F176" s="31">
        <v>27746179</v>
      </c>
      <c r="G176" s="36">
        <f t="shared" si="40"/>
        <v>0.14893111402320333</v>
      </c>
      <c r="H176" s="31">
        <v>28957954</v>
      </c>
      <c r="I176" s="36">
        <f t="shared" si="41"/>
        <v>0.15543546911640255</v>
      </c>
      <c r="J176" s="31">
        <v>39763908</v>
      </c>
      <c r="K176" s="36">
        <f t="shared" si="42"/>
        <v>0.21343778962703899</v>
      </c>
      <c r="L176" s="31">
        <v>33825813</v>
      </c>
      <c r="M176" s="36">
        <f t="shared" si="43"/>
        <v>0.18156431603899598</v>
      </c>
      <c r="N176" s="31">
        <f t="shared" si="44"/>
        <v>130293854</v>
      </c>
      <c r="O176" s="36">
        <f t="shared" si="45"/>
        <v>0.69936868880564085</v>
      </c>
      <c r="P176" s="31">
        <v>31990916</v>
      </c>
      <c r="Q176" s="31">
        <v>172352006</v>
      </c>
      <c r="R176" s="31">
        <v>157352006</v>
      </c>
      <c r="S176" s="31">
        <v>125620448</v>
      </c>
      <c r="T176" s="36">
        <f t="shared" si="46"/>
        <v>0.79834030206135409</v>
      </c>
      <c r="U176" s="36">
        <f t="shared" si="47"/>
        <v>5.7356813415408325E-2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1012588985</v>
      </c>
      <c r="E179" s="32">
        <f>SUM(E173:E178)</f>
        <v>1068472584</v>
      </c>
      <c r="F179" s="32">
        <f>SUM(F173:F178)</f>
        <v>276424703</v>
      </c>
      <c r="G179" s="37">
        <f t="shared" si="40"/>
        <v>0.27298806040241491</v>
      </c>
      <c r="H179" s="32">
        <f>SUM(H173:H178)</f>
        <v>226250179</v>
      </c>
      <c r="I179" s="37">
        <f t="shared" si="41"/>
        <v>0.22343732980662434</v>
      </c>
      <c r="J179" s="32">
        <f>SUM(J173:J178)</f>
        <v>236005422</v>
      </c>
      <c r="K179" s="37">
        <f t="shared" si="42"/>
        <v>0.22088112089547071</v>
      </c>
      <c r="L179" s="32">
        <f>SUM(L173:L178)</f>
        <v>282657499</v>
      </c>
      <c r="M179" s="37">
        <f t="shared" si="43"/>
        <v>0.26454352056636393</v>
      </c>
      <c r="N179" s="32">
        <f t="shared" si="44"/>
        <v>1021337803</v>
      </c>
      <c r="O179" s="37">
        <f t="shared" si="45"/>
        <v>0.95588583019739892</v>
      </c>
      <c r="P179" s="32">
        <f>SUM(P173:P178)</f>
        <v>201408736</v>
      </c>
      <c r="Q179" s="32">
        <f>SUM(Q173:Q178)</f>
        <v>935470006</v>
      </c>
      <c r="R179" s="32">
        <f>SUM(R173:R178)</f>
        <v>937289858</v>
      </c>
      <c r="S179" s="32">
        <f>SUM(S173:S178)</f>
        <v>13284047605</v>
      </c>
      <c r="T179" s="37">
        <f t="shared" si="46"/>
        <v>14.172827638768711</v>
      </c>
      <c r="U179" s="37">
        <f t="shared" si="47"/>
        <v>0.40340237773996068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160902346</v>
      </c>
      <c r="E180" s="31">
        <v>160902346</v>
      </c>
      <c r="F180" s="31">
        <v>36266826</v>
      </c>
      <c r="G180" s="36">
        <f t="shared" si="40"/>
        <v>0.22539650229835678</v>
      </c>
      <c r="H180" s="31">
        <v>111355988</v>
      </c>
      <c r="I180" s="36">
        <f t="shared" si="41"/>
        <v>0.69207187320935648</v>
      </c>
      <c r="J180" s="31">
        <v>41092959</v>
      </c>
      <c r="K180" s="36">
        <f t="shared" si="42"/>
        <v>0.25539067652873126</v>
      </c>
      <c r="L180" s="31">
        <v>-26741216</v>
      </c>
      <c r="M180" s="36">
        <f t="shared" si="43"/>
        <v>-0.16619531451704253</v>
      </c>
      <c r="N180" s="31">
        <f t="shared" si="44"/>
        <v>161974557</v>
      </c>
      <c r="O180" s="36">
        <f t="shared" si="45"/>
        <v>1.0066637375194021</v>
      </c>
      <c r="P180" s="31">
        <v>84821609</v>
      </c>
      <c r="Q180" s="31">
        <v>162233114</v>
      </c>
      <c r="R180" s="31">
        <v>162233114</v>
      </c>
      <c r="S180" s="31">
        <v>320254908</v>
      </c>
      <c r="T180" s="36">
        <f t="shared" si="46"/>
        <v>1.974041551097885</v>
      </c>
      <c r="U180" s="36">
        <f t="shared" si="47"/>
        <v>-1.3152641916990753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608564071</v>
      </c>
      <c r="E182" s="31">
        <v>615728071</v>
      </c>
      <c r="F182" s="31">
        <v>104552256</v>
      </c>
      <c r="G182" s="36">
        <f t="shared" si="40"/>
        <v>0.17180155875485459</v>
      </c>
      <c r="H182" s="31">
        <v>75134413</v>
      </c>
      <c r="I182" s="36">
        <f t="shared" si="41"/>
        <v>0.12346179569316047</v>
      </c>
      <c r="J182" s="31">
        <v>116772755</v>
      </c>
      <c r="K182" s="36">
        <f t="shared" si="42"/>
        <v>0.18964988036090366</v>
      </c>
      <c r="L182" s="31">
        <v>142650132</v>
      </c>
      <c r="M182" s="36">
        <f t="shared" si="43"/>
        <v>0.23167716191389948</v>
      </c>
      <c r="N182" s="31">
        <f t="shared" si="44"/>
        <v>439109556</v>
      </c>
      <c r="O182" s="36">
        <f t="shared" si="45"/>
        <v>0.71315500572654578</v>
      </c>
      <c r="P182" s="31">
        <v>90439260</v>
      </c>
      <c r="Q182" s="31">
        <v>496726000</v>
      </c>
      <c r="R182" s="31">
        <v>528726000</v>
      </c>
      <c r="S182" s="31">
        <v>347925822</v>
      </c>
      <c r="T182" s="36">
        <f t="shared" si="46"/>
        <v>0.65804560774389764</v>
      </c>
      <c r="U182" s="36">
        <f t="shared" si="47"/>
        <v>0.57730317563412181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769466417</v>
      </c>
      <c r="E185" s="32">
        <f>SUM(E180:E184)</f>
        <v>776630417</v>
      </c>
      <c r="F185" s="32">
        <f>SUM(F180:F184)</f>
        <v>140819082</v>
      </c>
      <c r="G185" s="37">
        <f t="shared" si="40"/>
        <v>0.18300874331725384</v>
      </c>
      <c r="H185" s="32">
        <f>SUM(H180:H184)</f>
        <v>186490401</v>
      </c>
      <c r="I185" s="37">
        <f t="shared" si="41"/>
        <v>0.2423632752253046</v>
      </c>
      <c r="J185" s="32">
        <f>SUM(J180:J184)</f>
        <v>157865714</v>
      </c>
      <c r="K185" s="37">
        <f t="shared" si="42"/>
        <v>0.20327006326871691</v>
      </c>
      <c r="L185" s="32">
        <f>SUM(L180:L184)</f>
        <v>115908916</v>
      </c>
      <c r="M185" s="37">
        <f t="shared" si="43"/>
        <v>0.14924591345229271</v>
      </c>
      <c r="N185" s="32">
        <f t="shared" si="44"/>
        <v>601084113</v>
      </c>
      <c r="O185" s="37">
        <f t="shared" si="45"/>
        <v>0.77396416602106899</v>
      </c>
      <c r="P185" s="32">
        <f>SUM(P180:P184)</f>
        <v>175260869</v>
      </c>
      <c r="Q185" s="32">
        <f>SUM(Q180:Q184)</f>
        <v>658959114</v>
      </c>
      <c r="R185" s="32">
        <f>SUM(R180:R184)</f>
        <v>690959114</v>
      </c>
      <c r="S185" s="32">
        <f>SUM(S180:S184)</f>
        <v>668180730</v>
      </c>
      <c r="T185" s="37">
        <f t="shared" si="46"/>
        <v>0.96703367313858168</v>
      </c>
      <c r="U185" s="37">
        <f t="shared" si="47"/>
        <v>-0.33864919955406592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58586673</v>
      </c>
      <c r="E186" s="31">
        <v>50580203</v>
      </c>
      <c r="F186" s="31">
        <v>7826306</v>
      </c>
      <c r="G186" s="36">
        <f t="shared" si="40"/>
        <v>0.13358509024740148</v>
      </c>
      <c r="H186" s="31">
        <v>5056538</v>
      </c>
      <c r="I186" s="36">
        <f t="shared" si="41"/>
        <v>8.6308672963900851E-2</v>
      </c>
      <c r="J186" s="31">
        <v>14270325</v>
      </c>
      <c r="K186" s="36">
        <f t="shared" si="42"/>
        <v>0.28213261619373098</v>
      </c>
      <c r="L186" s="31">
        <v>10466229</v>
      </c>
      <c r="M186" s="36">
        <f t="shared" si="43"/>
        <v>0.20692342812463604</v>
      </c>
      <c r="N186" s="31">
        <f t="shared" si="44"/>
        <v>37619398</v>
      </c>
      <c r="O186" s="36">
        <f t="shared" si="45"/>
        <v>0.74375735502682738</v>
      </c>
      <c r="P186" s="31">
        <v>7898089</v>
      </c>
      <c r="Q186" s="31">
        <v>45874097</v>
      </c>
      <c r="R186" s="31">
        <v>41683801</v>
      </c>
      <c r="S186" s="31">
        <v>31079558</v>
      </c>
      <c r="T186" s="36">
        <f t="shared" si="46"/>
        <v>0.74560278224147558</v>
      </c>
      <c r="U186" s="36">
        <f t="shared" si="47"/>
        <v>0.3251596683704121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12975638</v>
      </c>
      <c r="E187" s="31">
        <v>32143638</v>
      </c>
      <c r="F187" s="31">
        <v>2273807</v>
      </c>
      <c r="G187" s="36">
        <f t="shared" si="40"/>
        <v>0.17523662420298716</v>
      </c>
      <c r="H187" s="31">
        <v>2274811</v>
      </c>
      <c r="I187" s="36">
        <f t="shared" si="41"/>
        <v>0.17531399997441358</v>
      </c>
      <c r="J187" s="31">
        <v>13995547</v>
      </c>
      <c r="K187" s="36">
        <f t="shared" si="42"/>
        <v>0.43540644030398801</v>
      </c>
      <c r="L187" s="31">
        <v>10661669</v>
      </c>
      <c r="M187" s="36">
        <f t="shared" si="43"/>
        <v>0.33168831107418517</v>
      </c>
      <c r="N187" s="31">
        <f t="shared" si="44"/>
        <v>29205834</v>
      </c>
      <c r="O187" s="36">
        <f t="shared" si="45"/>
        <v>0.90860387364989614</v>
      </c>
      <c r="P187" s="31">
        <v>2562331</v>
      </c>
      <c r="Q187" s="31">
        <v>23603514</v>
      </c>
      <c r="R187" s="31">
        <v>23603514</v>
      </c>
      <c r="S187" s="31">
        <v>9162585</v>
      </c>
      <c r="T187" s="36">
        <f t="shared" si="46"/>
        <v>0.38818732668364547</v>
      </c>
      <c r="U187" s="36">
        <f t="shared" si="47"/>
        <v>3.1609257351997071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1871879774</v>
      </c>
      <c r="E188" s="31">
        <v>1872701006</v>
      </c>
      <c r="F188" s="31">
        <v>352780147</v>
      </c>
      <c r="G188" s="36">
        <f t="shared" si="40"/>
        <v>0.18846303694288435</v>
      </c>
      <c r="H188" s="31">
        <v>315773903</v>
      </c>
      <c r="I188" s="36">
        <f t="shared" si="41"/>
        <v>0.1686934745414905</v>
      </c>
      <c r="J188" s="31">
        <v>343429340</v>
      </c>
      <c r="K188" s="36">
        <f t="shared" si="42"/>
        <v>0.18338717120334586</v>
      </c>
      <c r="L188" s="31">
        <v>373057371</v>
      </c>
      <c r="M188" s="36">
        <f t="shared" si="43"/>
        <v>0.19920818636010282</v>
      </c>
      <c r="N188" s="31">
        <f t="shared" si="44"/>
        <v>1385040761</v>
      </c>
      <c r="O188" s="36">
        <f t="shared" si="45"/>
        <v>0.73959524588411529</v>
      </c>
      <c r="P188" s="31">
        <v>336764631</v>
      </c>
      <c r="Q188" s="31">
        <v>1562403369</v>
      </c>
      <c r="R188" s="31">
        <v>1562403369</v>
      </c>
      <c r="S188" s="31">
        <v>1195924850</v>
      </c>
      <c r="T188" s="36">
        <f t="shared" si="46"/>
        <v>0.76543924170199351</v>
      </c>
      <c r="U188" s="36">
        <f t="shared" si="47"/>
        <v>0.10776885889777432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14900000</v>
      </c>
      <c r="E189" s="31">
        <v>14900000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5000000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1958342085</v>
      </c>
      <c r="E191" s="32">
        <f>SUM(E186:E190)</f>
        <v>1970324847</v>
      </c>
      <c r="F191" s="32">
        <f>SUM(F186:F190)</f>
        <v>362880260</v>
      </c>
      <c r="G191" s="37">
        <f t="shared" si="40"/>
        <v>0.18529973020520571</v>
      </c>
      <c r="H191" s="32">
        <f>SUM(H186:H190)</f>
        <v>323105252</v>
      </c>
      <c r="I191" s="37">
        <f t="shared" si="41"/>
        <v>0.16498917858878573</v>
      </c>
      <c r="J191" s="32">
        <f>SUM(J186:J190)</f>
        <v>371695212</v>
      </c>
      <c r="K191" s="37">
        <f t="shared" si="42"/>
        <v>0.18864666532827823</v>
      </c>
      <c r="L191" s="32">
        <f>SUM(L186:L190)</f>
        <v>394185269</v>
      </c>
      <c r="M191" s="37">
        <f t="shared" si="43"/>
        <v>0.20006105571889993</v>
      </c>
      <c r="N191" s="32">
        <f t="shared" si="44"/>
        <v>1451865993</v>
      </c>
      <c r="O191" s="37">
        <f t="shared" si="45"/>
        <v>0.7368663066958725</v>
      </c>
      <c r="P191" s="32">
        <f>SUM(P186:P190)</f>
        <v>347225051</v>
      </c>
      <c r="Q191" s="32">
        <f>SUM(Q186:Q190)</f>
        <v>1636880980</v>
      </c>
      <c r="R191" s="32">
        <f>SUM(R186:R190)</f>
        <v>1627690684</v>
      </c>
      <c r="S191" s="32">
        <f>SUM(S186:S190)</f>
        <v>1236166993</v>
      </c>
      <c r="T191" s="37">
        <f t="shared" si="46"/>
        <v>0.75946063042036804</v>
      </c>
      <c r="U191" s="37">
        <f t="shared" si="47"/>
        <v>0.13524432602070524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128799743</v>
      </c>
      <c r="E192" s="31">
        <v>128799743</v>
      </c>
      <c r="F192" s="31">
        <v>14475637</v>
      </c>
      <c r="G192" s="36">
        <f t="shared" si="40"/>
        <v>0.11238871027871539</v>
      </c>
      <c r="H192" s="31">
        <v>21560953</v>
      </c>
      <c r="I192" s="36">
        <f t="shared" si="41"/>
        <v>0.16739903743441475</v>
      </c>
      <c r="J192" s="31">
        <v>13343104</v>
      </c>
      <c r="K192" s="36">
        <f t="shared" si="42"/>
        <v>0.10359573465919106</v>
      </c>
      <c r="L192" s="31">
        <v>16460789</v>
      </c>
      <c r="M192" s="36">
        <f t="shared" si="43"/>
        <v>0.12780141183977362</v>
      </c>
      <c r="N192" s="31">
        <f t="shared" si="44"/>
        <v>65840483</v>
      </c>
      <c r="O192" s="36">
        <f t="shared" si="45"/>
        <v>0.51118489421209479</v>
      </c>
      <c r="P192" s="31">
        <v>11328632</v>
      </c>
      <c r="Q192" s="31">
        <v>98695349</v>
      </c>
      <c r="R192" s="31">
        <v>98702470</v>
      </c>
      <c r="S192" s="31">
        <v>69963561</v>
      </c>
      <c r="T192" s="36">
        <f t="shared" si="46"/>
        <v>0.70883292991553304</v>
      </c>
      <c r="U192" s="36">
        <f t="shared" si="47"/>
        <v>0.45302530791008122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258666845</v>
      </c>
      <c r="E193" s="31">
        <v>248666845</v>
      </c>
      <c r="F193" s="31">
        <v>50037793</v>
      </c>
      <c r="G193" s="36">
        <f t="shared" si="40"/>
        <v>0.19344494266360268</v>
      </c>
      <c r="H193" s="31">
        <v>57397474</v>
      </c>
      <c r="I193" s="36">
        <f t="shared" si="41"/>
        <v>0.22189729804761024</v>
      </c>
      <c r="J193" s="31">
        <v>56878259</v>
      </c>
      <c r="K193" s="36">
        <f t="shared" si="42"/>
        <v>0.22873278100263025</v>
      </c>
      <c r="L193" s="31">
        <v>53933411</v>
      </c>
      <c r="M193" s="36">
        <f t="shared" si="43"/>
        <v>0.21689023721678699</v>
      </c>
      <c r="N193" s="31">
        <f t="shared" si="44"/>
        <v>218246937</v>
      </c>
      <c r="O193" s="36">
        <f t="shared" si="45"/>
        <v>0.87766801802628736</v>
      </c>
      <c r="P193" s="31">
        <v>39421045</v>
      </c>
      <c r="Q193" s="31">
        <v>264169688</v>
      </c>
      <c r="R193" s="31">
        <v>252656590</v>
      </c>
      <c r="S193" s="31">
        <v>152487585</v>
      </c>
      <c r="T193" s="36">
        <f t="shared" si="46"/>
        <v>0.60353693921064955</v>
      </c>
      <c r="U193" s="36">
        <f t="shared" si="47"/>
        <v>0.36813752654197773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134128069</v>
      </c>
      <c r="E194" s="31">
        <v>134128069</v>
      </c>
      <c r="F194" s="31">
        <v>33774904</v>
      </c>
      <c r="G194" s="36">
        <f t="shared" si="40"/>
        <v>0.25181085698027905</v>
      </c>
      <c r="H194" s="31">
        <v>38747884</v>
      </c>
      <c r="I194" s="36">
        <f t="shared" si="41"/>
        <v>0.28888721271309736</v>
      </c>
      <c r="J194" s="31">
        <v>37091318</v>
      </c>
      <c r="K194" s="36">
        <f t="shared" si="42"/>
        <v>0.27653658385255664</v>
      </c>
      <c r="L194" s="31">
        <v>37306063</v>
      </c>
      <c r="M194" s="36">
        <f t="shared" si="43"/>
        <v>0.27813762829911465</v>
      </c>
      <c r="N194" s="31">
        <f t="shared" si="44"/>
        <v>146920169</v>
      </c>
      <c r="O194" s="36">
        <f t="shared" si="45"/>
        <v>1.0953722818450478</v>
      </c>
      <c r="P194" s="31">
        <v>27181249</v>
      </c>
      <c r="Q194" s="31">
        <v>155072883</v>
      </c>
      <c r="R194" s="31">
        <v>155212883</v>
      </c>
      <c r="S194" s="31">
        <v>117215454</v>
      </c>
      <c r="T194" s="36">
        <f t="shared" si="46"/>
        <v>0.75519152620855579</v>
      </c>
      <c r="U194" s="36">
        <f t="shared" si="47"/>
        <v>0.37249259590683259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400371032</v>
      </c>
      <c r="E195" s="31">
        <v>400370632</v>
      </c>
      <c r="F195" s="31">
        <v>70794961</v>
      </c>
      <c r="G195" s="36">
        <f t="shared" si="40"/>
        <v>0.17682338466485259</v>
      </c>
      <c r="H195" s="31">
        <v>78483137</v>
      </c>
      <c r="I195" s="36">
        <f t="shared" si="41"/>
        <v>0.19602601269114794</v>
      </c>
      <c r="J195" s="31">
        <v>80994581</v>
      </c>
      <c r="K195" s="36">
        <f t="shared" si="42"/>
        <v>0.20229900628675482</v>
      </c>
      <c r="L195" s="31">
        <v>92052046</v>
      </c>
      <c r="M195" s="36">
        <f t="shared" si="43"/>
        <v>0.22991707843346512</v>
      </c>
      <c r="N195" s="31">
        <f t="shared" si="44"/>
        <v>322324725</v>
      </c>
      <c r="O195" s="36">
        <f t="shared" si="45"/>
        <v>0.80506585458046287</v>
      </c>
      <c r="P195" s="31">
        <v>57509363</v>
      </c>
      <c r="Q195" s="31">
        <v>337325885</v>
      </c>
      <c r="R195" s="31">
        <v>337297409</v>
      </c>
      <c r="S195" s="31">
        <v>264976932</v>
      </c>
      <c r="T195" s="36">
        <f t="shared" si="46"/>
        <v>0.78558840041371325</v>
      </c>
      <c r="U195" s="36">
        <f t="shared" si="47"/>
        <v>0.60064450722571916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273759038</v>
      </c>
      <c r="E196" s="31">
        <v>273904038</v>
      </c>
      <c r="F196" s="31">
        <v>62701308</v>
      </c>
      <c r="G196" s="36">
        <f t="shared" si="40"/>
        <v>0.22903831215245576</v>
      </c>
      <c r="H196" s="31">
        <v>100678839</v>
      </c>
      <c r="I196" s="36">
        <f t="shared" si="41"/>
        <v>0.3677644388858497</v>
      </c>
      <c r="J196" s="31">
        <v>-233473700</v>
      </c>
      <c r="K196" s="36">
        <f t="shared" si="42"/>
        <v>-0.85239232581156765</v>
      </c>
      <c r="L196" s="31">
        <v>131040889</v>
      </c>
      <c r="M196" s="36">
        <f t="shared" si="43"/>
        <v>0.4784189746045292</v>
      </c>
      <c r="N196" s="31">
        <f t="shared" si="44"/>
        <v>60947336</v>
      </c>
      <c r="O196" s="36">
        <f t="shared" si="45"/>
        <v>0.22251346290849497</v>
      </c>
      <c r="P196" s="31">
        <v>29579468</v>
      </c>
      <c r="Q196" s="31">
        <v>231065309</v>
      </c>
      <c r="R196" s="31">
        <v>231065309</v>
      </c>
      <c r="S196" s="31">
        <v>185497794</v>
      </c>
      <c r="T196" s="36">
        <f t="shared" si="46"/>
        <v>0.8027937850246486</v>
      </c>
      <c r="U196" s="36">
        <f t="shared" si="47"/>
        <v>3.4301300145087126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1195724727</v>
      </c>
      <c r="E198" s="32">
        <f>SUM(E192:E197)</f>
        <v>1185869327</v>
      </c>
      <c r="F198" s="32">
        <f>SUM(F192:F197)</f>
        <v>231784603</v>
      </c>
      <c r="G198" s="37">
        <f t="shared" si="40"/>
        <v>0.19384445078888127</v>
      </c>
      <c r="H198" s="32">
        <f>SUM(H192:H197)</f>
        <v>296868287</v>
      </c>
      <c r="I198" s="37">
        <f t="shared" si="41"/>
        <v>0.24827477453345331</v>
      </c>
      <c r="J198" s="32">
        <f>SUM(J192:J197)</f>
        <v>-45166438</v>
      </c>
      <c r="K198" s="37">
        <f t="shared" si="42"/>
        <v>-3.8087196431888147E-2</v>
      </c>
      <c r="L198" s="32">
        <f>SUM(L192:L197)</f>
        <v>330793198</v>
      </c>
      <c r="M198" s="37">
        <f t="shared" si="43"/>
        <v>0.27894574087419666</v>
      </c>
      <c r="N198" s="32">
        <f t="shared" si="44"/>
        <v>814279650</v>
      </c>
      <c r="O198" s="37">
        <f t="shared" si="45"/>
        <v>0.68665208843874581</v>
      </c>
      <c r="P198" s="32">
        <f>SUM(P192:P197)</f>
        <v>165019757</v>
      </c>
      <c r="Q198" s="32">
        <f>SUM(Q192:Q197)</f>
        <v>1086329114</v>
      </c>
      <c r="R198" s="32">
        <f>SUM(R192:R197)</f>
        <v>1074934661</v>
      </c>
      <c r="S198" s="32">
        <f>SUM(S192:S197)</f>
        <v>790141326</v>
      </c>
      <c r="T198" s="37">
        <f t="shared" si="46"/>
        <v>0.73505986425718206</v>
      </c>
      <c r="U198" s="37">
        <f t="shared" si="47"/>
        <v>1.0045672349402381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91654210</v>
      </c>
      <c r="E199" s="31">
        <v>85366902</v>
      </c>
      <c r="F199" s="31">
        <v>11030973</v>
      </c>
      <c r="G199" s="36">
        <f t="shared" si="40"/>
        <v>0.1203542423201291</v>
      </c>
      <c r="H199" s="31">
        <v>20372296</v>
      </c>
      <c r="I199" s="36">
        <f t="shared" si="41"/>
        <v>0.22227343402992616</v>
      </c>
      <c r="J199" s="31">
        <v>19621508</v>
      </c>
      <c r="K199" s="36">
        <f t="shared" si="42"/>
        <v>0.22984912817850647</v>
      </c>
      <c r="L199" s="31">
        <v>25493947</v>
      </c>
      <c r="M199" s="36">
        <f t="shared" si="43"/>
        <v>0.29863971167654652</v>
      </c>
      <c r="N199" s="31">
        <f t="shared" si="44"/>
        <v>76518724</v>
      </c>
      <c r="O199" s="36">
        <f t="shared" si="45"/>
        <v>0.89635118772378553</v>
      </c>
      <c r="P199" s="31">
        <v>16430101</v>
      </c>
      <c r="Q199" s="31">
        <v>84062378</v>
      </c>
      <c r="R199" s="31">
        <v>81042004</v>
      </c>
      <c r="S199" s="31">
        <v>63381219</v>
      </c>
      <c r="T199" s="36">
        <f t="shared" si="46"/>
        <v>0.78207862431437403</v>
      </c>
      <c r="U199" s="36">
        <f t="shared" si="47"/>
        <v>0.55166100317946909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136838108</v>
      </c>
      <c r="E200" s="31">
        <v>136485533</v>
      </c>
      <c r="F200" s="31">
        <v>32850013</v>
      </c>
      <c r="G200" s="36">
        <f t="shared" si="40"/>
        <v>0.24006479978515927</v>
      </c>
      <c r="H200" s="31">
        <v>27758800</v>
      </c>
      <c r="I200" s="36">
        <f t="shared" si="41"/>
        <v>0.20285869488929209</v>
      </c>
      <c r="J200" s="31">
        <v>31083448</v>
      </c>
      <c r="K200" s="36">
        <f t="shared" si="42"/>
        <v>0.2277417050494282</v>
      </c>
      <c r="L200" s="31">
        <v>26317614</v>
      </c>
      <c r="M200" s="36">
        <f t="shared" si="43"/>
        <v>0.19282346942954021</v>
      </c>
      <c r="N200" s="31">
        <f t="shared" si="44"/>
        <v>118009875</v>
      </c>
      <c r="O200" s="36">
        <f t="shared" si="45"/>
        <v>0.86463284720439926</v>
      </c>
      <c r="P200" s="31">
        <v>21634904</v>
      </c>
      <c r="Q200" s="31">
        <v>128383698</v>
      </c>
      <c r="R200" s="31">
        <v>120914819</v>
      </c>
      <c r="S200" s="31">
        <v>108828530</v>
      </c>
      <c r="T200" s="36">
        <f t="shared" si="46"/>
        <v>0.9000429467623815</v>
      </c>
      <c r="U200" s="36">
        <f t="shared" si="47"/>
        <v>0.21644237478474593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228492318</v>
      </c>
      <c r="E204" s="32">
        <f>SUM(E199:E203)</f>
        <v>221852435</v>
      </c>
      <c r="F204" s="32">
        <f>SUM(F199:F203)</f>
        <v>43880986</v>
      </c>
      <c r="G204" s="37">
        <f t="shared" si="40"/>
        <v>0.19204578247571544</v>
      </c>
      <c r="H204" s="32">
        <f>SUM(H199:H203)</f>
        <v>48131096</v>
      </c>
      <c r="I204" s="37">
        <f t="shared" si="41"/>
        <v>0.2106464515800483</v>
      </c>
      <c r="J204" s="32">
        <f>SUM(J199:J203)</f>
        <v>50704956</v>
      </c>
      <c r="K204" s="37">
        <f t="shared" si="42"/>
        <v>0.22855262327862211</v>
      </c>
      <c r="L204" s="32">
        <f>SUM(L199:L203)</f>
        <v>51811561</v>
      </c>
      <c r="M204" s="37">
        <f t="shared" si="43"/>
        <v>0.23354064606052216</v>
      </c>
      <c r="N204" s="32">
        <f t="shared" si="44"/>
        <v>194528599</v>
      </c>
      <c r="O204" s="37">
        <f t="shared" si="45"/>
        <v>0.8768377908495798</v>
      </c>
      <c r="P204" s="32">
        <f>SUM(P199:P203)</f>
        <v>38065005</v>
      </c>
      <c r="Q204" s="32">
        <f>SUM(Q199:Q203)</f>
        <v>212446076</v>
      </c>
      <c r="R204" s="32">
        <f>SUM(R199:R203)</f>
        <v>201956823</v>
      </c>
      <c r="S204" s="32">
        <f>SUM(S199:S203)</f>
        <v>172209749</v>
      </c>
      <c r="T204" s="37">
        <f t="shared" si="46"/>
        <v>0.85270577364944977</v>
      </c>
      <c r="U204" s="37">
        <f t="shared" si="47"/>
        <v>0.36113369747357194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5164614532</v>
      </c>
      <c r="E205" s="32">
        <f>SUM(E173:E178,E180:E184,E186:E190,E192:E197,E199:E203)</f>
        <v>5223149610</v>
      </c>
      <c r="F205" s="32">
        <f>SUM(F173:F178,F180:F184,F186:F190,F192:F197,F199:F203)</f>
        <v>1055789634</v>
      </c>
      <c r="G205" s="37">
        <f t="shared" si="40"/>
        <v>0.20442757682268783</v>
      </c>
      <c r="H205" s="32">
        <f>SUM(H173:H178,H180:H184,H186:H190,H192:H197,H199:H203)</f>
        <v>1080845215</v>
      </c>
      <c r="I205" s="37">
        <f t="shared" si="41"/>
        <v>0.2092789710254411</v>
      </c>
      <c r="J205" s="32">
        <f>SUM(J173:J178,J180:J184,J186:J190,J192:J197,J199:J203)</f>
        <v>771104866</v>
      </c>
      <c r="K205" s="37">
        <f t="shared" si="42"/>
        <v>0.14763216135407617</v>
      </c>
      <c r="L205" s="32">
        <f>SUM(L173:L178,L180:L184,L186:L190,L192:L197,L199:L203)</f>
        <v>1175356443</v>
      </c>
      <c r="M205" s="37">
        <f t="shared" si="43"/>
        <v>0.22502829341700592</v>
      </c>
      <c r="N205" s="32">
        <f t="shared" si="44"/>
        <v>4083096158</v>
      </c>
      <c r="O205" s="37">
        <f t="shared" si="45"/>
        <v>0.78173065350888926</v>
      </c>
      <c r="P205" s="32">
        <f>SUM(P173:P178,P180:P184,P186:P190,P192:P197,P199:P203)</f>
        <v>926979418</v>
      </c>
      <c r="Q205" s="32">
        <f>SUM(Q173:Q178,Q180:Q184,Q186:Q190,Q192:Q197,Q199:Q203)</f>
        <v>4530085290</v>
      </c>
      <c r="R205" s="32">
        <f>SUM(R173:R178,R180:R184,R186:R190,R192:R197,R199:R203)</f>
        <v>4532831140</v>
      </c>
      <c r="S205" s="32">
        <f>SUM(S173:S178,S180:S184,S186:S190,S192:S197,S199:S203)</f>
        <v>16150746403</v>
      </c>
      <c r="T205" s="37">
        <f t="shared" si="46"/>
        <v>3.5630593561003465</v>
      </c>
      <c r="U205" s="37">
        <f t="shared" si="47"/>
        <v>0.26794232986950739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53079846</v>
      </c>
      <c r="E208" s="31">
        <v>32356299</v>
      </c>
      <c r="F208" s="31">
        <v>4126748</v>
      </c>
      <c r="G208" s="36">
        <f t="shared" ref="G208:G231" si="48">IF(($D208     =0),0,($F208     /$D208     ))</f>
        <v>7.774604319688494E-2</v>
      </c>
      <c r="H208" s="31">
        <v>21068552</v>
      </c>
      <c r="I208" s="36">
        <f t="shared" ref="I208:I231" si="49">IF(($D208     =0),0,($H208     /$D208     ))</f>
        <v>0.39692187501825082</v>
      </c>
      <c r="J208" s="31">
        <v>10063032</v>
      </c>
      <c r="K208" s="36">
        <f t="shared" ref="K208:K231" si="50">IF(($E208     =0),0,($J208     /$E208     ))</f>
        <v>0.31100689235193429</v>
      </c>
      <c r="L208" s="31">
        <v>11391743</v>
      </c>
      <c r="M208" s="36">
        <f t="shared" ref="M208:M231" si="51">IF(($E208     =0),0,($L208     /$E208     ))</f>
        <v>0.35207187941983104</v>
      </c>
      <c r="N208" s="31">
        <f t="shared" ref="N208:N231" si="52">$F208     +$H208     +$J208     +$L208</f>
        <v>46650075</v>
      </c>
      <c r="O208" s="36">
        <f t="shared" ref="O208:O231" si="53">IF(($E208     =0),0,($N208     /$E208     ))</f>
        <v>1.4417617725686118</v>
      </c>
      <c r="P208" s="31">
        <v>10293483</v>
      </c>
      <c r="Q208" s="31">
        <v>49908210</v>
      </c>
      <c r="R208" s="31">
        <v>49908210</v>
      </c>
      <c r="S208" s="31">
        <v>-281583380</v>
      </c>
      <c r="T208" s="36">
        <f t="shared" ref="T208:T231" si="54">IF(($R208     =0),0,($S208     /$R208     ))</f>
        <v>-5.6420252299170821</v>
      </c>
      <c r="U208" s="36">
        <f t="shared" ref="U208:U231" si="55">IF(($P208     =0),0,(($L208     /$P208     )-1))</f>
        <v>0.10669469216590732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316245384</v>
      </c>
      <c r="E209" s="31">
        <v>328581214</v>
      </c>
      <c r="F209" s="31">
        <v>69087885</v>
      </c>
      <c r="G209" s="36">
        <f t="shared" si="48"/>
        <v>0.21846290410993002</v>
      </c>
      <c r="H209" s="31">
        <v>65975574</v>
      </c>
      <c r="I209" s="36">
        <f t="shared" si="49"/>
        <v>0.20862146085901448</v>
      </c>
      <c r="J209" s="31">
        <v>69404396</v>
      </c>
      <c r="K209" s="36">
        <f t="shared" si="50"/>
        <v>0.21122447980242717</v>
      </c>
      <c r="L209" s="31">
        <v>66024658</v>
      </c>
      <c r="M209" s="36">
        <f t="shared" si="51"/>
        <v>0.2009386270025772</v>
      </c>
      <c r="N209" s="31">
        <f t="shared" si="52"/>
        <v>270492513</v>
      </c>
      <c r="O209" s="36">
        <f t="shared" si="53"/>
        <v>0.82321356631179776</v>
      </c>
      <c r="P209" s="31">
        <v>54822301</v>
      </c>
      <c r="Q209" s="31">
        <v>260018712</v>
      </c>
      <c r="R209" s="31">
        <v>268124545</v>
      </c>
      <c r="S209" s="31">
        <v>233293878</v>
      </c>
      <c r="T209" s="36">
        <f t="shared" si="54"/>
        <v>0.87009519400769519</v>
      </c>
      <c r="U209" s="36">
        <f t="shared" si="55"/>
        <v>0.20433941654510268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227323730</v>
      </c>
      <c r="E210" s="31">
        <v>267783576</v>
      </c>
      <c r="F210" s="31">
        <v>30593838</v>
      </c>
      <c r="G210" s="36">
        <f t="shared" si="48"/>
        <v>0.13458268523044206</v>
      </c>
      <c r="H210" s="31">
        <v>51513870</v>
      </c>
      <c r="I210" s="36">
        <f t="shared" si="49"/>
        <v>0.22661017395764183</v>
      </c>
      <c r="J210" s="31">
        <v>41092068</v>
      </c>
      <c r="K210" s="36">
        <f t="shared" si="50"/>
        <v>0.1534525328767736</v>
      </c>
      <c r="L210" s="31">
        <v>40647440</v>
      </c>
      <c r="M210" s="36">
        <f t="shared" si="51"/>
        <v>0.15179213231509014</v>
      </c>
      <c r="N210" s="31">
        <f t="shared" si="52"/>
        <v>163847216</v>
      </c>
      <c r="O210" s="36">
        <f t="shared" si="53"/>
        <v>0.6118643213577819</v>
      </c>
      <c r="P210" s="31">
        <v>23811080</v>
      </c>
      <c r="Q210" s="31">
        <v>203517854</v>
      </c>
      <c r="R210" s="31">
        <v>208940506</v>
      </c>
      <c r="S210" s="31">
        <v>145275270</v>
      </c>
      <c r="T210" s="36">
        <f t="shared" si="54"/>
        <v>0.69529490849419118</v>
      </c>
      <c r="U210" s="36">
        <f t="shared" si="55"/>
        <v>0.70708090519203659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152296900</v>
      </c>
      <c r="E211" s="31">
        <v>152296900</v>
      </c>
      <c r="F211" s="31">
        <v>24991221</v>
      </c>
      <c r="G211" s="36">
        <f t="shared" si="48"/>
        <v>0.16409540181054244</v>
      </c>
      <c r="H211" s="31">
        <v>25624907</v>
      </c>
      <c r="I211" s="36">
        <f t="shared" si="49"/>
        <v>0.16825626128962573</v>
      </c>
      <c r="J211" s="31">
        <v>39946997</v>
      </c>
      <c r="K211" s="36">
        <f t="shared" si="50"/>
        <v>0.26229684911511658</v>
      </c>
      <c r="L211" s="31">
        <v>39848975</v>
      </c>
      <c r="M211" s="36">
        <f t="shared" si="51"/>
        <v>0.26165322472092339</v>
      </c>
      <c r="N211" s="31">
        <f t="shared" si="52"/>
        <v>130412100</v>
      </c>
      <c r="O211" s="36">
        <f t="shared" si="53"/>
        <v>0.85630173693620815</v>
      </c>
      <c r="P211" s="31">
        <v>16553261</v>
      </c>
      <c r="Q211" s="31">
        <v>75377951</v>
      </c>
      <c r="R211" s="31">
        <v>70180626</v>
      </c>
      <c r="S211" s="31">
        <v>58340533</v>
      </c>
      <c r="T211" s="36">
        <f t="shared" si="54"/>
        <v>0.83129114579285746</v>
      </c>
      <c r="U211" s="36">
        <f t="shared" si="55"/>
        <v>1.4073187150253958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489122844</v>
      </c>
      <c r="E212" s="31">
        <v>529112330</v>
      </c>
      <c r="F212" s="31">
        <v>118626668</v>
      </c>
      <c r="G212" s="36">
        <f t="shared" si="48"/>
        <v>0.24252939615308583</v>
      </c>
      <c r="H212" s="31">
        <v>116197854</v>
      </c>
      <c r="I212" s="36">
        <f t="shared" si="49"/>
        <v>0.23756374380256914</v>
      </c>
      <c r="J212" s="31">
        <v>123570092</v>
      </c>
      <c r="K212" s="36">
        <f t="shared" si="50"/>
        <v>0.2335422650233836</v>
      </c>
      <c r="L212" s="31">
        <v>99041788</v>
      </c>
      <c r="M212" s="36">
        <f t="shared" si="51"/>
        <v>0.18718480440627797</v>
      </c>
      <c r="N212" s="31">
        <f t="shared" si="52"/>
        <v>457436402</v>
      </c>
      <c r="O212" s="36">
        <f t="shared" si="53"/>
        <v>0.86453551743917967</v>
      </c>
      <c r="P212" s="31">
        <v>109208518</v>
      </c>
      <c r="Q212" s="31">
        <v>566196952</v>
      </c>
      <c r="R212" s="31">
        <v>566196952</v>
      </c>
      <c r="S212" s="31">
        <v>351158010</v>
      </c>
      <c r="T212" s="36">
        <f t="shared" si="54"/>
        <v>0.62020469866464412</v>
      </c>
      <c r="U212" s="36">
        <f t="shared" si="55"/>
        <v>-9.3094661352331465E-2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92153189</v>
      </c>
      <c r="E213" s="31">
        <v>92153189</v>
      </c>
      <c r="F213" s="31">
        <v>20320763</v>
      </c>
      <c r="G213" s="36">
        <f t="shared" si="48"/>
        <v>0.22051068683038197</v>
      </c>
      <c r="H213" s="31">
        <v>22103860</v>
      </c>
      <c r="I213" s="36">
        <f t="shared" si="49"/>
        <v>0.23985995753223471</v>
      </c>
      <c r="J213" s="31">
        <v>21524888</v>
      </c>
      <c r="K213" s="36">
        <f t="shared" si="50"/>
        <v>0.23357724495025342</v>
      </c>
      <c r="L213" s="31">
        <v>23427936</v>
      </c>
      <c r="M213" s="36">
        <f t="shared" si="51"/>
        <v>0.25422816349849814</v>
      </c>
      <c r="N213" s="31">
        <f t="shared" si="52"/>
        <v>87377447</v>
      </c>
      <c r="O213" s="36">
        <f t="shared" si="53"/>
        <v>0.9481760528113683</v>
      </c>
      <c r="P213" s="31">
        <v>18199578</v>
      </c>
      <c r="Q213" s="31">
        <v>84000944</v>
      </c>
      <c r="R213" s="31">
        <v>84000944</v>
      </c>
      <c r="S213" s="31">
        <v>70351409</v>
      </c>
      <c r="T213" s="36">
        <f t="shared" si="54"/>
        <v>0.83750736182202901</v>
      </c>
      <c r="U213" s="36">
        <f t="shared" si="55"/>
        <v>0.28727907866874713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935267911</v>
      </c>
      <c r="E214" s="31">
        <v>935948640</v>
      </c>
      <c r="F214" s="31">
        <v>168507973</v>
      </c>
      <c r="G214" s="36">
        <f t="shared" si="48"/>
        <v>0.18017080562491361</v>
      </c>
      <c r="H214" s="31">
        <v>203533857</v>
      </c>
      <c r="I214" s="36">
        <f t="shared" si="49"/>
        <v>0.21762091332993461</v>
      </c>
      <c r="J214" s="31">
        <v>193023364</v>
      </c>
      <c r="K214" s="36">
        <f t="shared" si="50"/>
        <v>0.20623285910218322</v>
      </c>
      <c r="L214" s="31">
        <v>146120405</v>
      </c>
      <c r="M214" s="36">
        <f t="shared" si="51"/>
        <v>0.15612011039409171</v>
      </c>
      <c r="N214" s="31">
        <f t="shared" si="52"/>
        <v>711185599</v>
      </c>
      <c r="O214" s="36">
        <f t="shared" si="53"/>
        <v>0.75985536877322668</v>
      </c>
      <c r="P214" s="31">
        <v>188414854</v>
      </c>
      <c r="Q214" s="31">
        <v>816870347</v>
      </c>
      <c r="R214" s="31">
        <v>816870347</v>
      </c>
      <c r="S214" s="31">
        <v>692304700</v>
      </c>
      <c r="T214" s="36">
        <f t="shared" si="54"/>
        <v>0.84750866834929928</v>
      </c>
      <c r="U214" s="36">
        <f t="shared" si="55"/>
        <v>-0.22447513081956905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2265489804</v>
      </c>
      <c r="E216" s="32">
        <f>SUM(E208:E215)</f>
        <v>2338232148</v>
      </c>
      <c r="F216" s="32">
        <f>SUM(F208:F215)</f>
        <v>436255096</v>
      </c>
      <c r="G216" s="37">
        <f t="shared" si="48"/>
        <v>0.19256546431139887</v>
      </c>
      <c r="H216" s="32">
        <f>SUM(H208:H215)</f>
        <v>506018474</v>
      </c>
      <c r="I216" s="37">
        <f t="shared" si="49"/>
        <v>0.22335941353898939</v>
      </c>
      <c r="J216" s="32">
        <f>SUM(J208:J215)</f>
        <v>498624837</v>
      </c>
      <c r="K216" s="37">
        <f t="shared" si="50"/>
        <v>0.21324864489032763</v>
      </c>
      <c r="L216" s="32">
        <f>SUM(L208:L215)</f>
        <v>426502945</v>
      </c>
      <c r="M216" s="37">
        <f t="shared" si="51"/>
        <v>0.18240402064645636</v>
      </c>
      <c r="N216" s="32">
        <f t="shared" si="52"/>
        <v>1867401352</v>
      </c>
      <c r="O216" s="37">
        <f t="shared" si="53"/>
        <v>0.79863813077639711</v>
      </c>
      <c r="P216" s="32">
        <f>SUM(P208:P215)</f>
        <v>421303075</v>
      </c>
      <c r="Q216" s="32">
        <f>SUM(Q208:Q215)</f>
        <v>2055890970</v>
      </c>
      <c r="R216" s="32">
        <f>SUM(R208:R215)</f>
        <v>2064222130</v>
      </c>
      <c r="S216" s="32">
        <f>SUM(S208:S215)</f>
        <v>1269140420</v>
      </c>
      <c r="T216" s="37">
        <f t="shared" si="54"/>
        <v>0.61482744592027017</v>
      </c>
      <c r="U216" s="37">
        <f t="shared" si="55"/>
        <v>1.234234998166106E-2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314369663</v>
      </c>
      <c r="E217" s="31">
        <v>314369663</v>
      </c>
      <c r="F217" s="31">
        <v>51619952</v>
      </c>
      <c r="G217" s="36">
        <f t="shared" si="48"/>
        <v>0.16420144204563403</v>
      </c>
      <c r="H217" s="31">
        <v>28663698</v>
      </c>
      <c r="I217" s="36">
        <f t="shared" si="49"/>
        <v>9.1178320854706646E-2</v>
      </c>
      <c r="J217" s="31">
        <v>39673839</v>
      </c>
      <c r="K217" s="36">
        <f t="shared" si="50"/>
        <v>0.12620123271881994</v>
      </c>
      <c r="L217" s="31">
        <v>44517981</v>
      </c>
      <c r="M217" s="36">
        <f t="shared" si="51"/>
        <v>0.14161029590186633</v>
      </c>
      <c r="N217" s="31">
        <f t="shared" si="52"/>
        <v>164475470</v>
      </c>
      <c r="O217" s="36">
        <f t="shared" si="53"/>
        <v>0.52319129152102695</v>
      </c>
      <c r="P217" s="31">
        <v>41733986</v>
      </c>
      <c r="Q217" s="31">
        <v>245446427</v>
      </c>
      <c r="R217" s="31">
        <v>239530274</v>
      </c>
      <c r="S217" s="31">
        <v>153241748</v>
      </c>
      <c r="T217" s="36">
        <f t="shared" si="54"/>
        <v>0.63975941512929591</v>
      </c>
      <c r="U217" s="36">
        <f t="shared" si="55"/>
        <v>6.6708102120894841E-2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2167756671</v>
      </c>
      <c r="E218" s="31">
        <v>2027989764</v>
      </c>
      <c r="F218" s="31">
        <v>419152291</v>
      </c>
      <c r="G218" s="36">
        <f t="shared" si="48"/>
        <v>0.19335762939049905</v>
      </c>
      <c r="H218" s="31">
        <v>353127546</v>
      </c>
      <c r="I218" s="36">
        <f t="shared" si="49"/>
        <v>0.16289999275476799</v>
      </c>
      <c r="J218" s="31">
        <v>348922021</v>
      </c>
      <c r="K218" s="36">
        <f t="shared" si="50"/>
        <v>0.17205314700986823</v>
      </c>
      <c r="L218" s="31">
        <v>367095155</v>
      </c>
      <c r="M218" s="36">
        <f t="shared" si="51"/>
        <v>0.18101430367969057</v>
      </c>
      <c r="N218" s="31">
        <f t="shared" si="52"/>
        <v>1488297013</v>
      </c>
      <c r="O218" s="36">
        <f t="shared" si="53"/>
        <v>0.73387797089492612</v>
      </c>
      <c r="P218" s="31">
        <v>225680315</v>
      </c>
      <c r="Q218" s="31">
        <v>1391914068</v>
      </c>
      <c r="R218" s="31">
        <v>1288449350</v>
      </c>
      <c r="S218" s="31">
        <v>1086392721</v>
      </c>
      <c r="T218" s="36">
        <f t="shared" si="54"/>
        <v>0.84317844624625715</v>
      </c>
      <c r="U218" s="36">
        <f t="shared" si="55"/>
        <v>0.62661575069141495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943028908</v>
      </c>
      <c r="E219" s="31">
        <v>902041280</v>
      </c>
      <c r="F219" s="31">
        <v>217202127</v>
      </c>
      <c r="G219" s="36">
        <f t="shared" si="48"/>
        <v>0.23032393297533993</v>
      </c>
      <c r="H219" s="31">
        <v>200175872</v>
      </c>
      <c r="I219" s="36">
        <f t="shared" si="49"/>
        <v>0.21226907287978916</v>
      </c>
      <c r="J219" s="31">
        <v>193781993</v>
      </c>
      <c r="K219" s="36">
        <f t="shared" si="50"/>
        <v>0.21482608090840366</v>
      </c>
      <c r="L219" s="31">
        <v>142437401</v>
      </c>
      <c r="M219" s="36">
        <f t="shared" si="51"/>
        <v>0.15790563487294063</v>
      </c>
      <c r="N219" s="31">
        <f t="shared" si="52"/>
        <v>753597393</v>
      </c>
      <c r="O219" s="36">
        <f t="shared" si="53"/>
        <v>0.83543559447745008</v>
      </c>
      <c r="P219" s="31">
        <v>171408206</v>
      </c>
      <c r="Q219" s="31">
        <v>880929792</v>
      </c>
      <c r="R219" s="31">
        <v>815288482</v>
      </c>
      <c r="S219" s="31">
        <v>717333036</v>
      </c>
      <c r="T219" s="36">
        <f t="shared" si="54"/>
        <v>0.87985179704771055</v>
      </c>
      <c r="U219" s="36">
        <f t="shared" si="55"/>
        <v>-0.16901644137154082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90569549</v>
      </c>
      <c r="E220" s="31">
        <v>71101791</v>
      </c>
      <c r="F220" s="31">
        <v>18682799</v>
      </c>
      <c r="G220" s="36">
        <f t="shared" si="48"/>
        <v>0.20628124139162932</v>
      </c>
      <c r="H220" s="31">
        <v>4878988</v>
      </c>
      <c r="I220" s="36">
        <f t="shared" si="49"/>
        <v>5.3870070612806076E-2</v>
      </c>
      <c r="J220" s="31">
        <v>10698441</v>
      </c>
      <c r="K220" s="36">
        <f t="shared" si="50"/>
        <v>0.15046654731946205</v>
      </c>
      <c r="L220" s="31">
        <v>35761287</v>
      </c>
      <c r="M220" s="36">
        <f t="shared" si="51"/>
        <v>0.50295901828970802</v>
      </c>
      <c r="N220" s="31">
        <f t="shared" si="52"/>
        <v>70021515</v>
      </c>
      <c r="O220" s="36">
        <f t="shared" si="53"/>
        <v>0.9848066274448698</v>
      </c>
      <c r="P220" s="31">
        <v>10051428</v>
      </c>
      <c r="Q220" s="31">
        <v>96800980</v>
      </c>
      <c r="R220" s="31">
        <v>76624419</v>
      </c>
      <c r="S220" s="31">
        <v>44359118</v>
      </c>
      <c r="T220" s="36">
        <f t="shared" si="54"/>
        <v>0.57891620685567613</v>
      </c>
      <c r="U220" s="36">
        <f t="shared" si="55"/>
        <v>2.5578314842428358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5000000</v>
      </c>
      <c r="E221" s="31">
        <v>30200000</v>
      </c>
      <c r="F221" s="31">
        <v>0</v>
      </c>
      <c r="G221" s="36">
        <f t="shared" si="48"/>
        <v>0</v>
      </c>
      <c r="H221" s="31">
        <v>3144553</v>
      </c>
      <c r="I221" s="36">
        <f t="shared" si="49"/>
        <v>0.62891059999999999</v>
      </c>
      <c r="J221" s="31">
        <v>14930100</v>
      </c>
      <c r="K221" s="36">
        <f t="shared" si="50"/>
        <v>0.49437417218543045</v>
      </c>
      <c r="L221" s="31">
        <v>12125347</v>
      </c>
      <c r="M221" s="36">
        <f t="shared" si="51"/>
        <v>0.40150155629139073</v>
      </c>
      <c r="N221" s="31">
        <f t="shared" si="52"/>
        <v>30200000</v>
      </c>
      <c r="O221" s="36">
        <f t="shared" si="53"/>
        <v>1</v>
      </c>
      <c r="P221" s="31">
        <v>2046175</v>
      </c>
      <c r="Q221" s="31">
        <v>0</v>
      </c>
      <c r="R221" s="31">
        <v>4000000</v>
      </c>
      <c r="S221" s="31">
        <v>6000000</v>
      </c>
      <c r="T221" s="36">
        <f t="shared" si="54"/>
        <v>1.5</v>
      </c>
      <c r="U221" s="36">
        <f t="shared" si="55"/>
        <v>4.9258602025730935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3520724791</v>
      </c>
      <c r="E224" s="32">
        <f>SUM(E217:E223)</f>
        <v>3345702498</v>
      </c>
      <c r="F224" s="32">
        <f>SUM(F217:F223)</f>
        <v>706657169</v>
      </c>
      <c r="G224" s="37">
        <f t="shared" si="48"/>
        <v>0.20071354932553148</v>
      </c>
      <c r="H224" s="32">
        <f>SUM(H217:H223)</f>
        <v>589990657</v>
      </c>
      <c r="I224" s="37">
        <f t="shared" si="49"/>
        <v>0.16757647701069628</v>
      </c>
      <c r="J224" s="32">
        <f>SUM(J217:J223)</f>
        <v>608006394</v>
      </c>
      <c r="K224" s="37">
        <f t="shared" si="50"/>
        <v>0.1817275727185711</v>
      </c>
      <c r="L224" s="32">
        <f>SUM(L217:L223)</f>
        <v>601937171</v>
      </c>
      <c r="M224" s="37">
        <f t="shared" si="51"/>
        <v>0.17991353724959916</v>
      </c>
      <c r="N224" s="32">
        <f t="shared" si="52"/>
        <v>2506591391</v>
      </c>
      <c r="O224" s="37">
        <f t="shared" si="53"/>
        <v>0.74919733374333031</v>
      </c>
      <c r="P224" s="32">
        <f>SUM(P217:P223)</f>
        <v>450920110</v>
      </c>
      <c r="Q224" s="32">
        <f>SUM(Q217:Q223)</f>
        <v>2615091267</v>
      </c>
      <c r="R224" s="32">
        <f>SUM(R217:R223)</f>
        <v>2423892525</v>
      </c>
      <c r="S224" s="32">
        <f>SUM(S217:S223)</f>
        <v>2007326623</v>
      </c>
      <c r="T224" s="37">
        <f t="shared" si="54"/>
        <v>0.82814176053453525</v>
      </c>
      <c r="U224" s="37">
        <f t="shared" si="55"/>
        <v>0.33490868482224045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225958248</v>
      </c>
      <c r="E225" s="31">
        <v>225958248</v>
      </c>
      <c r="F225" s="31">
        <v>52488880</v>
      </c>
      <c r="G225" s="36">
        <f t="shared" si="48"/>
        <v>0.23229459630081747</v>
      </c>
      <c r="H225" s="31">
        <v>53912887</v>
      </c>
      <c r="I225" s="36">
        <f t="shared" si="49"/>
        <v>0.2385966764975094</v>
      </c>
      <c r="J225" s="31">
        <v>49107569</v>
      </c>
      <c r="K225" s="36">
        <f t="shared" si="50"/>
        <v>0.21733027864510615</v>
      </c>
      <c r="L225" s="31">
        <v>60054630</v>
      </c>
      <c r="M225" s="36">
        <f t="shared" si="51"/>
        <v>0.26577755196614905</v>
      </c>
      <c r="N225" s="31">
        <f t="shared" si="52"/>
        <v>215563966</v>
      </c>
      <c r="O225" s="36">
        <f t="shared" si="53"/>
        <v>0.95399910340958216</v>
      </c>
      <c r="P225" s="31">
        <v>39539952</v>
      </c>
      <c r="Q225" s="31">
        <v>246742248</v>
      </c>
      <c r="R225" s="31">
        <v>246742248</v>
      </c>
      <c r="S225" s="31">
        <v>172760157</v>
      </c>
      <c r="T225" s="36">
        <f t="shared" si="54"/>
        <v>0.70016447689979711</v>
      </c>
      <c r="U225" s="36">
        <f t="shared" si="55"/>
        <v>0.51883416550429806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299333235</v>
      </c>
      <c r="E226" s="31">
        <v>297733953</v>
      </c>
      <c r="F226" s="31">
        <v>88783557</v>
      </c>
      <c r="G226" s="36">
        <f t="shared" si="48"/>
        <v>0.29660440812728328</v>
      </c>
      <c r="H226" s="31">
        <v>71481180</v>
      </c>
      <c r="I226" s="36">
        <f t="shared" si="49"/>
        <v>0.23880134793585484</v>
      </c>
      <c r="J226" s="31">
        <v>91251450</v>
      </c>
      <c r="K226" s="36">
        <f t="shared" si="50"/>
        <v>0.3064865430379719</v>
      </c>
      <c r="L226" s="31">
        <v>44491061</v>
      </c>
      <c r="M226" s="36">
        <f t="shared" si="51"/>
        <v>0.1494322718376698</v>
      </c>
      <c r="N226" s="31">
        <f t="shared" si="52"/>
        <v>296007248</v>
      </c>
      <c r="O226" s="36">
        <f t="shared" si="53"/>
        <v>0.99420051027905443</v>
      </c>
      <c r="P226" s="31">
        <v>30420572</v>
      </c>
      <c r="Q226" s="31">
        <v>264297522</v>
      </c>
      <c r="R226" s="31">
        <v>250347279</v>
      </c>
      <c r="S226" s="31">
        <v>237107055</v>
      </c>
      <c r="T226" s="36">
        <f t="shared" si="54"/>
        <v>0.94711257077413646</v>
      </c>
      <c r="U226" s="36">
        <f t="shared" si="55"/>
        <v>0.46253203259951858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6000000</v>
      </c>
      <c r="R227" s="31">
        <v>6000000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1747265061</v>
      </c>
      <c r="E228" s="31">
        <v>1760575069</v>
      </c>
      <c r="F228" s="31">
        <v>407905703</v>
      </c>
      <c r="G228" s="36">
        <f t="shared" si="48"/>
        <v>0.23345381997539982</v>
      </c>
      <c r="H228" s="31">
        <v>474069671</v>
      </c>
      <c r="I228" s="36">
        <f t="shared" si="49"/>
        <v>0.27132098133335247</v>
      </c>
      <c r="J228" s="31">
        <v>436221632</v>
      </c>
      <c r="K228" s="36">
        <f t="shared" si="50"/>
        <v>0.2477722419685133</v>
      </c>
      <c r="L228" s="31">
        <v>354023087</v>
      </c>
      <c r="M228" s="36">
        <f t="shared" si="51"/>
        <v>0.20108377838218724</v>
      </c>
      <c r="N228" s="31">
        <f t="shared" si="52"/>
        <v>1672220093</v>
      </c>
      <c r="O228" s="36">
        <f t="shared" si="53"/>
        <v>0.94981470682179703</v>
      </c>
      <c r="P228" s="31">
        <v>303905105</v>
      </c>
      <c r="Q228" s="31">
        <v>1719688894</v>
      </c>
      <c r="R228" s="31">
        <v>1695481691</v>
      </c>
      <c r="S228" s="31">
        <v>1443133992</v>
      </c>
      <c r="T228" s="36">
        <f t="shared" si="54"/>
        <v>0.85116459803752609</v>
      </c>
      <c r="U228" s="36">
        <f t="shared" si="55"/>
        <v>0.16491326132872963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2272556544</v>
      </c>
      <c r="E230" s="32">
        <f>SUM(E225:E229)</f>
        <v>2284267270</v>
      </c>
      <c r="F230" s="32">
        <f>SUM(F225:F229)</f>
        <v>549178140</v>
      </c>
      <c r="G230" s="37">
        <f t="shared" si="48"/>
        <v>0.2416565349935689</v>
      </c>
      <c r="H230" s="32">
        <f>SUM(H225:H229)</f>
        <v>599463738</v>
      </c>
      <c r="I230" s="37">
        <f t="shared" si="49"/>
        <v>0.26378386033240986</v>
      </c>
      <c r="J230" s="32">
        <f>SUM(J225:J229)</f>
        <v>576580651</v>
      </c>
      <c r="K230" s="37">
        <f t="shared" si="50"/>
        <v>0.25241383027827563</v>
      </c>
      <c r="L230" s="32">
        <f>SUM(L225:L229)</f>
        <v>458568778</v>
      </c>
      <c r="M230" s="37">
        <f t="shared" si="51"/>
        <v>0.20075092964055821</v>
      </c>
      <c r="N230" s="32">
        <f t="shared" si="52"/>
        <v>2183791307</v>
      </c>
      <c r="O230" s="37">
        <f t="shared" si="53"/>
        <v>0.95601391994729235</v>
      </c>
      <c r="P230" s="32">
        <f>SUM(P225:P229)</f>
        <v>373865629</v>
      </c>
      <c r="Q230" s="32">
        <f>SUM(Q225:Q229)</f>
        <v>2236728664</v>
      </c>
      <c r="R230" s="32">
        <f>SUM(R225:R229)</f>
        <v>2198571218</v>
      </c>
      <c r="S230" s="32">
        <f>SUM(S225:S229)</f>
        <v>1853001204</v>
      </c>
      <c r="T230" s="37">
        <f t="shared" si="54"/>
        <v>0.84282064134617452</v>
      </c>
      <c r="U230" s="37">
        <f t="shared" si="55"/>
        <v>0.22656040681396794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8058771139</v>
      </c>
      <c r="E231" s="32">
        <f>SUM(E208:E215,E217:E223,E225:E229)</f>
        <v>7968201916</v>
      </c>
      <c r="F231" s="32">
        <f>SUM(F208:F215,F217:F223,F225:F229)</f>
        <v>1692090405</v>
      </c>
      <c r="G231" s="37">
        <f t="shared" si="48"/>
        <v>0.20996878752533588</v>
      </c>
      <c r="H231" s="32">
        <f>SUM(H208:H215,H217:H223,H225:H229)</f>
        <v>1695472869</v>
      </c>
      <c r="I231" s="37">
        <f t="shared" si="49"/>
        <v>0.21038851206418407</v>
      </c>
      <c r="J231" s="32">
        <f>SUM(J208:J215,J217:J223,J225:J229)</f>
        <v>1683211882</v>
      </c>
      <c r="K231" s="37">
        <f t="shared" si="50"/>
        <v>0.2112411181022085</v>
      </c>
      <c r="L231" s="32">
        <f>SUM(L208:L215,L217:L223,L225:L229)</f>
        <v>1487008894</v>
      </c>
      <c r="M231" s="37">
        <f t="shared" si="51"/>
        <v>0.18661787310059424</v>
      </c>
      <c r="N231" s="32">
        <f t="shared" si="52"/>
        <v>6557784050</v>
      </c>
      <c r="O231" s="37">
        <f t="shared" si="53"/>
        <v>0.82299421113213667</v>
      </c>
      <c r="P231" s="32">
        <f>SUM(P208:P215,P217:P223,P225:P229)</f>
        <v>1246088814</v>
      </c>
      <c r="Q231" s="32">
        <f>SUM(Q208:Q215,Q217:Q223,Q225:Q229)</f>
        <v>6907710901</v>
      </c>
      <c r="R231" s="32">
        <f>SUM(R208:R215,R217:R223,R225:R229)</f>
        <v>6686685873</v>
      </c>
      <c r="S231" s="32">
        <f>SUM(S208:S215,S217:S223,S225:S229)</f>
        <v>5129468247</v>
      </c>
      <c r="T231" s="37">
        <f t="shared" si="54"/>
        <v>0.7671166769942267</v>
      </c>
      <c r="U231" s="37">
        <f t="shared" si="55"/>
        <v>0.193341018146721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669767540</v>
      </c>
      <c r="E235" s="31">
        <v>689567540</v>
      </c>
      <c r="F235" s="31">
        <v>173842606</v>
      </c>
      <c r="G235" s="36">
        <f t="shared" si="56"/>
        <v>0.25955663064829926</v>
      </c>
      <c r="H235" s="31">
        <v>171789302</v>
      </c>
      <c r="I235" s="36">
        <f t="shared" si="57"/>
        <v>0.25649093415306451</v>
      </c>
      <c r="J235" s="31">
        <v>166664861</v>
      </c>
      <c r="K235" s="36">
        <f t="shared" si="58"/>
        <v>0.24169475987805342</v>
      </c>
      <c r="L235" s="31">
        <v>177220659</v>
      </c>
      <c r="M235" s="36">
        <f t="shared" si="59"/>
        <v>0.25700261210091185</v>
      </c>
      <c r="N235" s="31">
        <f t="shared" si="60"/>
        <v>689517428</v>
      </c>
      <c r="O235" s="36">
        <f t="shared" si="61"/>
        <v>0.99992732836583342</v>
      </c>
      <c r="P235" s="31">
        <v>155519873</v>
      </c>
      <c r="Q235" s="31">
        <v>617974422</v>
      </c>
      <c r="R235" s="31">
        <v>637974422</v>
      </c>
      <c r="S235" s="31">
        <v>598440835</v>
      </c>
      <c r="T235" s="36">
        <f t="shared" si="62"/>
        <v>0.93803264576647871</v>
      </c>
      <c r="U235" s="36">
        <f t="shared" si="63"/>
        <v>0.13953706096454943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4316567317</v>
      </c>
      <c r="E236" s="31">
        <v>4087629606</v>
      </c>
      <c r="F236" s="31">
        <v>373159158</v>
      </c>
      <c r="G236" s="36">
        <f t="shared" si="56"/>
        <v>8.6448126623760002E-2</v>
      </c>
      <c r="H236" s="31">
        <v>665760862</v>
      </c>
      <c r="I236" s="36">
        <f t="shared" si="57"/>
        <v>0.15423386527021699</v>
      </c>
      <c r="J236" s="31">
        <v>365154177</v>
      </c>
      <c r="K236" s="36">
        <f t="shared" si="58"/>
        <v>8.9331522715270201E-2</v>
      </c>
      <c r="L236" s="31">
        <v>487956332</v>
      </c>
      <c r="M236" s="36">
        <f t="shared" si="59"/>
        <v>0.11937391080731888</v>
      </c>
      <c r="N236" s="31">
        <f t="shared" si="60"/>
        <v>1892030529</v>
      </c>
      <c r="O236" s="36">
        <f t="shared" si="61"/>
        <v>0.46286741005662441</v>
      </c>
      <c r="P236" s="31">
        <v>921983174</v>
      </c>
      <c r="Q236" s="31">
        <v>3725117784</v>
      </c>
      <c r="R236" s="31">
        <v>3705117784</v>
      </c>
      <c r="S236" s="31">
        <v>3392634869</v>
      </c>
      <c r="T236" s="36">
        <f t="shared" si="62"/>
        <v>0.91566181341132769</v>
      </c>
      <c r="U236" s="36">
        <f t="shared" si="63"/>
        <v>-0.47075353893605876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64130590</v>
      </c>
      <c r="E237" s="31">
        <v>64130590</v>
      </c>
      <c r="F237" s="31">
        <v>1293283</v>
      </c>
      <c r="G237" s="36">
        <f t="shared" si="56"/>
        <v>2.0166397970141862E-2</v>
      </c>
      <c r="H237" s="31">
        <v>13049382</v>
      </c>
      <c r="I237" s="36">
        <f t="shared" si="57"/>
        <v>0.20348139631960349</v>
      </c>
      <c r="J237" s="31">
        <v>21536228</v>
      </c>
      <c r="K237" s="36">
        <f t="shared" si="58"/>
        <v>0.33581833568036717</v>
      </c>
      <c r="L237" s="31">
        <v>13461490</v>
      </c>
      <c r="M237" s="36">
        <f t="shared" si="59"/>
        <v>0.20990747161378057</v>
      </c>
      <c r="N237" s="31">
        <f t="shared" si="60"/>
        <v>49340383</v>
      </c>
      <c r="O237" s="36">
        <f t="shared" si="61"/>
        <v>0.76937360158389312</v>
      </c>
      <c r="P237" s="31">
        <v>886243</v>
      </c>
      <c r="Q237" s="31">
        <v>57366860</v>
      </c>
      <c r="R237" s="31">
        <v>56366860</v>
      </c>
      <c r="S237" s="31">
        <v>25213301</v>
      </c>
      <c r="T237" s="36">
        <f t="shared" si="62"/>
        <v>0.44730717659277103</v>
      </c>
      <c r="U237" s="36">
        <f t="shared" si="63"/>
        <v>14.189389366121933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2513520</v>
      </c>
      <c r="G238" s="36">
        <f t="shared" si="56"/>
        <v>0.62838000000000005</v>
      </c>
      <c r="H238" s="31">
        <v>-1018520</v>
      </c>
      <c r="I238" s="36">
        <f t="shared" si="57"/>
        <v>-0.25463000000000002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1495000</v>
      </c>
      <c r="O238" s="36">
        <f t="shared" si="61"/>
        <v>0.37375000000000003</v>
      </c>
      <c r="P238" s="31">
        <v>0</v>
      </c>
      <c r="Q238" s="31">
        <v>0</v>
      </c>
      <c r="R238" s="31">
        <v>5000000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5054465447</v>
      </c>
      <c r="E240" s="32">
        <f>SUM(E234:E239)</f>
        <v>4845327736</v>
      </c>
      <c r="F240" s="32">
        <f>SUM(F234:F239)</f>
        <v>550808567</v>
      </c>
      <c r="G240" s="37">
        <f t="shared" si="56"/>
        <v>0.10897464287285294</v>
      </c>
      <c r="H240" s="32">
        <f>SUM(H234:H239)</f>
        <v>849581026</v>
      </c>
      <c r="I240" s="37">
        <f t="shared" si="57"/>
        <v>0.16808523767914088</v>
      </c>
      <c r="J240" s="32">
        <f>SUM(J234:J239)</f>
        <v>553355266</v>
      </c>
      <c r="K240" s="37">
        <f t="shared" si="58"/>
        <v>0.11420388798236702</v>
      </c>
      <c r="L240" s="32">
        <f>SUM(L234:L239)</f>
        <v>678638481</v>
      </c>
      <c r="M240" s="37">
        <f t="shared" si="59"/>
        <v>0.14006038765093765</v>
      </c>
      <c r="N240" s="32">
        <f t="shared" si="60"/>
        <v>2632383340</v>
      </c>
      <c r="O240" s="37">
        <f t="shared" si="61"/>
        <v>0.54328282490404489</v>
      </c>
      <c r="P240" s="32">
        <f>SUM(P234:P239)</f>
        <v>1078389290</v>
      </c>
      <c r="Q240" s="32">
        <f>SUM(Q234:Q239)</f>
        <v>4400459066</v>
      </c>
      <c r="R240" s="32">
        <f>SUM(R234:R239)</f>
        <v>4404459066</v>
      </c>
      <c r="S240" s="32">
        <f>SUM(S234:S239)</f>
        <v>4016289005</v>
      </c>
      <c r="T240" s="37">
        <f t="shared" si="62"/>
        <v>0.91186884582570893</v>
      </c>
      <c r="U240" s="37">
        <f t="shared" si="63"/>
        <v>-0.37069248805317789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124280000</v>
      </c>
      <c r="E242" s="31">
        <v>34163000</v>
      </c>
      <c r="F242" s="31">
        <v>10549130</v>
      </c>
      <c r="G242" s="36">
        <f t="shared" si="56"/>
        <v>8.4881960090119085E-2</v>
      </c>
      <c r="H242" s="31">
        <v>5950494</v>
      </c>
      <c r="I242" s="36">
        <f t="shared" si="57"/>
        <v>4.7879739298358544E-2</v>
      </c>
      <c r="J242" s="31">
        <v>17003904</v>
      </c>
      <c r="K242" s="36">
        <f t="shared" si="58"/>
        <v>0.49772865380674997</v>
      </c>
      <c r="L242" s="31">
        <v>10162537</v>
      </c>
      <c r="M242" s="36">
        <f t="shared" si="59"/>
        <v>0.2974720311448058</v>
      </c>
      <c r="N242" s="31">
        <f t="shared" si="60"/>
        <v>43666065</v>
      </c>
      <c r="O242" s="36">
        <f t="shared" si="61"/>
        <v>1.2781683400169774</v>
      </c>
      <c r="P242" s="31">
        <v>54708002</v>
      </c>
      <c r="Q242" s="31">
        <v>84037951</v>
      </c>
      <c r="R242" s="31">
        <v>45285484</v>
      </c>
      <c r="S242" s="31">
        <v>106269550</v>
      </c>
      <c r="T242" s="36">
        <f t="shared" si="62"/>
        <v>2.3466581476748707</v>
      </c>
      <c r="U242" s="36">
        <f t="shared" si="63"/>
        <v>-0.81424039210936638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4292000</v>
      </c>
      <c r="E243" s="31">
        <v>4292000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3762200</v>
      </c>
      <c r="Q243" s="31">
        <v>5000004</v>
      </c>
      <c r="R243" s="31">
        <v>5000004</v>
      </c>
      <c r="S243" s="31">
        <v>3762200</v>
      </c>
      <c r="T243" s="36">
        <f t="shared" si="62"/>
        <v>0.75243939804848159</v>
      </c>
      <c r="U243" s="36">
        <f t="shared" si="63"/>
        <v>-1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224795000</v>
      </c>
      <c r="E244" s="31">
        <v>224795000</v>
      </c>
      <c r="F244" s="31">
        <v>0</v>
      </c>
      <c r="G244" s="36">
        <f t="shared" si="56"/>
        <v>0</v>
      </c>
      <c r="H244" s="31">
        <v>14401104</v>
      </c>
      <c r="I244" s="36">
        <f t="shared" si="57"/>
        <v>6.4063275428723948E-2</v>
      </c>
      <c r="J244" s="31">
        <v>14519084</v>
      </c>
      <c r="K244" s="36">
        <f t="shared" si="58"/>
        <v>6.4588109166129143E-2</v>
      </c>
      <c r="L244" s="31">
        <v>18147319</v>
      </c>
      <c r="M244" s="36">
        <f t="shared" si="59"/>
        <v>8.0728303565470769E-2</v>
      </c>
      <c r="N244" s="31">
        <f t="shared" si="60"/>
        <v>47067507</v>
      </c>
      <c r="O244" s="36">
        <f t="shared" si="61"/>
        <v>0.20937968816032385</v>
      </c>
      <c r="P244" s="31">
        <v>0</v>
      </c>
      <c r="Q244" s="31">
        <v>189380211</v>
      </c>
      <c r="R244" s="31">
        <v>189380211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96223980</v>
      </c>
      <c r="E245" s="31">
        <v>145491144</v>
      </c>
      <c r="F245" s="31">
        <v>18447351</v>
      </c>
      <c r="G245" s="36">
        <f t="shared" si="56"/>
        <v>0.19171261675104273</v>
      </c>
      <c r="H245" s="31">
        <v>18088705</v>
      </c>
      <c r="I245" s="36">
        <f t="shared" si="57"/>
        <v>0.18798541694076673</v>
      </c>
      <c r="J245" s="31">
        <v>28183769</v>
      </c>
      <c r="K245" s="36">
        <f t="shared" si="58"/>
        <v>0.19371467035821782</v>
      </c>
      <c r="L245" s="31">
        <v>23890669</v>
      </c>
      <c r="M245" s="36">
        <f t="shared" si="59"/>
        <v>0.16420703242253701</v>
      </c>
      <c r="N245" s="31">
        <f t="shared" si="60"/>
        <v>88610494</v>
      </c>
      <c r="O245" s="36">
        <f t="shared" si="61"/>
        <v>0.60904390166868161</v>
      </c>
      <c r="P245" s="31">
        <v>12810868</v>
      </c>
      <c r="Q245" s="31">
        <v>76100252</v>
      </c>
      <c r="R245" s="31">
        <v>59815860</v>
      </c>
      <c r="S245" s="31">
        <v>53577936</v>
      </c>
      <c r="T245" s="36">
        <f t="shared" si="62"/>
        <v>0.89571454794765137</v>
      </c>
      <c r="U245" s="36">
        <f t="shared" si="63"/>
        <v>0.86487512009334577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449590980</v>
      </c>
      <c r="E247" s="32">
        <f>SUM(E241:E246)</f>
        <v>408741144</v>
      </c>
      <c r="F247" s="32">
        <f>SUM(F241:F246)</f>
        <v>28996481</v>
      </c>
      <c r="G247" s="37">
        <f t="shared" si="56"/>
        <v>6.4495246323669569E-2</v>
      </c>
      <c r="H247" s="32">
        <f>SUM(H241:H246)</f>
        <v>38440303</v>
      </c>
      <c r="I247" s="37">
        <f t="shared" si="57"/>
        <v>8.5500609909923017E-2</v>
      </c>
      <c r="J247" s="32">
        <f>SUM(J241:J246)</f>
        <v>59706757</v>
      </c>
      <c r="K247" s="37">
        <f t="shared" si="58"/>
        <v>0.14607474162180256</v>
      </c>
      <c r="L247" s="32">
        <f>SUM(L241:L246)</f>
        <v>52200525</v>
      </c>
      <c r="M247" s="37">
        <f t="shared" si="59"/>
        <v>0.12771047340416505</v>
      </c>
      <c r="N247" s="32">
        <f t="shared" si="60"/>
        <v>179344066</v>
      </c>
      <c r="O247" s="37">
        <f t="shared" si="61"/>
        <v>0.43877174743142572</v>
      </c>
      <c r="P247" s="32">
        <f>SUM(P241:P246)</f>
        <v>71281070</v>
      </c>
      <c r="Q247" s="32">
        <f>SUM(Q241:Q246)</f>
        <v>354518418</v>
      </c>
      <c r="R247" s="32">
        <f>SUM(R241:R246)</f>
        <v>299481559</v>
      </c>
      <c r="S247" s="32">
        <f>SUM(S241:S246)</f>
        <v>163609686</v>
      </c>
      <c r="T247" s="37">
        <f t="shared" si="62"/>
        <v>0.54630971785478122</v>
      </c>
      <c r="U247" s="37">
        <f t="shared" si="63"/>
        <v>-0.26768039537004706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169908397</v>
      </c>
      <c r="E248" s="31">
        <v>169908397</v>
      </c>
      <c r="F248" s="31">
        <v>8859810</v>
      </c>
      <c r="G248" s="36">
        <f t="shared" si="56"/>
        <v>5.2144627083969254E-2</v>
      </c>
      <c r="H248" s="31">
        <v>58208782</v>
      </c>
      <c r="I248" s="36">
        <f t="shared" si="57"/>
        <v>0.34258920116820357</v>
      </c>
      <c r="J248" s="31">
        <v>42153547</v>
      </c>
      <c r="K248" s="36">
        <f t="shared" si="58"/>
        <v>0.24809572536900576</v>
      </c>
      <c r="L248" s="31">
        <v>40377192</v>
      </c>
      <c r="M248" s="36">
        <f t="shared" si="59"/>
        <v>0.23764094484394435</v>
      </c>
      <c r="N248" s="31">
        <f t="shared" si="60"/>
        <v>149599331</v>
      </c>
      <c r="O248" s="36">
        <f t="shared" si="61"/>
        <v>0.88047049846512293</v>
      </c>
      <c r="P248" s="31">
        <v>31280189</v>
      </c>
      <c r="Q248" s="31">
        <v>197291159</v>
      </c>
      <c r="R248" s="31">
        <v>205107022</v>
      </c>
      <c r="S248" s="31">
        <v>141563109</v>
      </c>
      <c r="T248" s="36">
        <f t="shared" si="62"/>
        <v>0.69019143089113744</v>
      </c>
      <c r="U248" s="36">
        <f t="shared" si="63"/>
        <v>0.29082314688060218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37282644</v>
      </c>
      <c r="E249" s="31">
        <v>37282644</v>
      </c>
      <c r="F249" s="31">
        <v>10345807</v>
      </c>
      <c r="G249" s="36">
        <f t="shared" si="56"/>
        <v>0.27749660136764981</v>
      </c>
      <c r="H249" s="31">
        <v>2953519</v>
      </c>
      <c r="I249" s="36">
        <f t="shared" si="57"/>
        <v>7.9219676587315005E-2</v>
      </c>
      <c r="J249" s="31">
        <v>6645956</v>
      </c>
      <c r="K249" s="36">
        <f t="shared" si="58"/>
        <v>0.17825870933402685</v>
      </c>
      <c r="L249" s="31">
        <v>6665618</v>
      </c>
      <c r="M249" s="36">
        <f t="shared" si="59"/>
        <v>0.17878608609410857</v>
      </c>
      <c r="N249" s="31">
        <f t="shared" si="60"/>
        <v>26610900</v>
      </c>
      <c r="O249" s="36">
        <f t="shared" si="61"/>
        <v>0.71376107338310024</v>
      </c>
      <c r="P249" s="31">
        <v>7147718</v>
      </c>
      <c r="Q249" s="31">
        <v>47524333</v>
      </c>
      <c r="R249" s="31">
        <v>47524333</v>
      </c>
      <c r="S249" s="31">
        <v>25338227</v>
      </c>
      <c r="T249" s="36">
        <f t="shared" si="62"/>
        <v>0.53316323240138896</v>
      </c>
      <c r="U249" s="36">
        <f t="shared" si="63"/>
        <v>-6.7448100218839069E-2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6069482</v>
      </c>
      <c r="E250" s="31">
        <v>6069482</v>
      </c>
      <c r="F250" s="31">
        <v>747566</v>
      </c>
      <c r="G250" s="36">
        <f t="shared" si="56"/>
        <v>0.12316800675906116</v>
      </c>
      <c r="H250" s="31">
        <v>993232</v>
      </c>
      <c r="I250" s="36">
        <f t="shared" si="57"/>
        <v>0.16364361901065033</v>
      </c>
      <c r="J250" s="31">
        <v>797590</v>
      </c>
      <c r="K250" s="36">
        <f t="shared" si="58"/>
        <v>0.13140989626462357</v>
      </c>
      <c r="L250" s="31">
        <v>932740</v>
      </c>
      <c r="M250" s="36">
        <f t="shared" si="59"/>
        <v>0.15367703537138755</v>
      </c>
      <c r="N250" s="31">
        <f t="shared" si="60"/>
        <v>3471128</v>
      </c>
      <c r="O250" s="36">
        <f t="shared" si="61"/>
        <v>0.5718985574057226</v>
      </c>
      <c r="P250" s="31">
        <v>577492</v>
      </c>
      <c r="Q250" s="31">
        <v>5307664</v>
      </c>
      <c r="R250" s="31">
        <v>5307664</v>
      </c>
      <c r="S250" s="31">
        <v>3415288</v>
      </c>
      <c r="T250" s="36">
        <f t="shared" si="62"/>
        <v>0.64346348977629331</v>
      </c>
      <c r="U250" s="36">
        <f t="shared" si="63"/>
        <v>0.61515657359755638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134931329</v>
      </c>
      <c r="E251" s="31">
        <v>124484341</v>
      </c>
      <c r="F251" s="31">
        <v>23941987</v>
      </c>
      <c r="G251" s="36">
        <f t="shared" si="56"/>
        <v>0.17743831011995739</v>
      </c>
      <c r="H251" s="31">
        <v>24548296</v>
      </c>
      <c r="I251" s="36">
        <f t="shared" si="57"/>
        <v>0.18193177360611337</v>
      </c>
      <c r="J251" s="31">
        <v>26138021</v>
      </c>
      <c r="K251" s="36">
        <f t="shared" si="58"/>
        <v>0.20997035281730736</v>
      </c>
      <c r="L251" s="31">
        <v>17938734</v>
      </c>
      <c r="M251" s="36">
        <f t="shared" si="59"/>
        <v>0.14410434160550362</v>
      </c>
      <c r="N251" s="31">
        <f t="shared" si="60"/>
        <v>92567038</v>
      </c>
      <c r="O251" s="36">
        <f t="shared" si="61"/>
        <v>0.74360387223321522</v>
      </c>
      <c r="P251" s="31">
        <v>97605948</v>
      </c>
      <c r="Q251" s="31">
        <v>124294932</v>
      </c>
      <c r="R251" s="31">
        <v>115227802</v>
      </c>
      <c r="S251" s="31">
        <v>167899402</v>
      </c>
      <c r="T251" s="36">
        <f t="shared" si="62"/>
        <v>1.4571084329110087</v>
      </c>
      <c r="U251" s="36">
        <f t="shared" si="63"/>
        <v>-0.8162126963819869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348191852</v>
      </c>
      <c r="E254" s="32">
        <f>SUM(E248:E253)</f>
        <v>337744864</v>
      </c>
      <c r="F254" s="32">
        <f>SUM(F248:F253)</f>
        <v>43895170</v>
      </c>
      <c r="G254" s="37">
        <f t="shared" si="56"/>
        <v>0.12606604591080436</v>
      </c>
      <c r="H254" s="32">
        <f>SUM(H248:H253)</f>
        <v>86703829</v>
      </c>
      <c r="I254" s="37">
        <f t="shared" si="57"/>
        <v>0.24901165406937781</v>
      </c>
      <c r="J254" s="32">
        <f>SUM(J248:J253)</f>
        <v>75735114</v>
      </c>
      <c r="K254" s="37">
        <f t="shared" si="58"/>
        <v>0.2242376482148371</v>
      </c>
      <c r="L254" s="32">
        <f>SUM(L248:L253)</f>
        <v>65914284</v>
      </c>
      <c r="M254" s="37">
        <f t="shared" si="59"/>
        <v>0.19515998916862878</v>
      </c>
      <c r="N254" s="32">
        <f t="shared" si="60"/>
        <v>272248397</v>
      </c>
      <c r="O254" s="37">
        <f t="shared" si="61"/>
        <v>0.8060770895986149</v>
      </c>
      <c r="P254" s="32">
        <f>SUM(P248:P253)</f>
        <v>136611347</v>
      </c>
      <c r="Q254" s="32">
        <f>SUM(Q248:Q253)</f>
        <v>374418088</v>
      </c>
      <c r="R254" s="32">
        <f>SUM(R248:R253)</f>
        <v>373166821</v>
      </c>
      <c r="S254" s="32">
        <f>SUM(S248:S253)</f>
        <v>338216026</v>
      </c>
      <c r="T254" s="37">
        <f t="shared" si="62"/>
        <v>0.90634002533681846</v>
      </c>
      <c r="U254" s="37">
        <f t="shared" si="63"/>
        <v>-0.51750505761428434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1162350787</v>
      </c>
      <c r="E255" s="31">
        <v>1124041393</v>
      </c>
      <c r="F255" s="31">
        <v>272866905</v>
      </c>
      <c r="G255" s="36">
        <f t="shared" si="56"/>
        <v>0.23475435131270747</v>
      </c>
      <c r="H255" s="31">
        <v>260493097</v>
      </c>
      <c r="I255" s="36">
        <f t="shared" si="57"/>
        <v>0.22410884899241695</v>
      </c>
      <c r="J255" s="31">
        <v>253455023</v>
      </c>
      <c r="K255" s="36">
        <f t="shared" si="58"/>
        <v>0.22548548886046227</v>
      </c>
      <c r="L255" s="31">
        <v>244274401</v>
      </c>
      <c r="M255" s="36">
        <f t="shared" si="59"/>
        <v>0.21731797647419912</v>
      </c>
      <c r="N255" s="31">
        <f t="shared" si="60"/>
        <v>1031089426</v>
      </c>
      <c r="O255" s="36">
        <f t="shared" si="61"/>
        <v>0.91730556581024414</v>
      </c>
      <c r="P255" s="31">
        <v>235371728</v>
      </c>
      <c r="Q255" s="31">
        <v>1176159164</v>
      </c>
      <c r="R255" s="31">
        <v>1144912074</v>
      </c>
      <c r="S255" s="31">
        <v>942488020</v>
      </c>
      <c r="T255" s="36">
        <f t="shared" si="62"/>
        <v>0.82319685625046524</v>
      </c>
      <c r="U255" s="36">
        <f t="shared" si="63"/>
        <v>3.78238842687173E-2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86183856</v>
      </c>
      <c r="E256" s="31">
        <v>66805874</v>
      </c>
      <c r="F256" s="31">
        <v>16681595</v>
      </c>
      <c r="G256" s="36">
        <f t="shared" si="56"/>
        <v>0.19355823438672784</v>
      </c>
      <c r="H256" s="31">
        <v>16693097</v>
      </c>
      <c r="I256" s="36">
        <f t="shared" si="57"/>
        <v>0.19369169325633329</v>
      </c>
      <c r="J256" s="31">
        <v>15730928</v>
      </c>
      <c r="K256" s="36">
        <f t="shared" si="58"/>
        <v>0.23547222808581172</v>
      </c>
      <c r="L256" s="31">
        <v>15790140</v>
      </c>
      <c r="M256" s="36">
        <f t="shared" si="59"/>
        <v>0.23635855733284772</v>
      </c>
      <c r="N256" s="31">
        <f t="shared" si="60"/>
        <v>64895760</v>
      </c>
      <c r="O256" s="36">
        <f t="shared" si="61"/>
        <v>0.97140799325520388</v>
      </c>
      <c r="P256" s="31">
        <v>14549531</v>
      </c>
      <c r="Q256" s="31">
        <v>74877374</v>
      </c>
      <c r="R256" s="31">
        <v>74877373</v>
      </c>
      <c r="S256" s="31">
        <v>67414966</v>
      </c>
      <c r="T256" s="36">
        <f t="shared" si="62"/>
        <v>0.90033829044723568</v>
      </c>
      <c r="U256" s="36">
        <f t="shared" si="63"/>
        <v>8.5267971867959202E-2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1097085004</v>
      </c>
      <c r="E257" s="31">
        <v>1113775850</v>
      </c>
      <c r="F257" s="31">
        <v>247938455</v>
      </c>
      <c r="G257" s="36">
        <f t="shared" si="56"/>
        <v>0.22599748797587246</v>
      </c>
      <c r="H257" s="31">
        <v>183407270</v>
      </c>
      <c r="I257" s="36">
        <f t="shared" si="57"/>
        <v>0.16717689999525323</v>
      </c>
      <c r="J257" s="31">
        <v>195789405</v>
      </c>
      <c r="K257" s="36">
        <f t="shared" si="58"/>
        <v>0.17578887619084216</v>
      </c>
      <c r="L257" s="31">
        <v>196939562</v>
      </c>
      <c r="M257" s="36">
        <f t="shared" si="59"/>
        <v>0.17682154088724406</v>
      </c>
      <c r="N257" s="31">
        <f t="shared" si="60"/>
        <v>824074692</v>
      </c>
      <c r="O257" s="36">
        <f t="shared" si="61"/>
        <v>0.73989276388063185</v>
      </c>
      <c r="P257" s="31">
        <v>175735846</v>
      </c>
      <c r="Q257" s="31">
        <v>1084386914</v>
      </c>
      <c r="R257" s="31">
        <v>1064425777</v>
      </c>
      <c r="S257" s="31">
        <v>698031164</v>
      </c>
      <c r="T257" s="36">
        <f t="shared" si="62"/>
        <v>0.65578190521404478</v>
      </c>
      <c r="U257" s="36">
        <f t="shared" si="63"/>
        <v>0.12065674979025043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2345619647</v>
      </c>
      <c r="E259" s="32">
        <f>SUM(E255:E258)</f>
        <v>2304623117</v>
      </c>
      <c r="F259" s="32">
        <f>SUM(F255:F258)</f>
        <v>537486955</v>
      </c>
      <c r="G259" s="37">
        <f t="shared" si="56"/>
        <v>0.22914497484169477</v>
      </c>
      <c r="H259" s="32">
        <f>SUM(H255:H258)</f>
        <v>460593464</v>
      </c>
      <c r="I259" s="37">
        <f t="shared" si="57"/>
        <v>0.19636323586779711</v>
      </c>
      <c r="J259" s="32">
        <f>SUM(J255:J258)</f>
        <v>464975356</v>
      </c>
      <c r="K259" s="37">
        <f t="shared" si="58"/>
        <v>0.2017576551107727</v>
      </c>
      <c r="L259" s="32">
        <f>SUM(L255:L258)</f>
        <v>457004103</v>
      </c>
      <c r="M259" s="37">
        <f t="shared" si="59"/>
        <v>0.19829884532048631</v>
      </c>
      <c r="N259" s="32">
        <f t="shared" si="60"/>
        <v>1920059878</v>
      </c>
      <c r="O259" s="37">
        <f t="shared" si="61"/>
        <v>0.83313400088575085</v>
      </c>
      <c r="P259" s="32">
        <f>SUM(P255:P258)</f>
        <v>425657105</v>
      </c>
      <c r="Q259" s="32">
        <f>SUM(Q255:Q258)</f>
        <v>2335423452</v>
      </c>
      <c r="R259" s="32">
        <f>SUM(R255:R258)</f>
        <v>2284215224</v>
      </c>
      <c r="S259" s="32">
        <f>SUM(S255:S258)</f>
        <v>1707934150</v>
      </c>
      <c r="T259" s="37">
        <f t="shared" si="62"/>
        <v>0.74771156940682404</v>
      </c>
      <c r="U259" s="37">
        <f t="shared" si="63"/>
        <v>7.3643779539401821E-2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8197867926</v>
      </c>
      <c r="E260" s="32">
        <f>SUM(E234:E239,E241:E246,E248:E253,E255:E258)</f>
        <v>7896436861</v>
      </c>
      <c r="F260" s="32">
        <f>SUM(F234:F239,F241:F246,F248:F253,F255:F258)</f>
        <v>1161187173</v>
      </c>
      <c r="G260" s="37">
        <f t="shared" si="56"/>
        <v>0.14164502081293959</v>
      </c>
      <c r="H260" s="32">
        <f>SUM(H234:H239,H241:H246,H248:H253,H255:H258)</f>
        <v>1435318622</v>
      </c>
      <c r="I260" s="37">
        <f t="shared" si="57"/>
        <v>0.17508437986025685</v>
      </c>
      <c r="J260" s="32">
        <f>SUM(J234:J239,J241:J246,J248:J253,J255:J258)</f>
        <v>1153772493</v>
      </c>
      <c r="K260" s="37">
        <f t="shared" si="58"/>
        <v>0.14611305241968173</v>
      </c>
      <c r="L260" s="32">
        <f>SUM(L234:L239,L241:L246,L248:L253,L255:L258)</f>
        <v>1253757393</v>
      </c>
      <c r="M260" s="37">
        <f t="shared" si="59"/>
        <v>0.15877507983280764</v>
      </c>
      <c r="N260" s="32">
        <f t="shared" si="60"/>
        <v>5004035681</v>
      </c>
      <c r="O260" s="37">
        <f t="shared" si="61"/>
        <v>0.63370805960782317</v>
      </c>
      <c r="P260" s="32">
        <f>SUM(P234:P239,P241:P246,P248:P253,P255:P258)</f>
        <v>1711938812</v>
      </c>
      <c r="Q260" s="32">
        <f>SUM(Q234:Q239,Q241:Q246,Q248:Q253,Q255:Q258)</f>
        <v>7464819024</v>
      </c>
      <c r="R260" s="32">
        <f>SUM(R234:R239,R241:R246,R248:R253,R255:R258)</f>
        <v>7361322670</v>
      </c>
      <c r="S260" s="32">
        <f>SUM(S234:S239,S241:S246,S248:S253,S255:S258)</f>
        <v>6226048867</v>
      </c>
      <c r="T260" s="37">
        <f t="shared" si="62"/>
        <v>0.84577855721137685</v>
      </c>
      <c r="U260" s="37">
        <f t="shared" si="63"/>
        <v>-0.2676388991173827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8213997</v>
      </c>
      <c r="E263" s="31">
        <v>7491636</v>
      </c>
      <c r="F263" s="31">
        <v>3436869</v>
      </c>
      <c r="G263" s="36">
        <f t="shared" ref="G263:G299" si="64">IF(($D263     =0),0,($F263     /$D263     ))</f>
        <v>0.41841614989632941</v>
      </c>
      <c r="H263" s="31">
        <v>3509777</v>
      </c>
      <c r="I263" s="36">
        <f t="shared" ref="I263:I299" si="65">IF(($D263     =0),0,($H263     /$D263     ))</f>
        <v>0.42729221839258036</v>
      </c>
      <c r="J263" s="31">
        <v>-1568693</v>
      </c>
      <c r="K263" s="36">
        <f t="shared" ref="K263:K299" si="66">IF(($E263     =0),0,($J263     /$E263     ))</f>
        <v>-0.20939258127330265</v>
      </c>
      <c r="L263" s="31">
        <v>9478793</v>
      </c>
      <c r="M263" s="36">
        <f t="shared" ref="M263:M299" si="67">IF(($E263     =0),0,($L263     /$E263     ))</f>
        <v>1.2652500735486882</v>
      </c>
      <c r="N263" s="31">
        <f t="shared" ref="N263:N299" si="68">$F263     +$H263     +$J263     +$L263</f>
        <v>14856746</v>
      </c>
      <c r="O263" s="36">
        <f t="shared" ref="O263:O299" si="69">IF(($E263     =0),0,($N263     /$E263     ))</f>
        <v>1.983111032089653</v>
      </c>
      <c r="P263" s="31">
        <v>2071863</v>
      </c>
      <c r="Q263" s="31">
        <v>12442800</v>
      </c>
      <c r="R263" s="31">
        <v>8767031</v>
      </c>
      <c r="S263" s="31">
        <v>5853424</v>
      </c>
      <c r="T263" s="36">
        <f t="shared" ref="T263:T299" si="70">IF(($R263     =0),0,($S263     /$R263     ))</f>
        <v>0.66766320319843742</v>
      </c>
      <c r="U263" s="36">
        <f t="shared" ref="U263:U299" si="71">IF(($P263     =0),0,(($L263     /$P263     )-1))</f>
        <v>3.5750095445500012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267942306</v>
      </c>
      <c r="E264" s="31">
        <v>267942306</v>
      </c>
      <c r="F264" s="31">
        <v>60294610</v>
      </c>
      <c r="G264" s="36">
        <f t="shared" si="64"/>
        <v>0.22502833128561639</v>
      </c>
      <c r="H264" s="31">
        <v>53926505</v>
      </c>
      <c r="I264" s="36">
        <f t="shared" si="65"/>
        <v>0.20126162906129502</v>
      </c>
      <c r="J264" s="31">
        <v>57455925</v>
      </c>
      <c r="K264" s="36">
        <f t="shared" si="66"/>
        <v>0.21443394235772531</v>
      </c>
      <c r="L264" s="31">
        <v>40388420</v>
      </c>
      <c r="M264" s="36">
        <f t="shared" si="67"/>
        <v>0.15073550945702469</v>
      </c>
      <c r="N264" s="31">
        <f t="shared" si="68"/>
        <v>212065460</v>
      </c>
      <c r="O264" s="36">
        <f t="shared" si="69"/>
        <v>0.79145941216166138</v>
      </c>
      <c r="P264" s="31">
        <v>35037371</v>
      </c>
      <c r="Q264" s="31">
        <v>226616222</v>
      </c>
      <c r="R264" s="31">
        <v>234316867</v>
      </c>
      <c r="S264" s="31">
        <v>210264541</v>
      </c>
      <c r="T264" s="36">
        <f t="shared" si="70"/>
        <v>0.89735128201419656</v>
      </c>
      <c r="U264" s="36">
        <f t="shared" si="71"/>
        <v>0.1527240442783222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241314064</v>
      </c>
      <c r="E265" s="31">
        <v>241529341</v>
      </c>
      <c r="F265" s="31">
        <v>37301791</v>
      </c>
      <c r="G265" s="36">
        <f t="shared" si="64"/>
        <v>0.15457777462982847</v>
      </c>
      <c r="H265" s="31">
        <v>59620647</v>
      </c>
      <c r="I265" s="36">
        <f t="shared" si="65"/>
        <v>0.24706660694256097</v>
      </c>
      <c r="J265" s="31">
        <v>57968929</v>
      </c>
      <c r="K265" s="36">
        <f t="shared" si="66"/>
        <v>0.24000781337783719</v>
      </c>
      <c r="L265" s="31">
        <v>39142374</v>
      </c>
      <c r="M265" s="36">
        <f t="shared" si="67"/>
        <v>0.1620605340864156</v>
      </c>
      <c r="N265" s="31">
        <f t="shared" si="68"/>
        <v>194033741</v>
      </c>
      <c r="O265" s="36">
        <f t="shared" si="69"/>
        <v>0.80335474024251152</v>
      </c>
      <c r="P265" s="31">
        <v>27797519</v>
      </c>
      <c r="Q265" s="31">
        <v>203552528</v>
      </c>
      <c r="R265" s="31">
        <v>203552528</v>
      </c>
      <c r="S265" s="31">
        <v>162313399</v>
      </c>
      <c r="T265" s="36">
        <f t="shared" si="70"/>
        <v>0.79740301235659428</v>
      </c>
      <c r="U265" s="36">
        <f t="shared" si="71"/>
        <v>0.40812473228276236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517470367</v>
      </c>
      <c r="E267" s="32">
        <f>SUM(E263:E266)</f>
        <v>516963283</v>
      </c>
      <c r="F267" s="32">
        <f>SUM(F263:F266)</f>
        <v>101033270</v>
      </c>
      <c r="G267" s="37">
        <f t="shared" si="64"/>
        <v>0.19524455204214622</v>
      </c>
      <c r="H267" s="32">
        <f>SUM(H263:H266)</f>
        <v>117056929</v>
      </c>
      <c r="I267" s="37">
        <f t="shared" si="65"/>
        <v>0.22620991744634528</v>
      </c>
      <c r="J267" s="32">
        <f>SUM(J263:J266)</f>
        <v>113856161</v>
      </c>
      <c r="K267" s="37">
        <f t="shared" si="66"/>
        <v>0.22024032410827907</v>
      </c>
      <c r="L267" s="32">
        <f>SUM(L263:L266)</f>
        <v>89009587</v>
      </c>
      <c r="M267" s="37">
        <f t="shared" si="67"/>
        <v>0.17217777340678178</v>
      </c>
      <c r="N267" s="32">
        <f t="shared" si="68"/>
        <v>420955947</v>
      </c>
      <c r="O267" s="37">
        <f t="shared" si="69"/>
        <v>0.81428596738465076</v>
      </c>
      <c r="P267" s="32">
        <f>SUM(P263:P266)</f>
        <v>64906753</v>
      </c>
      <c r="Q267" s="32">
        <f>SUM(Q263:Q266)</f>
        <v>442611550</v>
      </c>
      <c r="R267" s="32">
        <f>SUM(R263:R266)</f>
        <v>446636426</v>
      </c>
      <c r="S267" s="32">
        <f>SUM(S263:S266)</f>
        <v>378431364</v>
      </c>
      <c r="T267" s="37">
        <f t="shared" si="70"/>
        <v>0.84729176119638749</v>
      </c>
      <c r="U267" s="37">
        <f t="shared" si="71"/>
        <v>0.37134555167164196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32360327</v>
      </c>
      <c r="E268" s="31">
        <v>24970991</v>
      </c>
      <c r="F268" s="31">
        <v>-17887</v>
      </c>
      <c r="G268" s="36">
        <f t="shared" si="64"/>
        <v>-5.5274472350047641E-4</v>
      </c>
      <c r="H268" s="31">
        <v>4325964</v>
      </c>
      <c r="I268" s="36">
        <f t="shared" si="65"/>
        <v>0.13368109660943783</v>
      </c>
      <c r="J268" s="31">
        <v>4149509</v>
      </c>
      <c r="K268" s="36">
        <f t="shared" si="66"/>
        <v>0.16617318071197093</v>
      </c>
      <c r="L268" s="31">
        <v>4431093</v>
      </c>
      <c r="M268" s="36">
        <f t="shared" si="67"/>
        <v>0.17744962544738413</v>
      </c>
      <c r="N268" s="31">
        <f t="shared" si="68"/>
        <v>12888679</v>
      </c>
      <c r="O268" s="36">
        <f t="shared" si="69"/>
        <v>0.51614607525988854</v>
      </c>
      <c r="P268" s="31">
        <v>2649119</v>
      </c>
      <c r="Q268" s="31">
        <v>20065339</v>
      </c>
      <c r="R268" s="31">
        <v>19985149</v>
      </c>
      <c r="S268" s="31">
        <v>4858114</v>
      </c>
      <c r="T268" s="36">
        <f t="shared" si="70"/>
        <v>0.24308620366052813</v>
      </c>
      <c r="U268" s="36">
        <f t="shared" si="71"/>
        <v>0.67266664879909133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149263003</v>
      </c>
      <c r="E269" s="31">
        <v>119989730</v>
      </c>
      <c r="F269" s="31">
        <v>28583429</v>
      </c>
      <c r="G269" s="36">
        <f t="shared" si="64"/>
        <v>0.19149707848233496</v>
      </c>
      <c r="H269" s="31">
        <v>26173713</v>
      </c>
      <c r="I269" s="36">
        <f t="shared" si="65"/>
        <v>0.17535298415508899</v>
      </c>
      <c r="J269" s="31">
        <v>44230447</v>
      </c>
      <c r="K269" s="36">
        <f t="shared" si="66"/>
        <v>0.36861860594235857</v>
      </c>
      <c r="L269" s="31">
        <v>32624591</v>
      </c>
      <c r="M269" s="36">
        <f t="shared" si="67"/>
        <v>0.27189486133521595</v>
      </c>
      <c r="N269" s="31">
        <f t="shared" si="68"/>
        <v>131612180</v>
      </c>
      <c r="O269" s="36">
        <f t="shared" si="69"/>
        <v>1.0968620397762374</v>
      </c>
      <c r="P269" s="31">
        <v>23584753</v>
      </c>
      <c r="Q269" s="31">
        <v>129681149</v>
      </c>
      <c r="R269" s="31">
        <v>129681149</v>
      </c>
      <c r="S269" s="31">
        <v>102118452</v>
      </c>
      <c r="T269" s="36">
        <f t="shared" si="70"/>
        <v>0.78745795196493829</v>
      </c>
      <c r="U269" s="36">
        <f t="shared" si="71"/>
        <v>0.38329161216994723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7596346</v>
      </c>
      <c r="E270" s="31">
        <v>7596346</v>
      </c>
      <c r="F270" s="31">
        <v>1304255</v>
      </c>
      <c r="G270" s="36">
        <f t="shared" si="64"/>
        <v>0.17169504917232575</v>
      </c>
      <c r="H270" s="31">
        <v>5074499</v>
      </c>
      <c r="I270" s="36">
        <f t="shared" si="65"/>
        <v>0.66801841306333332</v>
      </c>
      <c r="J270" s="31">
        <v>999881</v>
      </c>
      <c r="K270" s="36">
        <f t="shared" si="66"/>
        <v>0.13162657414499024</v>
      </c>
      <c r="L270" s="31">
        <v>4006240</v>
      </c>
      <c r="M270" s="36">
        <f t="shared" si="67"/>
        <v>0.52739040586092312</v>
      </c>
      <c r="N270" s="31">
        <f t="shared" si="68"/>
        <v>11384875</v>
      </c>
      <c r="O270" s="36">
        <f t="shared" si="69"/>
        <v>1.4987304422415724</v>
      </c>
      <c r="P270" s="31">
        <v>992861</v>
      </c>
      <c r="Q270" s="31">
        <v>15197493</v>
      </c>
      <c r="R270" s="31">
        <v>15197493</v>
      </c>
      <c r="S270" s="31">
        <v>5072946</v>
      </c>
      <c r="T270" s="36">
        <f t="shared" si="70"/>
        <v>0.33380150265573405</v>
      </c>
      <c r="U270" s="36">
        <f t="shared" si="71"/>
        <v>3.0350461947845666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40261367</v>
      </c>
      <c r="E271" s="31">
        <v>40604935</v>
      </c>
      <c r="F271" s="31">
        <v>8368243</v>
      </c>
      <c r="G271" s="36">
        <f t="shared" si="64"/>
        <v>0.20784796005560369</v>
      </c>
      <c r="H271" s="31">
        <v>7252411</v>
      </c>
      <c r="I271" s="36">
        <f t="shared" si="65"/>
        <v>0.18013325280286682</v>
      </c>
      <c r="J271" s="31">
        <v>8823829</v>
      </c>
      <c r="K271" s="36">
        <f t="shared" si="66"/>
        <v>0.21730927533808392</v>
      </c>
      <c r="L271" s="31">
        <v>10362541</v>
      </c>
      <c r="M271" s="36">
        <f t="shared" si="67"/>
        <v>0.25520397951628293</v>
      </c>
      <c r="N271" s="31">
        <f t="shared" si="68"/>
        <v>34807024</v>
      </c>
      <c r="O271" s="36">
        <f t="shared" si="69"/>
        <v>0.85721166651294967</v>
      </c>
      <c r="P271" s="31">
        <v>7208059</v>
      </c>
      <c r="Q271" s="31">
        <v>36614052</v>
      </c>
      <c r="R271" s="31">
        <v>36614052</v>
      </c>
      <c r="S271" s="31">
        <v>30020126</v>
      </c>
      <c r="T271" s="36">
        <f t="shared" si="70"/>
        <v>0.81990723124553377</v>
      </c>
      <c r="U271" s="36">
        <f t="shared" si="71"/>
        <v>0.43763265533758822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22179012</v>
      </c>
      <c r="E272" s="31">
        <v>20612300</v>
      </c>
      <c r="F272" s="31">
        <v>2202079</v>
      </c>
      <c r="G272" s="36">
        <f t="shared" si="64"/>
        <v>9.9286613849165151E-2</v>
      </c>
      <c r="H272" s="31">
        <v>5101573</v>
      </c>
      <c r="I272" s="36">
        <f t="shared" si="65"/>
        <v>0.23001804588951033</v>
      </c>
      <c r="J272" s="31">
        <v>4009622</v>
      </c>
      <c r="K272" s="36">
        <f t="shared" si="66"/>
        <v>0.19452569582239732</v>
      </c>
      <c r="L272" s="31">
        <v>4983722</v>
      </c>
      <c r="M272" s="36">
        <f t="shared" si="67"/>
        <v>0.2417838863203039</v>
      </c>
      <c r="N272" s="31">
        <f t="shared" si="68"/>
        <v>16296996</v>
      </c>
      <c r="O272" s="36">
        <f t="shared" si="69"/>
        <v>0.79064422699068038</v>
      </c>
      <c r="P272" s="31">
        <v>3057879</v>
      </c>
      <c r="Q272" s="31">
        <v>19338989</v>
      </c>
      <c r="R272" s="31">
        <v>19357570</v>
      </c>
      <c r="S272" s="31">
        <v>12907872</v>
      </c>
      <c r="T272" s="36">
        <f t="shared" si="70"/>
        <v>0.66681262162554489</v>
      </c>
      <c r="U272" s="36">
        <f t="shared" si="71"/>
        <v>0.62979699327540439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14357106</v>
      </c>
      <c r="E273" s="31">
        <v>14357106</v>
      </c>
      <c r="F273" s="31">
        <v>1612882</v>
      </c>
      <c r="G273" s="36">
        <f t="shared" si="64"/>
        <v>0.11234032819706144</v>
      </c>
      <c r="H273" s="31">
        <v>3224128</v>
      </c>
      <c r="I273" s="36">
        <f t="shared" si="65"/>
        <v>0.22456670585283692</v>
      </c>
      <c r="J273" s="31">
        <v>2279377</v>
      </c>
      <c r="K273" s="36">
        <f t="shared" si="66"/>
        <v>0.1587629846850751</v>
      </c>
      <c r="L273" s="31">
        <v>4881659</v>
      </c>
      <c r="M273" s="36">
        <f t="shared" si="67"/>
        <v>0.34001692263050787</v>
      </c>
      <c r="N273" s="31">
        <f t="shared" si="68"/>
        <v>11998046</v>
      </c>
      <c r="O273" s="36">
        <f t="shared" si="69"/>
        <v>0.83568694136548127</v>
      </c>
      <c r="P273" s="31">
        <v>2770747</v>
      </c>
      <c r="Q273" s="31">
        <v>12763155</v>
      </c>
      <c r="R273" s="31">
        <v>10719191</v>
      </c>
      <c r="S273" s="31">
        <v>10584683</v>
      </c>
      <c r="T273" s="36">
        <f t="shared" si="70"/>
        <v>0.98745166496240244</v>
      </c>
      <c r="U273" s="36">
        <f t="shared" si="71"/>
        <v>0.76185664010463605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266017161</v>
      </c>
      <c r="E275" s="32">
        <f>SUM(E268:E274)</f>
        <v>228131408</v>
      </c>
      <c r="F275" s="32">
        <f>SUM(F268:F274)</f>
        <v>42053001</v>
      </c>
      <c r="G275" s="37">
        <f t="shared" si="64"/>
        <v>0.15808378994015351</v>
      </c>
      <c r="H275" s="32">
        <f>SUM(H268:H274)</f>
        <v>51152288</v>
      </c>
      <c r="I275" s="37">
        <f t="shared" si="65"/>
        <v>0.19228942902672358</v>
      </c>
      <c r="J275" s="32">
        <f>SUM(J268:J274)</f>
        <v>64492665</v>
      </c>
      <c r="K275" s="37">
        <f t="shared" si="66"/>
        <v>0.28269963160881378</v>
      </c>
      <c r="L275" s="32">
        <f>SUM(L268:L274)</f>
        <v>61289846</v>
      </c>
      <c r="M275" s="37">
        <f t="shared" si="67"/>
        <v>0.26866027145196947</v>
      </c>
      <c r="N275" s="32">
        <f t="shared" si="68"/>
        <v>218987800</v>
      </c>
      <c r="O275" s="37">
        <f t="shared" si="69"/>
        <v>0.95991955653909788</v>
      </c>
      <c r="P275" s="32">
        <f>SUM(P268:P274)</f>
        <v>40263418</v>
      </c>
      <c r="Q275" s="32">
        <f>SUM(Q268:Q274)</f>
        <v>233660177</v>
      </c>
      <c r="R275" s="32">
        <f>SUM(R268:R274)</f>
        <v>231554604</v>
      </c>
      <c r="S275" s="32">
        <f>SUM(S268:S274)</f>
        <v>165562193</v>
      </c>
      <c r="T275" s="37">
        <f t="shared" si="70"/>
        <v>0.71500281203650784</v>
      </c>
      <c r="U275" s="37">
        <f t="shared" si="71"/>
        <v>0.5222216355302971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22063578</v>
      </c>
      <c r="E276" s="31">
        <v>23102310</v>
      </c>
      <c r="F276" s="31">
        <v>2049569</v>
      </c>
      <c r="G276" s="36">
        <f t="shared" si="64"/>
        <v>9.2893772714470885E-2</v>
      </c>
      <c r="H276" s="31">
        <v>3260752</v>
      </c>
      <c r="I276" s="36">
        <f t="shared" si="65"/>
        <v>0.14778890350422766</v>
      </c>
      <c r="J276" s="31">
        <v>3268367</v>
      </c>
      <c r="K276" s="36">
        <f t="shared" si="66"/>
        <v>0.14147360155759317</v>
      </c>
      <c r="L276" s="31">
        <v>2748063</v>
      </c>
      <c r="M276" s="36">
        <f t="shared" si="67"/>
        <v>0.11895187104666156</v>
      </c>
      <c r="N276" s="31">
        <f t="shared" si="68"/>
        <v>11326751</v>
      </c>
      <c r="O276" s="36">
        <f t="shared" si="69"/>
        <v>0.49028651247429372</v>
      </c>
      <c r="P276" s="31">
        <v>2043246</v>
      </c>
      <c r="Q276" s="31">
        <v>21285276</v>
      </c>
      <c r="R276" s="31">
        <v>21285279</v>
      </c>
      <c r="S276" s="31">
        <v>5563966</v>
      </c>
      <c r="T276" s="36">
        <f t="shared" si="70"/>
        <v>0.26139972137551026</v>
      </c>
      <c r="U276" s="36">
        <f t="shared" si="71"/>
        <v>0.34494965363935615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45647900</v>
      </c>
      <c r="E277" s="31">
        <v>65352900</v>
      </c>
      <c r="F277" s="31">
        <v>15603477</v>
      </c>
      <c r="G277" s="36">
        <f t="shared" si="64"/>
        <v>0.34182244966362091</v>
      </c>
      <c r="H277" s="31">
        <v>17783832</v>
      </c>
      <c r="I277" s="36">
        <f t="shared" si="65"/>
        <v>0.3895870784855382</v>
      </c>
      <c r="J277" s="31">
        <v>13161807</v>
      </c>
      <c r="K277" s="36">
        <f t="shared" si="66"/>
        <v>0.20139591357078263</v>
      </c>
      <c r="L277" s="31">
        <v>20662224</v>
      </c>
      <c r="M277" s="36">
        <f t="shared" si="67"/>
        <v>0.3161638427674977</v>
      </c>
      <c r="N277" s="31">
        <f t="shared" si="68"/>
        <v>67211340</v>
      </c>
      <c r="O277" s="36">
        <f t="shared" si="69"/>
        <v>1.0284369936146673</v>
      </c>
      <c r="P277" s="31">
        <v>15215945</v>
      </c>
      <c r="Q277" s="31">
        <v>38919400</v>
      </c>
      <c r="R277" s="31">
        <v>56334600</v>
      </c>
      <c r="S277" s="31">
        <v>54813137</v>
      </c>
      <c r="T277" s="36">
        <f t="shared" si="70"/>
        <v>0.97299238833683033</v>
      </c>
      <c r="U277" s="36">
        <f t="shared" si="71"/>
        <v>0.35793235319922623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132228521</v>
      </c>
      <c r="E278" s="31">
        <v>128696521</v>
      </c>
      <c r="F278" s="31">
        <v>9032616</v>
      </c>
      <c r="G278" s="36">
        <f t="shared" si="64"/>
        <v>6.8310648350971115E-2</v>
      </c>
      <c r="H278" s="31">
        <v>28569920</v>
      </c>
      <c r="I278" s="36">
        <f t="shared" si="65"/>
        <v>0.2160647323583087</v>
      </c>
      <c r="J278" s="31">
        <v>9560218</v>
      </c>
      <c r="K278" s="36">
        <f t="shared" si="66"/>
        <v>7.4284976203824502E-2</v>
      </c>
      <c r="L278" s="31">
        <v>0</v>
      </c>
      <c r="M278" s="36">
        <f t="shared" si="67"/>
        <v>0</v>
      </c>
      <c r="N278" s="31">
        <f t="shared" si="68"/>
        <v>47162754</v>
      </c>
      <c r="O278" s="36">
        <f t="shared" si="69"/>
        <v>0.36646487126097216</v>
      </c>
      <c r="P278" s="31">
        <v>19830509</v>
      </c>
      <c r="Q278" s="31">
        <v>123256942</v>
      </c>
      <c r="R278" s="31">
        <v>126092003</v>
      </c>
      <c r="S278" s="31">
        <v>91508247</v>
      </c>
      <c r="T278" s="36">
        <f t="shared" si="70"/>
        <v>0.72572601610587473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11532555</v>
      </c>
      <c r="E279" s="31">
        <v>11532555</v>
      </c>
      <c r="F279" s="31">
        <v>1159318</v>
      </c>
      <c r="G279" s="36">
        <f t="shared" si="64"/>
        <v>0.10052568576520987</v>
      </c>
      <c r="H279" s="31">
        <v>1529288</v>
      </c>
      <c r="I279" s="36">
        <f t="shared" si="65"/>
        <v>0.13260617443402611</v>
      </c>
      <c r="J279" s="31">
        <v>1032179</v>
      </c>
      <c r="K279" s="36">
        <f t="shared" si="66"/>
        <v>8.9501329063681037E-2</v>
      </c>
      <c r="L279" s="31">
        <v>1467822</v>
      </c>
      <c r="M279" s="36">
        <f t="shared" si="67"/>
        <v>0.12727639278546687</v>
      </c>
      <c r="N279" s="31">
        <f t="shared" si="68"/>
        <v>5188607</v>
      </c>
      <c r="O279" s="36">
        <f t="shared" si="69"/>
        <v>0.44990958204838388</v>
      </c>
      <c r="P279" s="31">
        <v>2467617</v>
      </c>
      <c r="Q279" s="31">
        <v>10177529</v>
      </c>
      <c r="R279" s="31">
        <v>10177529</v>
      </c>
      <c r="S279" s="31">
        <v>8906565</v>
      </c>
      <c r="T279" s="36">
        <f t="shared" si="70"/>
        <v>0.87512057199738758</v>
      </c>
      <c r="U279" s="36">
        <f t="shared" si="71"/>
        <v>-0.40516619880637883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6986359</v>
      </c>
      <c r="E280" s="31">
        <v>8615601</v>
      </c>
      <c r="F280" s="31">
        <v>404569</v>
      </c>
      <c r="G280" s="36">
        <f t="shared" si="64"/>
        <v>5.7908418390752607E-2</v>
      </c>
      <c r="H280" s="31">
        <v>3093148</v>
      </c>
      <c r="I280" s="36">
        <f t="shared" si="65"/>
        <v>0.44274106154579229</v>
      </c>
      <c r="J280" s="31">
        <v>1148812</v>
      </c>
      <c r="K280" s="36">
        <f t="shared" si="66"/>
        <v>0.13334090100040613</v>
      </c>
      <c r="L280" s="31">
        <v>1771613</v>
      </c>
      <c r="M280" s="36">
        <f t="shared" si="67"/>
        <v>0.20562848720594187</v>
      </c>
      <c r="N280" s="31">
        <f t="shared" si="68"/>
        <v>6418142</v>
      </c>
      <c r="O280" s="36">
        <f t="shared" si="69"/>
        <v>0.74494420064253208</v>
      </c>
      <c r="P280" s="31">
        <v>849271</v>
      </c>
      <c r="Q280" s="31">
        <v>12632707</v>
      </c>
      <c r="R280" s="31">
        <v>9805344</v>
      </c>
      <c r="S280" s="31">
        <v>7238808</v>
      </c>
      <c r="T280" s="36">
        <f t="shared" si="70"/>
        <v>0.73825130459471899</v>
      </c>
      <c r="U280" s="36">
        <f t="shared" si="71"/>
        <v>1.0860396740263121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22546913</v>
      </c>
      <c r="E281" s="31">
        <v>17718694</v>
      </c>
      <c r="F281" s="31">
        <v>915079</v>
      </c>
      <c r="G281" s="36">
        <f t="shared" si="64"/>
        <v>4.0585555991633979E-2</v>
      </c>
      <c r="H281" s="31">
        <v>2947190</v>
      </c>
      <c r="I281" s="36">
        <f t="shared" si="65"/>
        <v>0.13071368129197997</v>
      </c>
      <c r="J281" s="31">
        <v>4037207</v>
      </c>
      <c r="K281" s="36">
        <f t="shared" si="66"/>
        <v>0.22785014516306901</v>
      </c>
      <c r="L281" s="31">
        <v>189070</v>
      </c>
      <c r="M281" s="36">
        <f t="shared" si="67"/>
        <v>1.0670651008477262E-2</v>
      </c>
      <c r="N281" s="31">
        <f t="shared" si="68"/>
        <v>8088546</v>
      </c>
      <c r="O281" s="36">
        <f t="shared" si="69"/>
        <v>0.45649786603911102</v>
      </c>
      <c r="P281" s="31">
        <v>2864627</v>
      </c>
      <c r="Q281" s="31">
        <v>21240194</v>
      </c>
      <c r="R281" s="31">
        <v>14633469</v>
      </c>
      <c r="S281" s="31">
        <v>9782173</v>
      </c>
      <c r="T281" s="36">
        <f t="shared" si="70"/>
        <v>0.66847942890370016</v>
      </c>
      <c r="U281" s="36">
        <f t="shared" si="71"/>
        <v>-0.93399838792275569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30412096</v>
      </c>
      <c r="E282" s="31">
        <v>30412096</v>
      </c>
      <c r="F282" s="31">
        <v>5320674</v>
      </c>
      <c r="G282" s="36">
        <f t="shared" si="64"/>
        <v>0.17495255835046686</v>
      </c>
      <c r="H282" s="31">
        <v>11268545</v>
      </c>
      <c r="I282" s="36">
        <f t="shared" si="65"/>
        <v>0.37052839107176305</v>
      </c>
      <c r="J282" s="31">
        <v>3106441</v>
      </c>
      <c r="K282" s="36">
        <f t="shared" si="66"/>
        <v>0.10214491628594097</v>
      </c>
      <c r="L282" s="31">
        <v>6078272</v>
      </c>
      <c r="M282" s="36">
        <f t="shared" si="67"/>
        <v>0.19986363320699763</v>
      </c>
      <c r="N282" s="31">
        <f t="shared" si="68"/>
        <v>25773932</v>
      </c>
      <c r="O282" s="36">
        <f t="shared" si="69"/>
        <v>0.84748949891516845</v>
      </c>
      <c r="P282" s="31">
        <v>4984758</v>
      </c>
      <c r="Q282" s="31">
        <v>31128106</v>
      </c>
      <c r="R282" s="31">
        <v>26559271</v>
      </c>
      <c r="S282" s="31">
        <v>20230636</v>
      </c>
      <c r="T282" s="36">
        <f t="shared" si="70"/>
        <v>0.7617165395842378</v>
      </c>
      <c r="U282" s="36">
        <f t="shared" si="71"/>
        <v>0.21937153217869354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68624864</v>
      </c>
      <c r="E283" s="31">
        <v>69118864</v>
      </c>
      <c r="F283" s="31">
        <v>28870569</v>
      </c>
      <c r="G283" s="36">
        <f t="shared" si="64"/>
        <v>0.42070129275593171</v>
      </c>
      <c r="H283" s="31">
        <v>33320330</v>
      </c>
      <c r="I283" s="36">
        <f t="shared" si="65"/>
        <v>0.48554311160456359</v>
      </c>
      <c r="J283" s="31">
        <v>29037189</v>
      </c>
      <c r="K283" s="36">
        <f t="shared" si="66"/>
        <v>0.4201051249916376</v>
      </c>
      <c r="L283" s="31">
        <v>14524041</v>
      </c>
      <c r="M283" s="36">
        <f t="shared" si="67"/>
        <v>0.21013136153395115</v>
      </c>
      <c r="N283" s="31">
        <f t="shared" si="68"/>
        <v>105752129</v>
      </c>
      <c r="O283" s="36">
        <f t="shared" si="69"/>
        <v>1.5300038640681364</v>
      </c>
      <c r="P283" s="31">
        <v>9743150</v>
      </c>
      <c r="Q283" s="31">
        <v>52536770</v>
      </c>
      <c r="R283" s="31">
        <v>48755151</v>
      </c>
      <c r="S283" s="31">
        <v>44882822</v>
      </c>
      <c r="T283" s="36">
        <f t="shared" si="70"/>
        <v>0.92057600231819603</v>
      </c>
      <c r="U283" s="36">
        <f t="shared" si="71"/>
        <v>0.49069253783427325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340042786</v>
      </c>
      <c r="E285" s="32">
        <f>SUM(E276:E284)</f>
        <v>354549541</v>
      </c>
      <c r="F285" s="32">
        <f>SUM(F276:F284)</f>
        <v>63355871</v>
      </c>
      <c r="G285" s="37">
        <f t="shared" si="64"/>
        <v>0.18631735066421906</v>
      </c>
      <c r="H285" s="32">
        <f>SUM(H276:H284)</f>
        <v>101773005</v>
      </c>
      <c r="I285" s="37">
        <f t="shared" si="65"/>
        <v>0.29929470404938985</v>
      </c>
      <c r="J285" s="32">
        <f>SUM(J276:J284)</f>
        <v>64352220</v>
      </c>
      <c r="K285" s="37">
        <f t="shared" si="66"/>
        <v>0.18150416954001924</v>
      </c>
      <c r="L285" s="32">
        <f>SUM(L276:L284)</f>
        <v>47441105</v>
      </c>
      <c r="M285" s="37">
        <f t="shared" si="67"/>
        <v>0.13380670262946412</v>
      </c>
      <c r="N285" s="32">
        <f t="shared" si="68"/>
        <v>276922201</v>
      </c>
      <c r="O285" s="37">
        <f t="shared" si="69"/>
        <v>0.78105361586125988</v>
      </c>
      <c r="P285" s="32">
        <f>SUM(P276:P284)</f>
        <v>57999123</v>
      </c>
      <c r="Q285" s="32">
        <f>SUM(Q276:Q284)</f>
        <v>311176924</v>
      </c>
      <c r="R285" s="32">
        <f>SUM(R276:R284)</f>
        <v>313642646</v>
      </c>
      <c r="S285" s="32">
        <f>SUM(S276:S284)</f>
        <v>242926354</v>
      </c>
      <c r="T285" s="37">
        <f t="shared" si="70"/>
        <v>0.77453228091947679</v>
      </c>
      <c r="U285" s="37">
        <f t="shared" si="71"/>
        <v>-0.1820375456366814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118574884</v>
      </c>
      <c r="E286" s="31">
        <v>118574884</v>
      </c>
      <c r="F286" s="31">
        <v>14637882</v>
      </c>
      <c r="G286" s="36">
        <f t="shared" si="64"/>
        <v>0.12344841931281164</v>
      </c>
      <c r="H286" s="31">
        <v>24160141</v>
      </c>
      <c r="I286" s="36">
        <f t="shared" si="65"/>
        <v>0.20375428745939148</v>
      </c>
      <c r="J286" s="31">
        <v>27595422</v>
      </c>
      <c r="K286" s="36">
        <f t="shared" si="66"/>
        <v>0.23272569256740744</v>
      </c>
      <c r="L286" s="31">
        <v>23395084</v>
      </c>
      <c r="M286" s="36">
        <f t="shared" si="67"/>
        <v>0.19730218753576853</v>
      </c>
      <c r="N286" s="31">
        <f t="shared" si="68"/>
        <v>89788529</v>
      </c>
      <c r="O286" s="36">
        <f t="shared" si="69"/>
        <v>0.75723058687537914</v>
      </c>
      <c r="P286" s="31">
        <v>15370781</v>
      </c>
      <c r="Q286" s="31">
        <v>78886986</v>
      </c>
      <c r="R286" s="31">
        <v>106570000</v>
      </c>
      <c r="S286" s="31">
        <v>58847564</v>
      </c>
      <c r="T286" s="36">
        <f t="shared" si="70"/>
        <v>0.55219634043351784</v>
      </c>
      <c r="U286" s="36">
        <f t="shared" si="71"/>
        <v>0.5220491398582805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72374476</v>
      </c>
      <c r="E288" s="31">
        <v>64120258</v>
      </c>
      <c r="F288" s="31">
        <v>-21280658</v>
      </c>
      <c r="G288" s="36">
        <f t="shared" si="64"/>
        <v>-0.29403539999377681</v>
      </c>
      <c r="H288" s="31">
        <v>14831715</v>
      </c>
      <c r="I288" s="36">
        <f t="shared" si="65"/>
        <v>0.20493018837193377</v>
      </c>
      <c r="J288" s="31">
        <v>12522544</v>
      </c>
      <c r="K288" s="36">
        <f t="shared" si="66"/>
        <v>0.19529777936950909</v>
      </c>
      <c r="L288" s="31">
        <v>7199247</v>
      </c>
      <c r="M288" s="36">
        <f t="shared" si="67"/>
        <v>0.11227726189124192</v>
      </c>
      <c r="N288" s="31">
        <f t="shared" si="68"/>
        <v>13272848</v>
      </c>
      <c r="O288" s="36">
        <f t="shared" si="69"/>
        <v>0.20699929186186369</v>
      </c>
      <c r="P288" s="31">
        <v>189329</v>
      </c>
      <c r="Q288" s="31">
        <v>70444936</v>
      </c>
      <c r="R288" s="31">
        <v>68308886</v>
      </c>
      <c r="S288" s="31">
        <v>20449445</v>
      </c>
      <c r="T288" s="36">
        <f t="shared" si="70"/>
        <v>0.29936727412009034</v>
      </c>
      <c r="U288" s="36">
        <f t="shared" si="71"/>
        <v>37.02506219332485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25517599</v>
      </c>
      <c r="E289" s="31">
        <v>25517599</v>
      </c>
      <c r="F289" s="31">
        <v>7678268</v>
      </c>
      <c r="G289" s="36">
        <f t="shared" si="64"/>
        <v>0.30090088021212341</v>
      </c>
      <c r="H289" s="31">
        <v>6590490</v>
      </c>
      <c r="I289" s="36">
        <f t="shared" si="65"/>
        <v>0.25827233980751874</v>
      </c>
      <c r="J289" s="31">
        <v>2131378</v>
      </c>
      <c r="K289" s="36">
        <f t="shared" si="66"/>
        <v>8.3525805072804854E-2</v>
      </c>
      <c r="L289" s="31">
        <v>7075922</v>
      </c>
      <c r="M289" s="36">
        <f t="shared" si="67"/>
        <v>0.27729575968334641</v>
      </c>
      <c r="N289" s="31">
        <f t="shared" si="68"/>
        <v>23476058</v>
      </c>
      <c r="O289" s="36">
        <f t="shared" si="69"/>
        <v>0.91999478477579333</v>
      </c>
      <c r="P289" s="31">
        <v>3758858</v>
      </c>
      <c r="Q289" s="31">
        <v>38663979</v>
      </c>
      <c r="R289" s="31">
        <v>29618174</v>
      </c>
      <c r="S289" s="31">
        <v>14527272</v>
      </c>
      <c r="T289" s="36">
        <f t="shared" si="70"/>
        <v>0.49048506501447386</v>
      </c>
      <c r="U289" s="36">
        <f t="shared" si="71"/>
        <v>0.88246589788707097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393251271</v>
      </c>
      <c r="E290" s="31">
        <v>381303156</v>
      </c>
      <c r="F290" s="31">
        <v>87510874</v>
      </c>
      <c r="G290" s="36">
        <f t="shared" si="64"/>
        <v>0.22253170034891001</v>
      </c>
      <c r="H290" s="31">
        <v>98001840</v>
      </c>
      <c r="I290" s="36">
        <f t="shared" si="65"/>
        <v>0.24920921361751938</v>
      </c>
      <c r="J290" s="31">
        <v>97597926</v>
      </c>
      <c r="K290" s="36">
        <f t="shared" si="66"/>
        <v>0.25595887278730001</v>
      </c>
      <c r="L290" s="31">
        <v>101712216</v>
      </c>
      <c r="M290" s="36">
        <f t="shared" si="67"/>
        <v>0.26674894870264332</v>
      </c>
      <c r="N290" s="31">
        <f t="shared" si="68"/>
        <v>384822856</v>
      </c>
      <c r="O290" s="36">
        <f t="shared" si="69"/>
        <v>1.0092307130025433</v>
      </c>
      <c r="P290" s="31">
        <v>83857302</v>
      </c>
      <c r="Q290" s="31">
        <v>374605318</v>
      </c>
      <c r="R290" s="31">
        <v>343620540</v>
      </c>
      <c r="S290" s="31">
        <v>331990563</v>
      </c>
      <c r="T290" s="36">
        <f t="shared" si="70"/>
        <v>0.96615459308689755</v>
      </c>
      <c r="U290" s="36">
        <f t="shared" si="71"/>
        <v>0.21292020580390236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609718230</v>
      </c>
      <c r="E292" s="32">
        <f>SUM(E286:E291)</f>
        <v>589515897</v>
      </c>
      <c r="F292" s="32">
        <f>SUM(F286:F291)</f>
        <v>88546366</v>
      </c>
      <c r="G292" s="37">
        <f t="shared" si="64"/>
        <v>0.1452250591228017</v>
      </c>
      <c r="H292" s="32">
        <f>SUM(H286:H291)</f>
        <v>143584186</v>
      </c>
      <c r="I292" s="37">
        <f t="shared" si="65"/>
        <v>0.23549268979541582</v>
      </c>
      <c r="J292" s="32">
        <f>SUM(J286:J291)</f>
        <v>139847270</v>
      </c>
      <c r="K292" s="37">
        <f t="shared" si="66"/>
        <v>0.23722391662662831</v>
      </c>
      <c r="L292" s="32">
        <f>SUM(L286:L291)</f>
        <v>139382469</v>
      </c>
      <c r="M292" s="37">
        <f t="shared" si="67"/>
        <v>0.23643547139153739</v>
      </c>
      <c r="N292" s="32">
        <f t="shared" si="68"/>
        <v>511360291</v>
      </c>
      <c r="O292" s="37">
        <f t="shared" si="69"/>
        <v>0.867424090855348</v>
      </c>
      <c r="P292" s="32">
        <f>SUM(P286:P291)</f>
        <v>103176270</v>
      </c>
      <c r="Q292" s="32">
        <f>SUM(Q286:Q291)</f>
        <v>562601219</v>
      </c>
      <c r="R292" s="32">
        <f>SUM(R286:R291)</f>
        <v>548117600</v>
      </c>
      <c r="S292" s="32">
        <f>SUM(S286:S291)</f>
        <v>425814844</v>
      </c>
      <c r="T292" s="37">
        <f t="shared" si="70"/>
        <v>0.7768676721929747</v>
      </c>
      <c r="U292" s="37">
        <f t="shared" si="71"/>
        <v>0.35091595189475244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1052251624</v>
      </c>
      <c r="E293" s="31">
        <v>1056581624</v>
      </c>
      <c r="F293" s="31">
        <v>260831345</v>
      </c>
      <c r="G293" s="36">
        <f t="shared" si="64"/>
        <v>0.2478792515505778</v>
      </c>
      <c r="H293" s="31">
        <v>229795839</v>
      </c>
      <c r="I293" s="36">
        <f t="shared" si="65"/>
        <v>0.21838487464287346</v>
      </c>
      <c r="J293" s="31">
        <v>256491478</v>
      </c>
      <c r="K293" s="36">
        <f t="shared" si="66"/>
        <v>0.24275595200016464</v>
      </c>
      <c r="L293" s="31">
        <v>205667540</v>
      </c>
      <c r="M293" s="36">
        <f t="shared" si="67"/>
        <v>0.19465371659728961</v>
      </c>
      <c r="N293" s="31">
        <f t="shared" si="68"/>
        <v>952786202</v>
      </c>
      <c r="O293" s="36">
        <f t="shared" si="69"/>
        <v>0.90176298769322527</v>
      </c>
      <c r="P293" s="31">
        <v>196593965</v>
      </c>
      <c r="Q293" s="31">
        <v>935853944</v>
      </c>
      <c r="R293" s="31">
        <v>915853944</v>
      </c>
      <c r="S293" s="31">
        <v>772199381</v>
      </c>
      <c r="T293" s="36">
        <f t="shared" si="70"/>
        <v>0.84314686425590146</v>
      </c>
      <c r="U293" s="36">
        <f t="shared" si="71"/>
        <v>4.6153883716623767E-2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42956075</v>
      </c>
      <c r="E294" s="31">
        <v>42232079</v>
      </c>
      <c r="F294" s="31">
        <v>12474838</v>
      </c>
      <c r="G294" s="36">
        <f t="shared" si="64"/>
        <v>0.29040916796983895</v>
      </c>
      <c r="H294" s="31">
        <v>3133080</v>
      </c>
      <c r="I294" s="36">
        <f t="shared" si="65"/>
        <v>7.2936831402775973E-2</v>
      </c>
      <c r="J294" s="31">
        <v>428776198</v>
      </c>
      <c r="K294" s="36">
        <f t="shared" si="66"/>
        <v>10.152855557975254</v>
      </c>
      <c r="L294" s="31">
        <v>-418887329</v>
      </c>
      <c r="M294" s="36">
        <f t="shared" si="67"/>
        <v>-9.9187001662882857</v>
      </c>
      <c r="N294" s="31">
        <f t="shared" si="68"/>
        <v>25496787</v>
      </c>
      <c r="O294" s="36">
        <f t="shared" si="69"/>
        <v>0.6037303302070447</v>
      </c>
      <c r="P294" s="31">
        <v>8098880</v>
      </c>
      <c r="Q294" s="31">
        <v>59226098</v>
      </c>
      <c r="R294" s="31">
        <v>40502958</v>
      </c>
      <c r="S294" s="31">
        <v>32058280</v>
      </c>
      <c r="T294" s="36">
        <f t="shared" si="70"/>
        <v>0.79150465998063646</v>
      </c>
      <c r="U294" s="36">
        <f t="shared" si="71"/>
        <v>-52.72163669544431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35847970</v>
      </c>
      <c r="E295" s="31">
        <v>19180291</v>
      </c>
      <c r="F295" s="31">
        <v>2751081</v>
      </c>
      <c r="G295" s="36">
        <f t="shared" si="64"/>
        <v>7.6743006647238321E-2</v>
      </c>
      <c r="H295" s="31">
        <v>4727231</v>
      </c>
      <c r="I295" s="36">
        <f t="shared" si="65"/>
        <v>0.13186886175144646</v>
      </c>
      <c r="J295" s="31">
        <v>6322255</v>
      </c>
      <c r="K295" s="36">
        <f t="shared" si="66"/>
        <v>0.32962247548798923</v>
      </c>
      <c r="L295" s="31">
        <v>4123751</v>
      </c>
      <c r="M295" s="36">
        <f t="shared" si="67"/>
        <v>0.2149993970373025</v>
      </c>
      <c r="N295" s="31">
        <f t="shared" si="68"/>
        <v>17924318</v>
      </c>
      <c r="O295" s="36">
        <f t="shared" si="69"/>
        <v>0.93451752113667097</v>
      </c>
      <c r="P295" s="31">
        <v>1167022</v>
      </c>
      <c r="Q295" s="31">
        <v>21360803</v>
      </c>
      <c r="R295" s="31">
        <v>21610840</v>
      </c>
      <c r="S295" s="31">
        <v>11825813</v>
      </c>
      <c r="T295" s="36">
        <f t="shared" si="70"/>
        <v>0.54721672086786077</v>
      </c>
      <c r="U295" s="36">
        <f t="shared" si="71"/>
        <v>2.5335674905871528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138253587</v>
      </c>
      <c r="E296" s="31">
        <v>138253587</v>
      </c>
      <c r="F296" s="31">
        <v>27393174</v>
      </c>
      <c r="G296" s="36">
        <f t="shared" si="64"/>
        <v>0.19813716659662509</v>
      </c>
      <c r="H296" s="31">
        <v>24305605</v>
      </c>
      <c r="I296" s="36">
        <f t="shared" si="65"/>
        <v>0.17580451637757508</v>
      </c>
      <c r="J296" s="31">
        <v>25107887</v>
      </c>
      <c r="K296" s="36">
        <f t="shared" si="66"/>
        <v>0.18160749058901451</v>
      </c>
      <c r="L296" s="31">
        <v>26680450</v>
      </c>
      <c r="M296" s="36">
        <f t="shared" si="67"/>
        <v>0.19298197304638467</v>
      </c>
      <c r="N296" s="31">
        <f t="shared" si="68"/>
        <v>103487116</v>
      </c>
      <c r="O296" s="36">
        <f t="shared" si="69"/>
        <v>0.74853114660959941</v>
      </c>
      <c r="P296" s="31">
        <v>20300304</v>
      </c>
      <c r="Q296" s="31">
        <v>123406032</v>
      </c>
      <c r="R296" s="31">
        <v>121406032</v>
      </c>
      <c r="S296" s="31">
        <v>85496396</v>
      </c>
      <c r="T296" s="36">
        <f t="shared" si="70"/>
        <v>0.70421868330232551</v>
      </c>
      <c r="U296" s="36">
        <f t="shared" si="71"/>
        <v>0.31428819982203215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1269309256</v>
      </c>
      <c r="E298" s="32">
        <f>SUM(E293:E297)</f>
        <v>1256247581</v>
      </c>
      <c r="F298" s="32">
        <f>SUM(F293:F297)</f>
        <v>303450438</v>
      </c>
      <c r="G298" s="37">
        <f t="shared" si="64"/>
        <v>0.23906737980960568</v>
      </c>
      <c r="H298" s="32">
        <f>SUM(H293:H297)</f>
        <v>261961755</v>
      </c>
      <c r="I298" s="37">
        <f t="shared" si="65"/>
        <v>0.20638134777770817</v>
      </c>
      <c r="J298" s="32">
        <f>SUM(J293:J297)</f>
        <v>716697818</v>
      </c>
      <c r="K298" s="37">
        <f t="shared" si="66"/>
        <v>0.57050682432319044</v>
      </c>
      <c r="L298" s="32">
        <f>SUM(L293:L297)</f>
        <v>-182415588</v>
      </c>
      <c r="M298" s="37">
        <f t="shared" si="67"/>
        <v>-0.1452067178149655</v>
      </c>
      <c r="N298" s="32">
        <f t="shared" si="68"/>
        <v>1099694423</v>
      </c>
      <c r="O298" s="37">
        <f t="shared" si="69"/>
        <v>0.87538033078210564</v>
      </c>
      <c r="P298" s="32">
        <f>SUM(P293:P297)</f>
        <v>226160171</v>
      </c>
      <c r="Q298" s="32">
        <f>SUM(Q293:Q297)</f>
        <v>1139846877</v>
      </c>
      <c r="R298" s="32">
        <f>SUM(R293:R297)</f>
        <v>1099373774</v>
      </c>
      <c r="S298" s="32">
        <f>SUM(S293:S297)</f>
        <v>901579870</v>
      </c>
      <c r="T298" s="37">
        <f t="shared" si="70"/>
        <v>0.82008493500773649</v>
      </c>
      <c r="U298" s="37">
        <f t="shared" si="71"/>
        <v>-1.8065769812315891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3002557800</v>
      </c>
      <c r="E299" s="32">
        <f>SUM(E263:E266,E268:E274,E276:E284,E286:E291,E293:E297)</f>
        <v>2945407710</v>
      </c>
      <c r="F299" s="32">
        <f>SUM(F263:F266,F268:F274,F276:F284,F286:F291,F293:F297)</f>
        <v>598438946</v>
      </c>
      <c r="G299" s="37">
        <f t="shared" si="64"/>
        <v>0.19930971720178042</v>
      </c>
      <c r="H299" s="32">
        <f>SUM(H263:H266,H268:H274,H276:H284,H286:H291,H293:H297)</f>
        <v>675528163</v>
      </c>
      <c r="I299" s="37">
        <f t="shared" si="65"/>
        <v>0.22498423277646812</v>
      </c>
      <c r="J299" s="32">
        <f>SUM(J263:J266,J268:J274,J276:J284,J286:J291,J293:J297)</f>
        <v>1099246134</v>
      </c>
      <c r="K299" s="37">
        <f t="shared" si="66"/>
        <v>0.37320678229636334</v>
      </c>
      <c r="L299" s="32">
        <f>SUM(L263:L266,L268:L274,L276:L284,L286:L291,L293:L297)</f>
        <v>154707419</v>
      </c>
      <c r="M299" s="37">
        <f t="shared" si="67"/>
        <v>5.2524958930049111E-2</v>
      </c>
      <c r="N299" s="32">
        <f t="shared" si="68"/>
        <v>2527920662</v>
      </c>
      <c r="O299" s="37">
        <f t="shared" si="69"/>
        <v>0.8582583162994436</v>
      </c>
      <c r="P299" s="32">
        <f>SUM(P263:P266,P268:P274,P276:P284,P286:P291,P293:P297)</f>
        <v>492505735</v>
      </c>
      <c r="Q299" s="32">
        <f>SUM(Q263:Q266,Q268:Q274,Q276:Q284,Q286:Q291,Q293:Q297)</f>
        <v>2689896747</v>
      </c>
      <c r="R299" s="32">
        <f>SUM(R263:R266,R268:R274,R276:R284,R286:R291,R293:R297)</f>
        <v>2639325050</v>
      </c>
      <c r="S299" s="32">
        <f>SUM(S263:S266,S268:S274,S276:S284,S286:S291,S293:S297)</f>
        <v>2114314625</v>
      </c>
      <c r="T299" s="37">
        <f t="shared" si="70"/>
        <v>0.80108155871138342</v>
      </c>
      <c r="U299" s="37">
        <f t="shared" si="71"/>
        <v>-0.68587691877334178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20127337395</v>
      </c>
      <c r="E302" s="31">
        <v>20129686843</v>
      </c>
      <c r="F302" s="31">
        <v>5679210497</v>
      </c>
      <c r="G302" s="36">
        <f t="shared" ref="G302:G339" si="72">IF(($D302     =0),0,($F302     /$D302     ))</f>
        <v>0.28216402326573115</v>
      </c>
      <c r="H302" s="31">
        <v>4809550593</v>
      </c>
      <c r="I302" s="36">
        <f t="shared" ref="I302:I339" si="73">IF(($D302     =0),0,($H302     /$D302     ))</f>
        <v>0.23895612711270894</v>
      </c>
      <c r="J302" s="31">
        <v>4724370874</v>
      </c>
      <c r="K302" s="36">
        <f t="shared" ref="K302:K339" si="74">IF(($E302     =0),0,($J302     /$E302     ))</f>
        <v>0.23469669006017729</v>
      </c>
      <c r="L302" s="31">
        <v>4941751834</v>
      </c>
      <c r="M302" s="36">
        <f t="shared" ref="M302:M339" si="75">IF(($E302     =0),0,($L302     /$E302     ))</f>
        <v>0.24549571349732496</v>
      </c>
      <c r="N302" s="31">
        <f t="shared" ref="N302:N339" si="76">$F302     +$H302     +$J302     +$L302</f>
        <v>20154883798</v>
      </c>
      <c r="O302" s="36">
        <f t="shared" ref="O302:O339" si="77">IF(($E302     =0),0,($N302     /$E302     ))</f>
        <v>1.0012517310972855</v>
      </c>
      <c r="P302" s="31">
        <v>3993532671</v>
      </c>
      <c r="Q302" s="31">
        <v>17635038761</v>
      </c>
      <c r="R302" s="31">
        <v>17628591443</v>
      </c>
      <c r="S302" s="31">
        <v>16883490908</v>
      </c>
      <c r="T302" s="36">
        <f t="shared" ref="T302:T339" si="78">IF(($R302     =0),0,($S302     /$R302     ))</f>
        <v>0.95773340499669557</v>
      </c>
      <c r="U302" s="36">
        <f t="shared" ref="U302:U339" si="79">IF(($P302     =0),0,(($L302     /$P302     )-1))</f>
        <v>0.23743868928022605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20127337395</v>
      </c>
      <c r="E303" s="32">
        <f>E302</f>
        <v>20129686843</v>
      </c>
      <c r="F303" s="32">
        <f>F302</f>
        <v>5679210497</v>
      </c>
      <c r="G303" s="37">
        <f t="shared" si="72"/>
        <v>0.28216402326573115</v>
      </c>
      <c r="H303" s="32">
        <f>H302</f>
        <v>4809550593</v>
      </c>
      <c r="I303" s="37">
        <f t="shared" si="73"/>
        <v>0.23895612711270894</v>
      </c>
      <c r="J303" s="32">
        <f>J302</f>
        <v>4724370874</v>
      </c>
      <c r="K303" s="37">
        <f t="shared" si="74"/>
        <v>0.23469669006017729</v>
      </c>
      <c r="L303" s="32">
        <f>L302</f>
        <v>4941751834</v>
      </c>
      <c r="M303" s="37">
        <f t="shared" si="75"/>
        <v>0.24549571349732496</v>
      </c>
      <c r="N303" s="32">
        <f t="shared" si="76"/>
        <v>20154883798</v>
      </c>
      <c r="O303" s="37">
        <f t="shared" si="77"/>
        <v>1.0012517310972855</v>
      </c>
      <c r="P303" s="32">
        <f>P302</f>
        <v>3993532671</v>
      </c>
      <c r="Q303" s="32">
        <f>Q302</f>
        <v>17635038761</v>
      </c>
      <c r="R303" s="32">
        <f>R302</f>
        <v>17628591443</v>
      </c>
      <c r="S303" s="32">
        <f>S302</f>
        <v>16883490908</v>
      </c>
      <c r="T303" s="37">
        <f t="shared" si="78"/>
        <v>0.95773340499669557</v>
      </c>
      <c r="U303" s="37">
        <f t="shared" si="79"/>
        <v>0.23743868928022605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181768359</v>
      </c>
      <c r="E304" s="31">
        <v>167168782</v>
      </c>
      <c r="F304" s="31">
        <v>34438964</v>
      </c>
      <c r="G304" s="36">
        <f t="shared" si="72"/>
        <v>0.18946622057582641</v>
      </c>
      <c r="H304" s="31">
        <v>35541222</v>
      </c>
      <c r="I304" s="36">
        <f t="shared" si="73"/>
        <v>0.19553030128857576</v>
      </c>
      <c r="J304" s="31">
        <v>42515931</v>
      </c>
      <c r="K304" s="36">
        <f t="shared" si="74"/>
        <v>0.25432936994181127</v>
      </c>
      <c r="L304" s="31">
        <v>41004751</v>
      </c>
      <c r="M304" s="36">
        <f t="shared" si="75"/>
        <v>0.24528952421272054</v>
      </c>
      <c r="N304" s="31">
        <f t="shared" si="76"/>
        <v>153500868</v>
      </c>
      <c r="O304" s="36">
        <f t="shared" si="77"/>
        <v>0.91823883720107502</v>
      </c>
      <c r="P304" s="31">
        <v>31356212</v>
      </c>
      <c r="Q304" s="31">
        <v>163952702</v>
      </c>
      <c r="R304" s="31">
        <v>149956148</v>
      </c>
      <c r="S304" s="31">
        <v>136469817</v>
      </c>
      <c r="T304" s="36">
        <f t="shared" si="78"/>
        <v>0.91006483442079344</v>
      </c>
      <c r="U304" s="36">
        <f t="shared" si="79"/>
        <v>0.30770741695457349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115874125</v>
      </c>
      <c r="E305" s="31">
        <v>160427782</v>
      </c>
      <c r="F305" s="31">
        <v>35309635</v>
      </c>
      <c r="G305" s="36">
        <f t="shared" si="72"/>
        <v>0.30472407019254732</v>
      </c>
      <c r="H305" s="31">
        <v>27425912</v>
      </c>
      <c r="I305" s="36">
        <f t="shared" si="73"/>
        <v>0.23668711198466438</v>
      </c>
      <c r="J305" s="31">
        <v>32644001</v>
      </c>
      <c r="K305" s="36">
        <f t="shared" si="74"/>
        <v>0.2034809718930104</v>
      </c>
      <c r="L305" s="31">
        <v>64854582</v>
      </c>
      <c r="M305" s="36">
        <f t="shared" si="75"/>
        <v>0.40426029202348507</v>
      </c>
      <c r="N305" s="31">
        <f t="shared" si="76"/>
        <v>160234130</v>
      </c>
      <c r="O305" s="36">
        <f t="shared" si="77"/>
        <v>0.9987929023415657</v>
      </c>
      <c r="P305" s="31">
        <v>28688299</v>
      </c>
      <c r="Q305" s="31">
        <v>140686530</v>
      </c>
      <c r="R305" s="31">
        <v>125670142</v>
      </c>
      <c r="S305" s="31">
        <v>122585120</v>
      </c>
      <c r="T305" s="36">
        <f t="shared" si="78"/>
        <v>0.97545143221052455</v>
      </c>
      <c r="U305" s="36">
        <f t="shared" si="79"/>
        <v>1.2606632062779322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168801528</v>
      </c>
      <c r="E306" s="31">
        <v>155760528</v>
      </c>
      <c r="F306" s="31">
        <v>42343974</v>
      </c>
      <c r="G306" s="36">
        <f t="shared" si="72"/>
        <v>0.25085065580685978</v>
      </c>
      <c r="H306" s="31">
        <v>34555027</v>
      </c>
      <c r="I306" s="36">
        <f t="shared" si="73"/>
        <v>0.20470802254823192</v>
      </c>
      <c r="J306" s="31">
        <v>39054304</v>
      </c>
      <c r="K306" s="36">
        <f t="shared" si="74"/>
        <v>0.25073299700165375</v>
      </c>
      <c r="L306" s="31">
        <v>38772756</v>
      </c>
      <c r="M306" s="36">
        <f t="shared" si="75"/>
        <v>0.24892542737143264</v>
      </c>
      <c r="N306" s="31">
        <f t="shared" si="76"/>
        <v>154726061</v>
      </c>
      <c r="O306" s="36">
        <f t="shared" si="77"/>
        <v>0.99335860623174055</v>
      </c>
      <c r="P306" s="31">
        <v>30356226</v>
      </c>
      <c r="Q306" s="31">
        <v>160753000</v>
      </c>
      <c r="R306" s="31">
        <v>149923000</v>
      </c>
      <c r="S306" s="31">
        <v>130933116</v>
      </c>
      <c r="T306" s="36">
        <f t="shared" si="78"/>
        <v>0.87333575235287453</v>
      </c>
      <c r="U306" s="36">
        <f t="shared" si="79"/>
        <v>0.27725877386734443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539804237</v>
      </c>
      <c r="E307" s="31">
        <v>520746819</v>
      </c>
      <c r="F307" s="31">
        <v>115933082</v>
      </c>
      <c r="G307" s="36">
        <f t="shared" si="72"/>
        <v>0.21476875143534674</v>
      </c>
      <c r="H307" s="31">
        <v>124806989</v>
      </c>
      <c r="I307" s="36">
        <f t="shared" si="73"/>
        <v>0.23120787212346389</v>
      </c>
      <c r="J307" s="31">
        <v>122211699</v>
      </c>
      <c r="K307" s="36">
        <f t="shared" si="74"/>
        <v>0.23468544509726522</v>
      </c>
      <c r="L307" s="31">
        <v>129186966</v>
      </c>
      <c r="M307" s="36">
        <f t="shared" si="75"/>
        <v>0.24808018270391011</v>
      </c>
      <c r="N307" s="31">
        <f t="shared" si="76"/>
        <v>492138736</v>
      </c>
      <c r="O307" s="36">
        <f t="shared" si="77"/>
        <v>0.94506335525018348</v>
      </c>
      <c r="P307" s="31">
        <v>102786535</v>
      </c>
      <c r="Q307" s="31">
        <v>474844011</v>
      </c>
      <c r="R307" s="31">
        <v>455892643</v>
      </c>
      <c r="S307" s="31">
        <v>411553355</v>
      </c>
      <c r="T307" s="36">
        <f t="shared" si="78"/>
        <v>0.90274182160908445</v>
      </c>
      <c r="U307" s="36">
        <f t="shared" si="79"/>
        <v>0.25684717361082354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432766894</v>
      </c>
      <c r="E308" s="31">
        <v>425258804</v>
      </c>
      <c r="F308" s="31">
        <v>117014318</v>
      </c>
      <c r="G308" s="36">
        <f t="shared" si="72"/>
        <v>0.27038648201218463</v>
      </c>
      <c r="H308" s="31">
        <v>109930195</v>
      </c>
      <c r="I308" s="36">
        <f t="shared" si="73"/>
        <v>0.25401710834193336</v>
      </c>
      <c r="J308" s="31">
        <v>111334824</v>
      </c>
      <c r="K308" s="36">
        <f t="shared" si="74"/>
        <v>0.26180486553783378</v>
      </c>
      <c r="L308" s="31">
        <v>137638894</v>
      </c>
      <c r="M308" s="36">
        <f t="shared" si="75"/>
        <v>0.32365912875962471</v>
      </c>
      <c r="N308" s="31">
        <f t="shared" si="76"/>
        <v>475918231</v>
      </c>
      <c r="O308" s="36">
        <f t="shared" si="77"/>
        <v>1.1191261098500385</v>
      </c>
      <c r="P308" s="31">
        <v>90306817</v>
      </c>
      <c r="Q308" s="31">
        <v>407353218</v>
      </c>
      <c r="R308" s="31">
        <v>392688864</v>
      </c>
      <c r="S308" s="31">
        <v>369651690</v>
      </c>
      <c r="T308" s="36">
        <f t="shared" si="78"/>
        <v>0.94133479170929579</v>
      </c>
      <c r="U308" s="36">
        <f t="shared" si="79"/>
        <v>0.52412518315200951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1439015143</v>
      </c>
      <c r="E310" s="32">
        <f>SUM(E304:E309)</f>
        <v>1429362715</v>
      </c>
      <c r="F310" s="32">
        <f>SUM(F304:F309)</f>
        <v>345039973</v>
      </c>
      <c r="G310" s="37">
        <f t="shared" si="72"/>
        <v>0.23977508136618686</v>
      </c>
      <c r="H310" s="32">
        <f>SUM(H304:H309)</f>
        <v>332259345</v>
      </c>
      <c r="I310" s="37">
        <f t="shared" si="73"/>
        <v>0.23089357093721702</v>
      </c>
      <c r="J310" s="32">
        <f>SUM(J304:J309)</f>
        <v>347760759</v>
      </c>
      <c r="K310" s="37">
        <f t="shared" si="74"/>
        <v>0.24329776854435439</v>
      </c>
      <c r="L310" s="32">
        <f>SUM(L304:L309)</f>
        <v>411457949</v>
      </c>
      <c r="M310" s="37">
        <f t="shared" si="75"/>
        <v>0.28786111788287411</v>
      </c>
      <c r="N310" s="32">
        <f t="shared" si="76"/>
        <v>1436518026</v>
      </c>
      <c r="O310" s="37">
        <f t="shared" si="77"/>
        <v>1.0050059449046143</v>
      </c>
      <c r="P310" s="32">
        <f>SUM(P304:P309)</f>
        <v>283494089</v>
      </c>
      <c r="Q310" s="32">
        <f>SUM(Q304:Q309)</f>
        <v>1347589461</v>
      </c>
      <c r="R310" s="32">
        <f>SUM(R304:R309)</f>
        <v>1274130797</v>
      </c>
      <c r="S310" s="32">
        <f>SUM(S304:S309)</f>
        <v>1171193098</v>
      </c>
      <c r="T310" s="37">
        <f t="shared" si="78"/>
        <v>0.91920947265196662</v>
      </c>
      <c r="U310" s="37">
        <f t="shared" si="79"/>
        <v>0.45138105154636921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397310761</v>
      </c>
      <c r="E311" s="31">
        <v>397310761</v>
      </c>
      <c r="F311" s="31">
        <v>97596598</v>
      </c>
      <c r="G311" s="36">
        <f t="shared" si="72"/>
        <v>0.24564297668242618</v>
      </c>
      <c r="H311" s="31">
        <v>62818171</v>
      </c>
      <c r="I311" s="36">
        <f t="shared" si="73"/>
        <v>0.15810840572727403</v>
      </c>
      <c r="J311" s="31">
        <v>93614449</v>
      </c>
      <c r="K311" s="36">
        <f t="shared" si="74"/>
        <v>0.2356202202134666</v>
      </c>
      <c r="L311" s="31">
        <v>110721984</v>
      </c>
      <c r="M311" s="36">
        <f t="shared" si="75"/>
        <v>0.27867854301585354</v>
      </c>
      <c r="N311" s="31">
        <f t="shared" si="76"/>
        <v>364751202</v>
      </c>
      <c r="O311" s="36">
        <f t="shared" si="77"/>
        <v>0.91805014563902032</v>
      </c>
      <c r="P311" s="31">
        <v>84513994</v>
      </c>
      <c r="Q311" s="31">
        <v>335872879</v>
      </c>
      <c r="R311" s="31">
        <v>337405053</v>
      </c>
      <c r="S311" s="31">
        <v>317057711</v>
      </c>
      <c r="T311" s="36">
        <f t="shared" si="78"/>
        <v>0.93969461388001208</v>
      </c>
      <c r="U311" s="36">
        <f t="shared" si="79"/>
        <v>0.3101023719219802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1581002155</v>
      </c>
      <c r="E312" s="31">
        <v>1614831630</v>
      </c>
      <c r="F312" s="31">
        <v>417971272</v>
      </c>
      <c r="G312" s="36">
        <f t="shared" si="72"/>
        <v>0.26437109568645717</v>
      </c>
      <c r="H312" s="31">
        <v>363649501</v>
      </c>
      <c r="I312" s="36">
        <f t="shared" si="73"/>
        <v>0.23001202107785867</v>
      </c>
      <c r="J312" s="31">
        <v>423724409</v>
      </c>
      <c r="K312" s="36">
        <f t="shared" si="74"/>
        <v>0.26239541084540186</v>
      </c>
      <c r="L312" s="31">
        <v>393840025</v>
      </c>
      <c r="M312" s="36">
        <f t="shared" si="75"/>
        <v>0.24388921896458024</v>
      </c>
      <c r="N312" s="31">
        <f t="shared" si="76"/>
        <v>1599185207</v>
      </c>
      <c r="O312" s="36">
        <f t="shared" si="77"/>
        <v>0.99031080224753831</v>
      </c>
      <c r="P312" s="31">
        <v>319902822</v>
      </c>
      <c r="Q312" s="31">
        <v>1559004982</v>
      </c>
      <c r="R312" s="31">
        <v>1409345450</v>
      </c>
      <c r="S312" s="31">
        <v>1489184297</v>
      </c>
      <c r="T312" s="36">
        <f t="shared" si="78"/>
        <v>1.0566495936109916</v>
      </c>
      <c r="U312" s="36">
        <f t="shared" si="79"/>
        <v>0.23112394738424658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956423812</v>
      </c>
      <c r="E313" s="31">
        <v>993715100</v>
      </c>
      <c r="F313" s="31">
        <v>264126730</v>
      </c>
      <c r="G313" s="36">
        <f t="shared" si="72"/>
        <v>0.27616076334159695</v>
      </c>
      <c r="H313" s="31">
        <v>224068659</v>
      </c>
      <c r="I313" s="36">
        <f t="shared" si="73"/>
        <v>0.23427758300103887</v>
      </c>
      <c r="J313" s="31">
        <v>207756272</v>
      </c>
      <c r="K313" s="36">
        <f t="shared" si="74"/>
        <v>0.2090702576623823</v>
      </c>
      <c r="L313" s="31">
        <v>218847199</v>
      </c>
      <c r="M313" s="36">
        <f t="shared" si="75"/>
        <v>0.22023133089152011</v>
      </c>
      <c r="N313" s="31">
        <f t="shared" si="76"/>
        <v>914798860</v>
      </c>
      <c r="O313" s="36">
        <f t="shared" si="77"/>
        <v>0.92058464241914006</v>
      </c>
      <c r="P313" s="31">
        <v>218365824</v>
      </c>
      <c r="Q313" s="31">
        <v>891849827</v>
      </c>
      <c r="R313" s="31">
        <v>853616885</v>
      </c>
      <c r="S313" s="31">
        <v>820658216</v>
      </c>
      <c r="T313" s="36">
        <f t="shared" si="78"/>
        <v>0.96138938957375475</v>
      </c>
      <c r="U313" s="36">
        <f t="shared" si="79"/>
        <v>2.2044429443317526E-3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555186950</v>
      </c>
      <c r="E314" s="31">
        <v>555186950</v>
      </c>
      <c r="F314" s="31">
        <v>111990668</v>
      </c>
      <c r="G314" s="36">
        <f t="shared" si="72"/>
        <v>0.20171703963862983</v>
      </c>
      <c r="H314" s="31">
        <v>125425523</v>
      </c>
      <c r="I314" s="36">
        <f t="shared" si="73"/>
        <v>0.22591583429689766</v>
      </c>
      <c r="J314" s="31">
        <v>143917456</v>
      </c>
      <c r="K314" s="36">
        <f t="shared" si="74"/>
        <v>0.25922341294225304</v>
      </c>
      <c r="L314" s="31">
        <v>139722161</v>
      </c>
      <c r="M314" s="36">
        <f t="shared" si="75"/>
        <v>0.25166686825041545</v>
      </c>
      <c r="N314" s="31">
        <f t="shared" si="76"/>
        <v>521055808</v>
      </c>
      <c r="O314" s="36">
        <f t="shared" si="77"/>
        <v>0.93852315512819595</v>
      </c>
      <c r="P314" s="31">
        <v>111709833</v>
      </c>
      <c r="Q314" s="31">
        <v>546318000</v>
      </c>
      <c r="R314" s="31">
        <v>546318000</v>
      </c>
      <c r="S314" s="31">
        <v>447040531</v>
      </c>
      <c r="T314" s="36">
        <f t="shared" si="78"/>
        <v>0.81827897122188908</v>
      </c>
      <c r="U314" s="36">
        <f t="shared" si="79"/>
        <v>0.2507597339260188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657831028</v>
      </c>
      <c r="E315" s="31">
        <v>614163011</v>
      </c>
      <c r="F315" s="31">
        <v>126716778</v>
      </c>
      <c r="G315" s="36">
        <f t="shared" si="72"/>
        <v>0.19262815617751616</v>
      </c>
      <c r="H315" s="31">
        <v>128619255</v>
      </c>
      <c r="I315" s="36">
        <f t="shared" si="73"/>
        <v>0.19552020127575984</v>
      </c>
      <c r="J315" s="31">
        <v>171601718</v>
      </c>
      <c r="K315" s="36">
        <f t="shared" si="74"/>
        <v>0.27940744546076218</v>
      </c>
      <c r="L315" s="31">
        <v>142658142</v>
      </c>
      <c r="M315" s="36">
        <f t="shared" si="75"/>
        <v>0.23228058258949758</v>
      </c>
      <c r="N315" s="31">
        <f t="shared" si="76"/>
        <v>569595893</v>
      </c>
      <c r="O315" s="36">
        <f t="shared" si="77"/>
        <v>0.92743438272611955</v>
      </c>
      <c r="P315" s="31">
        <v>113273735</v>
      </c>
      <c r="Q315" s="31">
        <v>571619022</v>
      </c>
      <c r="R315" s="31">
        <v>567912404</v>
      </c>
      <c r="S315" s="31">
        <v>507244126</v>
      </c>
      <c r="T315" s="36">
        <f t="shared" si="78"/>
        <v>0.89317317675632246</v>
      </c>
      <c r="U315" s="36">
        <f t="shared" si="79"/>
        <v>0.25941059505100639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4147754706</v>
      </c>
      <c r="E317" s="32">
        <f>SUM(E311:E316)</f>
        <v>4175207452</v>
      </c>
      <c r="F317" s="32">
        <f>SUM(F311:F316)</f>
        <v>1018402046</v>
      </c>
      <c r="G317" s="37">
        <f t="shared" si="72"/>
        <v>0.24553092412307181</v>
      </c>
      <c r="H317" s="32">
        <f>SUM(H311:H316)</f>
        <v>904581109</v>
      </c>
      <c r="I317" s="37">
        <f t="shared" si="73"/>
        <v>0.21808934546960165</v>
      </c>
      <c r="J317" s="32">
        <f>SUM(J311:J316)</f>
        <v>1040614304</v>
      </c>
      <c r="K317" s="37">
        <f t="shared" si="74"/>
        <v>0.24923655074947879</v>
      </c>
      <c r="L317" s="32">
        <f>SUM(L311:L316)</f>
        <v>1005789511</v>
      </c>
      <c r="M317" s="37">
        <f t="shared" si="75"/>
        <v>0.24089569741455807</v>
      </c>
      <c r="N317" s="32">
        <f t="shared" si="76"/>
        <v>3969386970</v>
      </c>
      <c r="O317" s="37">
        <f t="shared" si="77"/>
        <v>0.95070413042556523</v>
      </c>
      <c r="P317" s="32">
        <f>SUM(P311:P316)</f>
        <v>847766208</v>
      </c>
      <c r="Q317" s="32">
        <f>SUM(Q311:Q316)</f>
        <v>3904664710</v>
      </c>
      <c r="R317" s="32">
        <f>SUM(R311:R316)</f>
        <v>3714597792</v>
      </c>
      <c r="S317" s="32">
        <f>SUM(S311:S316)</f>
        <v>3581184881</v>
      </c>
      <c r="T317" s="37">
        <f t="shared" si="78"/>
        <v>0.96408415702843342</v>
      </c>
      <c r="U317" s="37">
        <f t="shared" si="79"/>
        <v>0.18639962469464222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142018286</v>
      </c>
      <c r="E318" s="31">
        <v>141839249</v>
      </c>
      <c r="F318" s="31">
        <v>42571710</v>
      </c>
      <c r="G318" s="36">
        <f t="shared" si="72"/>
        <v>0.29976217287962481</v>
      </c>
      <c r="H318" s="31">
        <v>29535369</v>
      </c>
      <c r="I318" s="36">
        <f t="shared" si="73"/>
        <v>0.20796877523222609</v>
      </c>
      <c r="J318" s="31">
        <v>29874601</v>
      </c>
      <c r="K318" s="36">
        <f t="shared" si="74"/>
        <v>0.21062294964632813</v>
      </c>
      <c r="L318" s="31">
        <v>38800020</v>
      </c>
      <c r="M318" s="36">
        <f t="shared" si="75"/>
        <v>0.27354924869913827</v>
      </c>
      <c r="N318" s="31">
        <f t="shared" si="76"/>
        <v>140781700</v>
      </c>
      <c r="O318" s="36">
        <f t="shared" si="77"/>
        <v>0.99254403130687752</v>
      </c>
      <c r="P318" s="31">
        <v>29397194</v>
      </c>
      <c r="Q318" s="31">
        <v>130262417</v>
      </c>
      <c r="R318" s="31">
        <v>125601098</v>
      </c>
      <c r="S318" s="31">
        <v>118843066</v>
      </c>
      <c r="T318" s="36">
        <f t="shared" si="78"/>
        <v>0.94619448310873844</v>
      </c>
      <c r="U318" s="36">
        <f t="shared" si="79"/>
        <v>0.31985454121913803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629855957</v>
      </c>
      <c r="E319" s="31">
        <v>613837111</v>
      </c>
      <c r="F319" s="31">
        <v>170123759</v>
      </c>
      <c r="G319" s="36">
        <f t="shared" si="72"/>
        <v>0.2700994681550658</v>
      </c>
      <c r="H319" s="31">
        <v>162046481</v>
      </c>
      <c r="I319" s="36">
        <f t="shared" si="73"/>
        <v>0.25727545988741041</v>
      </c>
      <c r="J319" s="31">
        <v>143829619</v>
      </c>
      <c r="K319" s="36">
        <f t="shared" si="74"/>
        <v>0.23431235489442409</v>
      </c>
      <c r="L319" s="31">
        <v>145126988</v>
      </c>
      <c r="M319" s="36">
        <f t="shared" si="75"/>
        <v>0.23642589442592368</v>
      </c>
      <c r="N319" s="31">
        <f t="shared" si="76"/>
        <v>621126847</v>
      </c>
      <c r="O319" s="36">
        <f t="shared" si="77"/>
        <v>1.011875684720535</v>
      </c>
      <c r="P319" s="31">
        <v>113230403</v>
      </c>
      <c r="Q319" s="31">
        <v>583502339</v>
      </c>
      <c r="R319" s="31">
        <v>567854373</v>
      </c>
      <c r="S319" s="31">
        <v>528106762</v>
      </c>
      <c r="T319" s="36">
        <f t="shared" si="78"/>
        <v>0.93000386562137116</v>
      </c>
      <c r="U319" s="36">
        <f t="shared" si="79"/>
        <v>0.28169629494297577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165992533</v>
      </c>
      <c r="E320" s="31">
        <v>174142533</v>
      </c>
      <c r="F320" s="31">
        <v>43470218</v>
      </c>
      <c r="G320" s="36">
        <f t="shared" si="72"/>
        <v>0.261880563025085</v>
      </c>
      <c r="H320" s="31">
        <v>41070944</v>
      </c>
      <c r="I320" s="36">
        <f t="shared" si="73"/>
        <v>0.24742645502011829</v>
      </c>
      <c r="J320" s="31">
        <v>42588727</v>
      </c>
      <c r="K320" s="36">
        <f t="shared" si="74"/>
        <v>0.24456246424301178</v>
      </c>
      <c r="L320" s="31">
        <v>45013272</v>
      </c>
      <c r="M320" s="36">
        <f t="shared" si="75"/>
        <v>0.2584852260073649</v>
      </c>
      <c r="N320" s="31">
        <f t="shared" si="76"/>
        <v>172143161</v>
      </c>
      <c r="O320" s="36">
        <f t="shared" si="77"/>
        <v>0.98851876123795668</v>
      </c>
      <c r="P320" s="31">
        <v>35140121</v>
      </c>
      <c r="Q320" s="31">
        <v>171011145</v>
      </c>
      <c r="R320" s="31">
        <v>161250295</v>
      </c>
      <c r="S320" s="31">
        <v>143499248</v>
      </c>
      <c r="T320" s="36">
        <f t="shared" si="78"/>
        <v>0.88991618899053793</v>
      </c>
      <c r="U320" s="36">
        <f t="shared" si="79"/>
        <v>0.28096519644881135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118186801</v>
      </c>
      <c r="E321" s="31">
        <v>133949641</v>
      </c>
      <c r="F321" s="31">
        <v>30295325</v>
      </c>
      <c r="G321" s="36">
        <f t="shared" si="72"/>
        <v>0.25633425004878507</v>
      </c>
      <c r="H321" s="31">
        <v>28859874</v>
      </c>
      <c r="I321" s="36">
        <f t="shared" si="73"/>
        <v>0.24418863828965132</v>
      </c>
      <c r="J321" s="31">
        <v>28917454</v>
      </c>
      <c r="K321" s="36">
        <f t="shared" si="74"/>
        <v>0.21588302726395511</v>
      </c>
      <c r="L321" s="31">
        <v>27253771</v>
      </c>
      <c r="M321" s="36">
        <f t="shared" si="75"/>
        <v>0.20346281480515502</v>
      </c>
      <c r="N321" s="31">
        <f t="shared" si="76"/>
        <v>115326424</v>
      </c>
      <c r="O321" s="36">
        <f t="shared" si="77"/>
        <v>0.8609685187584788</v>
      </c>
      <c r="P321" s="31">
        <v>23951691</v>
      </c>
      <c r="Q321" s="31">
        <v>115903712</v>
      </c>
      <c r="R321" s="31">
        <v>107553049</v>
      </c>
      <c r="S321" s="31">
        <v>100975454</v>
      </c>
      <c r="T321" s="36">
        <f t="shared" si="78"/>
        <v>0.93884324934386565</v>
      </c>
      <c r="U321" s="36">
        <f t="shared" si="79"/>
        <v>0.13786417000787132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1056053577</v>
      </c>
      <c r="E323" s="32">
        <f>SUM(E318:E322)</f>
        <v>1063768534</v>
      </c>
      <c r="F323" s="32">
        <f>SUM(F318:F322)</f>
        <v>286461012</v>
      </c>
      <c r="G323" s="37">
        <f t="shared" si="72"/>
        <v>0.27125613533147475</v>
      </c>
      <c r="H323" s="32">
        <f>SUM(H318:H322)</f>
        <v>261512668</v>
      </c>
      <c r="I323" s="37">
        <f t="shared" si="73"/>
        <v>0.24763200816278283</v>
      </c>
      <c r="J323" s="32">
        <f>SUM(J318:J322)</f>
        <v>245210401</v>
      </c>
      <c r="K323" s="37">
        <f t="shared" si="74"/>
        <v>0.23051104931441788</v>
      </c>
      <c r="L323" s="32">
        <f>SUM(L318:L322)</f>
        <v>256194051</v>
      </c>
      <c r="M323" s="37">
        <f t="shared" si="75"/>
        <v>0.24083627482066508</v>
      </c>
      <c r="N323" s="32">
        <f t="shared" si="76"/>
        <v>1049378132</v>
      </c>
      <c r="O323" s="37">
        <f t="shared" si="77"/>
        <v>0.98647224321827887</v>
      </c>
      <c r="P323" s="32">
        <f>SUM(P318:P322)</f>
        <v>201719409</v>
      </c>
      <c r="Q323" s="32">
        <f>SUM(Q318:Q322)</f>
        <v>1000679613</v>
      </c>
      <c r="R323" s="32">
        <f>SUM(R318:R322)</f>
        <v>962258815</v>
      </c>
      <c r="S323" s="32">
        <f>SUM(S318:S322)</f>
        <v>891424530</v>
      </c>
      <c r="T323" s="37">
        <f t="shared" si="78"/>
        <v>0.92638749170616852</v>
      </c>
      <c r="U323" s="37">
        <f t="shared" si="79"/>
        <v>0.27005156454726675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81031800</v>
      </c>
      <c r="E324" s="31">
        <v>81031800</v>
      </c>
      <c r="F324" s="31">
        <v>19922289</v>
      </c>
      <c r="G324" s="36">
        <f t="shared" si="72"/>
        <v>0.2458576632877463</v>
      </c>
      <c r="H324" s="31">
        <v>17229634</v>
      </c>
      <c r="I324" s="36">
        <f t="shared" si="73"/>
        <v>0.21262805466495868</v>
      </c>
      <c r="J324" s="31">
        <v>17862837</v>
      </c>
      <c r="K324" s="36">
        <f t="shared" si="74"/>
        <v>0.22044230783470192</v>
      </c>
      <c r="L324" s="31">
        <v>12454355</v>
      </c>
      <c r="M324" s="36">
        <f t="shared" si="75"/>
        <v>0.1536971287815401</v>
      </c>
      <c r="N324" s="31">
        <f t="shared" si="76"/>
        <v>67469115</v>
      </c>
      <c r="O324" s="36">
        <f t="shared" si="77"/>
        <v>0.83262515456894703</v>
      </c>
      <c r="P324" s="31">
        <v>14674266</v>
      </c>
      <c r="Q324" s="31">
        <v>75292440</v>
      </c>
      <c r="R324" s="31">
        <v>75292440</v>
      </c>
      <c r="S324" s="31">
        <v>63046668</v>
      </c>
      <c r="T324" s="36">
        <f t="shared" si="78"/>
        <v>0.83735721674048547</v>
      </c>
      <c r="U324" s="36">
        <f t="shared" si="79"/>
        <v>-0.15127918493504211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228648958</v>
      </c>
      <c r="E325" s="31">
        <v>217271187</v>
      </c>
      <c r="F325" s="31">
        <v>53945912</v>
      </c>
      <c r="G325" s="36">
        <f t="shared" si="72"/>
        <v>0.23593333847600564</v>
      </c>
      <c r="H325" s="31">
        <v>44724618</v>
      </c>
      <c r="I325" s="36">
        <f t="shared" si="73"/>
        <v>0.19560385663336372</v>
      </c>
      <c r="J325" s="31">
        <v>57642318</v>
      </c>
      <c r="K325" s="36">
        <f t="shared" si="74"/>
        <v>0.26530125230088608</v>
      </c>
      <c r="L325" s="31">
        <v>53842734</v>
      </c>
      <c r="M325" s="36">
        <f t="shared" si="75"/>
        <v>0.24781350322350842</v>
      </c>
      <c r="N325" s="31">
        <f t="shared" si="76"/>
        <v>210155582</v>
      </c>
      <c r="O325" s="36">
        <f t="shared" si="77"/>
        <v>0.9672501213886221</v>
      </c>
      <c r="P325" s="31">
        <v>45698934</v>
      </c>
      <c r="Q325" s="31">
        <v>203415374</v>
      </c>
      <c r="R325" s="31">
        <v>190391979</v>
      </c>
      <c r="S325" s="31">
        <v>179682940</v>
      </c>
      <c r="T325" s="36">
        <f t="shared" si="78"/>
        <v>0.94375267773229043</v>
      </c>
      <c r="U325" s="36">
        <f t="shared" si="79"/>
        <v>0.17820546973809059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651373939</v>
      </c>
      <c r="E326" s="31">
        <v>658093205</v>
      </c>
      <c r="F326" s="31">
        <v>143949006</v>
      </c>
      <c r="G326" s="36">
        <f t="shared" si="72"/>
        <v>0.22099288501009556</v>
      </c>
      <c r="H326" s="31">
        <v>156298034</v>
      </c>
      <c r="I326" s="36">
        <f t="shared" si="73"/>
        <v>0.23995131619780694</v>
      </c>
      <c r="J326" s="31">
        <v>157978019</v>
      </c>
      <c r="K326" s="36">
        <f t="shared" si="74"/>
        <v>0.24005417135404095</v>
      </c>
      <c r="L326" s="31">
        <v>166146771</v>
      </c>
      <c r="M326" s="36">
        <f t="shared" si="75"/>
        <v>0.25246692981733493</v>
      </c>
      <c r="N326" s="31">
        <f t="shared" si="76"/>
        <v>624371830</v>
      </c>
      <c r="O326" s="36">
        <f t="shared" si="77"/>
        <v>0.94875896796411996</v>
      </c>
      <c r="P326" s="31">
        <v>141343172</v>
      </c>
      <c r="Q326" s="31">
        <v>612429280</v>
      </c>
      <c r="R326" s="31">
        <v>592815640</v>
      </c>
      <c r="S326" s="31">
        <v>552003092</v>
      </c>
      <c r="T326" s="36">
        <f t="shared" si="78"/>
        <v>0.93115473809024341</v>
      </c>
      <c r="U326" s="36">
        <f t="shared" si="79"/>
        <v>0.17548494666583547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970060194</v>
      </c>
      <c r="E327" s="31">
        <v>958776471</v>
      </c>
      <c r="F327" s="31">
        <v>249062239</v>
      </c>
      <c r="G327" s="36">
        <f t="shared" si="72"/>
        <v>0.25674926209785287</v>
      </c>
      <c r="H327" s="31">
        <v>197123034</v>
      </c>
      <c r="I327" s="36">
        <f t="shared" si="73"/>
        <v>0.20320701253307999</v>
      </c>
      <c r="J327" s="31">
        <v>236846378</v>
      </c>
      <c r="K327" s="36">
        <f t="shared" si="74"/>
        <v>0.24702981890343031</v>
      </c>
      <c r="L327" s="31">
        <v>257240448</v>
      </c>
      <c r="M327" s="36">
        <f t="shared" si="75"/>
        <v>0.26830075182351865</v>
      </c>
      <c r="N327" s="31">
        <f t="shared" si="76"/>
        <v>940272099</v>
      </c>
      <c r="O327" s="36">
        <f t="shared" si="77"/>
        <v>0.98070001448752697</v>
      </c>
      <c r="P327" s="31">
        <v>195269286</v>
      </c>
      <c r="Q327" s="31">
        <v>1001687760</v>
      </c>
      <c r="R327" s="31">
        <v>905306503</v>
      </c>
      <c r="S327" s="31">
        <v>792733256</v>
      </c>
      <c r="T327" s="36">
        <f t="shared" si="78"/>
        <v>0.87565178574664448</v>
      </c>
      <c r="U327" s="36">
        <f t="shared" si="79"/>
        <v>0.31736256771072546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329402200</v>
      </c>
      <c r="E328" s="31">
        <v>320123200</v>
      </c>
      <c r="F328" s="31">
        <v>83182028</v>
      </c>
      <c r="G328" s="36">
        <f t="shared" si="72"/>
        <v>0.25252420293489236</v>
      </c>
      <c r="H328" s="31">
        <v>74941412</v>
      </c>
      <c r="I328" s="36">
        <f t="shared" si="73"/>
        <v>0.22750732083756575</v>
      </c>
      <c r="J328" s="31">
        <v>75933217</v>
      </c>
      <c r="K328" s="36">
        <f t="shared" si="74"/>
        <v>0.23719998113226406</v>
      </c>
      <c r="L328" s="31">
        <v>80307449</v>
      </c>
      <c r="M328" s="36">
        <f t="shared" si="75"/>
        <v>0.25086419540976723</v>
      </c>
      <c r="N328" s="31">
        <f t="shared" si="76"/>
        <v>314364106</v>
      </c>
      <c r="O328" s="36">
        <f t="shared" si="77"/>
        <v>0.98200975749336505</v>
      </c>
      <c r="P328" s="31">
        <v>71141699</v>
      </c>
      <c r="Q328" s="31">
        <v>310878600</v>
      </c>
      <c r="R328" s="31">
        <v>287224600</v>
      </c>
      <c r="S328" s="31">
        <v>276934802</v>
      </c>
      <c r="T328" s="36">
        <f t="shared" si="78"/>
        <v>0.96417508110377736</v>
      </c>
      <c r="U328" s="36">
        <f t="shared" si="79"/>
        <v>0.12883794074133648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266162496</v>
      </c>
      <c r="E329" s="31">
        <v>259810327</v>
      </c>
      <c r="F329" s="31">
        <v>71916464</v>
      </c>
      <c r="G329" s="36">
        <f t="shared" si="72"/>
        <v>0.27019758636468455</v>
      </c>
      <c r="H329" s="31">
        <v>54194449</v>
      </c>
      <c r="I329" s="36">
        <f t="shared" si="73"/>
        <v>0.20361414479671847</v>
      </c>
      <c r="J329" s="31">
        <v>56542250</v>
      </c>
      <c r="K329" s="36">
        <f t="shared" si="74"/>
        <v>0.21762895514157141</v>
      </c>
      <c r="L329" s="31">
        <v>59359187</v>
      </c>
      <c r="M329" s="36">
        <f t="shared" si="75"/>
        <v>0.22847123778878889</v>
      </c>
      <c r="N329" s="31">
        <f t="shared" si="76"/>
        <v>242012350</v>
      </c>
      <c r="O329" s="36">
        <f t="shared" si="77"/>
        <v>0.93149626804480334</v>
      </c>
      <c r="P329" s="31">
        <v>55980554</v>
      </c>
      <c r="Q329" s="31">
        <v>230362507</v>
      </c>
      <c r="R329" s="31">
        <v>225069067</v>
      </c>
      <c r="S329" s="31">
        <v>213810686</v>
      </c>
      <c r="T329" s="36">
        <f t="shared" si="78"/>
        <v>0.94997810605399635</v>
      </c>
      <c r="U329" s="36">
        <f t="shared" si="79"/>
        <v>6.0353689961696322E-2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425837307</v>
      </c>
      <c r="E330" s="31">
        <v>402836850</v>
      </c>
      <c r="F330" s="31">
        <v>111912963</v>
      </c>
      <c r="G330" s="36">
        <f t="shared" si="72"/>
        <v>0.26280685407396681</v>
      </c>
      <c r="H330" s="31">
        <v>92881134</v>
      </c>
      <c r="I330" s="36">
        <f t="shared" si="73"/>
        <v>0.2181141306156156</v>
      </c>
      <c r="J330" s="31">
        <v>98936479</v>
      </c>
      <c r="K330" s="36">
        <f t="shared" si="74"/>
        <v>0.24559937602530652</v>
      </c>
      <c r="L330" s="31">
        <v>88901861</v>
      </c>
      <c r="M330" s="36">
        <f t="shared" si="75"/>
        <v>0.22068949501516558</v>
      </c>
      <c r="N330" s="31">
        <f t="shared" si="76"/>
        <v>392632437</v>
      </c>
      <c r="O330" s="36">
        <f t="shared" si="77"/>
        <v>0.97466862080765448</v>
      </c>
      <c r="P330" s="31">
        <v>80254778</v>
      </c>
      <c r="Q330" s="31">
        <v>378816127</v>
      </c>
      <c r="R330" s="31">
        <v>361092923</v>
      </c>
      <c r="S330" s="31">
        <v>338891688</v>
      </c>
      <c r="T330" s="36">
        <f t="shared" si="78"/>
        <v>0.93851656018193408</v>
      </c>
      <c r="U330" s="36">
        <f t="shared" si="79"/>
        <v>0.10774539803723582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2952516894</v>
      </c>
      <c r="E332" s="32">
        <f>SUM(E324:E331)</f>
        <v>2897943040</v>
      </c>
      <c r="F332" s="32">
        <f>SUM(F324:F331)</f>
        <v>733890901</v>
      </c>
      <c r="G332" s="37">
        <f t="shared" si="72"/>
        <v>0.24856450525021112</v>
      </c>
      <c r="H332" s="32">
        <f>SUM(H324:H331)</f>
        <v>637392315</v>
      </c>
      <c r="I332" s="37">
        <f t="shared" si="73"/>
        <v>0.21588100521805176</v>
      </c>
      <c r="J332" s="32">
        <f>SUM(J324:J331)</f>
        <v>701741498</v>
      </c>
      <c r="K332" s="37">
        <f t="shared" si="74"/>
        <v>0.24215158418020527</v>
      </c>
      <c r="L332" s="32">
        <f>SUM(L324:L331)</f>
        <v>718252805</v>
      </c>
      <c r="M332" s="37">
        <f t="shared" si="75"/>
        <v>0.24784917960292277</v>
      </c>
      <c r="N332" s="32">
        <f t="shared" si="76"/>
        <v>2791277519</v>
      </c>
      <c r="O332" s="37">
        <f t="shared" si="77"/>
        <v>0.96319267855589041</v>
      </c>
      <c r="P332" s="32">
        <f>SUM(P324:P331)</f>
        <v>604362689</v>
      </c>
      <c r="Q332" s="32">
        <f>SUM(Q324:Q331)</f>
        <v>2812882088</v>
      </c>
      <c r="R332" s="32">
        <f>SUM(R324:R331)</f>
        <v>2637193152</v>
      </c>
      <c r="S332" s="32">
        <f>SUM(S324:S331)</f>
        <v>2417103132</v>
      </c>
      <c r="T332" s="37">
        <f t="shared" si="78"/>
        <v>0.91654383758994384</v>
      </c>
      <c r="U332" s="37">
        <f t="shared" si="79"/>
        <v>0.18844663655270755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20622827</v>
      </c>
      <c r="E333" s="31">
        <v>19448268</v>
      </c>
      <c r="F333" s="31">
        <v>4809623</v>
      </c>
      <c r="G333" s="36">
        <f t="shared" si="72"/>
        <v>0.23321841375093724</v>
      </c>
      <c r="H333" s="31">
        <v>4461753</v>
      </c>
      <c r="I333" s="36">
        <f t="shared" si="73"/>
        <v>0.21635021231570239</v>
      </c>
      <c r="J333" s="31">
        <v>4295501</v>
      </c>
      <c r="K333" s="36">
        <f t="shared" si="74"/>
        <v>0.22086804850694158</v>
      </c>
      <c r="L333" s="31">
        <v>4900803</v>
      </c>
      <c r="M333" s="36">
        <f t="shared" si="75"/>
        <v>0.25199174548602477</v>
      </c>
      <c r="N333" s="31">
        <f t="shared" si="76"/>
        <v>18467680</v>
      </c>
      <c r="O333" s="36">
        <f t="shared" si="77"/>
        <v>0.94957967465277626</v>
      </c>
      <c r="P333" s="31">
        <v>2575683</v>
      </c>
      <c r="Q333" s="31">
        <v>19733460</v>
      </c>
      <c r="R333" s="31">
        <v>18574884</v>
      </c>
      <c r="S333" s="31">
        <v>13593075</v>
      </c>
      <c r="T333" s="36">
        <f t="shared" si="78"/>
        <v>0.73179864810999629</v>
      </c>
      <c r="U333" s="36">
        <f t="shared" si="79"/>
        <v>0.90271978345161275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21123497</v>
      </c>
      <c r="E334" s="31">
        <v>21377427</v>
      </c>
      <c r="F334" s="31">
        <v>7123431</v>
      </c>
      <c r="G334" s="36">
        <f t="shared" si="72"/>
        <v>0.33722782738104395</v>
      </c>
      <c r="H334" s="31">
        <v>3708427</v>
      </c>
      <c r="I334" s="36">
        <f t="shared" si="73"/>
        <v>0.17555933091949691</v>
      </c>
      <c r="J334" s="31">
        <v>4911423</v>
      </c>
      <c r="K334" s="36">
        <f t="shared" si="74"/>
        <v>0.22974808895382967</v>
      </c>
      <c r="L334" s="31">
        <v>5723408</v>
      </c>
      <c r="M334" s="36">
        <f t="shared" si="75"/>
        <v>0.26773137852371104</v>
      </c>
      <c r="N334" s="31">
        <f t="shared" si="76"/>
        <v>21466689</v>
      </c>
      <c r="O334" s="36">
        <f t="shared" si="77"/>
        <v>1.0041755258946738</v>
      </c>
      <c r="P334" s="31">
        <v>3937238</v>
      </c>
      <c r="Q334" s="31">
        <v>20926259</v>
      </c>
      <c r="R334" s="31">
        <v>21101259</v>
      </c>
      <c r="S334" s="31">
        <v>17004827</v>
      </c>
      <c r="T334" s="36">
        <f t="shared" si="78"/>
        <v>0.80586788684030652</v>
      </c>
      <c r="U334" s="36">
        <f t="shared" si="79"/>
        <v>0.45366066262694815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135232214</v>
      </c>
      <c r="E335" s="31">
        <v>146456184</v>
      </c>
      <c r="F335" s="31">
        <v>36956601</v>
      </c>
      <c r="G335" s="36">
        <f t="shared" si="72"/>
        <v>0.27328252571535949</v>
      </c>
      <c r="H335" s="31">
        <v>31355760</v>
      </c>
      <c r="I335" s="36">
        <f t="shared" si="73"/>
        <v>0.23186605522852713</v>
      </c>
      <c r="J335" s="31">
        <v>30920627</v>
      </c>
      <c r="K335" s="36">
        <f t="shared" si="74"/>
        <v>0.21112544486342755</v>
      </c>
      <c r="L335" s="31">
        <v>32904091</v>
      </c>
      <c r="M335" s="36">
        <f t="shared" si="75"/>
        <v>0.22466849880507606</v>
      </c>
      <c r="N335" s="31">
        <f t="shared" si="76"/>
        <v>132137079</v>
      </c>
      <c r="O335" s="36">
        <f t="shared" si="77"/>
        <v>0.90222942719851285</v>
      </c>
      <c r="P335" s="31">
        <v>22673174</v>
      </c>
      <c r="Q335" s="31">
        <v>116380504</v>
      </c>
      <c r="R335" s="31">
        <v>115366572</v>
      </c>
      <c r="S335" s="31">
        <v>93188603</v>
      </c>
      <c r="T335" s="36">
        <f t="shared" si="78"/>
        <v>0.80776087374772654</v>
      </c>
      <c r="U335" s="36">
        <f t="shared" si="79"/>
        <v>0.45123444119469114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176978538</v>
      </c>
      <c r="E337" s="32">
        <f>SUM(E333:E336)</f>
        <v>187281879</v>
      </c>
      <c r="F337" s="32">
        <f>SUM(F333:F336)</f>
        <v>48889655</v>
      </c>
      <c r="G337" s="37">
        <f t="shared" si="72"/>
        <v>0.27624623613966121</v>
      </c>
      <c r="H337" s="32">
        <f>SUM(H333:H336)</f>
        <v>39525940</v>
      </c>
      <c r="I337" s="37">
        <f t="shared" si="73"/>
        <v>0.2233374760955478</v>
      </c>
      <c r="J337" s="32">
        <f>SUM(J333:J336)</f>
        <v>40127551</v>
      </c>
      <c r="K337" s="37">
        <f t="shared" si="74"/>
        <v>0.214262859889397</v>
      </c>
      <c r="L337" s="32">
        <f>SUM(L333:L336)</f>
        <v>43528302</v>
      </c>
      <c r="M337" s="37">
        <f t="shared" si="75"/>
        <v>0.23242132251353587</v>
      </c>
      <c r="N337" s="32">
        <f t="shared" si="76"/>
        <v>172071448</v>
      </c>
      <c r="O337" s="37">
        <f t="shared" si="77"/>
        <v>0.9187832208795812</v>
      </c>
      <c r="P337" s="32">
        <f>SUM(P333:P336)</f>
        <v>29186095</v>
      </c>
      <c r="Q337" s="32">
        <f>SUM(Q333:Q336)</f>
        <v>157040223</v>
      </c>
      <c r="R337" s="32">
        <f>SUM(R333:R336)</f>
        <v>155042715</v>
      </c>
      <c r="S337" s="32">
        <f>SUM(S333:S336)</f>
        <v>123786505</v>
      </c>
      <c r="T337" s="37">
        <f t="shared" si="78"/>
        <v>0.79840258860276025</v>
      </c>
      <c r="U337" s="37">
        <f t="shared" si="79"/>
        <v>0.49140547921878541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29899656253</v>
      </c>
      <c r="E338" s="32">
        <f>SUM(E302,E304:E309,E311:E316,E318:E322,E324:E331,E333:E336)</f>
        <v>29883250463</v>
      </c>
      <c r="F338" s="32">
        <f>SUM(F302,F304:F309,F311:F316,F318:F322,F324:F331,F333:F336)</f>
        <v>8111894084</v>
      </c>
      <c r="G338" s="37">
        <f t="shared" si="72"/>
        <v>0.27130392454549002</v>
      </c>
      <c r="H338" s="32">
        <f>SUM(H302,H304:H309,H311:H316,H318:H322,H324:H331,H333:H336)</f>
        <v>6984821970</v>
      </c>
      <c r="I338" s="37">
        <f t="shared" si="73"/>
        <v>0.23360877164931199</v>
      </c>
      <c r="J338" s="32">
        <f>SUM(J302,J304:J309,J311:J316,J318:J322,J324:J331,J333:J336)</f>
        <v>7099825387</v>
      </c>
      <c r="K338" s="37">
        <f t="shared" si="74"/>
        <v>0.23758544592699718</v>
      </c>
      <c r="L338" s="32">
        <f>SUM(L302,L304:L309,L311:L316,L318:L322,L324:L331,L333:L336)</f>
        <v>7376974452</v>
      </c>
      <c r="M338" s="37">
        <f t="shared" si="75"/>
        <v>0.24685984080392506</v>
      </c>
      <c r="N338" s="32">
        <f t="shared" si="76"/>
        <v>29573515893</v>
      </c>
      <c r="O338" s="37">
        <f t="shared" si="77"/>
        <v>0.98963517806125212</v>
      </c>
      <c r="P338" s="32">
        <f>SUM(P302,P304:P309,P311:P316,P318:P322,P324:P331,P333:P336)</f>
        <v>5960061161</v>
      </c>
      <c r="Q338" s="32">
        <f>SUM(Q302,Q304:Q309,Q311:Q316,Q318:Q322,Q324:Q331,Q333:Q336)</f>
        <v>26857894856</v>
      </c>
      <c r="R338" s="32">
        <f>SUM(R302,R304:R309,R311:R316,R318:R322,R324:R331,R333:R336)</f>
        <v>26371814714</v>
      </c>
      <c r="S338" s="32">
        <f>SUM(S302,S304:S309,S311:S316,S318:S322,S324:S331,S333:S336)</f>
        <v>25068183054</v>
      </c>
      <c r="T338" s="37">
        <f t="shared" si="78"/>
        <v>0.95056723725167303</v>
      </c>
      <c r="U338" s="37">
        <f t="shared" si="79"/>
        <v>0.23773468974977185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174853063994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170125257586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43690734473</v>
      </c>
      <c r="G339" s="39">
        <f t="shared" si="72"/>
        <v>0.24987114023062945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38019017541</v>
      </c>
      <c r="I339" s="39">
        <f t="shared" si="73"/>
        <v>0.21743409393331881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36076255050</v>
      </c>
      <c r="K339" s="39">
        <f t="shared" si="74"/>
        <v>0.21205701940973165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35250799697</v>
      </c>
      <c r="M339" s="39">
        <f t="shared" si="75"/>
        <v>0.20720497471799784</v>
      </c>
      <c r="N339" s="34">
        <f t="shared" si="76"/>
        <v>153036806761</v>
      </c>
      <c r="O339" s="39">
        <f t="shared" si="77"/>
        <v>0.89955371079240476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32171480610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156556527227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153186334194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145504220211</v>
      </c>
      <c r="T339" s="39">
        <f t="shared" si="78"/>
        <v>0.94985117945788078</v>
      </c>
      <c r="U339" s="39">
        <f t="shared" si="79"/>
        <v>9.5715802587054144E-2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1164265542</v>
      </c>
      <c r="E8" s="31">
        <v>1074530664</v>
      </c>
      <c r="F8" s="31">
        <v>295007936</v>
      </c>
      <c r="G8" s="36">
        <f>IF(($D8       =0),0,($F8       /$D8       ))</f>
        <v>0.25338543945329611</v>
      </c>
      <c r="H8" s="31">
        <v>290612680</v>
      </c>
      <c r="I8" s="36">
        <f>IF(($D8       =0),0,($H8       /$D8       ))</f>
        <v>0.24961030754271005</v>
      </c>
      <c r="J8" s="31">
        <v>252566713</v>
      </c>
      <c r="K8" s="36">
        <f>IF(($E8       =0),0,($J8       /$E8       ))</f>
        <v>0.23504839969834496</v>
      </c>
      <c r="L8" s="31">
        <v>208499302</v>
      </c>
      <c r="M8" s="36">
        <f>IF(($E8       =0),0,($L8       /$E8       ))</f>
        <v>0.19403755424144881</v>
      </c>
      <c r="N8" s="31">
        <f>$F8       +$H8       +$J8       +$L8</f>
        <v>1046686631</v>
      </c>
      <c r="O8" s="36">
        <f>IF(($E8       =0),0,($N8       /$E8       ))</f>
        <v>0.97408726066844009</v>
      </c>
      <c r="P8" s="31">
        <v>167833077</v>
      </c>
      <c r="Q8" s="31">
        <v>1057033799</v>
      </c>
      <c r="R8" s="31">
        <v>1057033799</v>
      </c>
      <c r="S8" s="31">
        <v>876236871</v>
      </c>
      <c r="T8" s="36">
        <f>IF(($R8       =0),0,($S8       /$R8       ))</f>
        <v>0.82895823371869304</v>
      </c>
      <c r="U8" s="36">
        <f>IF(($P8       =0),0,(($L8       /$P8       )-1))</f>
        <v>0.24230161138021677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3426437560</v>
      </c>
      <c r="E9" s="31">
        <v>3696611430</v>
      </c>
      <c r="F9" s="31">
        <v>591505620</v>
      </c>
      <c r="G9" s="36">
        <f>IF(($D9       =0),0,($F9       /$D9       ))</f>
        <v>0.17262991361792099</v>
      </c>
      <c r="H9" s="31">
        <v>484019212</v>
      </c>
      <c r="I9" s="36">
        <f>IF(($D9       =0),0,($H9       /$D9       ))</f>
        <v>0.14126018744669611</v>
      </c>
      <c r="J9" s="31">
        <v>919594286</v>
      </c>
      <c r="K9" s="36">
        <f>IF(($E9       =0),0,($J9       /$E9       ))</f>
        <v>0.24876682426965283</v>
      </c>
      <c r="L9" s="31">
        <v>1191295753</v>
      </c>
      <c r="M9" s="36">
        <f>IF(($E9       =0),0,($L9       /$E9       ))</f>
        <v>0.32226696680424427</v>
      </c>
      <c r="N9" s="31">
        <f>$F9       +$H9       +$J9       +$L9</f>
        <v>3186414871</v>
      </c>
      <c r="O9" s="36">
        <f>IF(($E9       =0),0,($N9       /$E9       ))</f>
        <v>0.86198263770449901</v>
      </c>
      <c r="P9" s="31">
        <v>994808886</v>
      </c>
      <c r="Q9" s="31">
        <v>2992471790</v>
      </c>
      <c r="R9" s="31">
        <v>4680179090</v>
      </c>
      <c r="S9" s="31">
        <v>5589867527</v>
      </c>
      <c r="T9" s="36">
        <f>IF(($R9       =0),0,($S9       /$R9       ))</f>
        <v>1.1943704331622063</v>
      </c>
      <c r="U9" s="36">
        <f>IF(($P9       =0),0,(($L9       /$P9       )-1))</f>
        <v>0.19751217521794429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4590703102</v>
      </c>
      <c r="E10" s="32">
        <f>SUM(E8:E9)</f>
        <v>4771142094</v>
      </c>
      <c r="F10" s="32">
        <f>SUM(F8:F9)</f>
        <v>886513556</v>
      </c>
      <c r="G10" s="37">
        <f t="shared" ref="G10:G54" si="0">IF(($D10      =0),0,($F10      /$D10      ))</f>
        <v>0.19311062734895201</v>
      </c>
      <c r="H10" s="32">
        <f>SUM(H8:H9)</f>
        <v>774631892</v>
      </c>
      <c r="I10" s="37">
        <f t="shared" ref="I10:I54" si="1">IF(($D10      =0),0,($H10      /$D10      ))</f>
        <v>0.16873927038812889</v>
      </c>
      <c r="J10" s="32">
        <f>SUM(J8:J9)</f>
        <v>1172160999</v>
      </c>
      <c r="K10" s="37">
        <f t="shared" ref="K10:K54" si="2">IF(($E10      =0),0,($J10      /$E10      ))</f>
        <v>0.24567723532570188</v>
      </c>
      <c r="L10" s="32">
        <f>SUM(L8:L9)</f>
        <v>1399795055</v>
      </c>
      <c r="M10" s="37">
        <f t="shared" ref="M10:M54" si="3">IF(($E10      =0),0,($L10      /$E10      ))</f>
        <v>0.29338783616617226</v>
      </c>
      <c r="N10" s="32">
        <f t="shared" ref="N10:N54" si="4">$F10      +$H10      +$J10      +$L10</f>
        <v>4233101502</v>
      </c>
      <c r="O10" s="37">
        <f t="shared" ref="O10:O54" si="5">IF(($E10      =0),0,($N10      /$E10      ))</f>
        <v>0.88723023095945552</v>
      </c>
      <c r="P10" s="32">
        <f>SUM(P8:P9)</f>
        <v>1162641963</v>
      </c>
      <c r="Q10" s="32">
        <f>SUM(Q8:Q9)</f>
        <v>4049505589</v>
      </c>
      <c r="R10" s="32">
        <f>SUM(R8:R9)</f>
        <v>5737212889</v>
      </c>
      <c r="S10" s="32">
        <f>SUM(S8:S9)</f>
        <v>6466104398</v>
      </c>
      <c r="T10" s="37">
        <f t="shared" ref="T10:T54" si="6">IF(($R10      =0),0,($S10      /$R10      ))</f>
        <v>1.1270462719620373</v>
      </c>
      <c r="U10" s="37">
        <f t="shared" ref="U10:U54" si="7">IF(($P10      =0),0,(($L10      /$P10      )-1))</f>
        <v>0.20397775028527843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48414792</v>
      </c>
      <c r="E11" s="31">
        <v>66004681</v>
      </c>
      <c r="F11" s="31">
        <v>15648978</v>
      </c>
      <c r="G11" s="36">
        <f t="shared" si="0"/>
        <v>0.32322720708993236</v>
      </c>
      <c r="H11" s="31">
        <v>17092671</v>
      </c>
      <c r="I11" s="36">
        <f t="shared" si="1"/>
        <v>0.35304646150292252</v>
      </c>
      <c r="J11" s="31">
        <v>18319005</v>
      </c>
      <c r="K11" s="36">
        <f t="shared" si="2"/>
        <v>0.27754099743319721</v>
      </c>
      <c r="L11" s="31">
        <v>12158359</v>
      </c>
      <c r="M11" s="36">
        <f t="shared" si="3"/>
        <v>0.1842044960417277</v>
      </c>
      <c r="N11" s="31">
        <f t="shared" si="4"/>
        <v>63219013</v>
      </c>
      <c r="O11" s="36">
        <f t="shared" si="5"/>
        <v>0.95779590238455969</v>
      </c>
      <c r="P11" s="31">
        <v>12406957</v>
      </c>
      <c r="Q11" s="31">
        <v>58025089</v>
      </c>
      <c r="R11" s="31">
        <v>58025089</v>
      </c>
      <c r="S11" s="31">
        <v>52239194</v>
      </c>
      <c r="T11" s="36">
        <f t="shared" si="6"/>
        <v>0.90028632269741116</v>
      </c>
      <c r="U11" s="36">
        <f t="shared" si="7"/>
        <v>-2.0036984088846244E-2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32193351</v>
      </c>
      <c r="E12" s="31">
        <v>32627083</v>
      </c>
      <c r="F12" s="31">
        <v>4849684</v>
      </c>
      <c r="G12" s="36">
        <f t="shared" si="0"/>
        <v>0.1506424106021147</v>
      </c>
      <c r="H12" s="31">
        <v>5632812</v>
      </c>
      <c r="I12" s="36">
        <f t="shared" si="1"/>
        <v>0.17496817898826375</v>
      </c>
      <c r="J12" s="31">
        <v>5190770</v>
      </c>
      <c r="K12" s="36">
        <f t="shared" si="2"/>
        <v>0.15909390367505424</v>
      </c>
      <c r="L12" s="31">
        <v>5477309</v>
      </c>
      <c r="M12" s="36">
        <f t="shared" si="3"/>
        <v>0.16787614755508484</v>
      </c>
      <c r="N12" s="31">
        <f t="shared" si="4"/>
        <v>21150575</v>
      </c>
      <c r="O12" s="36">
        <f t="shared" si="5"/>
        <v>0.64825209780475934</v>
      </c>
      <c r="P12" s="31">
        <v>4551665</v>
      </c>
      <c r="Q12" s="31">
        <v>26391011</v>
      </c>
      <c r="R12" s="31">
        <v>27300584</v>
      </c>
      <c r="S12" s="31">
        <v>17088961</v>
      </c>
      <c r="T12" s="36">
        <f t="shared" si="6"/>
        <v>0.62595587698783295</v>
      </c>
      <c r="U12" s="36">
        <f t="shared" si="7"/>
        <v>0.20336382400725883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189875668</v>
      </c>
      <c r="E13" s="31">
        <v>242194923</v>
      </c>
      <c r="F13" s="31">
        <v>36199197</v>
      </c>
      <c r="G13" s="36">
        <f t="shared" si="0"/>
        <v>0.19064684475527427</v>
      </c>
      <c r="H13" s="31">
        <v>54341539</v>
      </c>
      <c r="I13" s="36">
        <f t="shared" si="1"/>
        <v>0.28619538023165769</v>
      </c>
      <c r="J13" s="31">
        <v>102444152</v>
      </c>
      <c r="K13" s="36">
        <f t="shared" si="2"/>
        <v>0.42298224393415546</v>
      </c>
      <c r="L13" s="31">
        <v>50712464</v>
      </c>
      <c r="M13" s="36">
        <f t="shared" si="3"/>
        <v>0.2093869820714615</v>
      </c>
      <c r="N13" s="31">
        <f t="shared" si="4"/>
        <v>243697352</v>
      </c>
      <c r="O13" s="36">
        <f t="shared" si="5"/>
        <v>1.0062033876738201</v>
      </c>
      <c r="P13" s="31">
        <v>35720126</v>
      </c>
      <c r="Q13" s="31">
        <v>131139372</v>
      </c>
      <c r="R13" s="31">
        <v>177313372</v>
      </c>
      <c r="S13" s="31">
        <v>194174300</v>
      </c>
      <c r="T13" s="36">
        <f t="shared" si="6"/>
        <v>1.095091124881433</v>
      </c>
      <c r="U13" s="36">
        <f t="shared" si="7"/>
        <v>0.41971682854646142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107238193</v>
      </c>
      <c r="E14" s="31">
        <v>110530262</v>
      </c>
      <c r="F14" s="31">
        <v>30538676</v>
      </c>
      <c r="G14" s="36">
        <f t="shared" si="0"/>
        <v>0.28477425015917601</v>
      </c>
      <c r="H14" s="31">
        <v>31656710</v>
      </c>
      <c r="I14" s="36">
        <f t="shared" si="1"/>
        <v>0.29519995735101578</v>
      </c>
      <c r="J14" s="31">
        <v>26276383</v>
      </c>
      <c r="K14" s="36">
        <f t="shared" si="2"/>
        <v>0.23773021545900253</v>
      </c>
      <c r="L14" s="31">
        <v>13106131</v>
      </c>
      <c r="M14" s="36">
        <f t="shared" si="3"/>
        <v>0.11857504689530185</v>
      </c>
      <c r="N14" s="31">
        <f t="shared" si="4"/>
        <v>101577900</v>
      </c>
      <c r="O14" s="36">
        <f t="shared" si="5"/>
        <v>0.91900533086585823</v>
      </c>
      <c r="P14" s="31">
        <v>16189578</v>
      </c>
      <c r="Q14" s="31">
        <v>90155153</v>
      </c>
      <c r="R14" s="31">
        <v>87553029</v>
      </c>
      <c r="S14" s="31">
        <v>70975667</v>
      </c>
      <c r="T14" s="36">
        <f t="shared" si="6"/>
        <v>0.81065918347610799</v>
      </c>
      <c r="U14" s="36">
        <f t="shared" si="7"/>
        <v>-0.1904587630387895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28850014</v>
      </c>
      <c r="E15" s="31">
        <v>33019753</v>
      </c>
      <c r="F15" s="31">
        <v>4197929</v>
      </c>
      <c r="G15" s="36">
        <f t="shared" si="0"/>
        <v>0.14550873354862151</v>
      </c>
      <c r="H15" s="31">
        <v>6683546</v>
      </c>
      <c r="I15" s="36">
        <f t="shared" si="1"/>
        <v>0.23166526019710076</v>
      </c>
      <c r="J15" s="31">
        <v>6425165</v>
      </c>
      <c r="K15" s="36">
        <f t="shared" si="2"/>
        <v>0.19458549553656565</v>
      </c>
      <c r="L15" s="31">
        <v>5971651</v>
      </c>
      <c r="M15" s="36">
        <f t="shared" si="3"/>
        <v>0.18085086826664026</v>
      </c>
      <c r="N15" s="31">
        <f t="shared" si="4"/>
        <v>23278291</v>
      </c>
      <c r="O15" s="36">
        <f t="shared" si="5"/>
        <v>0.70498077317537777</v>
      </c>
      <c r="P15" s="31">
        <v>4273326</v>
      </c>
      <c r="Q15" s="31">
        <v>23889538</v>
      </c>
      <c r="R15" s="31">
        <v>81602272</v>
      </c>
      <c r="S15" s="31">
        <v>25476490</v>
      </c>
      <c r="T15" s="36">
        <f t="shared" si="6"/>
        <v>0.31220319453850498</v>
      </c>
      <c r="U15" s="36">
        <f t="shared" si="7"/>
        <v>0.39742462896582187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131299510</v>
      </c>
      <c r="E16" s="31">
        <v>152887235</v>
      </c>
      <c r="F16" s="31">
        <v>32271223</v>
      </c>
      <c r="G16" s="36">
        <f t="shared" si="0"/>
        <v>0.24578327063063679</v>
      </c>
      <c r="H16" s="31">
        <v>32026695</v>
      </c>
      <c r="I16" s="36">
        <f t="shared" si="1"/>
        <v>0.24392090267511279</v>
      </c>
      <c r="J16" s="31">
        <v>39756495</v>
      </c>
      <c r="K16" s="36">
        <f t="shared" si="2"/>
        <v>0.26003802737357373</v>
      </c>
      <c r="L16" s="31">
        <v>-11867820</v>
      </c>
      <c r="M16" s="36">
        <f t="shared" si="3"/>
        <v>-7.7624662385973556E-2</v>
      </c>
      <c r="N16" s="31">
        <f t="shared" si="4"/>
        <v>92186593</v>
      </c>
      <c r="O16" s="36">
        <f t="shared" si="5"/>
        <v>0.60297115714075145</v>
      </c>
      <c r="P16" s="31">
        <v>32587603</v>
      </c>
      <c r="Q16" s="31">
        <v>114284491</v>
      </c>
      <c r="R16" s="31">
        <v>115780622</v>
      </c>
      <c r="S16" s="31">
        <v>125169271</v>
      </c>
      <c r="T16" s="36">
        <f t="shared" si="6"/>
        <v>1.0810899858527276</v>
      </c>
      <c r="U16" s="36">
        <f t="shared" si="7"/>
        <v>-1.3641820480015054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40636565</v>
      </c>
      <c r="E17" s="31">
        <v>42616188</v>
      </c>
      <c r="F17" s="31">
        <v>6544162</v>
      </c>
      <c r="G17" s="36">
        <f t="shared" si="0"/>
        <v>0.16104121989641595</v>
      </c>
      <c r="H17" s="31">
        <v>9907584</v>
      </c>
      <c r="I17" s="36">
        <f t="shared" si="1"/>
        <v>0.24380958380709589</v>
      </c>
      <c r="J17" s="31">
        <v>6645817</v>
      </c>
      <c r="K17" s="36">
        <f t="shared" si="2"/>
        <v>0.15594583447961136</v>
      </c>
      <c r="L17" s="31">
        <v>7179044</v>
      </c>
      <c r="M17" s="36">
        <f t="shared" si="3"/>
        <v>0.16845814552911209</v>
      </c>
      <c r="N17" s="31">
        <f t="shared" si="4"/>
        <v>30276607</v>
      </c>
      <c r="O17" s="36">
        <f t="shared" si="5"/>
        <v>0.71044850374697988</v>
      </c>
      <c r="P17" s="31">
        <v>4800105</v>
      </c>
      <c r="Q17" s="31">
        <v>36644903</v>
      </c>
      <c r="R17" s="31">
        <v>30243836</v>
      </c>
      <c r="S17" s="31">
        <v>7292729</v>
      </c>
      <c r="T17" s="36">
        <f t="shared" si="6"/>
        <v>0.24113108535570688</v>
      </c>
      <c r="U17" s="36">
        <f t="shared" si="7"/>
        <v>0.49560145038493952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578508093</v>
      </c>
      <c r="E19" s="32">
        <f>SUM(E11:E18)</f>
        <v>679880125</v>
      </c>
      <c r="F19" s="32">
        <f>SUM(F11:F18)</f>
        <v>130249849</v>
      </c>
      <c r="G19" s="37">
        <f t="shared" si="0"/>
        <v>0.22514784248662187</v>
      </c>
      <c r="H19" s="32">
        <f>SUM(H11:H18)</f>
        <v>157341557</v>
      </c>
      <c r="I19" s="37">
        <f t="shared" si="1"/>
        <v>0.27197814326860248</v>
      </c>
      <c r="J19" s="32">
        <f>SUM(J11:J18)</f>
        <v>205057787</v>
      </c>
      <c r="K19" s="37">
        <f t="shared" si="2"/>
        <v>0.3016087387464077</v>
      </c>
      <c r="L19" s="32">
        <f>SUM(L11:L18)</f>
        <v>82737138</v>
      </c>
      <c r="M19" s="37">
        <f t="shared" si="3"/>
        <v>0.12169371475596526</v>
      </c>
      <c r="N19" s="32">
        <f t="shared" si="4"/>
        <v>575386331</v>
      </c>
      <c r="O19" s="37">
        <f t="shared" si="5"/>
        <v>0.84630556158705184</v>
      </c>
      <c r="P19" s="32">
        <f>SUM(P11:P18)</f>
        <v>110529360</v>
      </c>
      <c r="Q19" s="32">
        <f>SUM(Q11:Q18)</f>
        <v>480529557</v>
      </c>
      <c r="R19" s="32">
        <f>SUM(R11:R18)</f>
        <v>577818804</v>
      </c>
      <c r="S19" s="32">
        <f>SUM(S11:S18)</f>
        <v>492416612</v>
      </c>
      <c r="T19" s="37">
        <f t="shared" si="6"/>
        <v>0.85219900873977095</v>
      </c>
      <c r="U19" s="37">
        <f t="shared" si="7"/>
        <v>-0.25144651158750941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1120266923</v>
      </c>
      <c r="E26" s="31">
        <v>889266216</v>
      </c>
      <c r="F26" s="31">
        <v>564537150</v>
      </c>
      <c r="G26" s="36">
        <f t="shared" si="0"/>
        <v>0.50393092789726146</v>
      </c>
      <c r="H26" s="31">
        <v>476815037</v>
      </c>
      <c r="I26" s="36">
        <f t="shared" si="1"/>
        <v>0.42562627460527103</v>
      </c>
      <c r="J26" s="31">
        <v>419536687</v>
      </c>
      <c r="K26" s="36">
        <f t="shared" si="2"/>
        <v>0.47177850620156697</v>
      </c>
      <c r="L26" s="31">
        <v>156023429</v>
      </c>
      <c r="M26" s="36">
        <f t="shared" si="3"/>
        <v>0.17545187953030256</v>
      </c>
      <c r="N26" s="31">
        <f t="shared" si="4"/>
        <v>1616912303</v>
      </c>
      <c r="O26" s="36">
        <f t="shared" si="5"/>
        <v>1.8182545045655933</v>
      </c>
      <c r="P26" s="31">
        <v>135675087</v>
      </c>
      <c r="Q26" s="31">
        <v>1131886831</v>
      </c>
      <c r="R26" s="31">
        <v>1141879745</v>
      </c>
      <c r="S26" s="31">
        <v>1411537522</v>
      </c>
      <c r="T26" s="36">
        <f t="shared" si="6"/>
        <v>1.2361525179693944</v>
      </c>
      <c r="U26" s="36">
        <f t="shared" si="7"/>
        <v>0.1499784702551914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1120266923</v>
      </c>
      <c r="E27" s="32">
        <f>SUM(E20:E26)</f>
        <v>889266216</v>
      </c>
      <c r="F27" s="32">
        <f>SUM(F20:F26)</f>
        <v>564537150</v>
      </c>
      <c r="G27" s="37">
        <f t="shared" si="0"/>
        <v>0.50393092789726146</v>
      </c>
      <c r="H27" s="32">
        <f>SUM(H20:H26)</f>
        <v>476815037</v>
      </c>
      <c r="I27" s="37">
        <f t="shared" si="1"/>
        <v>0.42562627460527103</v>
      </c>
      <c r="J27" s="32">
        <f>SUM(J20:J26)</f>
        <v>419536687</v>
      </c>
      <c r="K27" s="37">
        <f t="shared" si="2"/>
        <v>0.47177850620156697</v>
      </c>
      <c r="L27" s="32">
        <f>SUM(L20:L26)</f>
        <v>156023429</v>
      </c>
      <c r="M27" s="37">
        <f t="shared" si="3"/>
        <v>0.17545187953030256</v>
      </c>
      <c r="N27" s="32">
        <f t="shared" si="4"/>
        <v>1616912303</v>
      </c>
      <c r="O27" s="37">
        <f t="shared" si="5"/>
        <v>1.8182545045655933</v>
      </c>
      <c r="P27" s="32">
        <f>SUM(P20:P26)</f>
        <v>135675087</v>
      </c>
      <c r="Q27" s="32">
        <f>SUM(Q20:Q26)</f>
        <v>1131886831</v>
      </c>
      <c r="R27" s="32">
        <f>SUM(R20:R26)</f>
        <v>1141879745</v>
      </c>
      <c r="S27" s="32">
        <f>SUM(S20:S26)</f>
        <v>1411537522</v>
      </c>
      <c r="T27" s="37">
        <f t="shared" si="6"/>
        <v>1.2361525179693944</v>
      </c>
      <c r="U27" s="37">
        <f t="shared" si="7"/>
        <v>0.1499784702551914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340633801</v>
      </c>
      <c r="E34" s="31">
        <v>379383801</v>
      </c>
      <c r="F34" s="31">
        <v>90374001</v>
      </c>
      <c r="G34" s="36">
        <f t="shared" si="0"/>
        <v>0.26531131301323796</v>
      </c>
      <c r="H34" s="31">
        <v>105654211</v>
      </c>
      <c r="I34" s="36">
        <f t="shared" si="1"/>
        <v>0.31016948608690775</v>
      </c>
      <c r="J34" s="31">
        <v>99424055</v>
      </c>
      <c r="K34" s="36">
        <f t="shared" si="2"/>
        <v>0.26206721198409838</v>
      </c>
      <c r="L34" s="31">
        <v>130259765</v>
      </c>
      <c r="M34" s="36">
        <f t="shared" si="3"/>
        <v>0.34334561638281441</v>
      </c>
      <c r="N34" s="31">
        <f t="shared" si="4"/>
        <v>425712032</v>
      </c>
      <c r="O34" s="36">
        <f t="shared" si="5"/>
        <v>1.1221144152119453</v>
      </c>
      <c r="P34" s="31">
        <v>88150123</v>
      </c>
      <c r="Q34" s="31">
        <v>310488891</v>
      </c>
      <c r="R34" s="31">
        <v>323488891</v>
      </c>
      <c r="S34" s="31">
        <v>360375108</v>
      </c>
      <c r="T34" s="36">
        <f t="shared" si="6"/>
        <v>1.1140262247830945</v>
      </c>
      <c r="U34" s="36">
        <f t="shared" si="7"/>
        <v>0.47770372368056702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340633801</v>
      </c>
      <c r="E35" s="32">
        <f>SUM(E28:E34)</f>
        <v>379383801</v>
      </c>
      <c r="F35" s="32">
        <f>SUM(F28:F34)</f>
        <v>90374001</v>
      </c>
      <c r="G35" s="37">
        <f t="shared" si="0"/>
        <v>0.26531131301323796</v>
      </c>
      <c r="H35" s="32">
        <f>SUM(H28:H34)</f>
        <v>105654211</v>
      </c>
      <c r="I35" s="37">
        <f t="shared" si="1"/>
        <v>0.31016948608690775</v>
      </c>
      <c r="J35" s="32">
        <f>SUM(J28:J34)</f>
        <v>99424055</v>
      </c>
      <c r="K35" s="37">
        <f t="shared" si="2"/>
        <v>0.26206721198409838</v>
      </c>
      <c r="L35" s="32">
        <f>SUM(L28:L34)</f>
        <v>130259765</v>
      </c>
      <c r="M35" s="37">
        <f t="shared" si="3"/>
        <v>0.34334561638281441</v>
      </c>
      <c r="N35" s="32">
        <f t="shared" si="4"/>
        <v>425712032</v>
      </c>
      <c r="O35" s="37">
        <f t="shared" si="5"/>
        <v>1.1221144152119453</v>
      </c>
      <c r="P35" s="32">
        <f>SUM(P28:P34)</f>
        <v>88150123</v>
      </c>
      <c r="Q35" s="32">
        <f>SUM(Q28:Q34)</f>
        <v>310488891</v>
      </c>
      <c r="R35" s="32">
        <f>SUM(R28:R34)</f>
        <v>323488891</v>
      </c>
      <c r="S35" s="32">
        <f>SUM(S28:S34)</f>
        <v>360375108</v>
      </c>
      <c r="T35" s="37">
        <f t="shared" si="6"/>
        <v>1.1140262247830945</v>
      </c>
      <c r="U35" s="37">
        <f t="shared" si="7"/>
        <v>0.47770372368056702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235008671</v>
      </c>
      <c r="E39" s="31">
        <v>269966531</v>
      </c>
      <c r="F39" s="31">
        <v>34499841</v>
      </c>
      <c r="G39" s="36">
        <f t="shared" si="0"/>
        <v>0.14680241734569871</v>
      </c>
      <c r="H39" s="31">
        <v>61298479</v>
      </c>
      <c r="I39" s="36">
        <f t="shared" si="1"/>
        <v>0.26083496723403876</v>
      </c>
      <c r="J39" s="31">
        <v>68975650</v>
      </c>
      <c r="K39" s="36">
        <f t="shared" si="2"/>
        <v>0.25549704159438935</v>
      </c>
      <c r="L39" s="31">
        <v>91274585</v>
      </c>
      <c r="M39" s="36">
        <f t="shared" si="3"/>
        <v>0.33809592863939125</v>
      </c>
      <c r="N39" s="31">
        <f t="shared" si="4"/>
        <v>256048555</v>
      </c>
      <c r="O39" s="36">
        <f t="shared" si="5"/>
        <v>0.9484455500893183</v>
      </c>
      <c r="P39" s="31">
        <v>31810782</v>
      </c>
      <c r="Q39" s="31">
        <v>215574213</v>
      </c>
      <c r="R39" s="31">
        <v>222074217</v>
      </c>
      <c r="S39" s="31">
        <v>107487030</v>
      </c>
      <c r="T39" s="36">
        <f t="shared" si="6"/>
        <v>0.48401399969812797</v>
      </c>
      <c r="U39" s="36">
        <f t="shared" si="7"/>
        <v>1.869297114418627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235008671</v>
      </c>
      <c r="E40" s="32">
        <f>SUM(E36:E39)</f>
        <v>269966531</v>
      </c>
      <c r="F40" s="32">
        <f>SUM(F36:F39)</f>
        <v>34499841</v>
      </c>
      <c r="G40" s="37">
        <f t="shared" si="0"/>
        <v>0.14680241734569871</v>
      </c>
      <c r="H40" s="32">
        <f>SUM(H36:H39)</f>
        <v>61298479</v>
      </c>
      <c r="I40" s="37">
        <f t="shared" si="1"/>
        <v>0.26083496723403876</v>
      </c>
      <c r="J40" s="32">
        <f>SUM(J36:J39)</f>
        <v>68975650</v>
      </c>
      <c r="K40" s="37">
        <f t="shared" si="2"/>
        <v>0.25549704159438935</v>
      </c>
      <c r="L40" s="32">
        <f>SUM(L36:L39)</f>
        <v>91274585</v>
      </c>
      <c r="M40" s="37">
        <f t="shared" si="3"/>
        <v>0.33809592863939125</v>
      </c>
      <c r="N40" s="32">
        <f t="shared" si="4"/>
        <v>256048555</v>
      </c>
      <c r="O40" s="37">
        <f t="shared" si="5"/>
        <v>0.9484455500893183</v>
      </c>
      <c r="P40" s="32">
        <f>SUM(P36:P39)</f>
        <v>31810782</v>
      </c>
      <c r="Q40" s="32">
        <f>SUM(Q36:Q39)</f>
        <v>215574213</v>
      </c>
      <c r="R40" s="32">
        <f>SUM(R36:R39)</f>
        <v>222074217</v>
      </c>
      <c r="S40" s="32">
        <f>SUM(S36:S39)</f>
        <v>107487030</v>
      </c>
      <c r="T40" s="37">
        <f t="shared" si="6"/>
        <v>0.48401399969812797</v>
      </c>
      <c r="U40" s="37">
        <f t="shared" si="7"/>
        <v>1.869297114418627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793296240</v>
      </c>
      <c r="E46" s="31">
        <v>776296240</v>
      </c>
      <c r="F46" s="31">
        <v>33083475</v>
      </c>
      <c r="G46" s="36">
        <f t="shared" si="0"/>
        <v>4.1703809159614823E-2</v>
      </c>
      <c r="H46" s="31">
        <v>151129845</v>
      </c>
      <c r="I46" s="36">
        <f t="shared" si="1"/>
        <v>0.19050871210482481</v>
      </c>
      <c r="J46" s="31">
        <v>197640950</v>
      </c>
      <c r="K46" s="36">
        <f t="shared" si="2"/>
        <v>0.25459475367290196</v>
      </c>
      <c r="L46" s="31">
        <v>89932572</v>
      </c>
      <c r="M46" s="36">
        <f t="shared" si="3"/>
        <v>0.11584826431724055</v>
      </c>
      <c r="N46" s="31">
        <f t="shared" si="4"/>
        <v>471786842</v>
      </c>
      <c r="O46" s="36">
        <f t="shared" si="5"/>
        <v>0.60774072794684664</v>
      </c>
      <c r="P46" s="31">
        <v>273814269</v>
      </c>
      <c r="Q46" s="31">
        <v>725243622</v>
      </c>
      <c r="R46" s="31">
        <v>663756778</v>
      </c>
      <c r="S46" s="31">
        <v>517647401</v>
      </c>
      <c r="T46" s="36">
        <f t="shared" si="6"/>
        <v>0.77987512618665866</v>
      </c>
      <c r="U46" s="36">
        <f t="shared" si="7"/>
        <v>-0.67155629862372146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793296240</v>
      </c>
      <c r="E47" s="32">
        <f>SUM(E41:E46)</f>
        <v>776296240</v>
      </c>
      <c r="F47" s="32">
        <f>SUM(F41:F46)</f>
        <v>33083475</v>
      </c>
      <c r="G47" s="37">
        <f t="shared" si="0"/>
        <v>4.1703809159614823E-2</v>
      </c>
      <c r="H47" s="32">
        <f>SUM(H41:H46)</f>
        <v>151129845</v>
      </c>
      <c r="I47" s="37">
        <f t="shared" si="1"/>
        <v>0.19050871210482481</v>
      </c>
      <c r="J47" s="32">
        <f>SUM(J41:J46)</f>
        <v>197640950</v>
      </c>
      <c r="K47" s="37">
        <f t="shared" si="2"/>
        <v>0.25459475367290196</v>
      </c>
      <c r="L47" s="32">
        <f>SUM(L41:L46)</f>
        <v>89932572</v>
      </c>
      <c r="M47" s="37">
        <f t="shared" si="3"/>
        <v>0.11584826431724055</v>
      </c>
      <c r="N47" s="32">
        <f t="shared" si="4"/>
        <v>471786842</v>
      </c>
      <c r="O47" s="37">
        <f t="shared" si="5"/>
        <v>0.60774072794684664</v>
      </c>
      <c r="P47" s="32">
        <f>SUM(P41:P46)</f>
        <v>273814269</v>
      </c>
      <c r="Q47" s="32">
        <f>SUM(Q41:Q46)</f>
        <v>725243622</v>
      </c>
      <c r="R47" s="32">
        <f>SUM(R41:R46)</f>
        <v>663756778</v>
      </c>
      <c r="S47" s="32">
        <f>SUM(S41:S46)</f>
        <v>517647401</v>
      </c>
      <c r="T47" s="37">
        <f t="shared" si="6"/>
        <v>0.77987512618665866</v>
      </c>
      <c r="U47" s="37">
        <f t="shared" si="7"/>
        <v>-0.67155629862372146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56620714</v>
      </c>
      <c r="E52" s="31">
        <v>51381644</v>
      </c>
      <c r="F52" s="31">
        <v>6293752</v>
      </c>
      <c r="G52" s="36">
        <f t="shared" si="0"/>
        <v>0.11115635171961978</v>
      </c>
      <c r="H52" s="31">
        <v>14431920</v>
      </c>
      <c r="I52" s="36">
        <f t="shared" si="1"/>
        <v>0.25488763705805617</v>
      </c>
      <c r="J52" s="31">
        <v>10706521</v>
      </c>
      <c r="K52" s="36">
        <f t="shared" si="2"/>
        <v>0.20837248804261693</v>
      </c>
      <c r="L52" s="31">
        <v>10584241</v>
      </c>
      <c r="M52" s="36">
        <f t="shared" si="3"/>
        <v>0.20599264982646331</v>
      </c>
      <c r="N52" s="31">
        <f t="shared" si="4"/>
        <v>42016434</v>
      </c>
      <c r="O52" s="36">
        <f t="shared" si="5"/>
        <v>0.817732379290939</v>
      </c>
      <c r="P52" s="31">
        <v>10410265</v>
      </c>
      <c r="Q52" s="31">
        <v>44883770</v>
      </c>
      <c r="R52" s="31">
        <v>51395754</v>
      </c>
      <c r="S52" s="31">
        <v>40782193</v>
      </c>
      <c r="T52" s="36">
        <f t="shared" si="6"/>
        <v>0.79349342749208429</v>
      </c>
      <c r="U52" s="36">
        <f t="shared" si="7"/>
        <v>1.6711966506135933E-2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56620714</v>
      </c>
      <c r="E53" s="32">
        <f>SUM(E48:E52)</f>
        <v>51381644</v>
      </c>
      <c r="F53" s="32">
        <f>SUM(F48:F52)</f>
        <v>6293752</v>
      </c>
      <c r="G53" s="37">
        <f t="shared" si="0"/>
        <v>0.11115635171961978</v>
      </c>
      <c r="H53" s="32">
        <f>SUM(H48:H52)</f>
        <v>14431920</v>
      </c>
      <c r="I53" s="37">
        <f t="shared" si="1"/>
        <v>0.25488763705805617</v>
      </c>
      <c r="J53" s="32">
        <f>SUM(J48:J52)</f>
        <v>10706521</v>
      </c>
      <c r="K53" s="37">
        <f t="shared" si="2"/>
        <v>0.20837248804261693</v>
      </c>
      <c r="L53" s="32">
        <f>SUM(L48:L52)</f>
        <v>10584241</v>
      </c>
      <c r="M53" s="37">
        <f t="shared" si="3"/>
        <v>0.20599264982646331</v>
      </c>
      <c r="N53" s="32">
        <f t="shared" si="4"/>
        <v>42016434</v>
      </c>
      <c r="O53" s="37">
        <f t="shared" si="5"/>
        <v>0.817732379290939</v>
      </c>
      <c r="P53" s="32">
        <f>SUM(P48:P52)</f>
        <v>10410265</v>
      </c>
      <c r="Q53" s="32">
        <f>SUM(Q48:Q52)</f>
        <v>44883770</v>
      </c>
      <c r="R53" s="32">
        <f>SUM(R48:R52)</f>
        <v>51395754</v>
      </c>
      <c r="S53" s="32">
        <f>SUM(S48:S52)</f>
        <v>40782193</v>
      </c>
      <c r="T53" s="37">
        <f t="shared" si="6"/>
        <v>0.79349342749208429</v>
      </c>
      <c r="U53" s="37">
        <f t="shared" si="7"/>
        <v>1.6711966506135933E-2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7715037544</v>
      </c>
      <c r="E54" s="32">
        <f>SUM(E8:E9,E11:E18,E20:E26,E28:E34,E36:E39,E41:E46,E48:E52)</f>
        <v>7817316651</v>
      </c>
      <c r="F54" s="32">
        <f>SUM(F8:F9,F11:F18,F20:F26,F28:F34,F36:F39,F41:F46,F48:F52)</f>
        <v>1745551624</v>
      </c>
      <c r="G54" s="37">
        <f t="shared" si="0"/>
        <v>0.22625316001961895</v>
      </c>
      <c r="H54" s="32">
        <f>SUM(H8:H9,H11:H18,H20:H26,H28:H34,H36:H39,H41:H46,H48:H52)</f>
        <v>1741302941</v>
      </c>
      <c r="I54" s="37">
        <f t="shared" si="1"/>
        <v>0.22570245848696027</v>
      </c>
      <c r="J54" s="32">
        <f>SUM(J8:J9,J11:J18,J20:J26,J28:J34,J36:J39,J41:J46,J48:J52)</f>
        <v>2173502649</v>
      </c>
      <c r="K54" s="37">
        <f t="shared" si="2"/>
        <v>0.27803692060010937</v>
      </c>
      <c r="L54" s="32">
        <f>SUM(L8:L9,L11:L18,L20:L26,L28:L34,L36:L39,L41:L46,L48:L52)</f>
        <v>1960606785</v>
      </c>
      <c r="M54" s="37">
        <f t="shared" si="3"/>
        <v>0.25080304054834429</v>
      </c>
      <c r="N54" s="32">
        <f t="shared" si="4"/>
        <v>7620963999</v>
      </c>
      <c r="O54" s="37">
        <f t="shared" si="5"/>
        <v>0.97488234636435223</v>
      </c>
      <c r="P54" s="32">
        <f>SUM(P8:P9,P11:P18,P20:P26,P28:P34,P36:P39,P41:P46,P48:P52)</f>
        <v>1813031849</v>
      </c>
      <c r="Q54" s="32">
        <f>SUM(Q8:Q9,Q11:Q18,Q20:Q26,Q28:Q34,Q36:Q39,Q41:Q46,Q48:Q52)</f>
        <v>6958112473</v>
      </c>
      <c r="R54" s="32">
        <f>SUM(R8:R9,R11:R18,R20:R26,R28:R34,R36:R39,R41:R46,R48:R52)</f>
        <v>8717627078</v>
      </c>
      <c r="S54" s="32">
        <f>SUM(S8:S9,S11:S18,S20:S26,S28:S34,S36:S39,S41:S46,S48:S52)</f>
        <v>9396350264</v>
      </c>
      <c r="T54" s="37">
        <f t="shared" si="6"/>
        <v>1.0778564143576228</v>
      </c>
      <c r="U54" s="37">
        <f t="shared" si="7"/>
        <v>8.1396769770700317E-2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1844878166</v>
      </c>
      <c r="E57" s="31">
        <v>1844878166</v>
      </c>
      <c r="F57" s="31">
        <v>510590348</v>
      </c>
      <c r="G57" s="36">
        <f t="shared" ref="G57:G85" si="8">IF(($D57      =0),0,($F57      /$D57      ))</f>
        <v>0.27676101187052587</v>
      </c>
      <c r="H57" s="31">
        <v>406152216</v>
      </c>
      <c r="I57" s="36">
        <f t="shared" ref="I57:I85" si="9">IF(($D57      =0),0,($H57      /$D57      ))</f>
        <v>0.22015124005755077</v>
      </c>
      <c r="J57" s="31">
        <v>519561969</v>
      </c>
      <c r="K57" s="36">
        <f t="shared" ref="K57:K85" si="10">IF(($E57      =0),0,($J57      /$E57      ))</f>
        <v>0.28162400020511708</v>
      </c>
      <c r="L57" s="31">
        <v>573109322</v>
      </c>
      <c r="M57" s="36">
        <f t="shared" ref="M57:M85" si="11">IF(($E57      =0),0,($L57      /$E57      ))</f>
        <v>0.31064887240906291</v>
      </c>
      <c r="N57" s="31">
        <f t="shared" ref="N57:N85" si="12">$F57      +$H57      +$J57      +$L57</f>
        <v>2009413855</v>
      </c>
      <c r="O57" s="36">
        <f t="shared" ref="O57:O85" si="13">IF(($E57      =0),0,($N57      /$E57      ))</f>
        <v>1.0891851245422566</v>
      </c>
      <c r="P57" s="31">
        <v>354775784</v>
      </c>
      <c r="Q57" s="31">
        <v>1629229442</v>
      </c>
      <c r="R57" s="31">
        <v>1629229442</v>
      </c>
      <c r="S57" s="31">
        <v>1768064698</v>
      </c>
      <c r="T57" s="36">
        <f t="shared" ref="T57:T85" si="14">IF(($R57      =0),0,($S57      /$R57      ))</f>
        <v>1.0852152879275061</v>
      </c>
      <c r="U57" s="36">
        <f t="shared" ref="U57:U85" si="15">IF(($P57      =0),0,(($L57      /$P57      )-1))</f>
        <v>0.61541274192491113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1844878166</v>
      </c>
      <c r="E58" s="32">
        <f>E57</f>
        <v>1844878166</v>
      </c>
      <c r="F58" s="32">
        <f>F57</f>
        <v>510590348</v>
      </c>
      <c r="G58" s="37">
        <f t="shared" si="8"/>
        <v>0.27676101187052587</v>
      </c>
      <c r="H58" s="32">
        <f>H57</f>
        <v>406152216</v>
      </c>
      <c r="I58" s="37">
        <f t="shared" si="9"/>
        <v>0.22015124005755077</v>
      </c>
      <c r="J58" s="32">
        <f>J57</f>
        <v>519561969</v>
      </c>
      <c r="K58" s="37">
        <f t="shared" si="10"/>
        <v>0.28162400020511708</v>
      </c>
      <c r="L58" s="32">
        <f>L57</f>
        <v>573109322</v>
      </c>
      <c r="M58" s="37">
        <f t="shared" si="11"/>
        <v>0.31064887240906291</v>
      </c>
      <c r="N58" s="32">
        <f t="shared" si="12"/>
        <v>2009413855</v>
      </c>
      <c r="O58" s="37">
        <f t="shared" si="13"/>
        <v>1.0891851245422566</v>
      </c>
      <c r="P58" s="32">
        <f>P57</f>
        <v>354775784</v>
      </c>
      <c r="Q58" s="32">
        <f>Q57</f>
        <v>1629229442</v>
      </c>
      <c r="R58" s="32">
        <f>R57</f>
        <v>1629229442</v>
      </c>
      <c r="S58" s="32">
        <f>S57</f>
        <v>1768064698</v>
      </c>
      <c r="T58" s="37">
        <f t="shared" si="14"/>
        <v>1.0852152879275061</v>
      </c>
      <c r="U58" s="37">
        <f t="shared" si="15"/>
        <v>0.61541274192491113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29685926</v>
      </c>
      <c r="R59" s="31">
        <v>0</v>
      </c>
      <c r="S59" s="31">
        <v>11287445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51266000</v>
      </c>
      <c r="E60" s="31">
        <v>77587760</v>
      </c>
      <c r="F60" s="31">
        <v>0</v>
      </c>
      <c r="G60" s="36">
        <f t="shared" si="8"/>
        <v>0</v>
      </c>
      <c r="H60" s="31">
        <v>57</v>
      </c>
      <c r="I60" s="36">
        <f t="shared" si="9"/>
        <v>1.1118480084266375E-6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57</v>
      </c>
      <c r="O60" s="36">
        <f t="shared" si="13"/>
        <v>7.3465196056697606E-7</v>
      </c>
      <c r="P60" s="31">
        <v>12816501</v>
      </c>
      <c r="Q60" s="31">
        <v>51266000</v>
      </c>
      <c r="R60" s="31">
        <v>51266000</v>
      </c>
      <c r="S60" s="31">
        <v>48006854</v>
      </c>
      <c r="T60" s="36">
        <f t="shared" si="14"/>
        <v>0.93642675457418167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67550074</v>
      </c>
      <c r="E61" s="31">
        <v>27738627</v>
      </c>
      <c r="F61" s="31">
        <v>5390423</v>
      </c>
      <c r="G61" s="36">
        <f t="shared" si="8"/>
        <v>7.9798920723610167E-2</v>
      </c>
      <c r="H61" s="31">
        <v>8032702</v>
      </c>
      <c r="I61" s="36">
        <f t="shared" si="9"/>
        <v>0.11891477720660973</v>
      </c>
      <c r="J61" s="31">
        <v>220942</v>
      </c>
      <c r="K61" s="36">
        <f t="shared" si="10"/>
        <v>7.9651382889282876E-3</v>
      </c>
      <c r="L61" s="31">
        <v>3254654</v>
      </c>
      <c r="M61" s="36">
        <f t="shared" si="11"/>
        <v>0.11733291629755142</v>
      </c>
      <c r="N61" s="31">
        <f t="shared" si="12"/>
        <v>16898721</v>
      </c>
      <c r="O61" s="36">
        <f t="shared" si="13"/>
        <v>0.60921259729257693</v>
      </c>
      <c r="P61" s="31">
        <v>7129071</v>
      </c>
      <c r="Q61" s="31">
        <v>45041099</v>
      </c>
      <c r="R61" s="31">
        <v>46396321</v>
      </c>
      <c r="S61" s="31">
        <v>31349353</v>
      </c>
      <c r="T61" s="36">
        <f t="shared" si="14"/>
        <v>0.67568618210051612</v>
      </c>
      <c r="U61" s="36">
        <f t="shared" si="15"/>
        <v>-0.54346730450573433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118816074</v>
      </c>
      <c r="E63" s="32">
        <f>SUM(E59:E62)</f>
        <v>105326387</v>
      </c>
      <c r="F63" s="32">
        <f>SUM(F59:F62)</f>
        <v>5390423</v>
      </c>
      <c r="G63" s="37">
        <f t="shared" si="8"/>
        <v>4.5367792576617202E-2</v>
      </c>
      <c r="H63" s="32">
        <f>SUM(H59:H62)</f>
        <v>8032759</v>
      </c>
      <c r="I63" s="37">
        <f t="shared" si="9"/>
        <v>6.7606669111117068E-2</v>
      </c>
      <c r="J63" s="32">
        <f>SUM(J59:J62)</f>
        <v>220942</v>
      </c>
      <c r="K63" s="37">
        <f t="shared" si="10"/>
        <v>2.0976889675328935E-3</v>
      </c>
      <c r="L63" s="32">
        <f>SUM(L59:L62)</f>
        <v>3254654</v>
      </c>
      <c r="M63" s="37">
        <f t="shared" si="11"/>
        <v>3.0900651704686311E-2</v>
      </c>
      <c r="N63" s="32">
        <f t="shared" si="12"/>
        <v>16898778</v>
      </c>
      <c r="O63" s="37">
        <f t="shared" si="13"/>
        <v>0.16044201725062496</v>
      </c>
      <c r="P63" s="32">
        <f>SUM(P59:P62)</f>
        <v>19945572</v>
      </c>
      <c r="Q63" s="32">
        <f>SUM(Q59:Q62)</f>
        <v>125993025</v>
      </c>
      <c r="R63" s="32">
        <f>SUM(R59:R62)</f>
        <v>97662321</v>
      </c>
      <c r="S63" s="32">
        <f>SUM(S59:S62)</f>
        <v>90643652</v>
      </c>
      <c r="T63" s="37">
        <f t="shared" si="14"/>
        <v>0.92813329718018889</v>
      </c>
      <c r="U63" s="37">
        <f t="shared" si="15"/>
        <v>-0.8368232307401362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31596670</v>
      </c>
      <c r="E64" s="31">
        <v>31596670</v>
      </c>
      <c r="F64" s="31">
        <v>12332451</v>
      </c>
      <c r="G64" s="36">
        <f t="shared" si="8"/>
        <v>0.39030856732687336</v>
      </c>
      <c r="H64" s="31">
        <v>-575314284</v>
      </c>
      <c r="I64" s="36">
        <f t="shared" si="9"/>
        <v>-18.208066989337802</v>
      </c>
      <c r="J64" s="31">
        <v>10414460</v>
      </c>
      <c r="K64" s="36">
        <f t="shared" si="10"/>
        <v>0.32960625281081835</v>
      </c>
      <c r="L64" s="31">
        <v>10515052</v>
      </c>
      <c r="M64" s="36">
        <f t="shared" si="11"/>
        <v>0.33278987943982702</v>
      </c>
      <c r="N64" s="31">
        <f t="shared" si="12"/>
        <v>-542052321</v>
      </c>
      <c r="O64" s="36">
        <f t="shared" si="13"/>
        <v>-17.15536228976028</v>
      </c>
      <c r="P64" s="31">
        <v>10863715</v>
      </c>
      <c r="Q64" s="31">
        <v>39223893</v>
      </c>
      <c r="R64" s="31">
        <v>39223893</v>
      </c>
      <c r="S64" s="31">
        <v>44292255</v>
      </c>
      <c r="T64" s="36">
        <f t="shared" si="14"/>
        <v>1.1292161897341499</v>
      </c>
      <c r="U64" s="36">
        <f t="shared" si="15"/>
        <v>-3.209426977787988E-2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7486750</v>
      </c>
      <c r="E65" s="31">
        <v>7604462</v>
      </c>
      <c r="F65" s="31">
        <v>1471225</v>
      </c>
      <c r="G65" s="36">
        <f t="shared" si="8"/>
        <v>0.19651050188666644</v>
      </c>
      <c r="H65" s="31">
        <v>1875085</v>
      </c>
      <c r="I65" s="36">
        <f t="shared" si="9"/>
        <v>0.25045380171636555</v>
      </c>
      <c r="J65" s="31">
        <v>1295672</v>
      </c>
      <c r="K65" s="36">
        <f t="shared" si="10"/>
        <v>0.17038312506525774</v>
      </c>
      <c r="L65" s="31">
        <v>1461225</v>
      </c>
      <c r="M65" s="36">
        <f t="shared" si="11"/>
        <v>0.19215363295917581</v>
      </c>
      <c r="N65" s="31">
        <f t="shared" si="12"/>
        <v>6103207</v>
      </c>
      <c r="O65" s="36">
        <f t="shared" si="13"/>
        <v>0.80258235230842101</v>
      </c>
      <c r="P65" s="31">
        <v>83685</v>
      </c>
      <c r="Q65" s="31">
        <v>4496683</v>
      </c>
      <c r="R65" s="31">
        <v>4496683</v>
      </c>
      <c r="S65" s="31">
        <v>4396194</v>
      </c>
      <c r="T65" s="36">
        <f t="shared" si="14"/>
        <v>0.97765263862273588</v>
      </c>
      <c r="U65" s="36">
        <f t="shared" si="15"/>
        <v>16.461014518730956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5759689</v>
      </c>
      <c r="E66" s="31">
        <v>5759689</v>
      </c>
      <c r="F66" s="31">
        <v>1637431</v>
      </c>
      <c r="G66" s="36">
        <f t="shared" si="8"/>
        <v>0.28429156504804337</v>
      </c>
      <c r="H66" s="31">
        <v>1781114</v>
      </c>
      <c r="I66" s="36">
        <f t="shared" si="9"/>
        <v>0.30923787725344198</v>
      </c>
      <c r="J66" s="31">
        <v>1793527</v>
      </c>
      <c r="K66" s="36">
        <f t="shared" si="10"/>
        <v>0.31139302833885651</v>
      </c>
      <c r="L66" s="31">
        <v>1787606</v>
      </c>
      <c r="M66" s="36">
        <f t="shared" si="11"/>
        <v>0.31036502144473427</v>
      </c>
      <c r="N66" s="31">
        <f t="shared" si="12"/>
        <v>6999678</v>
      </c>
      <c r="O66" s="36">
        <f t="shared" si="13"/>
        <v>1.215287492085076</v>
      </c>
      <c r="P66" s="31">
        <v>1437954</v>
      </c>
      <c r="Q66" s="31">
        <v>5332635</v>
      </c>
      <c r="R66" s="31">
        <v>5332635</v>
      </c>
      <c r="S66" s="31">
        <v>5554887</v>
      </c>
      <c r="T66" s="36">
        <f t="shared" si="14"/>
        <v>1.0416777071747831</v>
      </c>
      <c r="U66" s="36">
        <f t="shared" si="15"/>
        <v>0.24315937783823394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784980806</v>
      </c>
      <c r="E67" s="31">
        <v>684980806</v>
      </c>
      <c r="F67" s="31">
        <v>176879353</v>
      </c>
      <c r="G67" s="36">
        <f t="shared" si="8"/>
        <v>0.22532952608270526</v>
      </c>
      <c r="H67" s="31">
        <v>187100110</v>
      </c>
      <c r="I67" s="36">
        <f t="shared" si="9"/>
        <v>0.23834991705516936</v>
      </c>
      <c r="J67" s="31">
        <v>194365564</v>
      </c>
      <c r="K67" s="36">
        <f t="shared" si="10"/>
        <v>0.28375329979684133</v>
      </c>
      <c r="L67" s="31">
        <v>194634702</v>
      </c>
      <c r="M67" s="36">
        <f t="shared" si="11"/>
        <v>0.28414621299622228</v>
      </c>
      <c r="N67" s="31">
        <f t="shared" si="12"/>
        <v>752979729</v>
      </c>
      <c r="O67" s="36">
        <f t="shared" si="13"/>
        <v>1.099271282354735</v>
      </c>
      <c r="P67" s="31">
        <v>155710817</v>
      </c>
      <c r="Q67" s="31">
        <v>592911582</v>
      </c>
      <c r="R67" s="31">
        <v>592911582</v>
      </c>
      <c r="S67" s="31">
        <v>647911345</v>
      </c>
      <c r="T67" s="36">
        <f t="shared" si="14"/>
        <v>1.0927621666867691</v>
      </c>
      <c r="U67" s="36">
        <f t="shared" si="15"/>
        <v>0.24997547216003624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85243013</v>
      </c>
      <c r="E68" s="31">
        <v>85409129</v>
      </c>
      <c r="F68" s="31">
        <v>10363611</v>
      </c>
      <c r="G68" s="36">
        <f t="shared" si="8"/>
        <v>0.12157724880043834</v>
      </c>
      <c r="H68" s="31">
        <v>10916601</v>
      </c>
      <c r="I68" s="36">
        <f t="shared" si="9"/>
        <v>0.12806446670297775</v>
      </c>
      <c r="J68" s="31">
        <v>12445772</v>
      </c>
      <c r="K68" s="36">
        <f t="shared" si="10"/>
        <v>0.14571945816237045</v>
      </c>
      <c r="L68" s="31">
        <v>5585718</v>
      </c>
      <c r="M68" s="36">
        <f t="shared" si="11"/>
        <v>6.539954294581321E-2</v>
      </c>
      <c r="N68" s="31">
        <f t="shared" si="12"/>
        <v>39311702</v>
      </c>
      <c r="O68" s="36">
        <f t="shared" si="13"/>
        <v>0.46027517737594537</v>
      </c>
      <c r="P68" s="31">
        <v>14006603</v>
      </c>
      <c r="Q68" s="31">
        <v>59540324</v>
      </c>
      <c r="R68" s="31">
        <v>59540324</v>
      </c>
      <c r="S68" s="31">
        <v>52033239</v>
      </c>
      <c r="T68" s="36">
        <f t="shared" si="14"/>
        <v>0.8739159531614239</v>
      </c>
      <c r="U68" s="36">
        <f t="shared" si="15"/>
        <v>-0.60120823014688152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915066928</v>
      </c>
      <c r="E70" s="32">
        <f>SUM(E64:E69)</f>
        <v>815350756</v>
      </c>
      <c r="F70" s="32">
        <f>SUM(F64:F69)</f>
        <v>202684071</v>
      </c>
      <c r="G70" s="37">
        <f t="shared" si="8"/>
        <v>0.22149644446553532</v>
      </c>
      <c r="H70" s="32">
        <f>SUM(H64:H69)</f>
        <v>-373641374</v>
      </c>
      <c r="I70" s="37">
        <f t="shared" si="9"/>
        <v>-0.40832136160427385</v>
      </c>
      <c r="J70" s="32">
        <f>SUM(J64:J69)</f>
        <v>220314995</v>
      </c>
      <c r="K70" s="37">
        <f t="shared" si="10"/>
        <v>0.27020885597854283</v>
      </c>
      <c r="L70" s="32">
        <f>SUM(L64:L69)</f>
        <v>213984303</v>
      </c>
      <c r="M70" s="37">
        <f t="shared" si="11"/>
        <v>0.26244447733117698</v>
      </c>
      <c r="N70" s="32">
        <f t="shared" si="12"/>
        <v>263341995</v>
      </c>
      <c r="O70" s="37">
        <f t="shared" si="13"/>
        <v>0.32298000959969675</v>
      </c>
      <c r="P70" s="32">
        <f>SUM(P64:P69)</f>
        <v>182102774</v>
      </c>
      <c r="Q70" s="32">
        <f>SUM(Q64:Q69)</f>
        <v>701505117</v>
      </c>
      <c r="R70" s="32">
        <f>SUM(R64:R69)</f>
        <v>701505117</v>
      </c>
      <c r="S70" s="32">
        <f>SUM(S64:S69)</f>
        <v>754187920</v>
      </c>
      <c r="T70" s="37">
        <f t="shared" si="14"/>
        <v>1.0750996702993401</v>
      </c>
      <c r="U70" s="37">
        <f t="shared" si="15"/>
        <v>0.17507437311196594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129092004</v>
      </c>
      <c r="E71" s="31">
        <v>130533844</v>
      </c>
      <c r="F71" s="31">
        <v>45061988</v>
      </c>
      <c r="G71" s="36">
        <f t="shared" si="8"/>
        <v>0.34906877733496183</v>
      </c>
      <c r="H71" s="31">
        <v>35034905</v>
      </c>
      <c r="I71" s="36">
        <f t="shared" si="9"/>
        <v>0.27139484952143123</v>
      </c>
      <c r="J71" s="31">
        <v>36008061</v>
      </c>
      <c r="K71" s="36">
        <f t="shared" si="10"/>
        <v>0.27585229927037158</v>
      </c>
      <c r="L71" s="31">
        <v>23303104</v>
      </c>
      <c r="M71" s="36">
        <f t="shared" si="11"/>
        <v>0.17852154878699505</v>
      </c>
      <c r="N71" s="31">
        <f t="shared" si="12"/>
        <v>139408058</v>
      </c>
      <c r="O71" s="36">
        <f t="shared" si="13"/>
        <v>1.0679840088061761</v>
      </c>
      <c r="P71" s="31">
        <v>31793638</v>
      </c>
      <c r="Q71" s="31">
        <v>115217076</v>
      </c>
      <c r="R71" s="31">
        <v>114776996</v>
      </c>
      <c r="S71" s="31">
        <v>122174085</v>
      </c>
      <c r="T71" s="36">
        <f t="shared" si="14"/>
        <v>1.064447487369333</v>
      </c>
      <c r="U71" s="36">
        <f t="shared" si="15"/>
        <v>-0.26705135159430327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157238296</v>
      </c>
      <c r="E72" s="31">
        <v>168761846</v>
      </c>
      <c r="F72" s="31">
        <v>47807414</v>
      </c>
      <c r="G72" s="36">
        <f t="shared" si="8"/>
        <v>0.30404434044490025</v>
      </c>
      <c r="H72" s="31">
        <v>44076916</v>
      </c>
      <c r="I72" s="36">
        <f t="shared" si="9"/>
        <v>0.28031921689103018</v>
      </c>
      <c r="J72" s="31">
        <v>29340124</v>
      </c>
      <c r="K72" s="36">
        <f t="shared" si="10"/>
        <v>0.17385519710420802</v>
      </c>
      <c r="L72" s="31">
        <v>39567405</v>
      </c>
      <c r="M72" s="36">
        <f t="shared" si="11"/>
        <v>0.23445705257336424</v>
      </c>
      <c r="N72" s="31">
        <f t="shared" si="12"/>
        <v>160791859</v>
      </c>
      <c r="O72" s="36">
        <f t="shared" si="13"/>
        <v>0.95277376261930669</v>
      </c>
      <c r="P72" s="31">
        <v>23970384</v>
      </c>
      <c r="Q72" s="31">
        <v>89570313</v>
      </c>
      <c r="R72" s="31">
        <v>106929385</v>
      </c>
      <c r="S72" s="31">
        <v>97238306</v>
      </c>
      <c r="T72" s="36">
        <f t="shared" si="14"/>
        <v>0.90936935623449067</v>
      </c>
      <c r="U72" s="36">
        <f t="shared" si="15"/>
        <v>0.65067881265481597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91808896</v>
      </c>
      <c r="E73" s="31">
        <v>91808896</v>
      </c>
      <c r="F73" s="31">
        <v>20505772</v>
      </c>
      <c r="G73" s="36">
        <f t="shared" si="8"/>
        <v>0.22335277836256739</v>
      </c>
      <c r="H73" s="31">
        <v>25814810</v>
      </c>
      <c r="I73" s="36">
        <f t="shared" si="9"/>
        <v>0.28117983250773432</v>
      </c>
      <c r="J73" s="31">
        <v>26795332</v>
      </c>
      <c r="K73" s="36">
        <f t="shared" si="10"/>
        <v>0.29185986508322681</v>
      </c>
      <c r="L73" s="31">
        <v>27848708</v>
      </c>
      <c r="M73" s="36">
        <f t="shared" si="11"/>
        <v>0.30333343731744689</v>
      </c>
      <c r="N73" s="31">
        <f t="shared" si="12"/>
        <v>100964622</v>
      </c>
      <c r="O73" s="36">
        <f t="shared" si="13"/>
        <v>1.0997259132709754</v>
      </c>
      <c r="P73" s="31">
        <v>17191564</v>
      </c>
      <c r="Q73" s="31">
        <v>116032803</v>
      </c>
      <c r="R73" s="31">
        <v>116902720</v>
      </c>
      <c r="S73" s="31">
        <v>68175210</v>
      </c>
      <c r="T73" s="36">
        <f t="shared" si="14"/>
        <v>0.58317898847862559</v>
      </c>
      <c r="U73" s="36">
        <f t="shared" si="15"/>
        <v>0.6199054373412447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126615980</v>
      </c>
      <c r="E74" s="31">
        <v>126880421</v>
      </c>
      <c r="F74" s="31">
        <v>27062858</v>
      </c>
      <c r="G74" s="36">
        <f t="shared" si="8"/>
        <v>0.21373967172232131</v>
      </c>
      <c r="H74" s="31">
        <v>21662859</v>
      </c>
      <c r="I74" s="36">
        <f t="shared" si="9"/>
        <v>0.17109103448079777</v>
      </c>
      <c r="J74" s="31">
        <v>24184552</v>
      </c>
      <c r="K74" s="36">
        <f t="shared" si="10"/>
        <v>0.19060901445148892</v>
      </c>
      <c r="L74" s="31">
        <v>20912926</v>
      </c>
      <c r="M74" s="36">
        <f t="shared" si="11"/>
        <v>0.1648239013961027</v>
      </c>
      <c r="N74" s="31">
        <f t="shared" si="12"/>
        <v>93823195</v>
      </c>
      <c r="O74" s="36">
        <f t="shared" si="13"/>
        <v>0.73946156751797032</v>
      </c>
      <c r="P74" s="31">
        <v>21843648</v>
      </c>
      <c r="Q74" s="31">
        <v>118081594</v>
      </c>
      <c r="R74" s="31">
        <v>111980334</v>
      </c>
      <c r="S74" s="31">
        <v>98998417</v>
      </c>
      <c r="T74" s="36">
        <f t="shared" si="14"/>
        <v>0.88406967066199316</v>
      </c>
      <c r="U74" s="36">
        <f t="shared" si="15"/>
        <v>-4.2608359189820311E-2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43685982</v>
      </c>
      <c r="E75" s="31">
        <v>29692576</v>
      </c>
      <c r="F75" s="31">
        <v>6807917</v>
      </c>
      <c r="G75" s="36">
        <f t="shared" si="8"/>
        <v>0.15583756363769047</v>
      </c>
      <c r="H75" s="31">
        <v>6660286</v>
      </c>
      <c r="I75" s="36">
        <f t="shared" si="9"/>
        <v>0.15245819585788412</v>
      </c>
      <c r="J75" s="31">
        <v>9019436</v>
      </c>
      <c r="K75" s="36">
        <f t="shared" si="10"/>
        <v>0.3037606437380172</v>
      </c>
      <c r="L75" s="31">
        <v>5214164</v>
      </c>
      <c r="M75" s="36">
        <f t="shared" si="11"/>
        <v>0.175604972771645</v>
      </c>
      <c r="N75" s="31">
        <f t="shared" si="12"/>
        <v>27701803</v>
      </c>
      <c r="O75" s="36">
        <f t="shared" si="13"/>
        <v>0.93295384677974724</v>
      </c>
      <c r="P75" s="31">
        <v>904712</v>
      </c>
      <c r="Q75" s="31">
        <v>15884827</v>
      </c>
      <c r="R75" s="31">
        <v>22827311</v>
      </c>
      <c r="S75" s="31">
        <v>11266567</v>
      </c>
      <c r="T75" s="36">
        <f t="shared" si="14"/>
        <v>0.49355646838999129</v>
      </c>
      <c r="U75" s="36">
        <f t="shared" si="15"/>
        <v>4.7633412621917248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37300000</v>
      </c>
      <c r="E76" s="31">
        <v>30551000</v>
      </c>
      <c r="F76" s="31">
        <v>238</v>
      </c>
      <c r="G76" s="36">
        <f t="shared" si="8"/>
        <v>6.3806970509383379E-6</v>
      </c>
      <c r="H76" s="31">
        <v>3956698</v>
      </c>
      <c r="I76" s="36">
        <f t="shared" si="9"/>
        <v>0.10607769436997319</v>
      </c>
      <c r="J76" s="31">
        <v>8044398</v>
      </c>
      <c r="K76" s="36">
        <f t="shared" si="10"/>
        <v>0.26331046446924816</v>
      </c>
      <c r="L76" s="31">
        <v>7054517</v>
      </c>
      <c r="M76" s="36">
        <f t="shared" si="11"/>
        <v>0.23090952832967823</v>
      </c>
      <c r="N76" s="31">
        <f t="shared" si="12"/>
        <v>19055851</v>
      </c>
      <c r="O76" s="36">
        <f t="shared" si="13"/>
        <v>0.62373902654577595</v>
      </c>
      <c r="P76" s="31">
        <v>1878137</v>
      </c>
      <c r="Q76" s="31">
        <v>48445296</v>
      </c>
      <c r="R76" s="31">
        <v>27280361</v>
      </c>
      <c r="S76" s="31">
        <v>9617987</v>
      </c>
      <c r="T76" s="36">
        <f t="shared" si="14"/>
        <v>0.3525608403789085</v>
      </c>
      <c r="U76" s="36">
        <f t="shared" si="15"/>
        <v>2.75612481943543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585741158</v>
      </c>
      <c r="E78" s="32">
        <f>SUM(E71:E77)</f>
        <v>578228583</v>
      </c>
      <c r="F78" s="32">
        <f>SUM(F71:F77)</f>
        <v>147246187</v>
      </c>
      <c r="G78" s="37">
        <f t="shared" si="8"/>
        <v>0.25138439563094522</v>
      </c>
      <c r="H78" s="32">
        <f>SUM(H71:H77)</f>
        <v>137206474</v>
      </c>
      <c r="I78" s="37">
        <f t="shared" si="9"/>
        <v>0.234244208599731</v>
      </c>
      <c r="J78" s="32">
        <f>SUM(J71:J77)</f>
        <v>133391903</v>
      </c>
      <c r="K78" s="37">
        <f t="shared" si="10"/>
        <v>0.23069060735103786</v>
      </c>
      <c r="L78" s="32">
        <f>SUM(L71:L77)</f>
        <v>123900824</v>
      </c>
      <c r="M78" s="37">
        <f t="shared" si="11"/>
        <v>0.21427654675452112</v>
      </c>
      <c r="N78" s="32">
        <f t="shared" si="12"/>
        <v>541745388</v>
      </c>
      <c r="O78" s="37">
        <f t="shared" si="13"/>
        <v>0.93690523769905021</v>
      </c>
      <c r="P78" s="32">
        <f>SUM(P71:P77)</f>
        <v>97582083</v>
      </c>
      <c r="Q78" s="32">
        <f>SUM(Q71:Q77)</f>
        <v>503231909</v>
      </c>
      <c r="R78" s="32">
        <f>SUM(R71:R77)</f>
        <v>500697107</v>
      </c>
      <c r="S78" s="32">
        <f>SUM(S71:S77)</f>
        <v>407470572</v>
      </c>
      <c r="T78" s="37">
        <f t="shared" si="14"/>
        <v>0.81380652355157301</v>
      </c>
      <c r="U78" s="37">
        <f t="shared" si="15"/>
        <v>0.26970874356104901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235404339</v>
      </c>
      <c r="E79" s="31">
        <v>235404339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155358124</v>
      </c>
      <c r="K79" s="36">
        <f t="shared" si="10"/>
        <v>0.65996287349656713</v>
      </c>
      <c r="L79" s="31">
        <v>50236141</v>
      </c>
      <c r="M79" s="36">
        <f t="shared" si="11"/>
        <v>0.2134036322924362</v>
      </c>
      <c r="N79" s="31">
        <f t="shared" si="12"/>
        <v>205594265</v>
      </c>
      <c r="O79" s="36">
        <f t="shared" si="13"/>
        <v>0.87336650578900332</v>
      </c>
      <c r="P79" s="31">
        <v>47083683</v>
      </c>
      <c r="Q79" s="31">
        <v>221385157</v>
      </c>
      <c r="R79" s="31">
        <v>221906774</v>
      </c>
      <c r="S79" s="31">
        <v>170807135</v>
      </c>
      <c r="T79" s="36">
        <f t="shared" si="14"/>
        <v>0.76972474486065035</v>
      </c>
      <c r="U79" s="36">
        <f t="shared" si="15"/>
        <v>6.6954362937156064E-2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100669323</v>
      </c>
      <c r="E80" s="31">
        <v>100669323</v>
      </c>
      <c r="F80" s="31">
        <v>21895660</v>
      </c>
      <c r="G80" s="36">
        <f t="shared" si="8"/>
        <v>0.21750081700658699</v>
      </c>
      <c r="H80" s="31">
        <v>40912417</v>
      </c>
      <c r="I80" s="36">
        <f t="shared" si="9"/>
        <v>0.40640401445830721</v>
      </c>
      <c r="J80" s="31">
        <v>38963602</v>
      </c>
      <c r="K80" s="36">
        <f t="shared" si="10"/>
        <v>0.38704543587722351</v>
      </c>
      <c r="L80" s="31">
        <v>-602304</v>
      </c>
      <c r="M80" s="36">
        <f t="shared" si="11"/>
        <v>-5.9829944421102349E-3</v>
      </c>
      <c r="N80" s="31">
        <f t="shared" si="12"/>
        <v>101169375</v>
      </c>
      <c r="O80" s="36">
        <f t="shared" si="13"/>
        <v>1.0049672729000074</v>
      </c>
      <c r="P80" s="31">
        <v>11855426</v>
      </c>
      <c r="Q80" s="31">
        <v>94035991</v>
      </c>
      <c r="R80" s="31">
        <v>94035991</v>
      </c>
      <c r="S80" s="31">
        <v>86981577</v>
      </c>
      <c r="T80" s="36">
        <f t="shared" si="14"/>
        <v>0.92498176575817659</v>
      </c>
      <c r="U80" s="36">
        <f t="shared" si="15"/>
        <v>-1.0508040790773778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587653560</v>
      </c>
      <c r="E81" s="31">
        <v>642893620</v>
      </c>
      <c r="F81" s="31">
        <v>145826086</v>
      </c>
      <c r="G81" s="36">
        <f t="shared" si="8"/>
        <v>0.24814975340232773</v>
      </c>
      <c r="H81" s="31">
        <v>142751027</v>
      </c>
      <c r="I81" s="36">
        <f t="shared" si="9"/>
        <v>0.24291697815971711</v>
      </c>
      <c r="J81" s="31">
        <v>456199574</v>
      </c>
      <c r="K81" s="36">
        <f t="shared" si="10"/>
        <v>0.70960351729730964</v>
      </c>
      <c r="L81" s="31">
        <v>-159727935</v>
      </c>
      <c r="M81" s="36">
        <f t="shared" si="11"/>
        <v>-0.24845157897196118</v>
      </c>
      <c r="N81" s="31">
        <f t="shared" si="12"/>
        <v>585048752</v>
      </c>
      <c r="O81" s="36">
        <f t="shared" si="13"/>
        <v>0.91002419964908032</v>
      </c>
      <c r="P81" s="31">
        <v>116717998</v>
      </c>
      <c r="Q81" s="31">
        <v>575147500</v>
      </c>
      <c r="R81" s="31">
        <v>539039900</v>
      </c>
      <c r="S81" s="31">
        <v>492904648</v>
      </c>
      <c r="T81" s="36">
        <f t="shared" si="14"/>
        <v>0.91441217616729298</v>
      </c>
      <c r="U81" s="36">
        <f t="shared" si="15"/>
        <v>-2.368494471606684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40616354</v>
      </c>
      <c r="E82" s="31">
        <v>44536430</v>
      </c>
      <c r="F82" s="31">
        <v>18644815</v>
      </c>
      <c r="G82" s="36">
        <f t="shared" si="8"/>
        <v>0.4590469888065285</v>
      </c>
      <c r="H82" s="31">
        <v>18622212</v>
      </c>
      <c r="I82" s="36">
        <f t="shared" si="9"/>
        <v>0.45849048883117377</v>
      </c>
      <c r="J82" s="31">
        <v>20755218</v>
      </c>
      <c r="K82" s="36">
        <f t="shared" si="10"/>
        <v>0.46602787875004797</v>
      </c>
      <c r="L82" s="31">
        <v>15716116</v>
      </c>
      <c r="M82" s="36">
        <f t="shared" si="11"/>
        <v>0.35288225841182153</v>
      </c>
      <c r="N82" s="31">
        <f t="shared" si="12"/>
        <v>73738361</v>
      </c>
      <c r="O82" s="36">
        <f t="shared" si="13"/>
        <v>1.6556863897712502</v>
      </c>
      <c r="P82" s="31">
        <v>15428843</v>
      </c>
      <c r="Q82" s="31">
        <v>73497946</v>
      </c>
      <c r="R82" s="31">
        <v>46401913</v>
      </c>
      <c r="S82" s="31">
        <v>67478969</v>
      </c>
      <c r="T82" s="36">
        <f t="shared" si="14"/>
        <v>1.4542281694291355</v>
      </c>
      <c r="U82" s="36">
        <f t="shared" si="15"/>
        <v>1.8619218563569628E-2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964343576</v>
      </c>
      <c r="E84" s="32">
        <f>SUM(E79:E83)</f>
        <v>1023503712</v>
      </c>
      <c r="F84" s="32">
        <f>SUM(F79:F83)</f>
        <v>186366561</v>
      </c>
      <c r="G84" s="37">
        <f t="shared" si="8"/>
        <v>0.19325742986024724</v>
      </c>
      <c r="H84" s="32">
        <f>SUM(H79:H83)</f>
        <v>202285656</v>
      </c>
      <c r="I84" s="37">
        <f t="shared" si="9"/>
        <v>0.20976513043106537</v>
      </c>
      <c r="J84" s="32">
        <f>SUM(J79:J83)</f>
        <v>671276518</v>
      </c>
      <c r="K84" s="37">
        <f t="shared" si="10"/>
        <v>0.65586134190786405</v>
      </c>
      <c r="L84" s="32">
        <f>SUM(L79:L83)</f>
        <v>-94377982</v>
      </c>
      <c r="M84" s="37">
        <f t="shared" si="11"/>
        <v>-9.2210688533389512E-2</v>
      </c>
      <c r="N84" s="32">
        <f t="shared" si="12"/>
        <v>965550753</v>
      </c>
      <c r="O84" s="37">
        <f t="shared" si="13"/>
        <v>0.94337787120795513</v>
      </c>
      <c r="P84" s="32">
        <f>SUM(P79:P83)</f>
        <v>191085950</v>
      </c>
      <c r="Q84" s="32">
        <f>SUM(Q79:Q83)</f>
        <v>964066594</v>
      </c>
      <c r="R84" s="32">
        <f>SUM(R79:R83)</f>
        <v>901384578</v>
      </c>
      <c r="S84" s="32">
        <f>SUM(S79:S83)</f>
        <v>818172329</v>
      </c>
      <c r="T84" s="37">
        <f t="shared" si="14"/>
        <v>0.90768396638798499</v>
      </c>
      <c r="U84" s="37">
        <f t="shared" si="15"/>
        <v>-1.4939033037227487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4428845902</v>
      </c>
      <c r="E85" s="32">
        <f>SUM(E57,E59:E62,E64:E69,E71:E77,E79:E83)</f>
        <v>4367287604</v>
      </c>
      <c r="F85" s="32">
        <f>SUM(F57,F59:F62,F64:F69,F71:F77,F79:F83)</f>
        <v>1052277590</v>
      </c>
      <c r="G85" s="37">
        <f t="shared" si="8"/>
        <v>0.23759634299418891</v>
      </c>
      <c r="H85" s="32">
        <f>SUM(H57,H59:H62,H64:H69,H71:H77,H79:H83)</f>
        <v>380035731</v>
      </c>
      <c r="I85" s="37">
        <f t="shared" si="9"/>
        <v>8.5809201631599233E-2</v>
      </c>
      <c r="J85" s="32">
        <f>SUM(J57,J59:J62,J64:J69,J71:J77,J79:J83)</f>
        <v>1544766327</v>
      </c>
      <c r="K85" s="37">
        <f t="shared" si="10"/>
        <v>0.35371298322216016</v>
      </c>
      <c r="L85" s="32">
        <f>SUM(L57,L59:L62,L64:L69,L71:L77,L79:L83)</f>
        <v>819871121</v>
      </c>
      <c r="M85" s="37">
        <f t="shared" si="11"/>
        <v>0.18773005016868588</v>
      </c>
      <c r="N85" s="32">
        <f t="shared" si="12"/>
        <v>3796950769</v>
      </c>
      <c r="O85" s="37">
        <f t="shared" si="13"/>
        <v>0.86940708130198974</v>
      </c>
      <c r="P85" s="32">
        <f>SUM(P57,P59:P62,P64:P69,P71:P77,P79:P83)</f>
        <v>845492163</v>
      </c>
      <c r="Q85" s="32">
        <f>SUM(Q57,Q59:Q62,Q64:Q69,Q71:Q77,Q79:Q83)</f>
        <v>3924026087</v>
      </c>
      <c r="R85" s="32">
        <f>SUM(R57,R59:R62,R64:R69,R71:R77,R79:R83)</f>
        <v>3830478565</v>
      </c>
      <c r="S85" s="32">
        <f>SUM(S57,S59:S62,S64:S69,S71:S77,S79:S83)</f>
        <v>3838539171</v>
      </c>
      <c r="T85" s="37">
        <f t="shared" si="14"/>
        <v>1.0021043339267452</v>
      </c>
      <c r="U85" s="37">
        <f t="shared" si="15"/>
        <v>-3.0303109976904663E-2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13700076061</v>
      </c>
      <c r="E88" s="31">
        <v>13895703001</v>
      </c>
      <c r="F88" s="31">
        <v>3781602908</v>
      </c>
      <c r="G88" s="36">
        <f t="shared" ref="G88:G99" si="16">IF(($D88      =0),0,($F88      /$D88      ))</f>
        <v>0.27602787686450059</v>
      </c>
      <c r="H88" s="31">
        <v>3636900148</v>
      </c>
      <c r="I88" s="36">
        <f t="shared" ref="I88:I99" si="17">IF(($D88      =0),0,($H88      /$D88      ))</f>
        <v>0.26546569024920685</v>
      </c>
      <c r="J88" s="31">
        <v>3551943535</v>
      </c>
      <c r="K88" s="36">
        <f t="shared" ref="K88:K99" si="18">IF(($E88      =0),0,($J88      /$E88      ))</f>
        <v>0.25561452592534434</v>
      </c>
      <c r="L88" s="31">
        <v>2965062203</v>
      </c>
      <c r="M88" s="36">
        <f t="shared" ref="M88:M99" si="19">IF(($E88      =0),0,($L88      /$E88      ))</f>
        <v>0.21337979106106544</v>
      </c>
      <c r="N88" s="31">
        <f t="shared" ref="N88:N99" si="20">$F88      +$H88      +$J88      +$L88</f>
        <v>13935508794</v>
      </c>
      <c r="O88" s="36">
        <f t="shared" ref="O88:O99" si="21">IF(($E88      =0),0,($N88      /$E88      ))</f>
        <v>1.0028646116714739</v>
      </c>
      <c r="P88" s="31">
        <v>1554927203</v>
      </c>
      <c r="Q88" s="31">
        <v>8629552815</v>
      </c>
      <c r="R88" s="31">
        <v>8969552815</v>
      </c>
      <c r="S88" s="31">
        <v>8862173648</v>
      </c>
      <c r="T88" s="36">
        <f t="shared" ref="T88:T99" si="22">IF(($R88      =0),0,($S88      /$R88      ))</f>
        <v>0.98802848155145184</v>
      </c>
      <c r="U88" s="36">
        <f t="shared" ref="U88:U99" si="23">IF(($P88      =0),0,(($L88      /$P88      )-1))</f>
        <v>0.9068816837723046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9796266170</v>
      </c>
      <c r="E89" s="31">
        <v>10005029329</v>
      </c>
      <c r="F89" s="31">
        <v>2527031323</v>
      </c>
      <c r="G89" s="36">
        <f t="shared" si="16"/>
        <v>0.25795862210632442</v>
      </c>
      <c r="H89" s="31">
        <v>2892448352</v>
      </c>
      <c r="I89" s="36">
        <f t="shared" si="17"/>
        <v>0.29526028609326771</v>
      </c>
      <c r="J89" s="31">
        <v>2627630396</v>
      </c>
      <c r="K89" s="36">
        <f t="shared" si="18"/>
        <v>0.26263095385274909</v>
      </c>
      <c r="L89" s="31">
        <v>2775557736</v>
      </c>
      <c r="M89" s="36">
        <f t="shared" si="19"/>
        <v>0.277416251839955</v>
      </c>
      <c r="N89" s="31">
        <f t="shared" si="20"/>
        <v>10822667807</v>
      </c>
      <c r="O89" s="36">
        <f t="shared" si="21"/>
        <v>1.081722746741985</v>
      </c>
      <c r="P89" s="31">
        <v>2462959883</v>
      </c>
      <c r="Q89" s="31">
        <v>0</v>
      </c>
      <c r="R89" s="31">
        <v>9124093445</v>
      </c>
      <c r="S89" s="31">
        <v>8603677598</v>
      </c>
      <c r="T89" s="36">
        <f t="shared" si="22"/>
        <v>0.94296245976248871</v>
      </c>
      <c r="U89" s="36">
        <f t="shared" si="23"/>
        <v>0.12691958775196999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6021317412</v>
      </c>
      <c r="E90" s="31">
        <v>6121817412</v>
      </c>
      <c r="F90" s="31">
        <v>1861390979</v>
      </c>
      <c r="G90" s="36">
        <f t="shared" si="16"/>
        <v>0.30913350877175116</v>
      </c>
      <c r="H90" s="31">
        <v>1137911443</v>
      </c>
      <c r="I90" s="36">
        <f t="shared" si="17"/>
        <v>0.18898047804824808</v>
      </c>
      <c r="J90" s="31">
        <v>1615799976</v>
      </c>
      <c r="K90" s="36">
        <f t="shared" si="18"/>
        <v>0.26394122321137925</v>
      </c>
      <c r="L90" s="31">
        <v>1945612275</v>
      </c>
      <c r="M90" s="36">
        <f t="shared" si="19"/>
        <v>0.31781612290268679</v>
      </c>
      <c r="N90" s="31">
        <f t="shared" si="20"/>
        <v>6560714673</v>
      </c>
      <c r="O90" s="36">
        <f t="shared" si="21"/>
        <v>1.0716939482937979</v>
      </c>
      <c r="P90" s="31">
        <v>1426954834</v>
      </c>
      <c r="Q90" s="31">
        <v>6093160449</v>
      </c>
      <c r="R90" s="31">
        <v>5770786603</v>
      </c>
      <c r="S90" s="31">
        <v>4416321992</v>
      </c>
      <c r="T90" s="36">
        <f t="shared" si="22"/>
        <v>0.76528943033591501</v>
      </c>
      <c r="U90" s="36">
        <f t="shared" si="23"/>
        <v>0.36347151895909269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29517659643</v>
      </c>
      <c r="E91" s="32">
        <f>SUM(E88:E90)</f>
        <v>30022549742</v>
      </c>
      <c r="F91" s="32">
        <f>SUM(F88:F90)</f>
        <v>8170025210</v>
      </c>
      <c r="G91" s="37">
        <f t="shared" si="16"/>
        <v>0.27678431517986185</v>
      </c>
      <c r="H91" s="32">
        <f>SUM(H88:H90)</f>
        <v>7667259943</v>
      </c>
      <c r="I91" s="37">
        <f t="shared" si="17"/>
        <v>0.25975162108823424</v>
      </c>
      <c r="J91" s="32">
        <f>SUM(J88:J90)</f>
        <v>7795373907</v>
      </c>
      <c r="K91" s="37">
        <f t="shared" si="18"/>
        <v>0.25965062841064007</v>
      </c>
      <c r="L91" s="32">
        <f>SUM(L88:L90)</f>
        <v>7686232214</v>
      </c>
      <c r="M91" s="37">
        <f t="shared" si="19"/>
        <v>0.25601530449785076</v>
      </c>
      <c r="N91" s="32">
        <f t="shared" si="20"/>
        <v>31318891274</v>
      </c>
      <c r="O91" s="37">
        <f t="shared" si="21"/>
        <v>1.0431789286100002</v>
      </c>
      <c r="P91" s="32">
        <f>SUM(P88:P90)</f>
        <v>5444841920</v>
      </c>
      <c r="Q91" s="32">
        <f>SUM(Q88:Q90)</f>
        <v>14722713264</v>
      </c>
      <c r="R91" s="32">
        <f>SUM(R88:R90)</f>
        <v>23864432863</v>
      </c>
      <c r="S91" s="32">
        <f>SUM(S88:S90)</f>
        <v>21882173238</v>
      </c>
      <c r="T91" s="37">
        <f t="shared" si="22"/>
        <v>0.91693665479587638</v>
      </c>
      <c r="U91" s="37">
        <f t="shared" si="23"/>
        <v>0.41165387846558454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1377339716</v>
      </c>
      <c r="E92" s="31">
        <v>1377339716</v>
      </c>
      <c r="F92" s="31">
        <v>228579511</v>
      </c>
      <c r="G92" s="36">
        <f t="shared" si="16"/>
        <v>0.16595724957661789</v>
      </c>
      <c r="H92" s="31">
        <v>275160720</v>
      </c>
      <c r="I92" s="36">
        <f t="shared" si="17"/>
        <v>0.19977694449929012</v>
      </c>
      <c r="J92" s="31">
        <v>247313303</v>
      </c>
      <c r="K92" s="36">
        <f t="shared" si="18"/>
        <v>0.17955868122225846</v>
      </c>
      <c r="L92" s="31">
        <v>273781596</v>
      </c>
      <c r="M92" s="36">
        <f t="shared" si="19"/>
        <v>0.19877564904256345</v>
      </c>
      <c r="N92" s="31">
        <f t="shared" si="20"/>
        <v>1024835130</v>
      </c>
      <c r="O92" s="36">
        <f t="shared" si="21"/>
        <v>0.7440685243407299</v>
      </c>
      <c r="P92" s="31">
        <v>227529026</v>
      </c>
      <c r="Q92" s="31">
        <v>903753916</v>
      </c>
      <c r="R92" s="31">
        <v>941459461</v>
      </c>
      <c r="S92" s="31">
        <v>957224595</v>
      </c>
      <c r="T92" s="36">
        <f t="shared" si="22"/>
        <v>1.0167454199071457</v>
      </c>
      <c r="U92" s="36">
        <f t="shared" si="23"/>
        <v>0.20328206388929027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308433288</v>
      </c>
      <c r="E93" s="31">
        <v>309152414</v>
      </c>
      <c r="F93" s="31">
        <v>78659008</v>
      </c>
      <c r="G93" s="36">
        <f t="shared" si="16"/>
        <v>0.25502762205096358</v>
      </c>
      <c r="H93" s="31">
        <v>80135393</v>
      </c>
      <c r="I93" s="36">
        <f t="shared" si="17"/>
        <v>0.25981434597941322</v>
      </c>
      <c r="J93" s="31">
        <v>77009081</v>
      </c>
      <c r="K93" s="36">
        <f t="shared" si="18"/>
        <v>0.24909745974035966</v>
      </c>
      <c r="L93" s="31">
        <v>68598722</v>
      </c>
      <c r="M93" s="36">
        <f t="shared" si="19"/>
        <v>0.22189288808205782</v>
      </c>
      <c r="N93" s="31">
        <f t="shared" si="20"/>
        <v>304402204</v>
      </c>
      <c r="O93" s="36">
        <f t="shared" si="21"/>
        <v>0.98463473101005772</v>
      </c>
      <c r="P93" s="31">
        <v>61193006</v>
      </c>
      <c r="Q93" s="31">
        <v>304799651</v>
      </c>
      <c r="R93" s="31">
        <v>285028897</v>
      </c>
      <c r="S93" s="31">
        <v>278368212</v>
      </c>
      <c r="T93" s="36">
        <f t="shared" si="22"/>
        <v>0.97663154483596093</v>
      </c>
      <c r="U93" s="36">
        <f t="shared" si="23"/>
        <v>0.12102226192320087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186318568</v>
      </c>
      <c r="E94" s="31">
        <v>182368885</v>
      </c>
      <c r="F94" s="31">
        <v>41453654</v>
      </c>
      <c r="G94" s="36">
        <f t="shared" si="16"/>
        <v>0.22248804531387339</v>
      </c>
      <c r="H94" s="31">
        <v>44880317</v>
      </c>
      <c r="I94" s="36">
        <f t="shared" si="17"/>
        <v>0.24087946511053049</v>
      </c>
      <c r="J94" s="31">
        <v>44800712</v>
      </c>
      <c r="K94" s="36">
        <f t="shared" si="18"/>
        <v>0.24565984487978856</v>
      </c>
      <c r="L94" s="31">
        <v>48144062</v>
      </c>
      <c r="M94" s="36">
        <f t="shared" si="19"/>
        <v>0.26399274196363048</v>
      </c>
      <c r="N94" s="31">
        <f t="shared" si="20"/>
        <v>179278745</v>
      </c>
      <c r="O94" s="36">
        <f t="shared" si="21"/>
        <v>0.98305555248637944</v>
      </c>
      <c r="P94" s="31">
        <v>42777917</v>
      </c>
      <c r="Q94" s="31">
        <v>174938069</v>
      </c>
      <c r="R94" s="31">
        <v>178535033</v>
      </c>
      <c r="S94" s="31">
        <v>179364349</v>
      </c>
      <c r="T94" s="36">
        <f t="shared" si="22"/>
        <v>1.0046451163453169</v>
      </c>
      <c r="U94" s="36">
        <f t="shared" si="23"/>
        <v>0.12544194239284723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1872091572</v>
      </c>
      <c r="E96" s="32">
        <f>SUM(E92:E95)</f>
        <v>1868861015</v>
      </c>
      <c r="F96" s="32">
        <f>SUM(F92:F95)</f>
        <v>348692173</v>
      </c>
      <c r="G96" s="37">
        <f t="shared" si="16"/>
        <v>0.18625807530744015</v>
      </c>
      <c r="H96" s="32">
        <f>SUM(H92:H95)</f>
        <v>400176430</v>
      </c>
      <c r="I96" s="37">
        <f t="shared" si="17"/>
        <v>0.2137590040921353</v>
      </c>
      <c r="J96" s="32">
        <f>SUM(J92:J95)</f>
        <v>369123096</v>
      </c>
      <c r="K96" s="37">
        <f t="shared" si="18"/>
        <v>0.19751233132764556</v>
      </c>
      <c r="L96" s="32">
        <f>SUM(L92:L95)</f>
        <v>390524380</v>
      </c>
      <c r="M96" s="37">
        <f t="shared" si="19"/>
        <v>0.20896384314592811</v>
      </c>
      <c r="N96" s="32">
        <f t="shared" si="20"/>
        <v>1508516079</v>
      </c>
      <c r="O96" s="37">
        <f t="shared" si="21"/>
        <v>0.80718473278228242</v>
      </c>
      <c r="P96" s="32">
        <f>SUM(P92:P95)</f>
        <v>331499949</v>
      </c>
      <c r="Q96" s="32">
        <f>SUM(Q92:Q95)</f>
        <v>1383491636</v>
      </c>
      <c r="R96" s="32">
        <f>SUM(R92:R95)</f>
        <v>1405023391</v>
      </c>
      <c r="S96" s="32">
        <f>SUM(S92:S95)</f>
        <v>1414957156</v>
      </c>
      <c r="T96" s="37">
        <f t="shared" si="22"/>
        <v>1.0070701776665296</v>
      </c>
      <c r="U96" s="37">
        <f t="shared" si="23"/>
        <v>0.17805260959482072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525683099</v>
      </c>
      <c r="E97" s="31">
        <v>539213003</v>
      </c>
      <c r="F97" s="31">
        <v>131993582</v>
      </c>
      <c r="G97" s="36">
        <f t="shared" si="16"/>
        <v>0.25108964364859676</v>
      </c>
      <c r="H97" s="31">
        <v>145273617</v>
      </c>
      <c r="I97" s="36">
        <f t="shared" si="17"/>
        <v>0.27635207842206089</v>
      </c>
      <c r="J97" s="31">
        <v>106172315</v>
      </c>
      <c r="K97" s="36">
        <f t="shared" si="18"/>
        <v>0.19690236401810213</v>
      </c>
      <c r="L97" s="31">
        <v>7968278</v>
      </c>
      <c r="M97" s="36">
        <f t="shared" si="19"/>
        <v>1.4777607282589957E-2</v>
      </c>
      <c r="N97" s="31">
        <f t="shared" si="20"/>
        <v>391407792</v>
      </c>
      <c r="O97" s="36">
        <f t="shared" si="21"/>
        <v>0.72588715372652091</v>
      </c>
      <c r="P97" s="31">
        <v>108129355</v>
      </c>
      <c r="Q97" s="31">
        <v>469398029</v>
      </c>
      <c r="R97" s="31">
        <v>480744156</v>
      </c>
      <c r="S97" s="31">
        <v>457351781</v>
      </c>
      <c r="T97" s="36">
        <f t="shared" si="22"/>
        <v>0.95134132218135581</v>
      </c>
      <c r="U97" s="36">
        <f t="shared" si="23"/>
        <v>-0.92630791148250169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518232102</v>
      </c>
      <c r="E98" s="31">
        <v>419367788</v>
      </c>
      <c r="F98" s="31">
        <v>90262197</v>
      </c>
      <c r="G98" s="36">
        <f t="shared" si="16"/>
        <v>0.17417330314284543</v>
      </c>
      <c r="H98" s="31">
        <v>90134143</v>
      </c>
      <c r="I98" s="36">
        <f t="shared" si="17"/>
        <v>0.17392620536656758</v>
      </c>
      <c r="J98" s="31">
        <v>0</v>
      </c>
      <c r="K98" s="36">
        <f t="shared" si="18"/>
        <v>0</v>
      </c>
      <c r="L98" s="31">
        <v>-562286921</v>
      </c>
      <c r="M98" s="36">
        <f t="shared" si="19"/>
        <v>-1.3407966398220361</v>
      </c>
      <c r="N98" s="31">
        <f t="shared" si="20"/>
        <v>-381890581</v>
      </c>
      <c r="O98" s="36">
        <f t="shared" si="21"/>
        <v>-0.91063403515388741</v>
      </c>
      <c r="P98" s="31">
        <v>68281759</v>
      </c>
      <c r="Q98" s="31">
        <v>485271482</v>
      </c>
      <c r="R98" s="31">
        <v>488256442</v>
      </c>
      <c r="S98" s="31">
        <v>372580313</v>
      </c>
      <c r="T98" s="36">
        <f t="shared" si="22"/>
        <v>0.76308325082989892</v>
      </c>
      <c r="U98" s="36">
        <f t="shared" si="23"/>
        <v>-9.2348042762050113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391506928</v>
      </c>
      <c r="E99" s="31">
        <v>454762123</v>
      </c>
      <c r="F99" s="31">
        <v>116481586</v>
      </c>
      <c r="G99" s="36">
        <f t="shared" si="16"/>
        <v>0.29752113607552816</v>
      </c>
      <c r="H99" s="31">
        <v>119934151</v>
      </c>
      <c r="I99" s="36">
        <f t="shared" si="17"/>
        <v>0.30633979228076391</v>
      </c>
      <c r="J99" s="31">
        <v>84104413</v>
      </c>
      <c r="K99" s="36">
        <f t="shared" si="18"/>
        <v>0.18494155239925292</v>
      </c>
      <c r="L99" s="31">
        <v>99575890</v>
      </c>
      <c r="M99" s="36">
        <f t="shared" si="19"/>
        <v>0.21896258497324325</v>
      </c>
      <c r="N99" s="31">
        <f t="shared" si="20"/>
        <v>420096040</v>
      </c>
      <c r="O99" s="36">
        <f t="shared" si="21"/>
        <v>0.92377095354531102</v>
      </c>
      <c r="P99" s="31">
        <v>118087791</v>
      </c>
      <c r="Q99" s="31">
        <v>392003047</v>
      </c>
      <c r="R99" s="31">
        <v>367741757</v>
      </c>
      <c r="S99" s="31">
        <v>384387814</v>
      </c>
      <c r="T99" s="36">
        <f t="shared" si="22"/>
        <v>1.0452656155661975</v>
      </c>
      <c r="U99" s="36">
        <f t="shared" si="23"/>
        <v>-0.1567638859465158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1435422129</v>
      </c>
      <c r="E101" s="32">
        <f>SUM(E97:E100)</f>
        <v>1413342914</v>
      </c>
      <c r="F101" s="32">
        <f>SUM(F97:F100)</f>
        <v>338737365</v>
      </c>
      <c r="G101" s="37">
        <f>IF(($D101     =0),0,($F101     /$D101     ))</f>
        <v>0.23598449414736589</v>
      </c>
      <c r="H101" s="32">
        <f>SUM(H97:H100)</f>
        <v>355341911</v>
      </c>
      <c r="I101" s="37">
        <f>IF(($D101     =0),0,($H101     /$D101     ))</f>
        <v>0.24755220350932738</v>
      </c>
      <c r="J101" s="32">
        <f>SUM(J97:J100)</f>
        <v>190276728</v>
      </c>
      <c r="K101" s="37">
        <f>IF(($E101     =0),0,($J101     /$E101     ))</f>
        <v>0.13462884775888154</v>
      </c>
      <c r="L101" s="32">
        <f>SUM(L97:L100)</f>
        <v>-454742753</v>
      </c>
      <c r="M101" s="37">
        <f>IF(($E101     =0),0,($L101     /$E101     ))</f>
        <v>-0.32174976680853828</v>
      </c>
      <c r="N101" s="32">
        <f>$F101     +$H101     +$J101     +$L101</f>
        <v>429613251</v>
      </c>
      <c r="O101" s="37">
        <f>IF(($E101     =0),0,($N101     /$E101     ))</f>
        <v>0.30396957931753565</v>
      </c>
      <c r="P101" s="32">
        <f>SUM(P97:P100)</f>
        <v>294498905</v>
      </c>
      <c r="Q101" s="32">
        <f>SUM(Q97:Q100)</f>
        <v>1346672558</v>
      </c>
      <c r="R101" s="32">
        <f>SUM(R97:R100)</f>
        <v>1336742355</v>
      </c>
      <c r="S101" s="32">
        <f>SUM(S97:S100)</f>
        <v>1214319908</v>
      </c>
      <c r="T101" s="37">
        <f>IF(($R101     =0),0,($S101     /$R101     ))</f>
        <v>0.90841732025465749</v>
      </c>
      <c r="U101" s="37">
        <f>IF(($P101     =0),0,(($L101     /$P101     )-1))</f>
        <v>-2.5441237481001839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32825173344</v>
      </c>
      <c r="E102" s="32">
        <f>SUM(E88:E90,E92:E95,E97:E100)</f>
        <v>33304753671</v>
      </c>
      <c r="F102" s="32">
        <f>SUM(F88:F90,F92:F95,F97:F100)</f>
        <v>8857454748</v>
      </c>
      <c r="G102" s="37">
        <f>IF(($D102     =0),0,($F102     /$D102     ))</f>
        <v>0.26983725737488068</v>
      </c>
      <c r="H102" s="32">
        <f>SUM(H88:H90,H92:H95,H97:H100)</f>
        <v>8422778284</v>
      </c>
      <c r="I102" s="37">
        <f>IF(($D102     =0),0,($H102     /$D102     ))</f>
        <v>0.25659508925455743</v>
      </c>
      <c r="J102" s="32">
        <f>SUM(J88:J90,J92:J95,J97:J100)</f>
        <v>8354773731</v>
      </c>
      <c r="K102" s="37">
        <f>IF(($E102     =0),0,($J102     /$E102     ))</f>
        <v>0.25085829529118814</v>
      </c>
      <c r="L102" s="32">
        <f>SUM(L88:L90,L92:L95,L97:L100)</f>
        <v>7622013841</v>
      </c>
      <c r="M102" s="37">
        <f>IF(($E102     =0),0,($L102     /$E102     ))</f>
        <v>0.22885663459017991</v>
      </c>
      <c r="N102" s="32">
        <f>$F102     +$H102     +$J102     +$L102</f>
        <v>33257020604</v>
      </c>
      <c r="O102" s="37">
        <f>IF(($E102     =0),0,($N102     /$E102     ))</f>
        <v>0.99856677916097114</v>
      </c>
      <c r="P102" s="32">
        <f>SUM(P88:P90,P92:P95,P97:P100)</f>
        <v>6070840774</v>
      </c>
      <c r="Q102" s="32">
        <f>SUM(Q88:Q90,Q92:Q95,Q97:Q100)</f>
        <v>17452877458</v>
      </c>
      <c r="R102" s="32">
        <f>SUM(R88:R90,R92:R95,R97:R100)</f>
        <v>26606198609</v>
      </c>
      <c r="S102" s="32">
        <f>SUM(S88:S90,S92:S95,S97:S100)</f>
        <v>24511450302</v>
      </c>
      <c r="T102" s="37">
        <f>IF(($R102     =0),0,($S102     /$R102     ))</f>
        <v>0.92126841050147557</v>
      </c>
      <c r="U102" s="37">
        <f>IF(($P102     =0),0,(($L102     /$P102     )-1))</f>
        <v>0.25551206574932972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9683332880</v>
      </c>
      <c r="E105" s="31">
        <v>9683332880</v>
      </c>
      <c r="F105" s="31">
        <v>2105659105</v>
      </c>
      <c r="G105" s="36">
        <f t="shared" ref="G105:G136" si="24">IF(($D105     =0),0,($F105     /$D105     ))</f>
        <v>0.21745189709929708</v>
      </c>
      <c r="H105" s="31">
        <v>2177064957</v>
      </c>
      <c r="I105" s="36">
        <f t="shared" ref="I105:I136" si="25">IF(($D105     =0),0,($H105     /$D105     ))</f>
        <v>0.22482599575777468</v>
      </c>
      <c r="J105" s="31">
        <v>2719365549</v>
      </c>
      <c r="K105" s="36">
        <f t="shared" ref="K105:K136" si="26">IF(($E105     =0),0,($J105     /$E105     ))</f>
        <v>0.28082950185638977</v>
      </c>
      <c r="L105" s="31">
        <v>2764139113</v>
      </c>
      <c r="M105" s="36">
        <f t="shared" ref="M105:M136" si="27">IF(($E105     =0),0,($L105     /$E105     ))</f>
        <v>0.28545327804531695</v>
      </c>
      <c r="N105" s="31">
        <f t="shared" ref="N105:N136" si="28">$F105     +$H105     +$J105     +$L105</f>
        <v>9766228724</v>
      </c>
      <c r="O105" s="36">
        <f t="shared" ref="O105:O136" si="29">IF(($E105     =0),0,($N105     /$E105     ))</f>
        <v>1.0085606727587786</v>
      </c>
      <c r="P105" s="31">
        <v>1766139475</v>
      </c>
      <c r="Q105" s="31">
        <v>7281636340</v>
      </c>
      <c r="R105" s="31">
        <v>7559839260</v>
      </c>
      <c r="S105" s="31">
        <v>7540739577</v>
      </c>
      <c r="T105" s="36">
        <f t="shared" ref="T105:T136" si="30">IF(($R105     =0),0,($S105     /$R105     ))</f>
        <v>0.99747353318726517</v>
      </c>
      <c r="U105" s="36">
        <f t="shared" ref="U105:U136" si="31">IF(($P105     =0),0,(($L105     /$P105     )-1))</f>
        <v>0.56507407944097965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9683332880</v>
      </c>
      <c r="E106" s="32">
        <f>E105</f>
        <v>9683332880</v>
      </c>
      <c r="F106" s="32">
        <f>F105</f>
        <v>2105659105</v>
      </c>
      <c r="G106" s="37">
        <f t="shared" si="24"/>
        <v>0.21745189709929708</v>
      </c>
      <c r="H106" s="32">
        <f>H105</f>
        <v>2177064957</v>
      </c>
      <c r="I106" s="37">
        <f t="shared" si="25"/>
        <v>0.22482599575777468</v>
      </c>
      <c r="J106" s="32">
        <f>J105</f>
        <v>2719365549</v>
      </c>
      <c r="K106" s="37">
        <f t="shared" si="26"/>
        <v>0.28082950185638977</v>
      </c>
      <c r="L106" s="32">
        <f>L105</f>
        <v>2764139113</v>
      </c>
      <c r="M106" s="37">
        <f t="shared" si="27"/>
        <v>0.28545327804531695</v>
      </c>
      <c r="N106" s="32">
        <f t="shared" si="28"/>
        <v>9766228724</v>
      </c>
      <c r="O106" s="37">
        <f t="shared" si="29"/>
        <v>1.0085606727587786</v>
      </c>
      <c r="P106" s="32">
        <f>P105</f>
        <v>1766139475</v>
      </c>
      <c r="Q106" s="32">
        <f>Q105</f>
        <v>7281636340</v>
      </c>
      <c r="R106" s="32">
        <f>R105</f>
        <v>7559839260</v>
      </c>
      <c r="S106" s="32">
        <f>S105</f>
        <v>7540739577</v>
      </c>
      <c r="T106" s="37">
        <f t="shared" si="30"/>
        <v>0.99747353318726517</v>
      </c>
      <c r="U106" s="37">
        <f t="shared" si="31"/>
        <v>0.56507407944097965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484041567</v>
      </c>
      <c r="E111" s="31">
        <v>531113186</v>
      </c>
      <c r="F111" s="31">
        <v>67287259</v>
      </c>
      <c r="G111" s="36">
        <f t="shared" si="24"/>
        <v>0.13901132379401623</v>
      </c>
      <c r="H111" s="31">
        <v>85131351</v>
      </c>
      <c r="I111" s="36">
        <f t="shared" si="25"/>
        <v>0.17587611644104936</v>
      </c>
      <c r="J111" s="31">
        <v>73820393</v>
      </c>
      <c r="K111" s="36">
        <f t="shared" si="26"/>
        <v>0.13899182875870078</v>
      </c>
      <c r="L111" s="31">
        <v>75707981</v>
      </c>
      <c r="M111" s="36">
        <f t="shared" si="27"/>
        <v>0.14254585085748558</v>
      </c>
      <c r="N111" s="31">
        <f t="shared" si="28"/>
        <v>301946984</v>
      </c>
      <c r="O111" s="36">
        <f t="shared" si="29"/>
        <v>0.56851720491835045</v>
      </c>
      <c r="P111" s="31">
        <v>60547712</v>
      </c>
      <c r="Q111" s="31">
        <v>506873051</v>
      </c>
      <c r="R111" s="31">
        <v>426225526</v>
      </c>
      <c r="S111" s="31">
        <v>256211129</v>
      </c>
      <c r="T111" s="36">
        <f t="shared" si="30"/>
        <v>0.6011163418682719</v>
      </c>
      <c r="U111" s="36">
        <f t="shared" si="31"/>
        <v>0.25038549763862261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484041567</v>
      </c>
      <c r="E112" s="32">
        <f>SUM(E107:E111)</f>
        <v>531113186</v>
      </c>
      <c r="F112" s="32">
        <f>SUM(F107:F111)</f>
        <v>67287259</v>
      </c>
      <c r="G112" s="37">
        <f t="shared" si="24"/>
        <v>0.13901132379401623</v>
      </c>
      <c r="H112" s="32">
        <f>SUM(H107:H111)</f>
        <v>85131351</v>
      </c>
      <c r="I112" s="37">
        <f t="shared" si="25"/>
        <v>0.17587611644104936</v>
      </c>
      <c r="J112" s="32">
        <f>SUM(J107:J111)</f>
        <v>73820393</v>
      </c>
      <c r="K112" s="37">
        <f t="shared" si="26"/>
        <v>0.13899182875870078</v>
      </c>
      <c r="L112" s="32">
        <f>SUM(L107:L111)</f>
        <v>75707981</v>
      </c>
      <c r="M112" s="37">
        <f t="shared" si="27"/>
        <v>0.14254585085748558</v>
      </c>
      <c r="N112" s="32">
        <f t="shared" si="28"/>
        <v>301946984</v>
      </c>
      <c r="O112" s="37">
        <f t="shared" si="29"/>
        <v>0.56851720491835045</v>
      </c>
      <c r="P112" s="32">
        <f>SUM(P107:P111)</f>
        <v>60547712</v>
      </c>
      <c r="Q112" s="32">
        <f>SUM(Q107:Q111)</f>
        <v>506873051</v>
      </c>
      <c r="R112" s="32">
        <f>SUM(R107:R111)</f>
        <v>426225526</v>
      </c>
      <c r="S112" s="32">
        <f>SUM(S107:S111)</f>
        <v>256211129</v>
      </c>
      <c r="T112" s="37">
        <f t="shared" si="30"/>
        <v>0.6011163418682719</v>
      </c>
      <c r="U112" s="37">
        <f t="shared" si="31"/>
        <v>0.25038549763862261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1264764918</v>
      </c>
      <c r="E117" s="31">
        <v>1034122409</v>
      </c>
      <c r="F117" s="31">
        <v>369256301</v>
      </c>
      <c r="G117" s="36">
        <f t="shared" si="24"/>
        <v>0.29195647012720194</v>
      </c>
      <c r="H117" s="31">
        <v>313022287</v>
      </c>
      <c r="I117" s="36">
        <f t="shared" si="25"/>
        <v>0.24749444149272332</v>
      </c>
      <c r="J117" s="31">
        <v>332368009</v>
      </c>
      <c r="K117" s="36">
        <f t="shared" si="26"/>
        <v>0.32140103154848082</v>
      </c>
      <c r="L117" s="31">
        <v>228244149</v>
      </c>
      <c r="M117" s="36">
        <f t="shared" si="27"/>
        <v>0.22071289338049727</v>
      </c>
      <c r="N117" s="31">
        <f t="shared" si="28"/>
        <v>1242890746</v>
      </c>
      <c r="O117" s="36">
        <f t="shared" si="29"/>
        <v>1.201879714802699</v>
      </c>
      <c r="P117" s="31">
        <v>203869865</v>
      </c>
      <c r="Q117" s="31">
        <v>144697795</v>
      </c>
      <c r="R117" s="31">
        <v>1145340481</v>
      </c>
      <c r="S117" s="31">
        <v>604487951</v>
      </c>
      <c r="T117" s="36">
        <f t="shared" si="30"/>
        <v>0.52778013265733859</v>
      </c>
      <c r="U117" s="36">
        <f t="shared" si="31"/>
        <v>0.11955805238797801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583398231</v>
      </c>
      <c r="E120" s="31">
        <v>523964206</v>
      </c>
      <c r="F120" s="31">
        <v>124490928</v>
      </c>
      <c r="G120" s="36">
        <f t="shared" si="24"/>
        <v>0.21338927920060835</v>
      </c>
      <c r="H120" s="31">
        <v>130788855</v>
      </c>
      <c r="I120" s="36">
        <f t="shared" si="25"/>
        <v>0.22418452448135723</v>
      </c>
      <c r="J120" s="31">
        <v>123757924</v>
      </c>
      <c r="K120" s="36">
        <f t="shared" si="26"/>
        <v>0.23619537858278816</v>
      </c>
      <c r="L120" s="31">
        <v>124330728</v>
      </c>
      <c r="M120" s="36">
        <f t="shared" si="27"/>
        <v>0.23728859066376759</v>
      </c>
      <c r="N120" s="31">
        <f t="shared" si="28"/>
        <v>503368435</v>
      </c>
      <c r="O120" s="36">
        <f t="shared" si="29"/>
        <v>0.96069240844287751</v>
      </c>
      <c r="P120" s="31">
        <v>131849771</v>
      </c>
      <c r="Q120" s="31">
        <v>577558553</v>
      </c>
      <c r="R120" s="31">
        <v>578108553</v>
      </c>
      <c r="S120" s="31">
        <v>458674759</v>
      </c>
      <c r="T120" s="36">
        <f t="shared" si="30"/>
        <v>0.79340593841724394</v>
      </c>
      <c r="U120" s="36">
        <f t="shared" si="31"/>
        <v>-5.7027349709996789E-2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1848163149</v>
      </c>
      <c r="E121" s="32">
        <f>SUM(E113:E120)</f>
        <v>1558086615</v>
      </c>
      <c r="F121" s="32">
        <f>SUM(F113:F120)</f>
        <v>493747229</v>
      </c>
      <c r="G121" s="37">
        <f t="shared" si="24"/>
        <v>0.26715565087809245</v>
      </c>
      <c r="H121" s="32">
        <f>SUM(H113:H120)</f>
        <v>443811142</v>
      </c>
      <c r="I121" s="37">
        <f t="shared" si="25"/>
        <v>0.24013634415345655</v>
      </c>
      <c r="J121" s="32">
        <f>SUM(J113:J120)</f>
        <v>456125933</v>
      </c>
      <c r="K121" s="37">
        <f t="shared" si="26"/>
        <v>0.29274748182083576</v>
      </c>
      <c r="L121" s="32">
        <f>SUM(L113:L120)</f>
        <v>352574877</v>
      </c>
      <c r="M121" s="37">
        <f t="shared" si="27"/>
        <v>0.22628708417471388</v>
      </c>
      <c r="N121" s="32">
        <f t="shared" si="28"/>
        <v>1746259181</v>
      </c>
      <c r="O121" s="37">
        <f t="shared" si="29"/>
        <v>1.1207715695574472</v>
      </c>
      <c r="P121" s="32">
        <f>SUM(P113:P120)</f>
        <v>335719636</v>
      </c>
      <c r="Q121" s="32">
        <f>SUM(Q113:Q120)</f>
        <v>722256348</v>
      </c>
      <c r="R121" s="32">
        <f>SUM(R113:R120)</f>
        <v>1723449034</v>
      </c>
      <c r="S121" s="32">
        <f>SUM(S113:S120)</f>
        <v>1063162710</v>
      </c>
      <c r="T121" s="37">
        <f t="shared" si="30"/>
        <v>0.6168808528863059</v>
      </c>
      <c r="U121" s="37">
        <f t="shared" si="31"/>
        <v>5.0206300712181129E-2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286657248</v>
      </c>
      <c r="E125" s="31">
        <v>331195154</v>
      </c>
      <c r="F125" s="31">
        <v>80750501</v>
      </c>
      <c r="G125" s="36">
        <f t="shared" si="24"/>
        <v>0.28169704957189851</v>
      </c>
      <c r="H125" s="31">
        <v>80683916</v>
      </c>
      <c r="I125" s="36">
        <f t="shared" si="25"/>
        <v>0.28146476868430692</v>
      </c>
      <c r="J125" s="31">
        <v>90463301</v>
      </c>
      <c r="K125" s="36">
        <f t="shared" si="26"/>
        <v>0.27314198262695594</v>
      </c>
      <c r="L125" s="31">
        <v>68788009</v>
      </c>
      <c r="M125" s="36">
        <f t="shared" si="27"/>
        <v>0.20769630282694293</v>
      </c>
      <c r="N125" s="31">
        <f t="shared" si="28"/>
        <v>320685727</v>
      </c>
      <c r="O125" s="36">
        <f t="shared" si="29"/>
        <v>0.96826817399628984</v>
      </c>
      <c r="P125" s="31">
        <v>52394659</v>
      </c>
      <c r="Q125" s="31">
        <v>316140362</v>
      </c>
      <c r="R125" s="31">
        <v>356184122</v>
      </c>
      <c r="S125" s="31">
        <v>249243355</v>
      </c>
      <c r="T125" s="36">
        <f t="shared" si="30"/>
        <v>0.69975987026170694</v>
      </c>
      <c r="U125" s="36">
        <f t="shared" si="31"/>
        <v>0.31288208212214919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286657248</v>
      </c>
      <c r="E126" s="32">
        <f>SUM(E122:E125)</f>
        <v>331195154</v>
      </c>
      <c r="F126" s="32">
        <f>SUM(F122:F125)</f>
        <v>80750501</v>
      </c>
      <c r="G126" s="37">
        <f t="shared" si="24"/>
        <v>0.28169704957189851</v>
      </c>
      <c r="H126" s="32">
        <f>SUM(H122:H125)</f>
        <v>80683916</v>
      </c>
      <c r="I126" s="37">
        <f t="shared" si="25"/>
        <v>0.28146476868430692</v>
      </c>
      <c r="J126" s="32">
        <f>SUM(J122:J125)</f>
        <v>90463301</v>
      </c>
      <c r="K126" s="37">
        <f t="shared" si="26"/>
        <v>0.27314198262695594</v>
      </c>
      <c r="L126" s="32">
        <f>SUM(L122:L125)</f>
        <v>68788009</v>
      </c>
      <c r="M126" s="37">
        <f t="shared" si="27"/>
        <v>0.20769630282694293</v>
      </c>
      <c r="N126" s="32">
        <f t="shared" si="28"/>
        <v>320685727</v>
      </c>
      <c r="O126" s="37">
        <f t="shared" si="29"/>
        <v>0.96826817399628984</v>
      </c>
      <c r="P126" s="32">
        <f>SUM(P122:P125)</f>
        <v>52394659</v>
      </c>
      <c r="Q126" s="32">
        <f>SUM(Q122:Q125)</f>
        <v>316140362</v>
      </c>
      <c r="R126" s="32">
        <f>SUM(R122:R125)</f>
        <v>356184122</v>
      </c>
      <c r="S126" s="32">
        <f>SUM(S122:S125)</f>
        <v>249243355</v>
      </c>
      <c r="T126" s="37">
        <f t="shared" si="30"/>
        <v>0.69975987026170694</v>
      </c>
      <c r="U126" s="37">
        <f t="shared" si="31"/>
        <v>0.31288208212214919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183124932</v>
      </c>
      <c r="E131" s="31">
        <v>170126439</v>
      </c>
      <c r="F131" s="31">
        <v>27158634</v>
      </c>
      <c r="G131" s="36">
        <f t="shared" si="24"/>
        <v>0.14830658885923845</v>
      </c>
      <c r="H131" s="31">
        <v>25760544</v>
      </c>
      <c r="I131" s="36">
        <f t="shared" si="25"/>
        <v>0.14067196486385589</v>
      </c>
      <c r="J131" s="31">
        <v>11729922</v>
      </c>
      <c r="K131" s="36">
        <f t="shared" si="26"/>
        <v>6.8948260299505834E-2</v>
      </c>
      <c r="L131" s="31">
        <v>30026275</v>
      </c>
      <c r="M131" s="36">
        <f t="shared" si="27"/>
        <v>0.1764938781796285</v>
      </c>
      <c r="N131" s="31">
        <f t="shared" si="28"/>
        <v>94675375</v>
      </c>
      <c r="O131" s="36">
        <f t="shared" si="29"/>
        <v>0.55650006875180646</v>
      </c>
      <c r="P131" s="31">
        <v>28945970</v>
      </c>
      <c r="Q131" s="31">
        <v>109715174</v>
      </c>
      <c r="R131" s="31">
        <v>101052217</v>
      </c>
      <c r="S131" s="31">
        <v>105620816</v>
      </c>
      <c r="T131" s="36">
        <f t="shared" si="30"/>
        <v>1.0452102797507155</v>
      </c>
      <c r="U131" s="36">
        <f t="shared" si="31"/>
        <v>3.7321430237093445E-2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183124932</v>
      </c>
      <c r="E132" s="32">
        <f>SUM(E127:E131)</f>
        <v>170126439</v>
      </c>
      <c r="F132" s="32">
        <f>SUM(F127:F131)</f>
        <v>27158634</v>
      </c>
      <c r="G132" s="37">
        <f t="shared" si="24"/>
        <v>0.14830658885923845</v>
      </c>
      <c r="H132" s="32">
        <f>SUM(H127:H131)</f>
        <v>25760544</v>
      </c>
      <c r="I132" s="37">
        <f t="shared" si="25"/>
        <v>0.14067196486385589</v>
      </c>
      <c r="J132" s="32">
        <f>SUM(J127:J131)</f>
        <v>11729922</v>
      </c>
      <c r="K132" s="37">
        <f t="shared" si="26"/>
        <v>6.8948260299505834E-2</v>
      </c>
      <c r="L132" s="32">
        <f>SUM(L127:L131)</f>
        <v>30026275</v>
      </c>
      <c r="M132" s="37">
        <f t="shared" si="27"/>
        <v>0.1764938781796285</v>
      </c>
      <c r="N132" s="32">
        <f t="shared" si="28"/>
        <v>94675375</v>
      </c>
      <c r="O132" s="37">
        <f t="shared" si="29"/>
        <v>0.55650006875180646</v>
      </c>
      <c r="P132" s="32">
        <f>SUM(P127:P131)</f>
        <v>28945970</v>
      </c>
      <c r="Q132" s="32">
        <f>SUM(Q127:Q131)</f>
        <v>109715174</v>
      </c>
      <c r="R132" s="32">
        <f>SUM(R127:R131)</f>
        <v>101052217</v>
      </c>
      <c r="S132" s="32">
        <f>SUM(S127:S131)</f>
        <v>105620816</v>
      </c>
      <c r="T132" s="37">
        <f t="shared" si="30"/>
        <v>1.0452102797507155</v>
      </c>
      <c r="U132" s="37">
        <f t="shared" si="31"/>
        <v>3.7321430237093445E-2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317295299</v>
      </c>
      <c r="E133" s="31">
        <v>317379155</v>
      </c>
      <c r="F133" s="31">
        <v>97063772</v>
      </c>
      <c r="G133" s="36">
        <f t="shared" si="24"/>
        <v>0.30590989625724019</v>
      </c>
      <c r="H133" s="31">
        <v>88091024</v>
      </c>
      <c r="I133" s="36">
        <f t="shared" si="25"/>
        <v>0.27763104047753318</v>
      </c>
      <c r="J133" s="31">
        <v>78196596</v>
      </c>
      <c r="K133" s="36">
        <f t="shared" si="26"/>
        <v>0.24638226792178586</v>
      </c>
      <c r="L133" s="31">
        <v>58889547</v>
      </c>
      <c r="M133" s="36">
        <f t="shared" si="27"/>
        <v>0.18554951096268438</v>
      </c>
      <c r="N133" s="31">
        <f t="shared" si="28"/>
        <v>322240939</v>
      </c>
      <c r="O133" s="36">
        <f t="shared" si="29"/>
        <v>1.015318535963712</v>
      </c>
      <c r="P133" s="31">
        <v>51696503</v>
      </c>
      <c r="Q133" s="31">
        <v>289580886</v>
      </c>
      <c r="R133" s="31">
        <v>302483455</v>
      </c>
      <c r="S133" s="31">
        <v>306590577</v>
      </c>
      <c r="T133" s="36">
        <f t="shared" si="30"/>
        <v>1.013578005448265</v>
      </c>
      <c r="U133" s="36">
        <f t="shared" si="31"/>
        <v>0.13913985632645209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94764270</v>
      </c>
      <c r="E136" s="31">
        <v>108686525</v>
      </c>
      <c r="F136" s="31">
        <v>34261934</v>
      </c>
      <c r="G136" s="36">
        <f t="shared" si="24"/>
        <v>0.36154907329524094</v>
      </c>
      <c r="H136" s="31">
        <v>26102349</v>
      </c>
      <c r="I136" s="36">
        <f t="shared" si="25"/>
        <v>0.27544504906754413</v>
      </c>
      <c r="J136" s="31">
        <v>22796112</v>
      </c>
      <c r="K136" s="36">
        <f t="shared" si="26"/>
        <v>0.20974184242250821</v>
      </c>
      <c r="L136" s="31">
        <v>5968147</v>
      </c>
      <c r="M136" s="36">
        <f t="shared" si="27"/>
        <v>5.4911563323972311E-2</v>
      </c>
      <c r="N136" s="31">
        <f t="shared" si="28"/>
        <v>89128542</v>
      </c>
      <c r="O136" s="36">
        <f t="shared" si="29"/>
        <v>0.82005144611993064</v>
      </c>
      <c r="P136" s="31">
        <v>11314070</v>
      </c>
      <c r="Q136" s="31">
        <v>84714342</v>
      </c>
      <c r="R136" s="31">
        <v>87714342</v>
      </c>
      <c r="S136" s="31">
        <v>85411004</v>
      </c>
      <c r="T136" s="36">
        <f t="shared" si="30"/>
        <v>0.97374046310465401</v>
      </c>
      <c r="U136" s="36">
        <f t="shared" si="31"/>
        <v>-0.47250220300917356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412059569</v>
      </c>
      <c r="E137" s="32">
        <f>SUM(E133:E136)</f>
        <v>426065680</v>
      </c>
      <c r="F137" s="32">
        <f>SUM(F133:F136)</f>
        <v>131325706</v>
      </c>
      <c r="G137" s="37">
        <f t="shared" ref="G137:G170" si="32">IF(($D137     =0),0,($F137     /$D137     ))</f>
        <v>0.31870563355367681</v>
      </c>
      <c r="H137" s="32">
        <f>SUM(H133:H136)</f>
        <v>114193373</v>
      </c>
      <c r="I137" s="37">
        <f t="shared" ref="I137:I170" si="33">IF(($D137     =0),0,($H137     /$D137     ))</f>
        <v>0.27712831248435343</v>
      </c>
      <c r="J137" s="32">
        <f>SUM(J133:J136)</f>
        <v>100992708</v>
      </c>
      <c r="K137" s="37">
        <f t="shared" ref="K137:K170" si="34">IF(($E137     =0),0,($J137     /$E137     ))</f>
        <v>0.23703553874604497</v>
      </c>
      <c r="L137" s="32">
        <f>SUM(L133:L136)</f>
        <v>64857694</v>
      </c>
      <c r="M137" s="37">
        <f t="shared" ref="M137:M170" si="35">IF(($E137     =0),0,($L137     /$E137     ))</f>
        <v>0.15222463822948612</v>
      </c>
      <c r="N137" s="32">
        <f t="shared" ref="N137:N170" si="36">$F137     +$H137     +$J137     +$L137</f>
        <v>411369481</v>
      </c>
      <c r="O137" s="37">
        <f t="shared" ref="O137:O170" si="37">IF(($E137     =0),0,($N137     /$E137     ))</f>
        <v>0.96550719832679321</v>
      </c>
      <c r="P137" s="32">
        <f>SUM(P133:P136)</f>
        <v>63010573</v>
      </c>
      <c r="Q137" s="32">
        <f>SUM(Q133:Q136)</f>
        <v>374295228</v>
      </c>
      <c r="R137" s="32">
        <f>SUM(R133:R136)</f>
        <v>390197797</v>
      </c>
      <c r="S137" s="32">
        <f>SUM(S133:S136)</f>
        <v>392001581</v>
      </c>
      <c r="T137" s="37">
        <f t="shared" ref="T137:T170" si="38">IF(($R137     =0),0,($S137     /$R137     ))</f>
        <v>1.0046227426547978</v>
      </c>
      <c r="U137" s="37">
        <f t="shared" ref="U137:U170" si="39">IF(($P137     =0),0,(($L137     /$P137     )-1))</f>
        <v>2.9314461241290335E-2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62253388</v>
      </c>
      <c r="E140" s="31">
        <v>62253388</v>
      </c>
      <c r="F140" s="31">
        <v>16538734</v>
      </c>
      <c r="G140" s="36">
        <f t="shared" si="32"/>
        <v>0.26566801472716634</v>
      </c>
      <c r="H140" s="31">
        <v>15136348</v>
      </c>
      <c r="I140" s="36">
        <f t="shared" si="33"/>
        <v>0.24314095162178162</v>
      </c>
      <c r="J140" s="31">
        <v>15713016</v>
      </c>
      <c r="K140" s="36">
        <f t="shared" si="34"/>
        <v>0.25240419043538642</v>
      </c>
      <c r="L140" s="31">
        <v>6785556</v>
      </c>
      <c r="M140" s="36">
        <f t="shared" si="35"/>
        <v>0.1089989833163779</v>
      </c>
      <c r="N140" s="31">
        <f t="shared" si="36"/>
        <v>54173654</v>
      </c>
      <c r="O140" s="36">
        <f t="shared" si="37"/>
        <v>0.87021214010071224</v>
      </c>
      <c r="P140" s="31">
        <v>11274887</v>
      </c>
      <c r="Q140" s="31">
        <v>59158550</v>
      </c>
      <c r="R140" s="31">
        <v>59158550</v>
      </c>
      <c r="S140" s="31">
        <v>43330819</v>
      </c>
      <c r="T140" s="36">
        <f t="shared" si="38"/>
        <v>0.73245235050554824</v>
      </c>
      <c r="U140" s="36">
        <f t="shared" si="39"/>
        <v>-0.39817081980511204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59499000</v>
      </c>
      <c r="E143" s="31">
        <v>61377209</v>
      </c>
      <c r="F143" s="31">
        <v>16892905</v>
      </c>
      <c r="G143" s="36">
        <f t="shared" si="32"/>
        <v>0.28391914149817643</v>
      </c>
      <c r="H143" s="31">
        <v>13986514</v>
      </c>
      <c r="I143" s="36">
        <f t="shared" si="33"/>
        <v>0.23507141296492379</v>
      </c>
      <c r="J143" s="31">
        <v>18423953</v>
      </c>
      <c r="K143" s="36">
        <f t="shared" si="34"/>
        <v>0.30017580304115815</v>
      </c>
      <c r="L143" s="31">
        <v>16940747</v>
      </c>
      <c r="M143" s="36">
        <f t="shared" si="35"/>
        <v>0.27601038359368868</v>
      </c>
      <c r="N143" s="31">
        <f t="shared" si="36"/>
        <v>66244119</v>
      </c>
      <c r="O143" s="36">
        <f t="shared" si="37"/>
        <v>1.0792950686304423</v>
      </c>
      <c r="P143" s="31">
        <v>7640796</v>
      </c>
      <c r="Q143" s="31">
        <v>76602000</v>
      </c>
      <c r="R143" s="31">
        <v>49664110</v>
      </c>
      <c r="S143" s="31">
        <v>47758544</v>
      </c>
      <c r="T143" s="36">
        <f t="shared" si="38"/>
        <v>0.96163092422274354</v>
      </c>
      <c r="U143" s="36">
        <f t="shared" si="39"/>
        <v>1.2171442608859078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121752388</v>
      </c>
      <c r="E144" s="32">
        <f>SUM(E138:E143)</f>
        <v>123630597</v>
      </c>
      <c r="F144" s="32">
        <f>SUM(F138:F143)</f>
        <v>33431639</v>
      </c>
      <c r="G144" s="37">
        <f t="shared" si="32"/>
        <v>0.27458713171194638</v>
      </c>
      <c r="H144" s="32">
        <f>SUM(H138:H143)</f>
        <v>29122862</v>
      </c>
      <c r="I144" s="37">
        <f t="shared" si="33"/>
        <v>0.23919746034057254</v>
      </c>
      <c r="J144" s="32">
        <f>SUM(J138:J143)</f>
        <v>34136969</v>
      </c>
      <c r="K144" s="37">
        <f t="shared" si="34"/>
        <v>0.27612071629808599</v>
      </c>
      <c r="L144" s="32">
        <f>SUM(L138:L143)</f>
        <v>23726303</v>
      </c>
      <c r="M144" s="37">
        <f t="shared" si="35"/>
        <v>0.1919128725067954</v>
      </c>
      <c r="N144" s="32">
        <f t="shared" si="36"/>
        <v>120417773</v>
      </c>
      <c r="O144" s="37">
        <f t="shared" si="37"/>
        <v>0.97401271143259138</v>
      </c>
      <c r="P144" s="32">
        <f>SUM(P138:P143)</f>
        <v>18915683</v>
      </c>
      <c r="Q144" s="32">
        <f>SUM(Q138:Q143)</f>
        <v>135760550</v>
      </c>
      <c r="R144" s="32">
        <f>SUM(R138:R143)</f>
        <v>108822660</v>
      </c>
      <c r="S144" s="32">
        <f>SUM(S138:S143)</f>
        <v>91089363</v>
      </c>
      <c r="T144" s="37">
        <f t="shared" si="38"/>
        <v>0.83704407703322081</v>
      </c>
      <c r="U144" s="37">
        <f t="shared" si="39"/>
        <v>0.25431912767833964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47046000</v>
      </c>
      <c r="E149" s="31">
        <v>54873296</v>
      </c>
      <c r="F149" s="31">
        <v>12899009</v>
      </c>
      <c r="G149" s="36">
        <f t="shared" si="32"/>
        <v>0.27417865493346938</v>
      </c>
      <c r="H149" s="31">
        <v>12185944</v>
      </c>
      <c r="I149" s="36">
        <f t="shared" si="33"/>
        <v>0.25902189346596949</v>
      </c>
      <c r="J149" s="31">
        <v>16662302</v>
      </c>
      <c r="K149" s="36">
        <f t="shared" si="34"/>
        <v>0.30365046779766974</v>
      </c>
      <c r="L149" s="31">
        <v>9991638</v>
      </c>
      <c r="M149" s="36">
        <f t="shared" si="35"/>
        <v>0.18208561774747412</v>
      </c>
      <c r="N149" s="31">
        <f t="shared" si="36"/>
        <v>51738893</v>
      </c>
      <c r="O149" s="36">
        <f t="shared" si="37"/>
        <v>0.94287926498893015</v>
      </c>
      <c r="P149" s="31">
        <v>8781389</v>
      </c>
      <c r="Q149" s="31">
        <v>44501633</v>
      </c>
      <c r="R149" s="31">
        <v>43451635</v>
      </c>
      <c r="S149" s="31">
        <v>38461569</v>
      </c>
      <c r="T149" s="36">
        <f t="shared" si="38"/>
        <v>0.88515815342736814</v>
      </c>
      <c r="U149" s="36">
        <f t="shared" si="39"/>
        <v>0.13781976860380518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47046000</v>
      </c>
      <c r="E150" s="32">
        <f>SUM(E145:E149)</f>
        <v>54873296</v>
      </c>
      <c r="F150" s="32">
        <f>SUM(F145:F149)</f>
        <v>12899009</v>
      </c>
      <c r="G150" s="37">
        <f t="shared" si="32"/>
        <v>0.27417865493346938</v>
      </c>
      <c r="H150" s="32">
        <f>SUM(H145:H149)</f>
        <v>12185944</v>
      </c>
      <c r="I150" s="37">
        <f t="shared" si="33"/>
        <v>0.25902189346596949</v>
      </c>
      <c r="J150" s="32">
        <f>SUM(J145:J149)</f>
        <v>16662302</v>
      </c>
      <c r="K150" s="37">
        <f t="shared" si="34"/>
        <v>0.30365046779766974</v>
      </c>
      <c r="L150" s="32">
        <f>SUM(L145:L149)</f>
        <v>9991638</v>
      </c>
      <c r="M150" s="37">
        <f t="shared" si="35"/>
        <v>0.18208561774747412</v>
      </c>
      <c r="N150" s="32">
        <f t="shared" si="36"/>
        <v>51738893</v>
      </c>
      <c r="O150" s="37">
        <f t="shared" si="37"/>
        <v>0.94287926498893015</v>
      </c>
      <c r="P150" s="32">
        <f>SUM(P145:P149)</f>
        <v>8781389</v>
      </c>
      <c r="Q150" s="32">
        <f>SUM(Q145:Q149)</f>
        <v>44501633</v>
      </c>
      <c r="R150" s="32">
        <f>SUM(R145:R149)</f>
        <v>43451635</v>
      </c>
      <c r="S150" s="32">
        <f>SUM(S145:S149)</f>
        <v>38461569</v>
      </c>
      <c r="T150" s="37">
        <f t="shared" si="38"/>
        <v>0.88515815342736814</v>
      </c>
      <c r="U150" s="37">
        <f t="shared" si="39"/>
        <v>0.13781976860380518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1156968900</v>
      </c>
      <c r="E152" s="31">
        <v>1151498600</v>
      </c>
      <c r="F152" s="31">
        <v>331561282</v>
      </c>
      <c r="G152" s="36">
        <f t="shared" si="32"/>
        <v>0.28657752338891734</v>
      </c>
      <c r="H152" s="31">
        <v>286868038</v>
      </c>
      <c r="I152" s="36">
        <f t="shared" si="33"/>
        <v>0.24794792496150933</v>
      </c>
      <c r="J152" s="31">
        <v>275560955</v>
      </c>
      <c r="K152" s="36">
        <f t="shared" si="34"/>
        <v>0.23930637431951718</v>
      </c>
      <c r="L152" s="31">
        <v>322001523</v>
      </c>
      <c r="M152" s="36">
        <f t="shared" si="35"/>
        <v>0.27963692096542714</v>
      </c>
      <c r="N152" s="31">
        <f t="shared" si="36"/>
        <v>1215991798</v>
      </c>
      <c r="O152" s="36">
        <f t="shared" si="37"/>
        <v>1.0560080559368461</v>
      </c>
      <c r="P152" s="31">
        <v>487097152</v>
      </c>
      <c r="Q152" s="31">
        <v>1166809200</v>
      </c>
      <c r="R152" s="31">
        <v>1167756602</v>
      </c>
      <c r="S152" s="31">
        <v>1387643343</v>
      </c>
      <c r="T152" s="36">
        <f t="shared" si="38"/>
        <v>1.1882984353275359</v>
      </c>
      <c r="U152" s="36">
        <f t="shared" si="39"/>
        <v>-0.3389377834013696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400941413</v>
      </c>
      <c r="E156" s="31">
        <v>409249146</v>
      </c>
      <c r="F156" s="31">
        <v>157850577</v>
      </c>
      <c r="G156" s="36">
        <f t="shared" si="32"/>
        <v>0.39369985709109079</v>
      </c>
      <c r="H156" s="31">
        <v>125443609</v>
      </c>
      <c r="I156" s="36">
        <f t="shared" si="33"/>
        <v>0.3128726665110047</v>
      </c>
      <c r="J156" s="31">
        <v>95090066</v>
      </c>
      <c r="K156" s="36">
        <f t="shared" si="34"/>
        <v>0.23235250929515686</v>
      </c>
      <c r="L156" s="31">
        <v>21769025</v>
      </c>
      <c r="M156" s="36">
        <f t="shared" si="35"/>
        <v>5.3192597254680646E-2</v>
      </c>
      <c r="N156" s="31">
        <f t="shared" si="36"/>
        <v>400153277</v>
      </c>
      <c r="O156" s="36">
        <f t="shared" si="37"/>
        <v>0.97777425050509448</v>
      </c>
      <c r="P156" s="31">
        <v>21567162</v>
      </c>
      <c r="Q156" s="31">
        <v>370021583</v>
      </c>
      <c r="R156" s="31">
        <v>385441479</v>
      </c>
      <c r="S156" s="31">
        <v>383633387</v>
      </c>
      <c r="T156" s="36">
        <f t="shared" si="38"/>
        <v>0.9953090362648801</v>
      </c>
      <c r="U156" s="36">
        <f t="shared" si="39"/>
        <v>9.3597386619528322E-3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1557910313</v>
      </c>
      <c r="E157" s="32">
        <f>SUM(E151:E156)</f>
        <v>1560747746</v>
      </c>
      <c r="F157" s="32">
        <f>SUM(F151:F156)</f>
        <v>489411859</v>
      </c>
      <c r="G157" s="37">
        <f t="shared" si="32"/>
        <v>0.31414636318669775</v>
      </c>
      <c r="H157" s="32">
        <f>SUM(H151:H156)</f>
        <v>412311647</v>
      </c>
      <c r="I157" s="37">
        <f t="shared" si="33"/>
        <v>0.26465685704720027</v>
      </c>
      <c r="J157" s="32">
        <f>SUM(J151:J156)</f>
        <v>370651021</v>
      </c>
      <c r="K157" s="37">
        <f t="shared" si="34"/>
        <v>0.23748297695763579</v>
      </c>
      <c r="L157" s="32">
        <f>SUM(L151:L156)</f>
        <v>343770548</v>
      </c>
      <c r="M157" s="37">
        <f t="shared" si="35"/>
        <v>0.22026015983751418</v>
      </c>
      <c r="N157" s="32">
        <f t="shared" si="36"/>
        <v>1616145075</v>
      </c>
      <c r="O157" s="37">
        <f t="shared" si="37"/>
        <v>1.0354940951489287</v>
      </c>
      <c r="P157" s="32">
        <f>SUM(P151:P156)</f>
        <v>508664314</v>
      </c>
      <c r="Q157" s="32">
        <f>SUM(Q151:Q156)</f>
        <v>1536830783</v>
      </c>
      <c r="R157" s="32">
        <f>SUM(R151:R156)</f>
        <v>1553198081</v>
      </c>
      <c r="S157" s="32">
        <f>SUM(S151:S156)</f>
        <v>1771276730</v>
      </c>
      <c r="T157" s="37">
        <f t="shared" si="38"/>
        <v>1.1404062055366395</v>
      </c>
      <c r="U157" s="37">
        <f t="shared" si="39"/>
        <v>-0.32417010877629604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868495210</v>
      </c>
      <c r="E162" s="31">
        <v>783904143</v>
      </c>
      <c r="F162" s="31">
        <v>214696633</v>
      </c>
      <c r="G162" s="36">
        <f t="shared" si="32"/>
        <v>0.24720531619282046</v>
      </c>
      <c r="H162" s="31">
        <v>128133024</v>
      </c>
      <c r="I162" s="36">
        <f t="shared" si="33"/>
        <v>0.1475345200810031</v>
      </c>
      <c r="J162" s="31">
        <v>269651606</v>
      </c>
      <c r="K162" s="36">
        <f t="shared" si="34"/>
        <v>0.34398543292301492</v>
      </c>
      <c r="L162" s="31">
        <v>67511024</v>
      </c>
      <c r="M162" s="36">
        <f t="shared" si="35"/>
        <v>8.612152978505179E-2</v>
      </c>
      <c r="N162" s="31">
        <f t="shared" si="36"/>
        <v>679992287</v>
      </c>
      <c r="O162" s="36">
        <f t="shared" si="37"/>
        <v>0.86744316007524913</v>
      </c>
      <c r="P162" s="31">
        <v>72154510</v>
      </c>
      <c r="Q162" s="31">
        <v>666398360</v>
      </c>
      <c r="R162" s="31">
        <v>812484953</v>
      </c>
      <c r="S162" s="31">
        <v>605036555</v>
      </c>
      <c r="T162" s="36">
        <f t="shared" si="38"/>
        <v>0.74467416629191407</v>
      </c>
      <c r="U162" s="36">
        <f t="shared" si="39"/>
        <v>-6.4354757588957368E-2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868495210</v>
      </c>
      <c r="E163" s="32">
        <f>SUM(E158:E162)</f>
        <v>783904143</v>
      </c>
      <c r="F163" s="32">
        <f>SUM(F158:F162)</f>
        <v>214696633</v>
      </c>
      <c r="G163" s="37">
        <f t="shared" si="32"/>
        <v>0.24720531619282046</v>
      </c>
      <c r="H163" s="32">
        <f>SUM(H158:H162)</f>
        <v>128133024</v>
      </c>
      <c r="I163" s="37">
        <f t="shared" si="33"/>
        <v>0.1475345200810031</v>
      </c>
      <c r="J163" s="32">
        <f>SUM(J158:J162)</f>
        <v>269651606</v>
      </c>
      <c r="K163" s="37">
        <f t="shared" si="34"/>
        <v>0.34398543292301492</v>
      </c>
      <c r="L163" s="32">
        <f>SUM(L158:L162)</f>
        <v>67511024</v>
      </c>
      <c r="M163" s="37">
        <f t="shared" si="35"/>
        <v>8.612152978505179E-2</v>
      </c>
      <c r="N163" s="32">
        <f t="shared" si="36"/>
        <v>679992287</v>
      </c>
      <c r="O163" s="37">
        <f t="shared" si="37"/>
        <v>0.86744316007524913</v>
      </c>
      <c r="P163" s="32">
        <f>SUM(P158:P162)</f>
        <v>72154510</v>
      </c>
      <c r="Q163" s="32">
        <f>SUM(Q158:Q162)</f>
        <v>666398360</v>
      </c>
      <c r="R163" s="32">
        <f>SUM(R158:R162)</f>
        <v>812484953</v>
      </c>
      <c r="S163" s="32">
        <f>SUM(S158:S162)</f>
        <v>605036555</v>
      </c>
      <c r="T163" s="37">
        <f t="shared" si="38"/>
        <v>0.74467416629191407</v>
      </c>
      <c r="U163" s="37">
        <f t="shared" si="39"/>
        <v>-6.4354757588957368E-2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102382691</v>
      </c>
      <c r="E168" s="31">
        <v>82538612</v>
      </c>
      <c r="F168" s="31">
        <v>20568492</v>
      </c>
      <c r="G168" s="36">
        <f t="shared" si="32"/>
        <v>0.20089813814329222</v>
      </c>
      <c r="H168" s="31">
        <v>19692213</v>
      </c>
      <c r="I168" s="36">
        <f t="shared" si="33"/>
        <v>0.19233927930259226</v>
      </c>
      <c r="J168" s="31">
        <v>18987802</v>
      </c>
      <c r="K168" s="36">
        <f t="shared" si="34"/>
        <v>0.23004750794694731</v>
      </c>
      <c r="L168" s="31">
        <v>28010634</v>
      </c>
      <c r="M168" s="36">
        <f t="shared" si="35"/>
        <v>0.33936400578192422</v>
      </c>
      <c r="N168" s="31">
        <f t="shared" si="36"/>
        <v>87259141</v>
      </c>
      <c r="O168" s="36">
        <f t="shared" si="37"/>
        <v>1.0571917662002845</v>
      </c>
      <c r="P168" s="31">
        <v>18756135</v>
      </c>
      <c r="Q168" s="31">
        <v>76453684</v>
      </c>
      <c r="R168" s="31">
        <v>84304715</v>
      </c>
      <c r="S168" s="31">
        <v>97697241</v>
      </c>
      <c r="T168" s="36">
        <f t="shared" si="38"/>
        <v>1.1588585644349785</v>
      </c>
      <c r="U168" s="36">
        <f t="shared" si="39"/>
        <v>0.49341183564737623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102382691</v>
      </c>
      <c r="E169" s="32">
        <f>SUM(E164:E168)</f>
        <v>82538612</v>
      </c>
      <c r="F169" s="32">
        <f>SUM(F164:F168)</f>
        <v>20568492</v>
      </c>
      <c r="G169" s="37">
        <f t="shared" si="32"/>
        <v>0.20089813814329222</v>
      </c>
      <c r="H169" s="32">
        <f>SUM(H164:H168)</f>
        <v>19692213</v>
      </c>
      <c r="I169" s="37">
        <f t="shared" si="33"/>
        <v>0.19233927930259226</v>
      </c>
      <c r="J169" s="32">
        <f>SUM(J164:J168)</f>
        <v>18987802</v>
      </c>
      <c r="K169" s="37">
        <f t="shared" si="34"/>
        <v>0.23004750794694731</v>
      </c>
      <c r="L169" s="32">
        <f>SUM(L164:L168)</f>
        <v>28010634</v>
      </c>
      <c r="M169" s="37">
        <f t="shared" si="35"/>
        <v>0.33936400578192422</v>
      </c>
      <c r="N169" s="32">
        <f t="shared" si="36"/>
        <v>87259141</v>
      </c>
      <c r="O169" s="37">
        <f t="shared" si="37"/>
        <v>1.0571917662002845</v>
      </c>
      <c r="P169" s="32">
        <f>SUM(P164:P168)</f>
        <v>18756135</v>
      </c>
      <c r="Q169" s="32">
        <f>SUM(Q164:Q168)</f>
        <v>76453684</v>
      </c>
      <c r="R169" s="32">
        <f>SUM(R164:R168)</f>
        <v>84304715</v>
      </c>
      <c r="S169" s="32">
        <f>SUM(S164:S168)</f>
        <v>97697241</v>
      </c>
      <c r="T169" s="37">
        <f t="shared" si="38"/>
        <v>1.1588585644349785</v>
      </c>
      <c r="U169" s="37">
        <f t="shared" si="39"/>
        <v>0.49341183564737623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15594965947</v>
      </c>
      <c r="E170" s="32">
        <f>SUM(E105,E107:E111,E113:E120,E122:E125,E127:E131,E133:E136,E138:E143,E145:E149,E151:E156,E158:E162,E164:E168)</f>
        <v>15305614348</v>
      </c>
      <c r="F170" s="32">
        <f>SUM(F105,F107:F111,F113:F120,F122:F125,F127:F131,F133:F136,F138:F143,F145:F149,F151:F156,F158:F162,F164:F168)</f>
        <v>3676936066</v>
      </c>
      <c r="G170" s="37">
        <f t="shared" si="32"/>
        <v>0.23577711413389341</v>
      </c>
      <c r="H170" s="32">
        <f>SUM(H105,H107:H111,H113:H120,H122:H125,H127:H131,H133:H136,H138:H143,H145:H149,H151:H156,H158:H162,H164:H168)</f>
        <v>3528090973</v>
      </c>
      <c r="I170" s="37">
        <f t="shared" si="33"/>
        <v>0.22623268207127428</v>
      </c>
      <c r="J170" s="32">
        <f>SUM(J105,J107:J111,J113:J120,J122:J125,J127:J131,J133:J136,J138:J143,J145:J149,J151:J156,J158:J162,J164:J168)</f>
        <v>4162587506</v>
      </c>
      <c r="K170" s="37">
        <f t="shared" si="34"/>
        <v>0.2719647451814915</v>
      </c>
      <c r="L170" s="32">
        <f>SUM(L105,L107:L111,L113:L120,L122:L125,L127:L131,L133:L136,L138:L143,L145:L149,L151:L156,L158:L162,L164:L168)</f>
        <v>3829104096</v>
      </c>
      <c r="M170" s="37">
        <f t="shared" si="35"/>
        <v>0.25017643911172721</v>
      </c>
      <c r="N170" s="32">
        <f t="shared" si="36"/>
        <v>15196718641</v>
      </c>
      <c r="O170" s="37">
        <f t="shared" si="37"/>
        <v>0.99288524429506286</v>
      </c>
      <c r="P170" s="32">
        <f>SUM(P105,P107:P111,P113:P120,P122:P125,P127:P131,P133:P136,P138:P143,P145:P149,P151:P156,P158:P162,P164:P168)</f>
        <v>2934030056</v>
      </c>
      <c r="Q170" s="32">
        <f>SUM(Q105,Q107:Q111,Q113:Q120,Q122:Q125,Q127:Q131,Q133:Q136,Q138:Q143,Q145:Q149,Q151:Q156,Q158:Q162,Q164:Q168)</f>
        <v>11770861513</v>
      </c>
      <c r="R170" s="32">
        <f>SUM(R105,R107:R111,R113:R120,R122:R125,R127:R131,R133:R136,R138:R143,R145:R149,R151:R156,R158:R162,R164:R168)</f>
        <v>13159210000</v>
      </c>
      <c r="S170" s="32">
        <f>SUM(S105,S107:S111,S113:S120,S122:S125,S127:S131,S133:S136,S138:S143,S145:S149,S151:S156,S158:S162,S164:S168)</f>
        <v>12210540626</v>
      </c>
      <c r="T170" s="37">
        <f t="shared" si="38"/>
        <v>0.92790833385894744</v>
      </c>
      <c r="U170" s="37">
        <f t="shared" si="39"/>
        <v>0.3050664181744156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762303</v>
      </c>
      <c r="M174" s="36">
        <f t="shared" si="43"/>
        <v>0</v>
      </c>
      <c r="N174" s="31">
        <f t="shared" si="44"/>
        <v>762304</v>
      </c>
      <c r="O174" s="36">
        <f t="shared" si="45"/>
        <v>0</v>
      </c>
      <c r="P174" s="31">
        <v>513147</v>
      </c>
      <c r="Q174" s="31">
        <v>0</v>
      </c>
      <c r="R174" s="31">
        <v>0</v>
      </c>
      <c r="S174" s="31">
        <v>513147</v>
      </c>
      <c r="T174" s="36">
        <f t="shared" si="46"/>
        <v>0</v>
      </c>
      <c r="U174" s="36">
        <f t="shared" si="47"/>
        <v>0.48554507772626554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818574</v>
      </c>
      <c r="G177" s="36">
        <f t="shared" si="40"/>
        <v>0</v>
      </c>
      <c r="H177" s="31">
        <v>1007976</v>
      </c>
      <c r="I177" s="36">
        <f t="shared" si="41"/>
        <v>0</v>
      </c>
      <c r="J177" s="31">
        <v>-340631</v>
      </c>
      <c r="K177" s="36">
        <f t="shared" si="42"/>
        <v>0</v>
      </c>
      <c r="L177" s="31">
        <v>4298467</v>
      </c>
      <c r="M177" s="36">
        <f t="shared" si="43"/>
        <v>0</v>
      </c>
      <c r="N177" s="31">
        <f t="shared" si="44"/>
        <v>5784386</v>
      </c>
      <c r="O177" s="36">
        <f t="shared" si="45"/>
        <v>0</v>
      </c>
      <c r="P177" s="31">
        <v>1012276</v>
      </c>
      <c r="Q177" s="31">
        <v>0</v>
      </c>
      <c r="R177" s="31">
        <v>0</v>
      </c>
      <c r="S177" s="31">
        <v>4824455</v>
      </c>
      <c r="T177" s="36">
        <f t="shared" si="46"/>
        <v>0</v>
      </c>
      <c r="U177" s="36">
        <f t="shared" si="47"/>
        <v>3.2463389431340861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351369011</v>
      </c>
      <c r="E178" s="31">
        <v>351919011</v>
      </c>
      <c r="F178" s="31">
        <v>10978028</v>
      </c>
      <c r="G178" s="36">
        <f t="shared" si="40"/>
        <v>3.1243586247849273E-2</v>
      </c>
      <c r="H178" s="31">
        <v>34261641</v>
      </c>
      <c r="I178" s="36">
        <f t="shared" si="41"/>
        <v>9.7509000302818394E-2</v>
      </c>
      <c r="J178" s="31">
        <v>48982418</v>
      </c>
      <c r="K178" s="36">
        <f t="shared" si="42"/>
        <v>0.13918662098081425</v>
      </c>
      <c r="L178" s="31">
        <v>43833264</v>
      </c>
      <c r="M178" s="36">
        <f t="shared" si="43"/>
        <v>0.12455497608794996</v>
      </c>
      <c r="N178" s="31">
        <f t="shared" si="44"/>
        <v>138055351</v>
      </c>
      <c r="O178" s="36">
        <f t="shared" si="45"/>
        <v>0.39229296140525921</v>
      </c>
      <c r="P178" s="31">
        <v>18517564</v>
      </c>
      <c r="Q178" s="31">
        <v>329886518</v>
      </c>
      <c r="R178" s="31">
        <v>314736518</v>
      </c>
      <c r="S178" s="31">
        <v>145839421</v>
      </c>
      <c r="T178" s="36">
        <f t="shared" si="46"/>
        <v>0.46336987498857696</v>
      </c>
      <c r="U178" s="36">
        <f t="shared" si="47"/>
        <v>1.3671182667439412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351369011</v>
      </c>
      <c r="E179" s="32">
        <f>SUM(E173:E178)</f>
        <v>351919011</v>
      </c>
      <c r="F179" s="32">
        <f>SUM(F173:F178)</f>
        <v>11796603</v>
      </c>
      <c r="G179" s="37">
        <f t="shared" si="40"/>
        <v>3.3573259538246532E-2</v>
      </c>
      <c r="H179" s="32">
        <f>SUM(H173:H178)</f>
        <v>35269617</v>
      </c>
      <c r="I179" s="37">
        <f t="shared" si="41"/>
        <v>0.10037771088469723</v>
      </c>
      <c r="J179" s="32">
        <f>SUM(J173:J178)</f>
        <v>48641787</v>
      </c>
      <c r="K179" s="37">
        <f t="shared" si="42"/>
        <v>0.13821869657391142</v>
      </c>
      <c r="L179" s="32">
        <f>SUM(L173:L178)</f>
        <v>48894034</v>
      </c>
      <c r="M179" s="37">
        <f t="shared" si="43"/>
        <v>0.13893547228683251</v>
      </c>
      <c r="N179" s="32">
        <f t="shared" si="44"/>
        <v>144602041</v>
      </c>
      <c r="O179" s="37">
        <f t="shared" si="45"/>
        <v>0.41089579272544613</v>
      </c>
      <c r="P179" s="32">
        <f>SUM(P173:P178)</f>
        <v>20042987</v>
      </c>
      <c r="Q179" s="32">
        <f>SUM(Q173:Q178)</f>
        <v>329886518</v>
      </c>
      <c r="R179" s="32">
        <f>SUM(R173:R178)</f>
        <v>314736518</v>
      </c>
      <c r="S179" s="32">
        <f>SUM(S173:S178)</f>
        <v>151177023</v>
      </c>
      <c r="T179" s="37">
        <f t="shared" si="46"/>
        <v>0.48032882857273018</v>
      </c>
      <c r="U179" s="37">
        <f t="shared" si="47"/>
        <v>1.4394584499805343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9584807</v>
      </c>
      <c r="G180" s="36">
        <f t="shared" si="40"/>
        <v>0</v>
      </c>
      <c r="H180" s="31">
        <v>7861163</v>
      </c>
      <c r="I180" s="36">
        <f t="shared" si="41"/>
        <v>0</v>
      </c>
      <c r="J180" s="31">
        <v>8070002</v>
      </c>
      <c r="K180" s="36">
        <f t="shared" si="42"/>
        <v>0</v>
      </c>
      <c r="L180" s="31">
        <v>6214836</v>
      </c>
      <c r="M180" s="36">
        <f t="shared" si="43"/>
        <v>0</v>
      </c>
      <c r="N180" s="31">
        <f t="shared" si="44"/>
        <v>31730808</v>
      </c>
      <c r="O180" s="36">
        <f t="shared" si="45"/>
        <v>0</v>
      </c>
      <c r="P180" s="31">
        <v>6789402</v>
      </c>
      <c r="Q180" s="31">
        <v>0</v>
      </c>
      <c r="R180" s="31">
        <v>0</v>
      </c>
      <c r="S180" s="31">
        <v>30088873</v>
      </c>
      <c r="T180" s="36">
        <f t="shared" si="46"/>
        <v>0</v>
      </c>
      <c r="U180" s="36">
        <f t="shared" si="47"/>
        <v>-8.4626893502550038E-2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1121075582</v>
      </c>
      <c r="E184" s="31">
        <v>980757747</v>
      </c>
      <c r="F184" s="31">
        <v>103105875</v>
      </c>
      <c r="G184" s="36">
        <f t="shared" si="40"/>
        <v>9.1970493921613217E-2</v>
      </c>
      <c r="H184" s="31">
        <v>60981639</v>
      </c>
      <c r="I184" s="36">
        <f t="shared" si="41"/>
        <v>5.4395653584041762E-2</v>
      </c>
      <c r="J184" s="31">
        <v>191989097</v>
      </c>
      <c r="K184" s="36">
        <f t="shared" si="42"/>
        <v>0.19575588119213705</v>
      </c>
      <c r="L184" s="31">
        <v>89570690</v>
      </c>
      <c r="M184" s="36">
        <f t="shared" si="43"/>
        <v>9.1328047393950382E-2</v>
      </c>
      <c r="N184" s="31">
        <f t="shared" si="44"/>
        <v>445647301</v>
      </c>
      <c r="O184" s="36">
        <f t="shared" si="45"/>
        <v>0.45439080380774194</v>
      </c>
      <c r="P184" s="31">
        <v>92100276</v>
      </c>
      <c r="Q184" s="31">
        <v>1325505700</v>
      </c>
      <c r="R184" s="31">
        <v>846024690</v>
      </c>
      <c r="S184" s="31">
        <v>951774108</v>
      </c>
      <c r="T184" s="36">
        <f t="shared" si="46"/>
        <v>1.1249956641336318</v>
      </c>
      <c r="U184" s="36">
        <f t="shared" si="47"/>
        <v>-2.7465563729689557E-2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1121075582</v>
      </c>
      <c r="E185" s="32">
        <f>SUM(E180:E184)</f>
        <v>980757747</v>
      </c>
      <c r="F185" s="32">
        <f>SUM(F180:F184)</f>
        <v>112690682</v>
      </c>
      <c r="G185" s="37">
        <f t="shared" si="40"/>
        <v>0.10052014673173035</v>
      </c>
      <c r="H185" s="32">
        <f>SUM(H180:H184)</f>
        <v>68842802</v>
      </c>
      <c r="I185" s="37">
        <f t="shared" si="41"/>
        <v>6.1407815053097822E-2</v>
      </c>
      <c r="J185" s="32">
        <f>SUM(J180:J184)</f>
        <v>200059099</v>
      </c>
      <c r="K185" s="37">
        <f t="shared" si="42"/>
        <v>0.20398421487054541</v>
      </c>
      <c r="L185" s="32">
        <f>SUM(L180:L184)</f>
        <v>95785526</v>
      </c>
      <c r="M185" s="37">
        <f t="shared" si="43"/>
        <v>9.7664817120226122E-2</v>
      </c>
      <c r="N185" s="32">
        <f t="shared" si="44"/>
        <v>477378109</v>
      </c>
      <c r="O185" s="37">
        <f t="shared" si="45"/>
        <v>0.48674416333720788</v>
      </c>
      <c r="P185" s="32">
        <f>SUM(P180:P184)</f>
        <v>98889678</v>
      </c>
      <c r="Q185" s="32">
        <f>SUM(Q180:Q184)</f>
        <v>1325505700</v>
      </c>
      <c r="R185" s="32">
        <f>SUM(R180:R184)</f>
        <v>846024690</v>
      </c>
      <c r="S185" s="32">
        <f>SUM(S180:S184)</f>
        <v>981862981</v>
      </c>
      <c r="T185" s="37">
        <f t="shared" si="46"/>
        <v>1.1605606699256024</v>
      </c>
      <c r="U185" s="37">
        <f t="shared" si="47"/>
        <v>-3.1390050638045341E-2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1159559</v>
      </c>
      <c r="G186" s="36">
        <f t="shared" si="40"/>
        <v>0</v>
      </c>
      <c r="H186" s="31">
        <v>629207</v>
      </c>
      <c r="I186" s="36">
        <f t="shared" si="41"/>
        <v>0</v>
      </c>
      <c r="J186" s="31">
        <v>1275743</v>
      </c>
      <c r="K186" s="36">
        <f t="shared" si="42"/>
        <v>0</v>
      </c>
      <c r="L186" s="31">
        <v>961897</v>
      </c>
      <c r="M186" s="36">
        <f t="shared" si="43"/>
        <v>0</v>
      </c>
      <c r="N186" s="31">
        <f t="shared" si="44"/>
        <v>4026406</v>
      </c>
      <c r="O186" s="36">
        <f t="shared" si="45"/>
        <v>0</v>
      </c>
      <c r="P186" s="31">
        <v>1329789</v>
      </c>
      <c r="Q186" s="31">
        <v>0</v>
      </c>
      <c r="R186" s="31">
        <v>0</v>
      </c>
      <c r="S186" s="31">
        <v>4831143</v>
      </c>
      <c r="T186" s="36">
        <f t="shared" si="46"/>
        <v>0</v>
      </c>
      <c r="U186" s="36">
        <f t="shared" si="47"/>
        <v>-0.27665441660293477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68588</v>
      </c>
      <c r="E187" s="31">
        <v>68588</v>
      </c>
      <c r="F187" s="31">
        <v>317437</v>
      </c>
      <c r="G187" s="36">
        <f t="shared" si="40"/>
        <v>4.6281711086487434</v>
      </c>
      <c r="H187" s="31">
        <v>190378</v>
      </c>
      <c r="I187" s="36">
        <f t="shared" si="41"/>
        <v>2.7756750451974108</v>
      </c>
      <c r="J187" s="31">
        <v>192703</v>
      </c>
      <c r="K187" s="36">
        <f t="shared" si="42"/>
        <v>2.8095731031667346</v>
      </c>
      <c r="L187" s="31">
        <v>192644</v>
      </c>
      <c r="M187" s="36">
        <f t="shared" si="43"/>
        <v>2.8087128943838571</v>
      </c>
      <c r="N187" s="31">
        <f t="shared" si="44"/>
        <v>893162</v>
      </c>
      <c r="O187" s="36">
        <f t="shared" si="45"/>
        <v>13.022132151396745</v>
      </c>
      <c r="P187" s="31">
        <v>146264</v>
      </c>
      <c r="Q187" s="31">
        <v>459174</v>
      </c>
      <c r="R187" s="31">
        <v>459174</v>
      </c>
      <c r="S187" s="31">
        <v>1177779</v>
      </c>
      <c r="T187" s="36">
        <f t="shared" si="46"/>
        <v>2.5649949692273517</v>
      </c>
      <c r="U187" s="36">
        <f t="shared" si="47"/>
        <v>0.31709785046217798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373505118</v>
      </c>
      <c r="E188" s="31">
        <v>373505118</v>
      </c>
      <c r="F188" s="31">
        <v>70605113</v>
      </c>
      <c r="G188" s="36">
        <f t="shared" si="40"/>
        <v>0.1890338568265616</v>
      </c>
      <c r="H188" s="31">
        <v>62621124</v>
      </c>
      <c r="I188" s="36">
        <f t="shared" si="41"/>
        <v>0.16765800783484847</v>
      </c>
      <c r="J188" s="31">
        <v>49966467</v>
      </c>
      <c r="K188" s="36">
        <f t="shared" si="42"/>
        <v>0.13377719498879798</v>
      </c>
      <c r="L188" s="31">
        <v>86605778</v>
      </c>
      <c r="M188" s="36">
        <f t="shared" si="43"/>
        <v>0.23187306900571039</v>
      </c>
      <c r="N188" s="31">
        <f t="shared" si="44"/>
        <v>269798482</v>
      </c>
      <c r="O188" s="36">
        <f t="shared" si="45"/>
        <v>0.7223421286559184</v>
      </c>
      <c r="P188" s="31">
        <v>58616690</v>
      </c>
      <c r="Q188" s="31">
        <v>300018818</v>
      </c>
      <c r="R188" s="31">
        <v>300018818</v>
      </c>
      <c r="S188" s="31">
        <v>231871898</v>
      </c>
      <c r="T188" s="36">
        <f t="shared" si="46"/>
        <v>0.77285784787006262</v>
      </c>
      <c r="U188" s="36">
        <f t="shared" si="47"/>
        <v>0.4774934920412599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269751000</v>
      </c>
      <c r="E190" s="31">
        <v>265114000</v>
      </c>
      <c r="F190" s="31">
        <v>103859854</v>
      </c>
      <c r="G190" s="36">
        <f t="shared" si="40"/>
        <v>0.38502120103354576</v>
      </c>
      <c r="H190" s="31">
        <v>82312851</v>
      </c>
      <c r="I190" s="36">
        <f t="shared" si="41"/>
        <v>0.30514382152429465</v>
      </c>
      <c r="J190" s="31">
        <v>63483341</v>
      </c>
      <c r="K190" s="36">
        <f t="shared" si="42"/>
        <v>0.23945676576868818</v>
      </c>
      <c r="L190" s="31">
        <v>4828960</v>
      </c>
      <c r="M190" s="36">
        <f t="shared" si="43"/>
        <v>1.8214654827734485E-2</v>
      </c>
      <c r="N190" s="31">
        <f t="shared" si="44"/>
        <v>254485006</v>
      </c>
      <c r="O190" s="36">
        <f t="shared" si="45"/>
        <v>0.95990783587437856</v>
      </c>
      <c r="P190" s="31">
        <v>9888049</v>
      </c>
      <c r="Q190" s="31">
        <v>254482000</v>
      </c>
      <c r="R190" s="31">
        <v>263205000</v>
      </c>
      <c r="S190" s="31">
        <v>66080759378</v>
      </c>
      <c r="T190" s="36">
        <f t="shared" si="46"/>
        <v>251.06194554814689</v>
      </c>
      <c r="U190" s="36">
        <f t="shared" si="47"/>
        <v>-0.5116367242921227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643324706</v>
      </c>
      <c r="E191" s="32">
        <f>SUM(E186:E190)</f>
        <v>638687706</v>
      </c>
      <c r="F191" s="32">
        <f>SUM(F186:F190)</f>
        <v>175941963</v>
      </c>
      <c r="G191" s="37">
        <f t="shared" si="40"/>
        <v>0.27348858416141725</v>
      </c>
      <c r="H191" s="32">
        <f>SUM(H186:H190)</f>
        <v>145753560</v>
      </c>
      <c r="I191" s="37">
        <f t="shared" si="41"/>
        <v>0.22656297611551701</v>
      </c>
      <c r="J191" s="32">
        <f>SUM(J186:J190)</f>
        <v>114918254</v>
      </c>
      <c r="K191" s="37">
        <f t="shared" si="42"/>
        <v>0.17992870838193337</v>
      </c>
      <c r="L191" s="32">
        <f>SUM(L186:L190)</f>
        <v>92589279</v>
      </c>
      <c r="M191" s="37">
        <f t="shared" si="43"/>
        <v>0.1449679994310083</v>
      </c>
      <c r="N191" s="32">
        <f t="shared" si="44"/>
        <v>529203056</v>
      </c>
      <c r="O191" s="37">
        <f t="shared" si="45"/>
        <v>0.82857874204956128</v>
      </c>
      <c r="P191" s="32">
        <f>SUM(P186:P190)</f>
        <v>69980792</v>
      </c>
      <c r="Q191" s="32">
        <f>SUM(Q186:Q190)</f>
        <v>554959992</v>
      </c>
      <c r="R191" s="32">
        <f>SUM(R186:R190)</f>
        <v>563682992</v>
      </c>
      <c r="S191" s="32">
        <f>SUM(S186:S190)</f>
        <v>66318640198</v>
      </c>
      <c r="T191" s="37">
        <f t="shared" si="46"/>
        <v>117.65237046215508</v>
      </c>
      <c r="U191" s="37">
        <f t="shared" si="47"/>
        <v>0.32306703530877434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84282031</v>
      </c>
      <c r="E192" s="31">
        <v>84282031</v>
      </c>
      <c r="F192" s="31">
        <v>3525781</v>
      </c>
      <c r="G192" s="36">
        <f t="shared" si="40"/>
        <v>4.1833128107698306E-2</v>
      </c>
      <c r="H192" s="31">
        <v>10301783</v>
      </c>
      <c r="I192" s="36">
        <f t="shared" si="41"/>
        <v>0.12222988551379356</v>
      </c>
      <c r="J192" s="31">
        <v>6336060</v>
      </c>
      <c r="K192" s="36">
        <f t="shared" si="42"/>
        <v>7.5176878449927251E-2</v>
      </c>
      <c r="L192" s="31">
        <v>8865863</v>
      </c>
      <c r="M192" s="36">
        <f t="shared" si="43"/>
        <v>0.10519280201019361</v>
      </c>
      <c r="N192" s="31">
        <f t="shared" si="44"/>
        <v>29029487</v>
      </c>
      <c r="O192" s="36">
        <f t="shared" si="45"/>
        <v>0.3444326940816127</v>
      </c>
      <c r="P192" s="31">
        <v>6120817</v>
      </c>
      <c r="Q192" s="31">
        <v>61314765</v>
      </c>
      <c r="R192" s="31">
        <v>61330218</v>
      </c>
      <c r="S192" s="31">
        <v>27324693</v>
      </c>
      <c r="T192" s="36">
        <f t="shared" si="46"/>
        <v>0.44553392913098727</v>
      </c>
      <c r="U192" s="36">
        <f t="shared" si="47"/>
        <v>0.44847705788295911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84436739</v>
      </c>
      <c r="E193" s="31">
        <v>69850399</v>
      </c>
      <c r="F193" s="31">
        <v>19568920</v>
      </c>
      <c r="G193" s="36">
        <f t="shared" si="40"/>
        <v>0.23175835817155374</v>
      </c>
      <c r="H193" s="31">
        <v>21125692</v>
      </c>
      <c r="I193" s="36">
        <f t="shared" si="41"/>
        <v>0.25019549843107985</v>
      </c>
      <c r="J193" s="31">
        <v>22944522</v>
      </c>
      <c r="K193" s="36">
        <f t="shared" si="42"/>
        <v>0.32848090101818889</v>
      </c>
      <c r="L193" s="31">
        <v>19220512</v>
      </c>
      <c r="M193" s="36">
        <f t="shared" si="43"/>
        <v>0.27516681758682582</v>
      </c>
      <c r="N193" s="31">
        <f t="shared" si="44"/>
        <v>82859646</v>
      </c>
      <c r="O193" s="36">
        <f t="shared" si="45"/>
        <v>1.1862444193053214</v>
      </c>
      <c r="P193" s="31">
        <v>16829080</v>
      </c>
      <c r="Q193" s="31">
        <v>76801901</v>
      </c>
      <c r="R193" s="31">
        <v>71801901</v>
      </c>
      <c r="S193" s="31">
        <v>62271221</v>
      </c>
      <c r="T193" s="36">
        <f t="shared" si="46"/>
        <v>0.86726423858889201</v>
      </c>
      <c r="U193" s="36">
        <f t="shared" si="47"/>
        <v>0.14210117249427778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46431586</v>
      </c>
      <c r="E194" s="31">
        <v>46431586</v>
      </c>
      <c r="F194" s="31">
        <v>12933663</v>
      </c>
      <c r="G194" s="36">
        <f t="shared" si="40"/>
        <v>0.27855311683731848</v>
      </c>
      <c r="H194" s="31">
        <v>10334952</v>
      </c>
      <c r="I194" s="36">
        <f t="shared" si="41"/>
        <v>0.22258451391257666</v>
      </c>
      <c r="J194" s="31">
        <v>11381879</v>
      </c>
      <c r="K194" s="36">
        <f t="shared" si="42"/>
        <v>0.24513224682869975</v>
      </c>
      <c r="L194" s="31">
        <v>11717861</v>
      </c>
      <c r="M194" s="36">
        <f t="shared" si="43"/>
        <v>0.25236831238114504</v>
      </c>
      <c r="N194" s="31">
        <f t="shared" si="44"/>
        <v>46368355</v>
      </c>
      <c r="O194" s="36">
        <f t="shared" si="45"/>
        <v>0.99863818995973985</v>
      </c>
      <c r="P194" s="31">
        <v>15547258</v>
      </c>
      <c r="Q194" s="31">
        <v>47748956</v>
      </c>
      <c r="R194" s="31">
        <v>47748956</v>
      </c>
      <c r="S194" s="31">
        <v>48083114</v>
      </c>
      <c r="T194" s="36">
        <f t="shared" si="46"/>
        <v>1.0069982263067698</v>
      </c>
      <c r="U194" s="36">
        <f t="shared" si="47"/>
        <v>-0.24630690505039543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222838611</v>
      </c>
      <c r="E195" s="31">
        <v>232838611</v>
      </c>
      <c r="F195" s="31">
        <v>-1820302</v>
      </c>
      <c r="G195" s="36">
        <f t="shared" si="40"/>
        <v>-8.1687010694928442E-3</v>
      </c>
      <c r="H195" s="31">
        <v>24981762</v>
      </c>
      <c r="I195" s="36">
        <f t="shared" si="41"/>
        <v>0.11210697234152119</v>
      </c>
      <c r="J195" s="31">
        <v>38686307</v>
      </c>
      <c r="K195" s="36">
        <f t="shared" si="42"/>
        <v>0.16615073777432901</v>
      </c>
      <c r="L195" s="31">
        <v>2954107</v>
      </c>
      <c r="M195" s="36">
        <f t="shared" si="43"/>
        <v>1.2687358798923604E-2</v>
      </c>
      <c r="N195" s="31">
        <f t="shared" si="44"/>
        <v>64801874</v>
      </c>
      <c r="O195" s="36">
        <f t="shared" si="45"/>
        <v>0.2783124058406275</v>
      </c>
      <c r="P195" s="31">
        <v>30895800</v>
      </c>
      <c r="Q195" s="31">
        <v>159663166</v>
      </c>
      <c r="R195" s="31">
        <v>159729466</v>
      </c>
      <c r="S195" s="31">
        <v>133693307</v>
      </c>
      <c r="T195" s="36">
        <f t="shared" si="46"/>
        <v>0.83699839702713341</v>
      </c>
      <c r="U195" s="36">
        <f t="shared" si="47"/>
        <v>-0.90438483547925608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120131191</v>
      </c>
      <c r="E196" s="31">
        <v>120211191</v>
      </c>
      <c r="F196" s="31">
        <v>24330738</v>
      </c>
      <c r="G196" s="36">
        <f t="shared" si="40"/>
        <v>0.20253472722167551</v>
      </c>
      <c r="H196" s="31">
        <v>27869819</v>
      </c>
      <c r="I196" s="36">
        <f t="shared" si="41"/>
        <v>0.23199486135120395</v>
      </c>
      <c r="J196" s="31">
        <v>16992332</v>
      </c>
      <c r="K196" s="36">
        <f t="shared" si="42"/>
        <v>0.14135399423835673</v>
      </c>
      <c r="L196" s="31">
        <v>28516785</v>
      </c>
      <c r="M196" s="36">
        <f t="shared" si="43"/>
        <v>0.23722238140041388</v>
      </c>
      <c r="N196" s="31">
        <f t="shared" si="44"/>
        <v>97709674</v>
      </c>
      <c r="O196" s="36">
        <f t="shared" si="45"/>
        <v>0.81281678674991253</v>
      </c>
      <c r="P196" s="31">
        <v>21402797</v>
      </c>
      <c r="Q196" s="31">
        <v>82879214</v>
      </c>
      <c r="R196" s="31">
        <v>82879214</v>
      </c>
      <c r="S196" s="31">
        <v>86326637</v>
      </c>
      <c r="T196" s="36">
        <f t="shared" si="46"/>
        <v>1.0415957492067915</v>
      </c>
      <c r="U196" s="36">
        <f t="shared" si="47"/>
        <v>0.33238590264627565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558120158</v>
      </c>
      <c r="E198" s="32">
        <f>SUM(E192:E197)</f>
        <v>553613818</v>
      </c>
      <c r="F198" s="32">
        <f>SUM(F192:F197)</f>
        <v>58538800</v>
      </c>
      <c r="G198" s="37">
        <f t="shared" si="40"/>
        <v>0.10488565797331406</v>
      </c>
      <c r="H198" s="32">
        <f>SUM(H192:H197)</f>
        <v>94614008</v>
      </c>
      <c r="I198" s="37">
        <f t="shared" si="41"/>
        <v>0.1695226496370339</v>
      </c>
      <c r="J198" s="32">
        <f>SUM(J192:J197)</f>
        <v>96341100</v>
      </c>
      <c r="K198" s="37">
        <f t="shared" si="42"/>
        <v>0.17402220982858488</v>
      </c>
      <c r="L198" s="32">
        <f>SUM(L192:L197)</f>
        <v>71275128</v>
      </c>
      <c r="M198" s="37">
        <f t="shared" si="43"/>
        <v>0.12874521134152761</v>
      </c>
      <c r="N198" s="32">
        <f t="shared" si="44"/>
        <v>320769036</v>
      </c>
      <c r="O198" s="37">
        <f t="shared" si="45"/>
        <v>0.57940937449650143</v>
      </c>
      <c r="P198" s="32">
        <f>SUM(P192:P197)</f>
        <v>90795752</v>
      </c>
      <c r="Q198" s="32">
        <f>SUM(Q192:Q197)</f>
        <v>428408002</v>
      </c>
      <c r="R198" s="32">
        <f>SUM(R192:R197)</f>
        <v>423489755</v>
      </c>
      <c r="S198" s="32">
        <f>SUM(S192:S197)</f>
        <v>357698972</v>
      </c>
      <c r="T198" s="37">
        <f t="shared" si="46"/>
        <v>0.8446461048390651</v>
      </c>
      <c r="U198" s="37">
        <f t="shared" si="47"/>
        <v>-0.21499490416688216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30000000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6571385</v>
      </c>
      <c r="K201" s="36">
        <f t="shared" si="42"/>
        <v>0.21904616666666665</v>
      </c>
      <c r="L201" s="31">
        <v>8634251</v>
      </c>
      <c r="M201" s="36">
        <f t="shared" si="43"/>
        <v>0.28780836666666665</v>
      </c>
      <c r="N201" s="31">
        <f t="shared" si="44"/>
        <v>15205636</v>
      </c>
      <c r="O201" s="36">
        <f t="shared" si="45"/>
        <v>0.5068545333333333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1826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1826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-71548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30000000</v>
      </c>
      <c r="F204" s="32">
        <f>SUM(F199:F203)</f>
        <v>0</v>
      </c>
      <c r="G204" s="37">
        <f t="shared" si="40"/>
        <v>0</v>
      </c>
      <c r="H204" s="32">
        <f>SUM(H199:H203)</f>
        <v>1826</v>
      </c>
      <c r="I204" s="37">
        <f t="shared" si="41"/>
        <v>9.1299999999999997E-5</v>
      </c>
      <c r="J204" s="32">
        <f>SUM(J199:J203)</f>
        <v>6571385</v>
      </c>
      <c r="K204" s="37">
        <f t="shared" si="42"/>
        <v>0.21904616666666665</v>
      </c>
      <c r="L204" s="32">
        <f>SUM(L199:L203)</f>
        <v>8634251</v>
      </c>
      <c r="M204" s="37">
        <f t="shared" si="43"/>
        <v>0.28780836666666665</v>
      </c>
      <c r="N204" s="32">
        <f t="shared" si="44"/>
        <v>15207462</v>
      </c>
      <c r="O204" s="37">
        <f t="shared" si="45"/>
        <v>0.50691540000000002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-71548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2693889457</v>
      </c>
      <c r="E205" s="32">
        <f>SUM(E173:E178,E180:E184,E186:E190,E192:E197,E199:E203)</f>
        <v>2554978282</v>
      </c>
      <c r="F205" s="32">
        <f>SUM(F173:F178,F180:F184,F186:F190,F192:F197,F199:F203)</f>
        <v>358968048</v>
      </c>
      <c r="G205" s="37">
        <f t="shared" si="40"/>
        <v>0.13325270161595945</v>
      </c>
      <c r="H205" s="32">
        <f>SUM(H173:H178,H180:H184,H186:H190,H192:H197,H199:H203)</f>
        <v>344481813</v>
      </c>
      <c r="I205" s="37">
        <f t="shared" si="41"/>
        <v>0.12787525935961225</v>
      </c>
      <c r="J205" s="32">
        <f>SUM(J173:J178,J180:J184,J186:J190,J192:J197,J199:J203)</f>
        <v>466531625</v>
      </c>
      <c r="K205" s="37">
        <f t="shared" si="42"/>
        <v>0.18259710005628924</v>
      </c>
      <c r="L205" s="32">
        <f>SUM(L173:L178,L180:L184,L186:L190,L192:L197,L199:L203)</f>
        <v>317178218</v>
      </c>
      <c r="M205" s="37">
        <f t="shared" si="43"/>
        <v>0.12414125796471251</v>
      </c>
      <c r="N205" s="32">
        <f t="shared" si="44"/>
        <v>1487159704</v>
      </c>
      <c r="O205" s="37">
        <f t="shared" si="45"/>
        <v>0.58206354021759943</v>
      </c>
      <c r="P205" s="32">
        <f>SUM(P173:P178,P180:P184,P186:P190,P192:P197,P199:P203)</f>
        <v>279709209</v>
      </c>
      <c r="Q205" s="32">
        <f>SUM(Q173:Q178,Q180:Q184,Q186:Q190,Q192:Q197,Q199:Q203)</f>
        <v>2638760212</v>
      </c>
      <c r="R205" s="32">
        <f>SUM(R173:R178,R180:R184,R186:R190,R192:R197,R199:R203)</f>
        <v>2147933955</v>
      </c>
      <c r="S205" s="32">
        <f>SUM(S173:S178,S180:S184,S186:S190,S192:S197,S199:S203)</f>
        <v>67809307626</v>
      </c>
      <c r="T205" s="37">
        <f t="shared" si="46"/>
        <v>31.569549644742221</v>
      </c>
      <c r="U205" s="37">
        <f t="shared" si="47"/>
        <v>0.13395700890205586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55151246</v>
      </c>
      <c r="E208" s="31">
        <v>16323045</v>
      </c>
      <c r="F208" s="31">
        <v>1462450</v>
      </c>
      <c r="G208" s="36">
        <f t="shared" ref="G208:G231" si="48">IF(($D208     =0),0,($F208     /$D208     ))</f>
        <v>2.6517079958628679E-2</v>
      </c>
      <c r="H208" s="31">
        <v>3554781</v>
      </c>
      <c r="I208" s="36">
        <f t="shared" ref="I208:I231" si="49">IF(($D208     =0),0,($H208     /$D208     ))</f>
        <v>6.445513488489453E-2</v>
      </c>
      <c r="J208" s="31">
        <v>3979008</v>
      </c>
      <c r="K208" s="36">
        <f t="shared" ref="K208:K231" si="50">IF(($E208     =0),0,($J208     /$E208     ))</f>
        <v>0.24376628257779109</v>
      </c>
      <c r="L208" s="31">
        <v>2697645</v>
      </c>
      <c r="M208" s="36">
        <f t="shared" ref="M208:M231" si="51">IF(($E208     =0),0,($L208     /$E208     ))</f>
        <v>0.16526603951652402</v>
      </c>
      <c r="N208" s="31">
        <f t="shared" ref="N208:N231" si="52">$F208     +$H208     +$J208     +$L208</f>
        <v>11693884</v>
      </c>
      <c r="O208" s="36">
        <f t="shared" ref="O208:O231" si="53">IF(($E208     =0),0,($N208     /$E208     ))</f>
        <v>0.71640334263613192</v>
      </c>
      <c r="P208" s="31">
        <v>2762793</v>
      </c>
      <c r="Q208" s="31">
        <v>52375353</v>
      </c>
      <c r="R208" s="31">
        <v>52375354</v>
      </c>
      <c r="S208" s="31">
        <v>12674249</v>
      </c>
      <c r="T208" s="36">
        <f t="shared" ref="T208:T231" si="54">IF(($R208     =0),0,($S208     /$R208     ))</f>
        <v>0.24198879877737914</v>
      </c>
      <c r="U208" s="36">
        <f t="shared" ref="U208:U231" si="55">IF(($P208     =0),0,(($L208     /$P208     )-1))</f>
        <v>-2.3580485400100604E-2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91011763</v>
      </c>
      <c r="E209" s="31">
        <v>96036074</v>
      </c>
      <c r="F209" s="31">
        <v>25722628</v>
      </c>
      <c r="G209" s="36">
        <f t="shared" si="48"/>
        <v>0.28262970798620835</v>
      </c>
      <c r="H209" s="31">
        <v>20870591</v>
      </c>
      <c r="I209" s="36">
        <f t="shared" si="49"/>
        <v>0.22931751140783857</v>
      </c>
      <c r="J209" s="31">
        <v>25503920</v>
      </c>
      <c r="K209" s="36">
        <f t="shared" si="50"/>
        <v>0.26556604136066619</v>
      </c>
      <c r="L209" s="31">
        <v>11853214</v>
      </c>
      <c r="M209" s="36">
        <f t="shared" si="51"/>
        <v>0.12342459980194526</v>
      </c>
      <c r="N209" s="31">
        <f t="shared" si="52"/>
        <v>83950353</v>
      </c>
      <c r="O209" s="36">
        <f t="shared" si="53"/>
        <v>0.87415436203691543</v>
      </c>
      <c r="P209" s="31">
        <v>21475996</v>
      </c>
      <c r="Q209" s="31">
        <v>77635209</v>
      </c>
      <c r="R209" s="31">
        <v>86314180</v>
      </c>
      <c r="S209" s="31">
        <v>83260889</v>
      </c>
      <c r="T209" s="36">
        <f t="shared" si="54"/>
        <v>0.9646258471087833</v>
      </c>
      <c r="U209" s="36">
        <f t="shared" si="55"/>
        <v>-0.44807151202672979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43164181</v>
      </c>
      <c r="E210" s="31">
        <v>42227413</v>
      </c>
      <c r="F210" s="31">
        <v>6078280</v>
      </c>
      <c r="G210" s="36">
        <f t="shared" si="48"/>
        <v>0.14081768399590391</v>
      </c>
      <c r="H210" s="31">
        <v>9851879</v>
      </c>
      <c r="I210" s="36">
        <f t="shared" si="49"/>
        <v>0.22824200000458714</v>
      </c>
      <c r="J210" s="31">
        <v>6888791</v>
      </c>
      <c r="K210" s="36">
        <f t="shared" si="50"/>
        <v>0.16313552052075744</v>
      </c>
      <c r="L210" s="31">
        <v>6572118</v>
      </c>
      <c r="M210" s="36">
        <f t="shared" si="51"/>
        <v>0.15563629247190683</v>
      </c>
      <c r="N210" s="31">
        <f t="shared" si="52"/>
        <v>29391068</v>
      </c>
      <c r="O210" s="36">
        <f t="shared" si="53"/>
        <v>0.69601867393581507</v>
      </c>
      <c r="P210" s="31">
        <v>4184415</v>
      </c>
      <c r="Q210" s="31">
        <v>32633150</v>
      </c>
      <c r="R210" s="31">
        <v>40252750</v>
      </c>
      <c r="S210" s="31">
        <v>31800004</v>
      </c>
      <c r="T210" s="36">
        <f t="shared" si="54"/>
        <v>0.79000823546217336</v>
      </c>
      <c r="U210" s="36">
        <f t="shared" si="55"/>
        <v>0.57061811507701798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78112248</v>
      </c>
      <c r="E211" s="31">
        <v>78112248</v>
      </c>
      <c r="F211" s="31">
        <v>8720827</v>
      </c>
      <c r="G211" s="36">
        <f t="shared" si="48"/>
        <v>0.1116448088909181</v>
      </c>
      <c r="H211" s="31">
        <v>7172710</v>
      </c>
      <c r="I211" s="36">
        <f t="shared" si="49"/>
        <v>9.182567630110966E-2</v>
      </c>
      <c r="J211" s="31">
        <v>5865382</v>
      </c>
      <c r="K211" s="36">
        <f t="shared" si="50"/>
        <v>7.5089146070920917E-2</v>
      </c>
      <c r="L211" s="31">
        <v>7453521</v>
      </c>
      <c r="M211" s="36">
        <f t="shared" si="51"/>
        <v>9.5420643891851634E-2</v>
      </c>
      <c r="N211" s="31">
        <f t="shared" si="52"/>
        <v>29212440</v>
      </c>
      <c r="O211" s="36">
        <f t="shared" si="53"/>
        <v>0.37398027515480031</v>
      </c>
      <c r="P211" s="31">
        <v>7953554</v>
      </c>
      <c r="Q211" s="31">
        <v>26343940</v>
      </c>
      <c r="R211" s="31">
        <v>59687880</v>
      </c>
      <c r="S211" s="31">
        <v>30677040</v>
      </c>
      <c r="T211" s="36">
        <f t="shared" si="54"/>
        <v>0.51395760747408015</v>
      </c>
      <c r="U211" s="36">
        <f t="shared" si="55"/>
        <v>-6.2869127436615102E-2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116593149</v>
      </c>
      <c r="E212" s="31">
        <v>120022667</v>
      </c>
      <c r="F212" s="31">
        <v>-18283331</v>
      </c>
      <c r="G212" s="36">
        <f t="shared" si="48"/>
        <v>-0.15681308170173874</v>
      </c>
      <c r="H212" s="31">
        <v>16823832</v>
      </c>
      <c r="I212" s="36">
        <f t="shared" si="49"/>
        <v>0.14429520211346208</v>
      </c>
      <c r="J212" s="31">
        <v>36045901</v>
      </c>
      <c r="K212" s="36">
        <f t="shared" si="50"/>
        <v>0.30032577929633908</v>
      </c>
      <c r="L212" s="31">
        <v>20433395</v>
      </c>
      <c r="M212" s="36">
        <f t="shared" si="51"/>
        <v>0.17024613359074917</v>
      </c>
      <c r="N212" s="31">
        <f t="shared" si="52"/>
        <v>55019797</v>
      </c>
      <c r="O212" s="36">
        <f t="shared" si="53"/>
        <v>0.45841171817986681</v>
      </c>
      <c r="P212" s="31">
        <v>16667528</v>
      </c>
      <c r="Q212" s="31">
        <v>114320918</v>
      </c>
      <c r="R212" s="31">
        <v>114320918</v>
      </c>
      <c r="S212" s="31">
        <v>72414071</v>
      </c>
      <c r="T212" s="36">
        <f t="shared" si="54"/>
        <v>0.63342800483809969</v>
      </c>
      <c r="U212" s="36">
        <f t="shared" si="55"/>
        <v>0.22594034340305291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27610272</v>
      </c>
      <c r="E213" s="31">
        <v>27610272</v>
      </c>
      <c r="F213" s="31">
        <v>6880920</v>
      </c>
      <c r="G213" s="36">
        <f t="shared" si="48"/>
        <v>0.24921594397911037</v>
      </c>
      <c r="H213" s="31">
        <v>6956769</v>
      </c>
      <c r="I213" s="36">
        <f t="shared" si="49"/>
        <v>0.25196307374298954</v>
      </c>
      <c r="J213" s="31">
        <v>7049308</v>
      </c>
      <c r="K213" s="36">
        <f t="shared" si="50"/>
        <v>0.25531468867818469</v>
      </c>
      <c r="L213" s="31">
        <v>7108158</v>
      </c>
      <c r="M213" s="36">
        <f t="shared" si="51"/>
        <v>0.25744614178375352</v>
      </c>
      <c r="N213" s="31">
        <f t="shared" si="52"/>
        <v>27995155</v>
      </c>
      <c r="O213" s="36">
        <f t="shared" si="53"/>
        <v>1.0139398481840383</v>
      </c>
      <c r="P213" s="31">
        <v>6502472</v>
      </c>
      <c r="Q213" s="31">
        <v>26220000</v>
      </c>
      <c r="R213" s="31">
        <v>26220000</v>
      </c>
      <c r="S213" s="31">
        <v>26502189</v>
      </c>
      <c r="T213" s="36">
        <f t="shared" si="54"/>
        <v>1.0107623569794051</v>
      </c>
      <c r="U213" s="36">
        <f t="shared" si="55"/>
        <v>9.3147037003773248E-2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773326242</v>
      </c>
      <c r="E214" s="31">
        <v>773326242</v>
      </c>
      <c r="F214" s="31">
        <v>122072542</v>
      </c>
      <c r="G214" s="36">
        <f t="shared" si="48"/>
        <v>0.15785387249279456</v>
      </c>
      <c r="H214" s="31">
        <v>125151348</v>
      </c>
      <c r="I214" s="36">
        <f t="shared" si="49"/>
        <v>0.16183512365535371</v>
      </c>
      <c r="J214" s="31">
        <v>113037380</v>
      </c>
      <c r="K214" s="36">
        <f t="shared" si="50"/>
        <v>0.14617036621912541</v>
      </c>
      <c r="L214" s="31">
        <v>84740129</v>
      </c>
      <c r="M214" s="36">
        <f t="shared" si="51"/>
        <v>0.10957875783555784</v>
      </c>
      <c r="N214" s="31">
        <f t="shared" si="52"/>
        <v>445001399</v>
      </c>
      <c r="O214" s="36">
        <f t="shared" si="53"/>
        <v>0.57543812020283158</v>
      </c>
      <c r="P214" s="31">
        <v>118597008</v>
      </c>
      <c r="Q214" s="31">
        <v>723517307</v>
      </c>
      <c r="R214" s="31">
        <v>723517307</v>
      </c>
      <c r="S214" s="31">
        <v>558546699</v>
      </c>
      <c r="T214" s="36">
        <f t="shared" si="54"/>
        <v>0.77198802792425802</v>
      </c>
      <c r="U214" s="36">
        <f t="shared" si="55"/>
        <v>-0.2854783570931233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1000800</v>
      </c>
      <c r="E215" s="31">
        <v>3000800</v>
      </c>
      <c r="F215" s="31">
        <v>936779</v>
      </c>
      <c r="G215" s="36">
        <f t="shared" si="48"/>
        <v>0.93603017585931259</v>
      </c>
      <c r="H215" s="31">
        <v>208518</v>
      </c>
      <c r="I215" s="36">
        <f t="shared" si="49"/>
        <v>0.20835131894484413</v>
      </c>
      <c r="J215" s="31">
        <v>-342258</v>
      </c>
      <c r="K215" s="36">
        <f t="shared" si="50"/>
        <v>-0.11405558517728606</v>
      </c>
      <c r="L215" s="31">
        <v>605468</v>
      </c>
      <c r="M215" s="36">
        <f t="shared" si="51"/>
        <v>0.20176886163689683</v>
      </c>
      <c r="N215" s="31">
        <f t="shared" si="52"/>
        <v>1408507</v>
      </c>
      <c r="O215" s="36">
        <f t="shared" si="53"/>
        <v>0.4693771660890429</v>
      </c>
      <c r="P215" s="31">
        <v>410513</v>
      </c>
      <c r="Q215" s="31">
        <v>142550</v>
      </c>
      <c r="R215" s="31">
        <v>370550</v>
      </c>
      <c r="S215" s="31">
        <v>898708</v>
      </c>
      <c r="T215" s="36">
        <f t="shared" si="54"/>
        <v>2.4253353123734986</v>
      </c>
      <c r="U215" s="36">
        <f t="shared" si="55"/>
        <v>0.47490578861083566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1185969901</v>
      </c>
      <c r="E216" s="32">
        <f>SUM(E208:E215)</f>
        <v>1156658761</v>
      </c>
      <c r="F216" s="32">
        <f>SUM(F208:F215)</f>
        <v>153591095</v>
      </c>
      <c r="G216" s="37">
        <f t="shared" si="48"/>
        <v>0.12950673948006039</v>
      </c>
      <c r="H216" s="32">
        <f>SUM(H208:H215)</f>
        <v>190590428</v>
      </c>
      <c r="I216" s="37">
        <f t="shared" si="49"/>
        <v>0.16070427068958135</v>
      </c>
      <c r="J216" s="32">
        <f>SUM(J208:J215)</f>
        <v>198027432</v>
      </c>
      <c r="K216" s="37">
        <f t="shared" si="50"/>
        <v>0.17120644279631234</v>
      </c>
      <c r="L216" s="32">
        <f>SUM(L208:L215)</f>
        <v>141463648</v>
      </c>
      <c r="M216" s="37">
        <f t="shared" si="51"/>
        <v>0.12230370163599184</v>
      </c>
      <c r="N216" s="32">
        <f t="shared" si="52"/>
        <v>683672603</v>
      </c>
      <c r="O216" s="37">
        <f t="shared" si="53"/>
        <v>0.59107545462148625</v>
      </c>
      <c r="P216" s="32">
        <f>SUM(P208:P215)</f>
        <v>178554279</v>
      </c>
      <c r="Q216" s="32">
        <f>SUM(Q208:Q215)</f>
        <v>1053188427</v>
      </c>
      <c r="R216" s="32">
        <f>SUM(R208:R215)</f>
        <v>1103058939</v>
      </c>
      <c r="S216" s="32">
        <f>SUM(S208:S215)</f>
        <v>816773849</v>
      </c>
      <c r="T216" s="37">
        <f t="shared" si="54"/>
        <v>0.74046256289846357</v>
      </c>
      <c r="U216" s="37">
        <f t="shared" si="55"/>
        <v>-0.2077274832489453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85750010</v>
      </c>
      <c r="E217" s="31">
        <v>85750010</v>
      </c>
      <c r="F217" s="31">
        <v>14056262</v>
      </c>
      <c r="G217" s="36">
        <f t="shared" si="48"/>
        <v>0.16392140362432611</v>
      </c>
      <c r="H217" s="31">
        <v>9092403</v>
      </c>
      <c r="I217" s="36">
        <f t="shared" si="49"/>
        <v>0.10603384186194265</v>
      </c>
      <c r="J217" s="31">
        <v>14683432</v>
      </c>
      <c r="K217" s="36">
        <f t="shared" si="50"/>
        <v>0.17123533863144738</v>
      </c>
      <c r="L217" s="31">
        <v>15718935</v>
      </c>
      <c r="M217" s="36">
        <f t="shared" si="51"/>
        <v>0.18331117395788057</v>
      </c>
      <c r="N217" s="31">
        <f t="shared" si="52"/>
        <v>53551032</v>
      </c>
      <c r="O217" s="36">
        <f t="shared" si="53"/>
        <v>0.62450175807559671</v>
      </c>
      <c r="P217" s="31">
        <v>12311343</v>
      </c>
      <c r="Q217" s="31">
        <v>72540499</v>
      </c>
      <c r="R217" s="31">
        <v>72540499</v>
      </c>
      <c r="S217" s="31">
        <v>46958519</v>
      </c>
      <c r="T217" s="36">
        <f t="shared" si="54"/>
        <v>0.64734210058301367</v>
      </c>
      <c r="U217" s="36">
        <f t="shared" si="55"/>
        <v>0.27678475045330142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628502909</v>
      </c>
      <c r="E218" s="31">
        <v>585239365</v>
      </c>
      <c r="F218" s="31">
        <v>106850548</v>
      </c>
      <c r="G218" s="36">
        <f t="shared" si="48"/>
        <v>0.17000804048784443</v>
      </c>
      <c r="H218" s="31">
        <v>104618478</v>
      </c>
      <c r="I218" s="36">
        <f t="shared" si="49"/>
        <v>0.16645663290000778</v>
      </c>
      <c r="J218" s="31">
        <v>103553875</v>
      </c>
      <c r="K218" s="36">
        <f t="shared" si="50"/>
        <v>0.17694277110016343</v>
      </c>
      <c r="L218" s="31">
        <v>99035198</v>
      </c>
      <c r="M218" s="36">
        <f t="shared" si="51"/>
        <v>0.16922169615162508</v>
      </c>
      <c r="N218" s="31">
        <f t="shared" si="52"/>
        <v>414058099</v>
      </c>
      <c r="O218" s="36">
        <f t="shared" si="53"/>
        <v>0.70750213290932673</v>
      </c>
      <c r="P218" s="31">
        <v>127771641</v>
      </c>
      <c r="Q218" s="31">
        <v>635414708</v>
      </c>
      <c r="R218" s="31">
        <v>598410970</v>
      </c>
      <c r="S218" s="31">
        <v>439963698</v>
      </c>
      <c r="T218" s="36">
        <f t="shared" si="54"/>
        <v>0.73521997432633968</v>
      </c>
      <c r="U218" s="36">
        <f t="shared" si="55"/>
        <v>-0.22490470322753386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186025276</v>
      </c>
      <c r="E219" s="31">
        <v>176107952</v>
      </c>
      <c r="F219" s="31">
        <v>37515821</v>
      </c>
      <c r="G219" s="36">
        <f t="shared" si="48"/>
        <v>0.20167055685486526</v>
      </c>
      <c r="H219" s="31">
        <v>43968262</v>
      </c>
      <c r="I219" s="36">
        <f t="shared" si="49"/>
        <v>0.23635638632246941</v>
      </c>
      <c r="J219" s="31">
        <v>40229309</v>
      </c>
      <c r="K219" s="36">
        <f t="shared" si="50"/>
        <v>0.22843550528598505</v>
      </c>
      <c r="L219" s="31">
        <v>17782914</v>
      </c>
      <c r="M219" s="36">
        <f t="shared" si="51"/>
        <v>0.10097734825739157</v>
      </c>
      <c r="N219" s="31">
        <f t="shared" si="52"/>
        <v>139496306</v>
      </c>
      <c r="O219" s="36">
        <f t="shared" si="53"/>
        <v>0.79210679822112751</v>
      </c>
      <c r="P219" s="31">
        <v>30415001</v>
      </c>
      <c r="Q219" s="31">
        <v>171071065</v>
      </c>
      <c r="R219" s="31">
        <v>172000930</v>
      </c>
      <c r="S219" s="31">
        <v>150115865</v>
      </c>
      <c r="T219" s="36">
        <f t="shared" si="54"/>
        <v>0.87276193797324231</v>
      </c>
      <c r="U219" s="36">
        <f t="shared" si="55"/>
        <v>-0.41532423424875109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20134134</v>
      </c>
      <c r="E220" s="31">
        <v>20134134</v>
      </c>
      <c r="F220" s="31">
        <v>5373165</v>
      </c>
      <c r="G220" s="36">
        <f t="shared" si="48"/>
        <v>0.26686844341057825</v>
      </c>
      <c r="H220" s="31">
        <v>4126618</v>
      </c>
      <c r="I220" s="36">
        <f t="shared" si="49"/>
        <v>0.20495631945232906</v>
      </c>
      <c r="J220" s="31">
        <v>5655022</v>
      </c>
      <c r="K220" s="36">
        <f t="shared" si="50"/>
        <v>0.28086740656439457</v>
      </c>
      <c r="L220" s="31">
        <v>3643890</v>
      </c>
      <c r="M220" s="36">
        <f t="shared" si="51"/>
        <v>0.18098071662779239</v>
      </c>
      <c r="N220" s="31">
        <f t="shared" si="52"/>
        <v>18798695</v>
      </c>
      <c r="O220" s="36">
        <f t="shared" si="53"/>
        <v>0.93367288605509435</v>
      </c>
      <c r="P220" s="31">
        <v>3913006</v>
      </c>
      <c r="Q220" s="31">
        <v>20218764</v>
      </c>
      <c r="R220" s="31">
        <v>19120734</v>
      </c>
      <c r="S220" s="31">
        <v>18406176</v>
      </c>
      <c r="T220" s="36">
        <f t="shared" si="54"/>
        <v>0.96262915429920215</v>
      </c>
      <c r="U220" s="36">
        <f t="shared" si="55"/>
        <v>-6.8774747598138064E-2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155501570</v>
      </c>
      <c r="E221" s="31">
        <v>275416893</v>
      </c>
      <c r="F221" s="31">
        <v>69988159</v>
      </c>
      <c r="G221" s="36">
        <f t="shared" si="48"/>
        <v>0.45008007957733159</v>
      </c>
      <c r="H221" s="31">
        <v>67719930</v>
      </c>
      <c r="I221" s="36">
        <f t="shared" si="49"/>
        <v>0.43549354517771105</v>
      </c>
      <c r="J221" s="31">
        <v>47652431</v>
      </c>
      <c r="K221" s="36">
        <f t="shared" si="50"/>
        <v>0.17301927445677778</v>
      </c>
      <c r="L221" s="31">
        <v>37947259</v>
      </c>
      <c r="M221" s="36">
        <f t="shared" si="51"/>
        <v>0.13778115999587578</v>
      </c>
      <c r="N221" s="31">
        <f t="shared" si="52"/>
        <v>223307779</v>
      </c>
      <c r="O221" s="36">
        <f t="shared" si="53"/>
        <v>0.81079913642043733</v>
      </c>
      <c r="P221" s="31">
        <v>38387094</v>
      </c>
      <c r="Q221" s="31">
        <v>127712916</v>
      </c>
      <c r="R221" s="31">
        <v>146725138</v>
      </c>
      <c r="S221" s="31">
        <v>148148824</v>
      </c>
      <c r="T221" s="36">
        <f t="shared" si="54"/>
        <v>1.0097030816900645</v>
      </c>
      <c r="U221" s="36">
        <f t="shared" si="55"/>
        <v>-1.1457887382670839E-2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85380010</v>
      </c>
      <c r="E222" s="31">
        <v>92229010</v>
      </c>
      <c r="F222" s="31">
        <v>9986031</v>
      </c>
      <c r="G222" s="36">
        <f t="shared" si="48"/>
        <v>0.11695982467090364</v>
      </c>
      <c r="H222" s="31">
        <v>19912395</v>
      </c>
      <c r="I222" s="36">
        <f t="shared" si="49"/>
        <v>0.23322080894579422</v>
      </c>
      <c r="J222" s="31">
        <v>24297561</v>
      </c>
      <c r="K222" s="36">
        <f t="shared" si="50"/>
        <v>0.26344813849785442</v>
      </c>
      <c r="L222" s="31">
        <v>29327054</v>
      </c>
      <c r="M222" s="36">
        <f t="shared" si="51"/>
        <v>0.31798079584720684</v>
      </c>
      <c r="N222" s="31">
        <f t="shared" si="52"/>
        <v>83523041</v>
      </c>
      <c r="O222" s="36">
        <f t="shared" si="53"/>
        <v>0.90560487421474001</v>
      </c>
      <c r="P222" s="31">
        <v>-12736198</v>
      </c>
      <c r="Q222" s="31">
        <v>81999996</v>
      </c>
      <c r="R222" s="31">
        <v>81610304</v>
      </c>
      <c r="S222" s="31">
        <v>63384965</v>
      </c>
      <c r="T222" s="36">
        <f t="shared" si="54"/>
        <v>0.77667845717129058</v>
      </c>
      <c r="U222" s="36">
        <f t="shared" si="55"/>
        <v>-3.3026537432913652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1161293909</v>
      </c>
      <c r="E224" s="32">
        <f>SUM(E217:E223)</f>
        <v>1234877364</v>
      </c>
      <c r="F224" s="32">
        <f>SUM(F217:F223)</f>
        <v>243769986</v>
      </c>
      <c r="G224" s="37">
        <f t="shared" si="48"/>
        <v>0.20991239522638364</v>
      </c>
      <c r="H224" s="32">
        <f>SUM(H217:H223)</f>
        <v>249438086</v>
      </c>
      <c r="I224" s="37">
        <f t="shared" si="49"/>
        <v>0.21479324404172001</v>
      </c>
      <c r="J224" s="32">
        <f>SUM(J217:J223)</f>
        <v>236071630</v>
      </c>
      <c r="K224" s="37">
        <f t="shared" si="50"/>
        <v>0.19117010067730095</v>
      </c>
      <c r="L224" s="32">
        <f>SUM(L217:L223)</f>
        <v>203455250</v>
      </c>
      <c r="M224" s="37">
        <f t="shared" si="51"/>
        <v>0.16475745359925473</v>
      </c>
      <c r="N224" s="32">
        <f t="shared" si="52"/>
        <v>932734952</v>
      </c>
      <c r="O224" s="37">
        <f t="shared" si="53"/>
        <v>0.75532597745471342</v>
      </c>
      <c r="P224" s="32">
        <f>SUM(P217:P223)</f>
        <v>200061887</v>
      </c>
      <c r="Q224" s="32">
        <f>SUM(Q217:Q223)</f>
        <v>1108957948</v>
      </c>
      <c r="R224" s="32">
        <f>SUM(R217:R223)</f>
        <v>1090408575</v>
      </c>
      <c r="S224" s="32">
        <f>SUM(S217:S223)</f>
        <v>866978047</v>
      </c>
      <c r="T224" s="37">
        <f t="shared" si="54"/>
        <v>0.79509467082098106</v>
      </c>
      <c r="U224" s="37">
        <f t="shared" si="55"/>
        <v>1.6961566497670777E-2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72153865</v>
      </c>
      <c r="E225" s="31">
        <v>72153865</v>
      </c>
      <c r="F225" s="31">
        <v>17047469</v>
      </c>
      <c r="G225" s="36">
        <f t="shared" si="48"/>
        <v>0.2362655001225506</v>
      </c>
      <c r="H225" s="31">
        <v>22493116</v>
      </c>
      <c r="I225" s="36">
        <f t="shared" si="49"/>
        <v>0.31173820002573666</v>
      </c>
      <c r="J225" s="31">
        <v>20594760</v>
      </c>
      <c r="K225" s="36">
        <f t="shared" si="50"/>
        <v>0.28542836894461576</v>
      </c>
      <c r="L225" s="31">
        <v>20006889</v>
      </c>
      <c r="M225" s="36">
        <f t="shared" si="51"/>
        <v>0.27728090518782328</v>
      </c>
      <c r="N225" s="31">
        <f t="shared" si="52"/>
        <v>80142234</v>
      </c>
      <c r="O225" s="36">
        <f t="shared" si="53"/>
        <v>1.1107129742807262</v>
      </c>
      <c r="P225" s="31">
        <v>13164702</v>
      </c>
      <c r="Q225" s="31">
        <v>62882460</v>
      </c>
      <c r="R225" s="31">
        <v>62882460</v>
      </c>
      <c r="S225" s="31">
        <v>56524266</v>
      </c>
      <c r="T225" s="36">
        <f t="shared" si="54"/>
        <v>0.89888763893778967</v>
      </c>
      <c r="U225" s="36">
        <f t="shared" si="55"/>
        <v>0.51973732485551127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229674685</v>
      </c>
      <c r="E226" s="31">
        <v>235104466</v>
      </c>
      <c r="F226" s="31">
        <v>91370480</v>
      </c>
      <c r="G226" s="36">
        <f t="shared" si="48"/>
        <v>0.39782564630490297</v>
      </c>
      <c r="H226" s="31">
        <v>71640804</v>
      </c>
      <c r="I226" s="36">
        <f t="shared" si="49"/>
        <v>0.31192294440286267</v>
      </c>
      <c r="J226" s="31">
        <v>56676509</v>
      </c>
      <c r="K226" s="36">
        <f t="shared" si="50"/>
        <v>0.24106946994362924</v>
      </c>
      <c r="L226" s="31">
        <v>8413106</v>
      </c>
      <c r="M226" s="36">
        <f t="shared" si="51"/>
        <v>3.5784543539891751E-2</v>
      </c>
      <c r="N226" s="31">
        <f t="shared" si="52"/>
        <v>228100899</v>
      </c>
      <c r="O226" s="36">
        <f t="shared" si="53"/>
        <v>0.97021082959776694</v>
      </c>
      <c r="P226" s="31">
        <v>8394801</v>
      </c>
      <c r="Q226" s="31">
        <v>205813062</v>
      </c>
      <c r="R226" s="31">
        <v>208615127</v>
      </c>
      <c r="S226" s="31">
        <v>207133191</v>
      </c>
      <c r="T226" s="36">
        <f t="shared" si="54"/>
        <v>0.99289631571156389</v>
      </c>
      <c r="U226" s="36">
        <f t="shared" si="55"/>
        <v>2.1805162504744402E-3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40133755</v>
      </c>
      <c r="E227" s="31">
        <v>74400783</v>
      </c>
      <c r="F227" s="31">
        <v>18798966</v>
      </c>
      <c r="G227" s="36">
        <f t="shared" si="48"/>
        <v>0.46840785269158092</v>
      </c>
      <c r="H227" s="31">
        <v>18842724</v>
      </c>
      <c r="I227" s="36">
        <f t="shared" si="49"/>
        <v>0.46949815685076068</v>
      </c>
      <c r="J227" s="31">
        <v>18847772</v>
      </c>
      <c r="K227" s="36">
        <f t="shared" si="50"/>
        <v>0.25332760274848182</v>
      </c>
      <c r="L227" s="31">
        <v>12326883</v>
      </c>
      <c r="M227" s="36">
        <f t="shared" si="51"/>
        <v>0.16568216761912305</v>
      </c>
      <c r="N227" s="31">
        <f t="shared" si="52"/>
        <v>68816345</v>
      </c>
      <c r="O227" s="36">
        <f t="shared" si="53"/>
        <v>0.92494113939634215</v>
      </c>
      <c r="P227" s="31">
        <v>17144593</v>
      </c>
      <c r="Q227" s="31">
        <v>6931997</v>
      </c>
      <c r="R227" s="31">
        <v>87172822</v>
      </c>
      <c r="S227" s="31">
        <v>29045261</v>
      </c>
      <c r="T227" s="36">
        <f t="shared" si="54"/>
        <v>0.33319170279929677</v>
      </c>
      <c r="U227" s="36">
        <f t="shared" si="55"/>
        <v>-0.28100462927291425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449732690</v>
      </c>
      <c r="E228" s="31">
        <v>444694062</v>
      </c>
      <c r="F228" s="31">
        <v>147045196</v>
      </c>
      <c r="G228" s="36">
        <f t="shared" si="48"/>
        <v>0.32696132451479121</v>
      </c>
      <c r="H228" s="31">
        <v>30906880</v>
      </c>
      <c r="I228" s="36">
        <f t="shared" si="49"/>
        <v>6.8722778413105798E-2</v>
      </c>
      <c r="J228" s="31">
        <v>229209625</v>
      </c>
      <c r="K228" s="36">
        <f t="shared" si="50"/>
        <v>0.51543216918421542</v>
      </c>
      <c r="L228" s="31">
        <v>34587677</v>
      </c>
      <c r="M228" s="36">
        <f t="shared" si="51"/>
        <v>7.7778589721757968E-2</v>
      </c>
      <c r="N228" s="31">
        <f t="shared" si="52"/>
        <v>441749378</v>
      </c>
      <c r="O228" s="36">
        <f t="shared" si="53"/>
        <v>0.99337818007563139</v>
      </c>
      <c r="P228" s="31">
        <v>28287178</v>
      </c>
      <c r="Q228" s="31">
        <v>438253619</v>
      </c>
      <c r="R228" s="31">
        <v>443353619</v>
      </c>
      <c r="S228" s="31">
        <v>429382219</v>
      </c>
      <c r="T228" s="36">
        <f t="shared" si="54"/>
        <v>0.96848700585434944</v>
      </c>
      <c r="U228" s="36">
        <f t="shared" si="55"/>
        <v>0.22273338825103028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791694995</v>
      </c>
      <c r="E230" s="32">
        <f>SUM(E225:E229)</f>
        <v>826353176</v>
      </c>
      <c r="F230" s="32">
        <f>SUM(F225:F229)</f>
        <v>274262111</v>
      </c>
      <c r="G230" s="37">
        <f t="shared" si="48"/>
        <v>0.34642395459377634</v>
      </c>
      <c r="H230" s="32">
        <f>SUM(H225:H229)</f>
        <v>143883524</v>
      </c>
      <c r="I230" s="37">
        <f t="shared" si="49"/>
        <v>0.18174110599246621</v>
      </c>
      <c r="J230" s="32">
        <f>SUM(J225:J229)</f>
        <v>325328666</v>
      </c>
      <c r="K230" s="37">
        <f t="shared" si="50"/>
        <v>0.39369203803967712</v>
      </c>
      <c r="L230" s="32">
        <f>SUM(L225:L229)</f>
        <v>75334555</v>
      </c>
      <c r="M230" s="37">
        <f t="shared" si="51"/>
        <v>9.116508193828253E-2</v>
      </c>
      <c r="N230" s="32">
        <f t="shared" si="52"/>
        <v>818808856</v>
      </c>
      <c r="O230" s="37">
        <f t="shared" si="53"/>
        <v>0.99087034428001042</v>
      </c>
      <c r="P230" s="32">
        <f>SUM(P225:P229)</f>
        <v>66991274</v>
      </c>
      <c r="Q230" s="32">
        <f>SUM(Q225:Q229)</f>
        <v>713881138</v>
      </c>
      <c r="R230" s="32">
        <f>SUM(R225:R229)</f>
        <v>802024028</v>
      </c>
      <c r="S230" s="32">
        <f>SUM(S225:S229)</f>
        <v>722084937</v>
      </c>
      <c r="T230" s="37">
        <f t="shared" si="54"/>
        <v>0.90032830911644457</v>
      </c>
      <c r="U230" s="37">
        <f t="shared" si="55"/>
        <v>0.12454280239542848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3138958805</v>
      </c>
      <c r="E231" s="32">
        <f>SUM(E208:E215,E217:E223,E225:E229)</f>
        <v>3217889301</v>
      </c>
      <c r="F231" s="32">
        <f>SUM(F208:F215,F217:F223,F225:F229)</f>
        <v>671623192</v>
      </c>
      <c r="G231" s="37">
        <f t="shared" si="48"/>
        <v>0.21396368468747712</v>
      </c>
      <c r="H231" s="32">
        <f>SUM(H208:H215,H217:H223,H225:H229)</f>
        <v>583912038</v>
      </c>
      <c r="I231" s="37">
        <f t="shared" si="49"/>
        <v>0.18602093059325767</v>
      </c>
      <c r="J231" s="32">
        <f>SUM(J208:J215,J217:J223,J225:J229)</f>
        <v>759427728</v>
      </c>
      <c r="K231" s="37">
        <f t="shared" si="50"/>
        <v>0.23600181888295479</v>
      </c>
      <c r="L231" s="32">
        <f>SUM(L208:L215,L217:L223,L225:L229)</f>
        <v>420253453</v>
      </c>
      <c r="M231" s="37">
        <f t="shared" si="51"/>
        <v>0.13059910198570251</v>
      </c>
      <c r="N231" s="32">
        <f t="shared" si="52"/>
        <v>2435216411</v>
      </c>
      <c r="O231" s="37">
        <f t="shared" si="53"/>
        <v>0.75677445157707124</v>
      </c>
      <c r="P231" s="32">
        <f>SUM(P208:P215,P217:P223,P225:P229)</f>
        <v>445607440</v>
      </c>
      <c r="Q231" s="32">
        <f>SUM(Q208:Q215,Q217:Q223,Q225:Q229)</f>
        <v>2876027513</v>
      </c>
      <c r="R231" s="32">
        <f>SUM(R208:R215,R217:R223,R225:R229)</f>
        <v>2995491542</v>
      </c>
      <c r="S231" s="32">
        <f>SUM(S208:S215,S217:S223,S225:S229)</f>
        <v>2405836833</v>
      </c>
      <c r="T231" s="37">
        <f t="shared" si="54"/>
        <v>0.80315260426130086</v>
      </c>
      <c r="U231" s="37">
        <f t="shared" si="55"/>
        <v>-5.6897584564566506E-2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61618576</v>
      </c>
      <c r="E234" s="31">
        <v>48472186</v>
      </c>
      <c r="F234" s="31">
        <v>11944570</v>
      </c>
      <c r="G234" s="36">
        <f t="shared" ref="G234:G260" si="56">IF(($D234     =0),0,($F234     /$D234     ))</f>
        <v>0.19384690097349863</v>
      </c>
      <c r="H234" s="31">
        <v>12500718</v>
      </c>
      <c r="I234" s="36">
        <f t="shared" ref="I234:I260" si="57">IF(($D234     =0),0,($H234     /$D234     ))</f>
        <v>0.20287255583446134</v>
      </c>
      <c r="J234" s="31">
        <v>8857508</v>
      </c>
      <c r="K234" s="36">
        <f t="shared" ref="K234:K260" si="58">IF(($E234     =0),0,($J234     /$E234     ))</f>
        <v>0.18273382595123727</v>
      </c>
      <c r="L234" s="31">
        <v>12764718</v>
      </c>
      <c r="M234" s="36">
        <f t="shared" ref="M234:M260" si="59">IF(($E234     =0),0,($L234     /$E234     ))</f>
        <v>0.26334108389499911</v>
      </c>
      <c r="N234" s="31">
        <f t="shared" ref="N234:N260" si="60">$F234     +$H234     +$J234     +$L234</f>
        <v>46067514</v>
      </c>
      <c r="O234" s="36">
        <f t="shared" ref="O234:O260" si="61">IF(($E234     =0),0,($N234     /$E234     ))</f>
        <v>0.95039068384495806</v>
      </c>
      <c r="P234" s="31">
        <v>21099753</v>
      </c>
      <c r="Q234" s="31">
        <v>56666747</v>
      </c>
      <c r="R234" s="31">
        <v>56666747</v>
      </c>
      <c r="S234" s="31">
        <v>65808498</v>
      </c>
      <c r="T234" s="36">
        <f t="shared" ref="T234:T260" si="62">IF(($R234     =0),0,($S234     /$R234     ))</f>
        <v>1.1613247889454463</v>
      </c>
      <c r="U234" s="36">
        <f t="shared" ref="U234:U260" si="63">IF(($P234     =0),0,(($L234     /$P234     )-1))</f>
        <v>-0.39502997973483389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193706142</v>
      </c>
      <c r="E235" s="31">
        <v>193706142</v>
      </c>
      <c r="F235" s="31">
        <v>-6764285</v>
      </c>
      <c r="G235" s="36">
        <f t="shared" si="56"/>
        <v>-3.4920343413788087E-2</v>
      </c>
      <c r="H235" s="31">
        <v>46269131</v>
      </c>
      <c r="I235" s="36">
        <f t="shared" si="57"/>
        <v>0.23886248790190659</v>
      </c>
      <c r="J235" s="31">
        <v>53848481</v>
      </c>
      <c r="K235" s="36">
        <f t="shared" si="58"/>
        <v>0.27799057089268753</v>
      </c>
      <c r="L235" s="31">
        <v>53028961</v>
      </c>
      <c r="M235" s="36">
        <f t="shared" si="59"/>
        <v>0.2737598325612205</v>
      </c>
      <c r="N235" s="31">
        <f t="shared" si="60"/>
        <v>146382288</v>
      </c>
      <c r="O235" s="36">
        <f t="shared" si="61"/>
        <v>0.75569254794202656</v>
      </c>
      <c r="P235" s="31">
        <v>52529205</v>
      </c>
      <c r="Q235" s="31">
        <v>239022609</v>
      </c>
      <c r="R235" s="31">
        <v>229022609</v>
      </c>
      <c r="S235" s="31">
        <v>192573284</v>
      </c>
      <c r="T235" s="36">
        <f t="shared" si="62"/>
        <v>0.84084835484517606</v>
      </c>
      <c r="U235" s="36">
        <f t="shared" si="63"/>
        <v>9.5138694750853681E-3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1138619122</v>
      </c>
      <c r="E236" s="31">
        <v>1138619122</v>
      </c>
      <c r="F236" s="31">
        <v>93741416</v>
      </c>
      <c r="G236" s="36">
        <f t="shared" si="56"/>
        <v>8.2329037154533227E-2</v>
      </c>
      <c r="H236" s="31">
        <v>594377768</v>
      </c>
      <c r="I236" s="36">
        <f t="shared" si="57"/>
        <v>0.52201632355863425</v>
      </c>
      <c r="J236" s="31">
        <v>135279291</v>
      </c>
      <c r="K236" s="36">
        <f t="shared" si="58"/>
        <v>0.11880995882308747</v>
      </c>
      <c r="L236" s="31">
        <v>234602505</v>
      </c>
      <c r="M236" s="36">
        <f t="shared" si="59"/>
        <v>0.20604124809349547</v>
      </c>
      <c r="N236" s="31">
        <f t="shared" si="60"/>
        <v>1058000980</v>
      </c>
      <c r="O236" s="36">
        <f t="shared" si="61"/>
        <v>0.92919656762975034</v>
      </c>
      <c r="P236" s="31">
        <v>308027617</v>
      </c>
      <c r="Q236" s="31">
        <v>1038092874</v>
      </c>
      <c r="R236" s="31">
        <v>1038092874</v>
      </c>
      <c r="S236" s="31">
        <v>1074216348</v>
      </c>
      <c r="T236" s="36">
        <f t="shared" si="62"/>
        <v>1.0347979211732841</v>
      </c>
      <c r="U236" s="36">
        <f t="shared" si="63"/>
        <v>-0.23837184702824876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1225141</v>
      </c>
      <c r="E237" s="31">
        <v>3620691</v>
      </c>
      <c r="F237" s="31">
        <v>1428393</v>
      </c>
      <c r="G237" s="36">
        <f t="shared" si="56"/>
        <v>1.1659009044673225</v>
      </c>
      <c r="H237" s="31">
        <v>1498602</v>
      </c>
      <c r="I237" s="36">
        <f t="shared" si="57"/>
        <v>1.2232077777170138</v>
      </c>
      <c r="J237" s="31">
        <v>1651721</v>
      </c>
      <c r="K237" s="36">
        <f t="shared" si="58"/>
        <v>0.45618944008201751</v>
      </c>
      <c r="L237" s="31">
        <v>1624021</v>
      </c>
      <c r="M237" s="36">
        <f t="shared" si="59"/>
        <v>0.44853896673314569</v>
      </c>
      <c r="N237" s="31">
        <f t="shared" si="60"/>
        <v>6202737</v>
      </c>
      <c r="O237" s="36">
        <f t="shared" si="61"/>
        <v>1.7131362494065359</v>
      </c>
      <c r="P237" s="31">
        <v>16260164</v>
      </c>
      <c r="Q237" s="31">
        <v>5999666</v>
      </c>
      <c r="R237" s="31">
        <v>24789767</v>
      </c>
      <c r="S237" s="31">
        <v>21003007</v>
      </c>
      <c r="T237" s="36">
        <f t="shared" si="62"/>
        <v>0.8472450346144843</v>
      </c>
      <c r="U237" s="36">
        <f t="shared" si="63"/>
        <v>-0.90012271708944636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363759248</v>
      </c>
      <c r="E238" s="31">
        <v>363799248</v>
      </c>
      <c r="F238" s="31">
        <v>44791417</v>
      </c>
      <c r="G238" s="36">
        <f t="shared" si="56"/>
        <v>0.12313478556564424</v>
      </c>
      <c r="H238" s="31">
        <v>48026267</v>
      </c>
      <c r="I238" s="36">
        <f t="shared" si="57"/>
        <v>0.13202761789303016</v>
      </c>
      <c r="J238" s="31">
        <v>51312571</v>
      </c>
      <c r="K238" s="36">
        <f t="shared" si="58"/>
        <v>0.14104639105796063</v>
      </c>
      <c r="L238" s="31">
        <v>47574887</v>
      </c>
      <c r="M238" s="36">
        <f t="shared" si="59"/>
        <v>0.13077236212428894</v>
      </c>
      <c r="N238" s="31">
        <f t="shared" si="60"/>
        <v>191705142</v>
      </c>
      <c r="O238" s="36">
        <f t="shared" si="61"/>
        <v>0.526953101343409</v>
      </c>
      <c r="P238" s="31">
        <v>43346632</v>
      </c>
      <c r="Q238" s="31">
        <v>357660331</v>
      </c>
      <c r="R238" s="31">
        <v>357660331</v>
      </c>
      <c r="S238" s="31">
        <v>306553280</v>
      </c>
      <c r="T238" s="36">
        <f t="shared" si="62"/>
        <v>0.85710729826506815</v>
      </c>
      <c r="U238" s="36">
        <f t="shared" si="63"/>
        <v>9.7545179519368475E-2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1758928229</v>
      </c>
      <c r="E240" s="32">
        <f>SUM(E234:E239)</f>
        <v>1748217389</v>
      </c>
      <c r="F240" s="32">
        <f>SUM(F234:F239)</f>
        <v>145141511</v>
      </c>
      <c r="G240" s="37">
        <f t="shared" si="56"/>
        <v>8.2517017242094648E-2</v>
      </c>
      <c r="H240" s="32">
        <f>SUM(H234:H239)</f>
        <v>702672486</v>
      </c>
      <c r="I240" s="37">
        <f t="shared" si="57"/>
        <v>0.39948900382336178</v>
      </c>
      <c r="J240" s="32">
        <f>SUM(J234:J239)</f>
        <v>250949572</v>
      </c>
      <c r="K240" s="37">
        <f t="shared" si="58"/>
        <v>0.14354597636369809</v>
      </c>
      <c r="L240" s="32">
        <f>SUM(L234:L239)</f>
        <v>349595092</v>
      </c>
      <c r="M240" s="37">
        <f t="shared" si="59"/>
        <v>0.19997232277844595</v>
      </c>
      <c r="N240" s="32">
        <f t="shared" si="60"/>
        <v>1448358661</v>
      </c>
      <c r="O240" s="37">
        <f t="shared" si="61"/>
        <v>0.82847743656667172</v>
      </c>
      <c r="P240" s="32">
        <f>SUM(P234:P239)</f>
        <v>441263371</v>
      </c>
      <c r="Q240" s="32">
        <f>SUM(Q234:Q239)</f>
        <v>1697442227</v>
      </c>
      <c r="R240" s="32">
        <f>SUM(R234:R239)</f>
        <v>1706232328</v>
      </c>
      <c r="S240" s="32">
        <f>SUM(S234:S239)</f>
        <v>1660154417</v>
      </c>
      <c r="T240" s="37">
        <f t="shared" si="62"/>
        <v>0.97299435121241007</v>
      </c>
      <c r="U240" s="37">
        <f t="shared" si="63"/>
        <v>-0.20774051286482154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15453591</v>
      </c>
      <c r="E242" s="31">
        <v>4695919</v>
      </c>
      <c r="F242" s="31">
        <v>1222004</v>
      </c>
      <c r="G242" s="36">
        <f t="shared" si="56"/>
        <v>7.9075730682920231E-2</v>
      </c>
      <c r="H242" s="31">
        <v>1147572</v>
      </c>
      <c r="I242" s="36">
        <f t="shared" si="57"/>
        <v>7.4259244987136E-2</v>
      </c>
      <c r="J242" s="31">
        <v>1654151</v>
      </c>
      <c r="K242" s="36">
        <f t="shared" si="58"/>
        <v>0.35225288170430535</v>
      </c>
      <c r="L242" s="31">
        <v>1864165</v>
      </c>
      <c r="M242" s="36">
        <f t="shared" si="59"/>
        <v>0.39697554408412922</v>
      </c>
      <c r="N242" s="31">
        <f t="shared" si="60"/>
        <v>5887892</v>
      </c>
      <c r="O242" s="36">
        <f t="shared" si="61"/>
        <v>1.2538316781017731</v>
      </c>
      <c r="P242" s="31">
        <v>1144406</v>
      </c>
      <c r="Q242" s="31">
        <v>8221385</v>
      </c>
      <c r="R242" s="31">
        <v>8460058</v>
      </c>
      <c r="S242" s="31">
        <v>3893504</v>
      </c>
      <c r="T242" s="36">
        <f t="shared" si="62"/>
        <v>0.46022190391602519</v>
      </c>
      <c r="U242" s="36">
        <f t="shared" si="63"/>
        <v>0.6289367584580996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198519214</v>
      </c>
      <c r="E243" s="31">
        <v>198519214</v>
      </c>
      <c r="F243" s="31">
        <v>43850397</v>
      </c>
      <c r="G243" s="36">
        <f t="shared" si="56"/>
        <v>0.2208874199955275</v>
      </c>
      <c r="H243" s="31">
        <v>47847011</v>
      </c>
      <c r="I243" s="36">
        <f t="shared" si="57"/>
        <v>0.2410195468535353</v>
      </c>
      <c r="J243" s="31">
        <v>32239075</v>
      </c>
      <c r="K243" s="36">
        <f t="shared" si="58"/>
        <v>0.16239775662218772</v>
      </c>
      <c r="L243" s="31">
        <v>31579456</v>
      </c>
      <c r="M243" s="36">
        <f t="shared" si="59"/>
        <v>0.15907506061352833</v>
      </c>
      <c r="N243" s="31">
        <f t="shared" si="60"/>
        <v>155515939</v>
      </c>
      <c r="O243" s="36">
        <f t="shared" si="61"/>
        <v>0.78337978408477882</v>
      </c>
      <c r="P243" s="31">
        <v>44268234</v>
      </c>
      <c r="Q243" s="31">
        <v>187641312</v>
      </c>
      <c r="R243" s="31">
        <v>187641312</v>
      </c>
      <c r="S243" s="31">
        <v>166263648</v>
      </c>
      <c r="T243" s="36">
        <f t="shared" si="62"/>
        <v>0.88607165569168478</v>
      </c>
      <c r="U243" s="36">
        <f t="shared" si="63"/>
        <v>-0.28663393258470626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73102000</v>
      </c>
      <c r="E244" s="31">
        <v>73102000</v>
      </c>
      <c r="F244" s="31">
        <v>0</v>
      </c>
      <c r="G244" s="36">
        <f t="shared" si="56"/>
        <v>0</v>
      </c>
      <c r="H244" s="31">
        <v>1468612</v>
      </c>
      <c r="I244" s="36">
        <f t="shared" si="57"/>
        <v>2.0089901781073023E-2</v>
      </c>
      <c r="J244" s="31">
        <v>1810541</v>
      </c>
      <c r="K244" s="36">
        <f t="shared" si="58"/>
        <v>2.4767325107384202E-2</v>
      </c>
      <c r="L244" s="31">
        <v>-1818757</v>
      </c>
      <c r="M244" s="36">
        <f t="shared" si="59"/>
        <v>-2.4879716013241772E-2</v>
      </c>
      <c r="N244" s="31">
        <f t="shared" si="60"/>
        <v>1460396</v>
      </c>
      <c r="O244" s="36">
        <f t="shared" si="61"/>
        <v>1.9977510875215453E-2</v>
      </c>
      <c r="P244" s="31">
        <v>0</v>
      </c>
      <c r="Q244" s="31">
        <v>69422315</v>
      </c>
      <c r="R244" s="31">
        <v>69422315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24373404</v>
      </c>
      <c r="E245" s="31">
        <v>9393408</v>
      </c>
      <c r="F245" s="31">
        <v>2484277</v>
      </c>
      <c r="G245" s="36">
        <f t="shared" si="56"/>
        <v>0.10192573019345184</v>
      </c>
      <c r="H245" s="31">
        <v>3388985</v>
      </c>
      <c r="I245" s="36">
        <f t="shared" si="57"/>
        <v>0.13904438624986482</v>
      </c>
      <c r="J245" s="31">
        <v>2858362</v>
      </c>
      <c r="K245" s="36">
        <f t="shared" si="58"/>
        <v>0.30429445841168618</v>
      </c>
      <c r="L245" s="31">
        <v>8393496</v>
      </c>
      <c r="M245" s="36">
        <f t="shared" si="59"/>
        <v>0.89355173330062954</v>
      </c>
      <c r="N245" s="31">
        <f t="shared" si="60"/>
        <v>17125120</v>
      </c>
      <c r="O245" s="36">
        <f t="shared" si="61"/>
        <v>1.8230997737988173</v>
      </c>
      <c r="P245" s="31">
        <v>2232396</v>
      </c>
      <c r="Q245" s="31">
        <v>20452622</v>
      </c>
      <c r="R245" s="31">
        <v>20452627</v>
      </c>
      <c r="S245" s="31">
        <v>10755366</v>
      </c>
      <c r="T245" s="36">
        <f t="shared" si="62"/>
        <v>0.52586721500372546</v>
      </c>
      <c r="U245" s="36">
        <f t="shared" si="63"/>
        <v>2.7598598098186882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311448209</v>
      </c>
      <c r="E247" s="32">
        <f>SUM(E241:E246)</f>
        <v>285710541</v>
      </c>
      <c r="F247" s="32">
        <f>SUM(F241:F246)</f>
        <v>47556678</v>
      </c>
      <c r="G247" s="37">
        <f t="shared" si="56"/>
        <v>0.15269530093846198</v>
      </c>
      <c r="H247" s="32">
        <f>SUM(H241:H246)</f>
        <v>53852180</v>
      </c>
      <c r="I247" s="37">
        <f t="shared" si="57"/>
        <v>0.1729089410175417</v>
      </c>
      <c r="J247" s="32">
        <f>SUM(J241:J246)</f>
        <v>38562129</v>
      </c>
      <c r="K247" s="37">
        <f t="shared" si="58"/>
        <v>0.13496922047408813</v>
      </c>
      <c r="L247" s="32">
        <f>SUM(L241:L246)</f>
        <v>40018360</v>
      </c>
      <c r="M247" s="37">
        <f t="shared" si="59"/>
        <v>0.14006609577628429</v>
      </c>
      <c r="N247" s="32">
        <f t="shared" si="60"/>
        <v>179989347</v>
      </c>
      <c r="O247" s="37">
        <f t="shared" si="61"/>
        <v>0.62997097121453427</v>
      </c>
      <c r="P247" s="32">
        <f>SUM(P241:P246)</f>
        <v>47645036</v>
      </c>
      <c r="Q247" s="32">
        <f>SUM(Q241:Q246)</f>
        <v>285737634</v>
      </c>
      <c r="R247" s="32">
        <f>SUM(R241:R246)</f>
        <v>285976312</v>
      </c>
      <c r="S247" s="32">
        <f>SUM(S241:S246)</f>
        <v>180912518</v>
      </c>
      <c r="T247" s="37">
        <f t="shared" si="62"/>
        <v>0.63261364808425113</v>
      </c>
      <c r="U247" s="37">
        <f t="shared" si="63"/>
        <v>-0.16007283528970362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37335639</v>
      </c>
      <c r="E248" s="31">
        <v>39335639</v>
      </c>
      <c r="F248" s="31">
        <v>769847</v>
      </c>
      <c r="G248" s="36">
        <f t="shared" si="56"/>
        <v>2.0619628339560492E-2</v>
      </c>
      <c r="H248" s="31">
        <v>16677244</v>
      </c>
      <c r="I248" s="36">
        <f t="shared" si="57"/>
        <v>0.44668430611298765</v>
      </c>
      <c r="J248" s="31">
        <v>10725743</v>
      </c>
      <c r="K248" s="36">
        <f t="shared" si="58"/>
        <v>0.27267239766970608</v>
      </c>
      <c r="L248" s="31">
        <v>12363926</v>
      </c>
      <c r="M248" s="36">
        <f t="shared" si="59"/>
        <v>0.31431867676027836</v>
      </c>
      <c r="N248" s="31">
        <f t="shared" si="60"/>
        <v>40536760</v>
      </c>
      <c r="O248" s="36">
        <f t="shared" si="61"/>
        <v>1.0305351846451509</v>
      </c>
      <c r="P248" s="31">
        <v>9010284</v>
      </c>
      <c r="Q248" s="31">
        <v>40839720</v>
      </c>
      <c r="R248" s="31">
        <v>40839720</v>
      </c>
      <c r="S248" s="31">
        <v>37457180</v>
      </c>
      <c r="T248" s="36">
        <f t="shared" si="62"/>
        <v>0.91717524018284158</v>
      </c>
      <c r="U248" s="36">
        <f t="shared" si="63"/>
        <v>0.37220158654266622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7533816</v>
      </c>
      <c r="E249" s="31">
        <v>8063296</v>
      </c>
      <c r="F249" s="31">
        <v>1903472</v>
      </c>
      <c r="G249" s="36">
        <f t="shared" si="56"/>
        <v>0.25265708639552653</v>
      </c>
      <c r="H249" s="31">
        <v>845772</v>
      </c>
      <c r="I249" s="36">
        <f t="shared" si="57"/>
        <v>0.11226342666186698</v>
      </c>
      <c r="J249" s="31">
        <v>1690834</v>
      </c>
      <c r="K249" s="36">
        <f t="shared" si="58"/>
        <v>0.20969514203620951</v>
      </c>
      <c r="L249" s="31">
        <v>1415844</v>
      </c>
      <c r="M249" s="36">
        <f t="shared" si="59"/>
        <v>0.17559122224956147</v>
      </c>
      <c r="N249" s="31">
        <f t="shared" si="60"/>
        <v>5855922</v>
      </c>
      <c r="O249" s="36">
        <f t="shared" si="61"/>
        <v>0.72624420584336724</v>
      </c>
      <c r="P249" s="31">
        <v>713897</v>
      </c>
      <c r="Q249" s="31">
        <v>10766354</v>
      </c>
      <c r="R249" s="31">
        <v>11022680</v>
      </c>
      <c r="S249" s="31">
        <v>4979075</v>
      </c>
      <c r="T249" s="36">
        <f t="shared" si="62"/>
        <v>0.45171183414559801</v>
      </c>
      <c r="U249" s="36">
        <f t="shared" si="63"/>
        <v>0.98326089057665178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1689802</v>
      </c>
      <c r="E250" s="31">
        <v>1689802</v>
      </c>
      <c r="F250" s="31">
        <v>195403</v>
      </c>
      <c r="G250" s="36">
        <f t="shared" si="56"/>
        <v>0.11563662488267856</v>
      </c>
      <c r="H250" s="31">
        <v>431070</v>
      </c>
      <c r="I250" s="36">
        <f t="shared" si="57"/>
        <v>0.25510089347746068</v>
      </c>
      <c r="J250" s="31">
        <v>435927</v>
      </c>
      <c r="K250" s="36">
        <f t="shared" si="58"/>
        <v>0.25797519472695618</v>
      </c>
      <c r="L250" s="31">
        <v>354400</v>
      </c>
      <c r="M250" s="36">
        <f t="shared" si="59"/>
        <v>0.20972871377830066</v>
      </c>
      <c r="N250" s="31">
        <f t="shared" si="60"/>
        <v>1416800</v>
      </c>
      <c r="O250" s="36">
        <f t="shared" si="61"/>
        <v>0.83844142686539602</v>
      </c>
      <c r="P250" s="31">
        <v>244115</v>
      </c>
      <c r="Q250" s="31">
        <v>1604751</v>
      </c>
      <c r="R250" s="31">
        <v>1604751</v>
      </c>
      <c r="S250" s="31">
        <v>1587762</v>
      </c>
      <c r="T250" s="36">
        <f t="shared" si="62"/>
        <v>0.98941331085009454</v>
      </c>
      <c r="U250" s="36">
        <f t="shared" si="63"/>
        <v>0.45177477828072843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17904669</v>
      </c>
      <c r="E251" s="31">
        <v>40826187</v>
      </c>
      <c r="F251" s="31">
        <v>6071273</v>
      </c>
      <c r="G251" s="36">
        <f t="shared" si="56"/>
        <v>0.33908881532520929</v>
      </c>
      <c r="H251" s="31">
        <v>5506923</v>
      </c>
      <c r="I251" s="36">
        <f t="shared" si="57"/>
        <v>0.30756910390245135</v>
      </c>
      <c r="J251" s="31">
        <v>7425635</v>
      </c>
      <c r="K251" s="36">
        <f t="shared" si="58"/>
        <v>0.18188411766202903</v>
      </c>
      <c r="L251" s="31">
        <v>2687231</v>
      </c>
      <c r="M251" s="36">
        <f t="shared" si="59"/>
        <v>6.5821258301687585E-2</v>
      </c>
      <c r="N251" s="31">
        <f t="shared" si="60"/>
        <v>21691062</v>
      </c>
      <c r="O251" s="36">
        <f t="shared" si="61"/>
        <v>0.53130266610496835</v>
      </c>
      <c r="P251" s="31">
        <v>28598518</v>
      </c>
      <c r="Q251" s="31">
        <v>52763693</v>
      </c>
      <c r="R251" s="31">
        <v>30309646</v>
      </c>
      <c r="S251" s="31">
        <v>48871071</v>
      </c>
      <c r="T251" s="36">
        <f t="shared" si="62"/>
        <v>1.6123933285133056</v>
      </c>
      <c r="U251" s="36">
        <f t="shared" si="63"/>
        <v>-0.90603600508250115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187969465</v>
      </c>
      <c r="E253" s="31">
        <v>187969465</v>
      </c>
      <c r="F253" s="31">
        <v>78320382</v>
      </c>
      <c r="G253" s="36">
        <f t="shared" si="56"/>
        <v>0.41666545148702744</v>
      </c>
      <c r="H253" s="31">
        <v>38613689</v>
      </c>
      <c r="I253" s="36">
        <f t="shared" si="57"/>
        <v>0.20542532799143734</v>
      </c>
      <c r="J253" s="31">
        <v>71035395</v>
      </c>
      <c r="K253" s="36">
        <f t="shared" si="58"/>
        <v>0.37790922584154824</v>
      </c>
      <c r="L253" s="31">
        <v>0</v>
      </c>
      <c r="M253" s="36">
        <f t="shared" si="59"/>
        <v>0</v>
      </c>
      <c r="N253" s="31">
        <f t="shared" si="60"/>
        <v>187969466</v>
      </c>
      <c r="O253" s="36">
        <f t="shared" si="61"/>
        <v>1.0000000053200131</v>
      </c>
      <c r="P253" s="31">
        <v>0</v>
      </c>
      <c r="Q253" s="31">
        <v>178397834</v>
      </c>
      <c r="R253" s="31">
        <v>175782834</v>
      </c>
      <c r="S253" s="31">
        <v>85654650</v>
      </c>
      <c r="T253" s="36">
        <f t="shared" si="62"/>
        <v>0.48727539573062068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252433391</v>
      </c>
      <c r="E254" s="32">
        <f>SUM(E248:E253)</f>
        <v>277884389</v>
      </c>
      <c r="F254" s="32">
        <f>SUM(F248:F253)</f>
        <v>87260377</v>
      </c>
      <c r="G254" s="37">
        <f t="shared" si="56"/>
        <v>0.34567684035112456</v>
      </c>
      <c r="H254" s="32">
        <f>SUM(H248:H253)</f>
        <v>62074698</v>
      </c>
      <c r="I254" s="37">
        <f t="shared" si="57"/>
        <v>0.24590525743878314</v>
      </c>
      <c r="J254" s="32">
        <f>SUM(J248:J253)</f>
        <v>91313534</v>
      </c>
      <c r="K254" s="37">
        <f t="shared" si="58"/>
        <v>0.32860260458891771</v>
      </c>
      <c r="L254" s="32">
        <f>SUM(L248:L253)</f>
        <v>16821401</v>
      </c>
      <c r="M254" s="37">
        <f t="shared" si="59"/>
        <v>6.0533810699240111E-2</v>
      </c>
      <c r="N254" s="32">
        <f t="shared" si="60"/>
        <v>257470010</v>
      </c>
      <c r="O254" s="37">
        <f t="shared" si="61"/>
        <v>0.92653643094718785</v>
      </c>
      <c r="P254" s="32">
        <f>SUM(P248:P253)</f>
        <v>38566814</v>
      </c>
      <c r="Q254" s="32">
        <f>SUM(Q248:Q253)</f>
        <v>284372352</v>
      </c>
      <c r="R254" s="32">
        <f>SUM(R248:R253)</f>
        <v>259559631</v>
      </c>
      <c r="S254" s="32">
        <f>SUM(S248:S253)</f>
        <v>178549738</v>
      </c>
      <c r="T254" s="37">
        <f t="shared" si="62"/>
        <v>0.6878948675959552</v>
      </c>
      <c r="U254" s="37">
        <f t="shared" si="63"/>
        <v>-0.56383742250526581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1029742393</v>
      </c>
      <c r="E255" s="31">
        <v>889295661</v>
      </c>
      <c r="F255" s="31">
        <v>236604481</v>
      </c>
      <c r="G255" s="36">
        <f t="shared" si="56"/>
        <v>0.22977055485759729</v>
      </c>
      <c r="H255" s="31">
        <v>253187856</v>
      </c>
      <c r="I255" s="36">
        <f t="shared" si="57"/>
        <v>0.24587494670620985</v>
      </c>
      <c r="J255" s="31">
        <v>236407913</v>
      </c>
      <c r="K255" s="36">
        <f t="shared" si="58"/>
        <v>0.26583725004815917</v>
      </c>
      <c r="L255" s="31">
        <v>259891997</v>
      </c>
      <c r="M255" s="36">
        <f t="shared" si="59"/>
        <v>0.29224475997977462</v>
      </c>
      <c r="N255" s="31">
        <f t="shared" si="60"/>
        <v>986092247</v>
      </c>
      <c r="O255" s="36">
        <f t="shared" si="61"/>
        <v>1.1088463491333733</v>
      </c>
      <c r="P255" s="31">
        <v>237404587</v>
      </c>
      <c r="Q255" s="31">
        <v>993372672</v>
      </c>
      <c r="R255" s="31">
        <v>973675536</v>
      </c>
      <c r="S255" s="31">
        <v>977396343</v>
      </c>
      <c r="T255" s="36">
        <f t="shared" si="62"/>
        <v>1.003821403396131</v>
      </c>
      <c r="U255" s="36">
        <f t="shared" si="63"/>
        <v>9.4721885049339871E-2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74400119</v>
      </c>
      <c r="E256" s="31">
        <v>51336082</v>
      </c>
      <c r="F256" s="31">
        <v>32177394</v>
      </c>
      <c r="G256" s="36">
        <f t="shared" si="56"/>
        <v>0.43249116308537089</v>
      </c>
      <c r="H256" s="31">
        <v>32011167</v>
      </c>
      <c r="I256" s="36">
        <f t="shared" si="57"/>
        <v>0.43025693278797039</v>
      </c>
      <c r="J256" s="31">
        <v>33473371</v>
      </c>
      <c r="K256" s="36">
        <f t="shared" si="58"/>
        <v>0.65204374186561409</v>
      </c>
      <c r="L256" s="31">
        <v>34671826</v>
      </c>
      <c r="M256" s="36">
        <f t="shared" si="59"/>
        <v>0.6753890178062284</v>
      </c>
      <c r="N256" s="31">
        <f t="shared" si="60"/>
        <v>132333758</v>
      </c>
      <c r="O256" s="36">
        <f t="shared" si="61"/>
        <v>2.5777923215877676</v>
      </c>
      <c r="P256" s="31">
        <v>28739172</v>
      </c>
      <c r="Q256" s="31">
        <v>85291667</v>
      </c>
      <c r="R256" s="31">
        <v>68256991</v>
      </c>
      <c r="S256" s="31">
        <v>112403143</v>
      </c>
      <c r="T256" s="36">
        <f t="shared" si="62"/>
        <v>1.6467638164711949</v>
      </c>
      <c r="U256" s="36">
        <f t="shared" si="63"/>
        <v>0.20643092988204392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142940475</v>
      </c>
      <c r="E257" s="31">
        <v>140840475</v>
      </c>
      <c r="F257" s="31">
        <v>39256389</v>
      </c>
      <c r="G257" s="36">
        <f t="shared" si="56"/>
        <v>0.27463452181756076</v>
      </c>
      <c r="H257" s="31">
        <v>49639205</v>
      </c>
      <c r="I257" s="36">
        <f t="shared" si="57"/>
        <v>0.34727186264072513</v>
      </c>
      <c r="J257" s="31">
        <v>18063501</v>
      </c>
      <c r="K257" s="36">
        <f t="shared" si="58"/>
        <v>0.12825504174137442</v>
      </c>
      <c r="L257" s="31">
        <v>48283901</v>
      </c>
      <c r="M257" s="36">
        <f t="shared" si="59"/>
        <v>0.34282688268411476</v>
      </c>
      <c r="N257" s="31">
        <f t="shared" si="60"/>
        <v>155242996</v>
      </c>
      <c r="O257" s="36">
        <f t="shared" si="61"/>
        <v>1.1022612356284656</v>
      </c>
      <c r="P257" s="31">
        <v>31670497</v>
      </c>
      <c r="Q257" s="31">
        <v>135811805</v>
      </c>
      <c r="R257" s="31">
        <v>134949505</v>
      </c>
      <c r="S257" s="31">
        <v>109811822</v>
      </c>
      <c r="T257" s="36">
        <f t="shared" si="62"/>
        <v>0.81372526709156878</v>
      </c>
      <c r="U257" s="36">
        <f t="shared" si="63"/>
        <v>0.52457035959997733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1247082987</v>
      </c>
      <c r="E259" s="32">
        <f>SUM(E255:E258)</f>
        <v>1081472218</v>
      </c>
      <c r="F259" s="32">
        <f>SUM(F255:F258)</f>
        <v>308038264</v>
      </c>
      <c r="G259" s="37">
        <f t="shared" si="56"/>
        <v>0.24700702937261704</v>
      </c>
      <c r="H259" s="32">
        <f>SUM(H255:H258)</f>
        <v>334838228</v>
      </c>
      <c r="I259" s="37">
        <f t="shared" si="57"/>
        <v>0.26849715014194159</v>
      </c>
      <c r="J259" s="32">
        <f>SUM(J255:J258)</f>
        <v>287944785</v>
      </c>
      <c r="K259" s="37">
        <f t="shared" si="58"/>
        <v>0.26625259549663255</v>
      </c>
      <c r="L259" s="32">
        <f>SUM(L255:L258)</f>
        <v>342847724</v>
      </c>
      <c r="M259" s="37">
        <f t="shared" si="59"/>
        <v>0.31701944654115932</v>
      </c>
      <c r="N259" s="32">
        <f t="shared" si="60"/>
        <v>1273669001</v>
      </c>
      <c r="O259" s="37">
        <f t="shared" si="61"/>
        <v>1.1777177257086044</v>
      </c>
      <c r="P259" s="32">
        <f>SUM(P255:P258)</f>
        <v>297814256</v>
      </c>
      <c r="Q259" s="32">
        <f>SUM(Q255:Q258)</f>
        <v>1214476144</v>
      </c>
      <c r="R259" s="32">
        <f>SUM(R255:R258)</f>
        <v>1176882032</v>
      </c>
      <c r="S259" s="32">
        <f>SUM(S255:S258)</f>
        <v>1199611308</v>
      </c>
      <c r="T259" s="37">
        <f t="shared" si="62"/>
        <v>1.0193131302730263</v>
      </c>
      <c r="U259" s="37">
        <f t="shared" si="63"/>
        <v>0.15121327167091692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3569892816</v>
      </c>
      <c r="E260" s="32">
        <f>SUM(E234:E239,E241:E246,E248:E253,E255:E258)</f>
        <v>3393284537</v>
      </c>
      <c r="F260" s="32">
        <f>SUM(F234:F239,F241:F246,F248:F253,F255:F258)</f>
        <v>587996830</v>
      </c>
      <c r="G260" s="37">
        <f t="shared" si="56"/>
        <v>0.16470993957147423</v>
      </c>
      <c r="H260" s="32">
        <f>SUM(H234:H239,H241:H246,H248:H253,H255:H258)</f>
        <v>1153437592</v>
      </c>
      <c r="I260" s="37">
        <f t="shared" si="57"/>
        <v>0.3231014631112667</v>
      </c>
      <c r="J260" s="32">
        <f>SUM(J234:J239,J241:J246,J248:J253,J255:J258)</f>
        <v>668770020</v>
      </c>
      <c r="K260" s="37">
        <f t="shared" si="58"/>
        <v>0.19708633706009782</v>
      </c>
      <c r="L260" s="32">
        <f>SUM(L234:L239,L241:L246,L248:L253,L255:L258)</f>
        <v>749282577</v>
      </c>
      <c r="M260" s="37">
        <f t="shared" si="59"/>
        <v>0.22081336499486132</v>
      </c>
      <c r="N260" s="32">
        <f t="shared" si="60"/>
        <v>3159487019</v>
      </c>
      <c r="O260" s="37">
        <f t="shared" si="61"/>
        <v>0.93109993711087369</v>
      </c>
      <c r="P260" s="32">
        <f>SUM(P234:P239,P241:P246,P248:P253,P255:P258)</f>
        <v>825289477</v>
      </c>
      <c r="Q260" s="32">
        <f>SUM(Q234:Q239,Q241:Q246,Q248:Q253,Q255:Q258)</f>
        <v>3482028357</v>
      </c>
      <c r="R260" s="32">
        <f>SUM(R234:R239,R241:R246,R248:R253,R255:R258)</f>
        <v>3428650303</v>
      </c>
      <c r="S260" s="32">
        <f>SUM(S234:S239,S241:S246,S248:S253,S255:S258)</f>
        <v>3219227981</v>
      </c>
      <c r="T260" s="37">
        <f t="shared" si="62"/>
        <v>0.93891989456703717</v>
      </c>
      <c r="U260" s="37">
        <f t="shared" si="63"/>
        <v>-9.2097260559157679E-2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33873762</v>
      </c>
      <c r="E263" s="31">
        <v>33873762</v>
      </c>
      <c r="F263" s="31">
        <v>7943768</v>
      </c>
      <c r="G263" s="36">
        <f t="shared" ref="G263:G299" si="64">IF(($D263     =0),0,($F263     /$D263     ))</f>
        <v>0.23451094685024945</v>
      </c>
      <c r="H263" s="31">
        <v>3595364</v>
      </c>
      <c r="I263" s="36">
        <f t="shared" ref="I263:I299" si="65">IF(($D263     =0),0,($H263     /$D263     ))</f>
        <v>0.10614008565095309</v>
      </c>
      <c r="J263" s="31">
        <v>4290201</v>
      </c>
      <c r="K263" s="36">
        <f t="shared" ref="K263:K299" si="66">IF(($E263     =0),0,($J263     /$E263     ))</f>
        <v>0.12665262866285712</v>
      </c>
      <c r="L263" s="31">
        <v>5802435</v>
      </c>
      <c r="M263" s="36">
        <f t="shared" ref="M263:M299" si="67">IF(($E263     =0),0,($L263     /$E263     ))</f>
        <v>0.17129585429572305</v>
      </c>
      <c r="N263" s="31">
        <f t="shared" ref="N263:N299" si="68">$F263     +$H263     +$J263     +$L263</f>
        <v>21631768</v>
      </c>
      <c r="O263" s="36">
        <f t="shared" ref="O263:O299" si="69">IF(($E263     =0),0,($N263     /$E263     ))</f>
        <v>0.63859951545978266</v>
      </c>
      <c r="P263" s="31">
        <v>16990609</v>
      </c>
      <c r="Q263" s="31">
        <v>32001700</v>
      </c>
      <c r="R263" s="31">
        <v>30889092</v>
      </c>
      <c r="S263" s="31">
        <v>33368970</v>
      </c>
      <c r="T263" s="36">
        <f t="shared" ref="T263:T299" si="70">IF(($R263     =0),0,($S263     /$R263     ))</f>
        <v>1.0802832922379202</v>
      </c>
      <c r="U263" s="36">
        <f t="shared" ref="U263:U299" si="71">IF(($P263     =0),0,(($L263     /$P263     )-1))</f>
        <v>-0.65849164088232504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96196511</v>
      </c>
      <c r="E264" s="31">
        <v>98196511</v>
      </c>
      <c r="F264" s="31">
        <v>33648592</v>
      </c>
      <c r="G264" s="36">
        <f t="shared" si="64"/>
        <v>0.34979014987352297</v>
      </c>
      <c r="H264" s="31">
        <v>29455823</v>
      </c>
      <c r="I264" s="36">
        <f t="shared" si="65"/>
        <v>0.30620469176891457</v>
      </c>
      <c r="J264" s="31">
        <v>25874641</v>
      </c>
      <c r="K264" s="36">
        <f t="shared" si="66"/>
        <v>0.26349857786698755</v>
      </c>
      <c r="L264" s="31">
        <v>9983796</v>
      </c>
      <c r="M264" s="36">
        <f t="shared" si="67"/>
        <v>0.10167159605090247</v>
      </c>
      <c r="N264" s="31">
        <f t="shared" si="68"/>
        <v>98962852</v>
      </c>
      <c r="O264" s="36">
        <f t="shared" si="69"/>
        <v>1.0078041571151137</v>
      </c>
      <c r="P264" s="31">
        <v>9281296</v>
      </c>
      <c r="Q264" s="31">
        <v>95866685</v>
      </c>
      <c r="R264" s="31">
        <v>89236685</v>
      </c>
      <c r="S264" s="31">
        <v>78319053</v>
      </c>
      <c r="T264" s="36">
        <f t="shared" si="70"/>
        <v>0.87765533872084112</v>
      </c>
      <c r="U264" s="36">
        <f t="shared" si="71"/>
        <v>7.56898605539571E-2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72612970</v>
      </c>
      <c r="E265" s="31">
        <v>72612970</v>
      </c>
      <c r="F265" s="31">
        <v>13907849</v>
      </c>
      <c r="G265" s="36">
        <f t="shared" si="64"/>
        <v>0.19153395047744226</v>
      </c>
      <c r="H265" s="31">
        <v>16833968</v>
      </c>
      <c r="I265" s="36">
        <f t="shared" si="65"/>
        <v>0.23183142075031499</v>
      </c>
      <c r="J265" s="31">
        <v>13720999</v>
      </c>
      <c r="K265" s="36">
        <f t="shared" si="66"/>
        <v>0.18896071872559406</v>
      </c>
      <c r="L265" s="31">
        <v>9119498</v>
      </c>
      <c r="M265" s="36">
        <f t="shared" si="67"/>
        <v>0.12559048335304285</v>
      </c>
      <c r="N265" s="31">
        <f t="shared" si="68"/>
        <v>53582314</v>
      </c>
      <c r="O265" s="36">
        <f t="shared" si="69"/>
        <v>0.73791657330639415</v>
      </c>
      <c r="P265" s="31">
        <v>5528973</v>
      </c>
      <c r="Q265" s="31">
        <v>66974454</v>
      </c>
      <c r="R265" s="31">
        <v>66974454</v>
      </c>
      <c r="S265" s="31">
        <v>42106731</v>
      </c>
      <c r="T265" s="36">
        <f t="shared" si="70"/>
        <v>0.62869838401370171</v>
      </c>
      <c r="U265" s="36">
        <f t="shared" si="71"/>
        <v>0.64940179668086651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202683243</v>
      </c>
      <c r="E267" s="32">
        <f>SUM(E263:E266)</f>
        <v>204683243</v>
      </c>
      <c r="F267" s="32">
        <f>SUM(F263:F266)</f>
        <v>55500209</v>
      </c>
      <c r="G267" s="37">
        <f t="shared" si="64"/>
        <v>0.27382731881786598</v>
      </c>
      <c r="H267" s="32">
        <f>SUM(H263:H266)</f>
        <v>49885155</v>
      </c>
      <c r="I267" s="37">
        <f t="shared" si="65"/>
        <v>0.24612372617306108</v>
      </c>
      <c r="J267" s="32">
        <f>SUM(J263:J266)</f>
        <v>43885841</v>
      </c>
      <c r="K267" s="37">
        <f t="shared" si="66"/>
        <v>0.2144085678767558</v>
      </c>
      <c r="L267" s="32">
        <f>SUM(L263:L266)</f>
        <v>24905729</v>
      </c>
      <c r="M267" s="37">
        <f t="shared" si="67"/>
        <v>0.12167937460322534</v>
      </c>
      <c r="N267" s="32">
        <f t="shared" si="68"/>
        <v>174176934</v>
      </c>
      <c r="O267" s="37">
        <f t="shared" si="69"/>
        <v>0.85095844411650245</v>
      </c>
      <c r="P267" s="32">
        <f>SUM(P263:P266)</f>
        <v>31800878</v>
      </c>
      <c r="Q267" s="32">
        <f>SUM(Q263:Q266)</f>
        <v>194842839</v>
      </c>
      <c r="R267" s="32">
        <f>SUM(R263:R266)</f>
        <v>187100231</v>
      </c>
      <c r="S267" s="32">
        <f>SUM(S263:S266)</f>
        <v>153794754</v>
      </c>
      <c r="T267" s="37">
        <f t="shared" si="70"/>
        <v>0.82199125665430095</v>
      </c>
      <c r="U267" s="37">
        <f t="shared" si="71"/>
        <v>-0.21682259842008134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12016069</v>
      </c>
      <c r="E268" s="31">
        <v>11598785</v>
      </c>
      <c r="F268" s="31">
        <v>0</v>
      </c>
      <c r="G268" s="36">
        <f t="shared" si="64"/>
        <v>0</v>
      </c>
      <c r="H268" s="31">
        <v>1633543</v>
      </c>
      <c r="I268" s="36">
        <f t="shared" si="65"/>
        <v>0.13594653958794678</v>
      </c>
      <c r="J268" s="31">
        <v>1639504</v>
      </c>
      <c r="K268" s="36">
        <f t="shared" si="66"/>
        <v>0.14135135706024382</v>
      </c>
      <c r="L268" s="31">
        <v>1597389</v>
      </c>
      <c r="M268" s="36">
        <f t="shared" si="67"/>
        <v>0.13772037329772041</v>
      </c>
      <c r="N268" s="31">
        <f t="shared" si="68"/>
        <v>4870436</v>
      </c>
      <c r="O268" s="36">
        <f t="shared" si="69"/>
        <v>0.41990915427779718</v>
      </c>
      <c r="P268" s="31">
        <v>407153</v>
      </c>
      <c r="Q268" s="31">
        <v>8121343</v>
      </c>
      <c r="R268" s="31">
        <v>8696740</v>
      </c>
      <c r="S268" s="31">
        <v>958189</v>
      </c>
      <c r="T268" s="36">
        <f t="shared" si="70"/>
        <v>0.11017795173823755</v>
      </c>
      <c r="U268" s="36">
        <f t="shared" si="71"/>
        <v>2.9233138402516992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57162542</v>
      </c>
      <c r="E269" s="31">
        <v>71028492</v>
      </c>
      <c r="F269" s="31">
        <v>10023376</v>
      </c>
      <c r="G269" s="36">
        <f t="shared" si="64"/>
        <v>0.1753486750116886</v>
      </c>
      <c r="H269" s="31">
        <v>11032907</v>
      </c>
      <c r="I269" s="36">
        <f t="shared" si="65"/>
        <v>0.19300938366246903</v>
      </c>
      <c r="J269" s="31">
        <v>16864979</v>
      </c>
      <c r="K269" s="36">
        <f t="shared" si="66"/>
        <v>0.23743963197191348</v>
      </c>
      <c r="L269" s="31">
        <v>11758705</v>
      </c>
      <c r="M269" s="36">
        <f t="shared" si="67"/>
        <v>0.16554912921423137</v>
      </c>
      <c r="N269" s="31">
        <f t="shared" si="68"/>
        <v>49679967</v>
      </c>
      <c r="O269" s="36">
        <f t="shared" si="69"/>
        <v>0.69943716389192101</v>
      </c>
      <c r="P269" s="31">
        <v>9442537</v>
      </c>
      <c r="Q269" s="31">
        <v>49718036</v>
      </c>
      <c r="R269" s="31">
        <v>49706036</v>
      </c>
      <c r="S269" s="31">
        <v>45221095</v>
      </c>
      <c r="T269" s="36">
        <f t="shared" si="70"/>
        <v>0.90977069666146781</v>
      </c>
      <c r="U269" s="36">
        <f t="shared" si="71"/>
        <v>0.24529085774299841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4978491</v>
      </c>
      <c r="E270" s="31">
        <v>4978491</v>
      </c>
      <c r="F270" s="31">
        <v>1409173</v>
      </c>
      <c r="G270" s="36">
        <f t="shared" si="64"/>
        <v>0.28305223410065422</v>
      </c>
      <c r="H270" s="31">
        <v>1022572</v>
      </c>
      <c r="I270" s="36">
        <f t="shared" si="65"/>
        <v>0.20539798103481557</v>
      </c>
      <c r="J270" s="31">
        <v>2112144</v>
      </c>
      <c r="K270" s="36">
        <f t="shared" si="66"/>
        <v>0.42425385523444753</v>
      </c>
      <c r="L270" s="31">
        <v>1575746</v>
      </c>
      <c r="M270" s="36">
        <f t="shared" si="67"/>
        <v>0.31651076601323574</v>
      </c>
      <c r="N270" s="31">
        <f t="shared" si="68"/>
        <v>6119635</v>
      </c>
      <c r="O270" s="36">
        <f t="shared" si="69"/>
        <v>1.229214836383153</v>
      </c>
      <c r="P270" s="31">
        <v>860126</v>
      </c>
      <c r="Q270" s="31">
        <v>4616495</v>
      </c>
      <c r="R270" s="31">
        <v>4616495</v>
      </c>
      <c r="S270" s="31">
        <v>4759417</v>
      </c>
      <c r="T270" s="36">
        <f t="shared" si="70"/>
        <v>1.0309589851174972</v>
      </c>
      <c r="U270" s="36">
        <f t="shared" si="71"/>
        <v>0.83199438221841926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15114839</v>
      </c>
      <c r="E271" s="31">
        <v>15114839</v>
      </c>
      <c r="F271" s="31">
        <v>2791131</v>
      </c>
      <c r="G271" s="36">
        <f t="shared" si="64"/>
        <v>0.18466164277370073</v>
      </c>
      <c r="H271" s="31">
        <v>2556602</v>
      </c>
      <c r="I271" s="36">
        <f t="shared" si="65"/>
        <v>0.16914516919432618</v>
      </c>
      <c r="J271" s="31">
        <v>2661227</v>
      </c>
      <c r="K271" s="36">
        <f t="shared" si="66"/>
        <v>0.17606717478102149</v>
      </c>
      <c r="L271" s="31">
        <v>6048682</v>
      </c>
      <c r="M271" s="36">
        <f t="shared" si="67"/>
        <v>0.40018170223314981</v>
      </c>
      <c r="N271" s="31">
        <f t="shared" si="68"/>
        <v>14057642</v>
      </c>
      <c r="O271" s="36">
        <f t="shared" si="69"/>
        <v>0.93005568898219826</v>
      </c>
      <c r="P271" s="31">
        <v>6317082</v>
      </c>
      <c r="Q271" s="31">
        <v>14336686</v>
      </c>
      <c r="R271" s="31">
        <v>14336686</v>
      </c>
      <c r="S271" s="31">
        <v>15121187</v>
      </c>
      <c r="T271" s="36">
        <f t="shared" si="70"/>
        <v>1.0547198285573109</v>
      </c>
      <c r="U271" s="36">
        <f t="shared" si="71"/>
        <v>-4.2487971503298527E-2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11860946</v>
      </c>
      <c r="E272" s="31">
        <v>11443847</v>
      </c>
      <c r="F272" s="31">
        <v>892554</v>
      </c>
      <c r="G272" s="36">
        <f t="shared" si="64"/>
        <v>7.5251501861655898E-2</v>
      </c>
      <c r="H272" s="31">
        <v>1210766</v>
      </c>
      <c r="I272" s="36">
        <f t="shared" si="65"/>
        <v>0.1020800533110934</v>
      </c>
      <c r="J272" s="31">
        <v>7287420</v>
      </c>
      <c r="K272" s="36">
        <f t="shared" si="66"/>
        <v>0.6367980977026344</v>
      </c>
      <c r="L272" s="31">
        <v>1276775</v>
      </c>
      <c r="M272" s="36">
        <f t="shared" si="67"/>
        <v>0.11156868839648065</v>
      </c>
      <c r="N272" s="31">
        <f t="shared" si="68"/>
        <v>10667515</v>
      </c>
      <c r="O272" s="36">
        <f t="shared" si="69"/>
        <v>0.93216162362184674</v>
      </c>
      <c r="P272" s="31">
        <v>1268004</v>
      </c>
      <c r="Q272" s="31">
        <v>10718645</v>
      </c>
      <c r="R272" s="31">
        <v>11089591</v>
      </c>
      <c r="S272" s="31">
        <v>5498319</v>
      </c>
      <c r="T272" s="36">
        <f t="shared" si="70"/>
        <v>0.49580899782507759</v>
      </c>
      <c r="U272" s="36">
        <f t="shared" si="71"/>
        <v>6.9171706082946649E-3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18479312</v>
      </c>
      <c r="E273" s="31">
        <v>18479312</v>
      </c>
      <c r="F273" s="31">
        <v>2418766</v>
      </c>
      <c r="G273" s="36">
        <f t="shared" si="64"/>
        <v>0.1308904790394794</v>
      </c>
      <c r="H273" s="31">
        <v>5258255</v>
      </c>
      <c r="I273" s="36">
        <f t="shared" si="65"/>
        <v>0.28454820179452567</v>
      </c>
      <c r="J273" s="31">
        <v>2903335</v>
      </c>
      <c r="K273" s="36">
        <f t="shared" si="66"/>
        <v>0.1571127215125758</v>
      </c>
      <c r="L273" s="31">
        <v>6327471</v>
      </c>
      <c r="M273" s="36">
        <f t="shared" si="67"/>
        <v>0.34240836455383189</v>
      </c>
      <c r="N273" s="31">
        <f t="shared" si="68"/>
        <v>16907827</v>
      </c>
      <c r="O273" s="36">
        <f t="shared" si="69"/>
        <v>0.9149597669004127</v>
      </c>
      <c r="P273" s="31">
        <v>3232495</v>
      </c>
      <c r="Q273" s="31">
        <v>12169678</v>
      </c>
      <c r="R273" s="31">
        <v>8769678</v>
      </c>
      <c r="S273" s="31">
        <v>12211041</v>
      </c>
      <c r="T273" s="36">
        <f t="shared" si="70"/>
        <v>1.3924161183569113</v>
      </c>
      <c r="U273" s="36">
        <f t="shared" si="71"/>
        <v>0.95745732011959794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119612199</v>
      </c>
      <c r="E275" s="32">
        <f>SUM(E268:E274)</f>
        <v>132643766</v>
      </c>
      <c r="F275" s="32">
        <f>SUM(F268:F274)</f>
        <v>17535000</v>
      </c>
      <c r="G275" s="37">
        <f t="shared" si="64"/>
        <v>0.14659875954625665</v>
      </c>
      <c r="H275" s="32">
        <f>SUM(H268:H274)</f>
        <v>22714645</v>
      </c>
      <c r="I275" s="37">
        <f t="shared" si="65"/>
        <v>0.18990241120807419</v>
      </c>
      <c r="J275" s="32">
        <f>SUM(J268:J274)</f>
        <v>33468609</v>
      </c>
      <c r="K275" s="37">
        <f t="shared" si="66"/>
        <v>0.25231950214682536</v>
      </c>
      <c r="L275" s="32">
        <f>SUM(L268:L274)</f>
        <v>28584768</v>
      </c>
      <c r="M275" s="37">
        <f t="shared" si="67"/>
        <v>0.21550027462278173</v>
      </c>
      <c r="N275" s="32">
        <f t="shared" si="68"/>
        <v>102303022</v>
      </c>
      <c r="O275" s="37">
        <f t="shared" si="69"/>
        <v>0.77126144020971177</v>
      </c>
      <c r="P275" s="32">
        <f>SUM(P268:P274)</f>
        <v>21527397</v>
      </c>
      <c r="Q275" s="32">
        <f>SUM(Q268:Q274)</f>
        <v>99680883</v>
      </c>
      <c r="R275" s="32">
        <f>SUM(R268:R274)</f>
        <v>97215226</v>
      </c>
      <c r="S275" s="32">
        <f>SUM(S268:S274)</f>
        <v>83769248</v>
      </c>
      <c r="T275" s="37">
        <f t="shared" si="70"/>
        <v>0.8616885589506319</v>
      </c>
      <c r="U275" s="37">
        <f t="shared" si="71"/>
        <v>0.32783206441540513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12434903</v>
      </c>
      <c r="E276" s="31">
        <v>17040121</v>
      </c>
      <c r="F276" s="31">
        <v>871905</v>
      </c>
      <c r="G276" s="36">
        <f t="shared" si="64"/>
        <v>7.0117555400311532E-2</v>
      </c>
      <c r="H276" s="31">
        <v>2064038</v>
      </c>
      <c r="I276" s="36">
        <f t="shared" si="65"/>
        <v>0.16598746286963398</v>
      </c>
      <c r="J276" s="31">
        <v>2949503</v>
      </c>
      <c r="K276" s="36">
        <f t="shared" si="66"/>
        <v>0.17309166994764885</v>
      </c>
      <c r="L276" s="31">
        <v>1676827</v>
      </c>
      <c r="M276" s="36">
        <f t="shared" si="67"/>
        <v>9.8404641610232699E-2</v>
      </c>
      <c r="N276" s="31">
        <f t="shared" si="68"/>
        <v>7562273</v>
      </c>
      <c r="O276" s="36">
        <f t="shared" si="69"/>
        <v>0.44379221250835016</v>
      </c>
      <c r="P276" s="31">
        <v>6855254</v>
      </c>
      <c r="Q276" s="31">
        <v>12202886</v>
      </c>
      <c r="R276" s="31">
        <v>10203283</v>
      </c>
      <c r="S276" s="31">
        <v>12182464</v>
      </c>
      <c r="T276" s="36">
        <f t="shared" si="70"/>
        <v>1.1939749196410607</v>
      </c>
      <c r="U276" s="36">
        <f t="shared" si="71"/>
        <v>-0.75539535077766629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27375400</v>
      </c>
      <c r="E277" s="31">
        <v>21322850</v>
      </c>
      <c r="F277" s="31">
        <v>4566691</v>
      </c>
      <c r="G277" s="36">
        <f t="shared" si="64"/>
        <v>0.16681732504365232</v>
      </c>
      <c r="H277" s="31">
        <v>4554272</v>
      </c>
      <c r="I277" s="36">
        <f t="shared" si="65"/>
        <v>0.16636366957195145</v>
      </c>
      <c r="J277" s="31">
        <v>5130891</v>
      </c>
      <c r="K277" s="36">
        <f t="shared" si="66"/>
        <v>0.24062876210262699</v>
      </c>
      <c r="L277" s="31">
        <v>4498984</v>
      </c>
      <c r="M277" s="36">
        <f t="shared" si="67"/>
        <v>0.21099355855338287</v>
      </c>
      <c r="N277" s="31">
        <f t="shared" si="68"/>
        <v>18750838</v>
      </c>
      <c r="O277" s="36">
        <f t="shared" si="69"/>
        <v>0.87937766292967401</v>
      </c>
      <c r="P277" s="31">
        <v>3620257</v>
      </c>
      <c r="Q277" s="31">
        <v>21537300</v>
      </c>
      <c r="R277" s="31">
        <v>20156400</v>
      </c>
      <c r="S277" s="31">
        <v>16047199</v>
      </c>
      <c r="T277" s="36">
        <f t="shared" si="70"/>
        <v>0.79613418070687225</v>
      </c>
      <c r="U277" s="36">
        <f t="shared" si="71"/>
        <v>0.2427250330570454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38903485</v>
      </c>
      <c r="E278" s="31">
        <v>38903485</v>
      </c>
      <c r="F278" s="31">
        <v>-201628369</v>
      </c>
      <c r="G278" s="36">
        <f t="shared" si="64"/>
        <v>-5.1827842415660195</v>
      </c>
      <c r="H278" s="31">
        <v>7822310</v>
      </c>
      <c r="I278" s="36">
        <f t="shared" si="65"/>
        <v>0.20106964710230973</v>
      </c>
      <c r="J278" s="31">
        <v>4320915</v>
      </c>
      <c r="K278" s="36">
        <f t="shared" si="66"/>
        <v>0.11106755603000605</v>
      </c>
      <c r="L278" s="31">
        <v>0</v>
      </c>
      <c r="M278" s="36">
        <f t="shared" si="67"/>
        <v>0</v>
      </c>
      <c r="N278" s="31">
        <f t="shared" si="68"/>
        <v>-189485144</v>
      </c>
      <c r="O278" s="36">
        <f t="shared" si="69"/>
        <v>-4.8706470384337033</v>
      </c>
      <c r="P278" s="31">
        <v>9935789</v>
      </c>
      <c r="Q278" s="31">
        <v>39771695</v>
      </c>
      <c r="R278" s="31">
        <v>40259377</v>
      </c>
      <c r="S278" s="31">
        <v>56167293</v>
      </c>
      <c r="T278" s="36">
        <f t="shared" si="70"/>
        <v>1.3951356723677071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4942984</v>
      </c>
      <c r="E279" s="31">
        <v>4942984</v>
      </c>
      <c r="F279" s="31">
        <v>637971</v>
      </c>
      <c r="G279" s="36">
        <f t="shared" si="64"/>
        <v>0.12906596501222742</v>
      </c>
      <c r="H279" s="31">
        <v>127772</v>
      </c>
      <c r="I279" s="36">
        <f t="shared" si="65"/>
        <v>2.5849163177546194E-2</v>
      </c>
      <c r="J279" s="31">
        <v>511198</v>
      </c>
      <c r="K279" s="36">
        <f t="shared" si="66"/>
        <v>0.10341890647430782</v>
      </c>
      <c r="L279" s="31">
        <v>200512</v>
      </c>
      <c r="M279" s="36">
        <f t="shared" si="67"/>
        <v>4.0564970471278078E-2</v>
      </c>
      <c r="N279" s="31">
        <f t="shared" si="68"/>
        <v>1477453</v>
      </c>
      <c r="O279" s="36">
        <f t="shared" si="69"/>
        <v>0.29889900513535955</v>
      </c>
      <c r="P279" s="31">
        <v>1002222</v>
      </c>
      <c r="Q279" s="31">
        <v>3262285</v>
      </c>
      <c r="R279" s="31">
        <v>3262285</v>
      </c>
      <c r="S279" s="31">
        <v>4259762</v>
      </c>
      <c r="T279" s="36">
        <f t="shared" si="70"/>
        <v>1.3057602263444181</v>
      </c>
      <c r="U279" s="36">
        <f t="shared" si="71"/>
        <v>-0.79993254987417961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5288237</v>
      </c>
      <c r="E280" s="31">
        <v>6226677</v>
      </c>
      <c r="F280" s="31">
        <v>1220900</v>
      </c>
      <c r="G280" s="36">
        <f t="shared" si="64"/>
        <v>0.23087089326745378</v>
      </c>
      <c r="H280" s="31">
        <v>1852748</v>
      </c>
      <c r="I280" s="36">
        <f t="shared" si="65"/>
        <v>0.35035267897410799</v>
      </c>
      <c r="J280" s="31">
        <v>-471846</v>
      </c>
      <c r="K280" s="36">
        <f t="shared" si="66"/>
        <v>-7.5778139768611738E-2</v>
      </c>
      <c r="L280" s="31">
        <v>2140131</v>
      </c>
      <c r="M280" s="36">
        <f t="shared" si="67"/>
        <v>0.34370355166969474</v>
      </c>
      <c r="N280" s="31">
        <f t="shared" si="68"/>
        <v>4741933</v>
      </c>
      <c r="O280" s="36">
        <f t="shared" si="69"/>
        <v>0.76155114517743572</v>
      </c>
      <c r="P280" s="31">
        <v>1123869</v>
      </c>
      <c r="Q280" s="31">
        <v>7772766</v>
      </c>
      <c r="R280" s="31">
        <v>5022068</v>
      </c>
      <c r="S280" s="31">
        <v>4255791</v>
      </c>
      <c r="T280" s="36">
        <f t="shared" si="70"/>
        <v>0.84741803575738117</v>
      </c>
      <c r="U280" s="36">
        <f t="shared" si="71"/>
        <v>0.90425307575882963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415820</v>
      </c>
      <c r="E281" s="31">
        <v>2552388</v>
      </c>
      <c r="F281" s="31">
        <v>205138</v>
      </c>
      <c r="G281" s="36">
        <f t="shared" si="64"/>
        <v>0.49333365398489731</v>
      </c>
      <c r="H281" s="31">
        <v>621396</v>
      </c>
      <c r="I281" s="36">
        <f t="shared" si="65"/>
        <v>1.4943869943725649</v>
      </c>
      <c r="J281" s="31">
        <v>638427</v>
      </c>
      <c r="K281" s="36">
        <f t="shared" si="66"/>
        <v>0.25012929068777945</v>
      </c>
      <c r="L281" s="31">
        <v>437326</v>
      </c>
      <c r="M281" s="36">
        <f t="shared" si="67"/>
        <v>0.17133993734494912</v>
      </c>
      <c r="N281" s="31">
        <f t="shared" si="68"/>
        <v>1902287</v>
      </c>
      <c r="O281" s="36">
        <f t="shared" si="69"/>
        <v>0.74529695328453194</v>
      </c>
      <c r="P281" s="31">
        <v>607314</v>
      </c>
      <c r="Q281" s="31">
        <v>398295</v>
      </c>
      <c r="R281" s="31">
        <v>1217296</v>
      </c>
      <c r="S281" s="31">
        <v>2350973</v>
      </c>
      <c r="T281" s="36">
        <f t="shared" si="70"/>
        <v>1.9313075866510692</v>
      </c>
      <c r="U281" s="36">
        <f t="shared" si="71"/>
        <v>-0.27990133604692136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21349591</v>
      </c>
      <c r="E282" s="31">
        <v>21349591</v>
      </c>
      <c r="F282" s="31">
        <v>3378434</v>
      </c>
      <c r="G282" s="36">
        <f t="shared" si="64"/>
        <v>0.15824349984034822</v>
      </c>
      <c r="H282" s="31">
        <v>3360249</v>
      </c>
      <c r="I282" s="36">
        <f t="shared" si="65"/>
        <v>0.15739172708273427</v>
      </c>
      <c r="J282" s="31">
        <v>2600024</v>
      </c>
      <c r="K282" s="36">
        <f t="shared" si="66"/>
        <v>0.12178331659843039</v>
      </c>
      <c r="L282" s="31">
        <v>3900465</v>
      </c>
      <c r="M282" s="36">
        <f t="shared" si="67"/>
        <v>0.18269506895940069</v>
      </c>
      <c r="N282" s="31">
        <f t="shared" si="68"/>
        <v>13239172</v>
      </c>
      <c r="O282" s="36">
        <f t="shared" si="69"/>
        <v>0.62011361248091357</v>
      </c>
      <c r="P282" s="31">
        <v>3080521</v>
      </c>
      <c r="Q282" s="31">
        <v>20546959</v>
      </c>
      <c r="R282" s="31">
        <v>20272563</v>
      </c>
      <c r="S282" s="31">
        <v>13451171</v>
      </c>
      <c r="T282" s="36">
        <f t="shared" si="70"/>
        <v>0.66351605369286559</v>
      </c>
      <c r="U282" s="36">
        <f t="shared" si="71"/>
        <v>0.26617056010979967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45373210</v>
      </c>
      <c r="E283" s="31">
        <v>44573210</v>
      </c>
      <c r="F283" s="31">
        <v>6118257</v>
      </c>
      <c r="G283" s="36">
        <f t="shared" si="64"/>
        <v>0.13484293925865065</v>
      </c>
      <c r="H283" s="31">
        <v>6344385</v>
      </c>
      <c r="I283" s="36">
        <f t="shared" si="65"/>
        <v>0.13982667305222618</v>
      </c>
      <c r="J283" s="31">
        <v>7518500</v>
      </c>
      <c r="K283" s="36">
        <f t="shared" si="66"/>
        <v>0.16867755317599967</v>
      </c>
      <c r="L283" s="31">
        <v>-122268</v>
      </c>
      <c r="M283" s="36">
        <f t="shared" si="67"/>
        <v>-2.7430826723047318E-3</v>
      </c>
      <c r="N283" s="31">
        <f t="shared" si="68"/>
        <v>19858874</v>
      </c>
      <c r="O283" s="36">
        <f t="shared" si="69"/>
        <v>0.44553385318221417</v>
      </c>
      <c r="P283" s="31">
        <v>6132347</v>
      </c>
      <c r="Q283" s="31">
        <v>28179125</v>
      </c>
      <c r="R283" s="31">
        <v>28891171</v>
      </c>
      <c r="S283" s="31">
        <v>24206182</v>
      </c>
      <c r="T283" s="36">
        <f t="shared" si="70"/>
        <v>0.83784011385346757</v>
      </c>
      <c r="U283" s="36">
        <f t="shared" si="71"/>
        <v>-1.0199382063669913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156083630</v>
      </c>
      <c r="E285" s="32">
        <f>SUM(E276:E284)</f>
        <v>156911306</v>
      </c>
      <c r="F285" s="32">
        <f>SUM(F276:F284)</f>
        <v>-184629073</v>
      </c>
      <c r="G285" s="37">
        <f t="shared" si="64"/>
        <v>-1.1828855658982302</v>
      </c>
      <c r="H285" s="32">
        <f>SUM(H276:H284)</f>
        <v>26747170</v>
      </c>
      <c r="I285" s="37">
        <f t="shared" si="65"/>
        <v>0.17136435127758112</v>
      </c>
      <c r="J285" s="32">
        <f>SUM(J276:J284)</f>
        <v>23197612</v>
      </c>
      <c r="K285" s="37">
        <f t="shared" si="66"/>
        <v>0.14783900912786999</v>
      </c>
      <c r="L285" s="32">
        <f>SUM(L276:L284)</f>
        <v>12731977</v>
      </c>
      <c r="M285" s="37">
        <f t="shared" si="67"/>
        <v>8.1141234016623376E-2</v>
      </c>
      <c r="N285" s="32">
        <f t="shared" si="68"/>
        <v>-121952314</v>
      </c>
      <c r="O285" s="37">
        <f t="shared" si="69"/>
        <v>-0.77720539780607012</v>
      </c>
      <c r="P285" s="32">
        <f>SUM(P276:P284)</f>
        <v>32357573</v>
      </c>
      <c r="Q285" s="32">
        <f>SUM(Q276:Q284)</f>
        <v>133671311</v>
      </c>
      <c r="R285" s="32">
        <f>SUM(R276:R284)</f>
        <v>129284443</v>
      </c>
      <c r="S285" s="32">
        <f>SUM(S276:S284)</f>
        <v>132920835</v>
      </c>
      <c r="T285" s="37">
        <f t="shared" si="70"/>
        <v>1.0281270655279073</v>
      </c>
      <c r="U285" s="37">
        <f t="shared" si="71"/>
        <v>-0.60652249783999568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30880638</v>
      </c>
      <c r="E286" s="31">
        <v>30880638</v>
      </c>
      <c r="F286" s="31">
        <v>1742376</v>
      </c>
      <c r="G286" s="36">
        <f t="shared" si="64"/>
        <v>5.6422927531484292E-2</v>
      </c>
      <c r="H286" s="31">
        <v>4840679</v>
      </c>
      <c r="I286" s="36">
        <f t="shared" si="65"/>
        <v>0.15675450099185126</v>
      </c>
      <c r="J286" s="31">
        <v>5702462</v>
      </c>
      <c r="K286" s="36">
        <f t="shared" si="66"/>
        <v>0.18466140498781144</v>
      </c>
      <c r="L286" s="31">
        <v>4828570</v>
      </c>
      <c r="M286" s="36">
        <f t="shared" si="67"/>
        <v>0.15636237826433508</v>
      </c>
      <c r="N286" s="31">
        <f t="shared" si="68"/>
        <v>17114087</v>
      </c>
      <c r="O286" s="36">
        <f t="shared" si="69"/>
        <v>0.55420121177548209</v>
      </c>
      <c r="P286" s="31">
        <v>159209895</v>
      </c>
      <c r="Q286" s="31">
        <v>13485279</v>
      </c>
      <c r="R286" s="31">
        <v>15397500</v>
      </c>
      <c r="S286" s="31">
        <v>-77399150</v>
      </c>
      <c r="T286" s="36">
        <f t="shared" si="70"/>
        <v>-5.0267348595551224</v>
      </c>
      <c r="U286" s="36">
        <f t="shared" si="71"/>
        <v>-0.96967167147494193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9115430</v>
      </c>
      <c r="E287" s="31">
        <v>10548137</v>
      </c>
      <c r="F287" s="31">
        <v>747587</v>
      </c>
      <c r="G287" s="36">
        <f t="shared" si="64"/>
        <v>8.2013355376542849E-2</v>
      </c>
      <c r="H287" s="31">
        <v>2136126</v>
      </c>
      <c r="I287" s="36">
        <f t="shared" si="65"/>
        <v>0.23434176994393024</v>
      </c>
      <c r="J287" s="31">
        <v>1857266</v>
      </c>
      <c r="K287" s="36">
        <f t="shared" si="66"/>
        <v>0.17607526333797144</v>
      </c>
      <c r="L287" s="31">
        <v>978894</v>
      </c>
      <c r="M287" s="36">
        <f t="shared" si="67"/>
        <v>9.280254892404223E-2</v>
      </c>
      <c r="N287" s="31">
        <f t="shared" si="68"/>
        <v>5719873</v>
      </c>
      <c r="O287" s="36">
        <f t="shared" si="69"/>
        <v>0.54226381397966295</v>
      </c>
      <c r="P287" s="31">
        <v>491944</v>
      </c>
      <c r="Q287" s="31">
        <v>8046858</v>
      </c>
      <c r="R287" s="31">
        <v>8046858</v>
      </c>
      <c r="S287" s="31">
        <v>2602128</v>
      </c>
      <c r="T287" s="36">
        <f t="shared" si="70"/>
        <v>0.32337192976438756</v>
      </c>
      <c r="U287" s="36">
        <f t="shared" si="71"/>
        <v>0.98984843803359723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17795956</v>
      </c>
      <c r="E288" s="31">
        <v>17795956</v>
      </c>
      <c r="F288" s="31">
        <v>491791</v>
      </c>
      <c r="G288" s="36">
        <f t="shared" si="64"/>
        <v>2.7634986285648269E-2</v>
      </c>
      <c r="H288" s="31">
        <v>2636943</v>
      </c>
      <c r="I288" s="36">
        <f t="shared" si="65"/>
        <v>0.14817652954412788</v>
      </c>
      <c r="J288" s="31">
        <v>1649641</v>
      </c>
      <c r="K288" s="36">
        <f t="shared" si="66"/>
        <v>9.2697520717628212E-2</v>
      </c>
      <c r="L288" s="31">
        <v>-7778697</v>
      </c>
      <c r="M288" s="36">
        <f t="shared" si="67"/>
        <v>-0.43710475570966795</v>
      </c>
      <c r="N288" s="31">
        <f t="shared" si="68"/>
        <v>-3000322</v>
      </c>
      <c r="O288" s="36">
        <f t="shared" si="69"/>
        <v>-0.1685957191622636</v>
      </c>
      <c r="P288" s="31">
        <v>100515</v>
      </c>
      <c r="Q288" s="31">
        <v>23571643</v>
      </c>
      <c r="R288" s="31">
        <v>18142182</v>
      </c>
      <c r="S288" s="31">
        <v>5274377</v>
      </c>
      <c r="T288" s="36">
        <f t="shared" si="70"/>
        <v>0.2907245115278857</v>
      </c>
      <c r="U288" s="36">
        <f t="shared" si="71"/>
        <v>-78.388419638859872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14518062</v>
      </c>
      <c r="E289" s="31">
        <v>11518062</v>
      </c>
      <c r="F289" s="31">
        <v>-57052</v>
      </c>
      <c r="G289" s="36">
        <f t="shared" si="64"/>
        <v>-3.9297256066271108E-3</v>
      </c>
      <c r="H289" s="31">
        <v>2366659</v>
      </c>
      <c r="I289" s="36">
        <f t="shared" si="65"/>
        <v>0.16301480183787614</v>
      </c>
      <c r="J289" s="31">
        <v>2434496</v>
      </c>
      <c r="K289" s="36">
        <f t="shared" si="66"/>
        <v>0.21136333525553169</v>
      </c>
      <c r="L289" s="31">
        <v>1610611</v>
      </c>
      <c r="M289" s="36">
        <f t="shared" si="67"/>
        <v>0.13983350671319533</v>
      </c>
      <c r="N289" s="31">
        <f t="shared" si="68"/>
        <v>6354714</v>
      </c>
      <c r="O289" s="36">
        <f t="shared" si="69"/>
        <v>0.55171729410728998</v>
      </c>
      <c r="P289" s="31">
        <v>311532</v>
      </c>
      <c r="Q289" s="31">
        <v>18419608</v>
      </c>
      <c r="R289" s="31">
        <v>12320231</v>
      </c>
      <c r="S289" s="31">
        <v>7563003</v>
      </c>
      <c r="T289" s="36">
        <f t="shared" si="70"/>
        <v>0.61386860360004614</v>
      </c>
      <c r="U289" s="36">
        <f t="shared" si="71"/>
        <v>4.1699696981369492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84927434</v>
      </c>
      <c r="E290" s="31">
        <v>75520434</v>
      </c>
      <c r="F290" s="31">
        <v>15467714</v>
      </c>
      <c r="G290" s="36">
        <f t="shared" si="64"/>
        <v>0.18212859227561262</v>
      </c>
      <c r="H290" s="31">
        <v>18757273</v>
      </c>
      <c r="I290" s="36">
        <f t="shared" si="65"/>
        <v>0.22086235408925695</v>
      </c>
      <c r="J290" s="31">
        <v>23176801</v>
      </c>
      <c r="K290" s="36">
        <f t="shared" si="66"/>
        <v>0.3068944360144964</v>
      </c>
      <c r="L290" s="31">
        <v>20557543</v>
      </c>
      <c r="M290" s="36">
        <f t="shared" si="67"/>
        <v>0.27221166393191015</v>
      </c>
      <c r="N290" s="31">
        <f t="shared" si="68"/>
        <v>77959331</v>
      </c>
      <c r="O290" s="36">
        <f t="shared" si="69"/>
        <v>1.0322945310404334</v>
      </c>
      <c r="P290" s="31">
        <v>20189253</v>
      </c>
      <c r="Q290" s="31">
        <v>82233666</v>
      </c>
      <c r="R290" s="31">
        <v>77084417</v>
      </c>
      <c r="S290" s="31">
        <v>72697847</v>
      </c>
      <c r="T290" s="36">
        <f t="shared" si="70"/>
        <v>0.94309394595278573</v>
      </c>
      <c r="U290" s="36">
        <f t="shared" si="71"/>
        <v>1.8241883441650897E-2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157237520</v>
      </c>
      <c r="E292" s="32">
        <f>SUM(E286:E291)</f>
        <v>146263227</v>
      </c>
      <c r="F292" s="32">
        <f>SUM(F286:F291)</f>
        <v>18392416</v>
      </c>
      <c r="G292" s="37">
        <f t="shared" si="64"/>
        <v>0.11697218322954979</v>
      </c>
      <c r="H292" s="32">
        <f>SUM(H286:H291)</f>
        <v>30737680</v>
      </c>
      <c r="I292" s="37">
        <f t="shared" si="65"/>
        <v>0.19548565762166689</v>
      </c>
      <c r="J292" s="32">
        <f>SUM(J286:J291)</f>
        <v>34820666</v>
      </c>
      <c r="K292" s="37">
        <f t="shared" si="66"/>
        <v>0.23806849277296474</v>
      </c>
      <c r="L292" s="32">
        <f>SUM(L286:L291)</f>
        <v>20196921</v>
      </c>
      <c r="M292" s="37">
        <f t="shared" si="67"/>
        <v>0.13808611647820404</v>
      </c>
      <c r="N292" s="32">
        <f t="shared" si="68"/>
        <v>104147683</v>
      </c>
      <c r="O292" s="37">
        <f t="shared" si="69"/>
        <v>0.71205651028060524</v>
      </c>
      <c r="P292" s="32">
        <f>SUM(P286:P291)</f>
        <v>180303139</v>
      </c>
      <c r="Q292" s="32">
        <f>SUM(Q286:Q291)</f>
        <v>145757054</v>
      </c>
      <c r="R292" s="32">
        <f>SUM(R286:R291)</f>
        <v>130991188</v>
      </c>
      <c r="S292" s="32">
        <f>SUM(S286:S291)</f>
        <v>10738205</v>
      </c>
      <c r="T292" s="37">
        <f t="shared" si="70"/>
        <v>8.1976544864987413E-2</v>
      </c>
      <c r="U292" s="37">
        <f t="shared" si="71"/>
        <v>-0.88798353089127302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364713993</v>
      </c>
      <c r="E293" s="31">
        <v>373693993</v>
      </c>
      <c r="F293" s="31">
        <v>91594070</v>
      </c>
      <c r="G293" s="36">
        <f t="shared" si="64"/>
        <v>0.25113944558743595</v>
      </c>
      <c r="H293" s="31">
        <v>89543435</v>
      </c>
      <c r="I293" s="36">
        <f t="shared" si="65"/>
        <v>0.24551686175638454</v>
      </c>
      <c r="J293" s="31">
        <v>97731391</v>
      </c>
      <c r="K293" s="36">
        <f t="shared" si="66"/>
        <v>0.26152786191561822</v>
      </c>
      <c r="L293" s="31">
        <v>84734919</v>
      </c>
      <c r="M293" s="36">
        <f t="shared" si="67"/>
        <v>0.22674948109214055</v>
      </c>
      <c r="N293" s="31">
        <f t="shared" si="68"/>
        <v>363603815</v>
      </c>
      <c r="O293" s="36">
        <f t="shared" si="69"/>
        <v>0.97299882206027322</v>
      </c>
      <c r="P293" s="31">
        <v>79734840</v>
      </c>
      <c r="Q293" s="31">
        <v>345167008</v>
      </c>
      <c r="R293" s="31">
        <v>340167008</v>
      </c>
      <c r="S293" s="31">
        <v>338548869</v>
      </c>
      <c r="T293" s="36">
        <f t="shared" si="70"/>
        <v>0.99524310423425899</v>
      </c>
      <c r="U293" s="36">
        <f t="shared" si="71"/>
        <v>6.2708835936712282E-2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47346657</v>
      </c>
      <c r="E294" s="31">
        <v>27096859</v>
      </c>
      <c r="F294" s="31">
        <v>7936953</v>
      </c>
      <c r="G294" s="36">
        <f t="shared" si="64"/>
        <v>0.1676349187652256</v>
      </c>
      <c r="H294" s="31">
        <v>5573959</v>
      </c>
      <c r="I294" s="36">
        <f t="shared" si="65"/>
        <v>0.11772655881491274</v>
      </c>
      <c r="J294" s="31">
        <v>-149346305</v>
      </c>
      <c r="K294" s="36">
        <f t="shared" si="66"/>
        <v>-5.511572577471064</v>
      </c>
      <c r="L294" s="31">
        <v>-3435833</v>
      </c>
      <c r="M294" s="36">
        <f t="shared" si="67"/>
        <v>-0.12679820196134173</v>
      </c>
      <c r="N294" s="31">
        <f t="shared" si="68"/>
        <v>-139271226</v>
      </c>
      <c r="O294" s="36">
        <f t="shared" si="69"/>
        <v>-5.1397553495037931</v>
      </c>
      <c r="P294" s="31">
        <v>9414091</v>
      </c>
      <c r="Q294" s="31">
        <v>54669239</v>
      </c>
      <c r="R294" s="31">
        <v>45295340</v>
      </c>
      <c r="S294" s="31">
        <v>32393497</v>
      </c>
      <c r="T294" s="36">
        <f t="shared" si="70"/>
        <v>0.71516180251655026</v>
      </c>
      <c r="U294" s="36">
        <f t="shared" si="71"/>
        <v>-1.3649670478010039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14693434</v>
      </c>
      <c r="E295" s="31">
        <v>13522866</v>
      </c>
      <c r="F295" s="31">
        <v>2440780</v>
      </c>
      <c r="G295" s="36">
        <f t="shared" si="64"/>
        <v>0.16611365321408189</v>
      </c>
      <c r="H295" s="31">
        <v>2644050</v>
      </c>
      <c r="I295" s="36">
        <f t="shared" si="65"/>
        <v>0.17994772358864511</v>
      </c>
      <c r="J295" s="31">
        <v>2335506</v>
      </c>
      <c r="K295" s="36">
        <f t="shared" si="66"/>
        <v>0.17270791561492957</v>
      </c>
      <c r="L295" s="31">
        <v>5198931</v>
      </c>
      <c r="M295" s="36">
        <f t="shared" si="67"/>
        <v>0.3844548189710672</v>
      </c>
      <c r="N295" s="31">
        <f t="shared" si="68"/>
        <v>12619267</v>
      </c>
      <c r="O295" s="36">
        <f t="shared" si="69"/>
        <v>0.93317991910886344</v>
      </c>
      <c r="P295" s="31">
        <v>-29933</v>
      </c>
      <c r="Q295" s="31">
        <v>9424846</v>
      </c>
      <c r="R295" s="31">
        <v>9713730</v>
      </c>
      <c r="S295" s="31">
        <v>7958150</v>
      </c>
      <c r="T295" s="36">
        <f t="shared" si="70"/>
        <v>0.81926819048913235</v>
      </c>
      <c r="U295" s="36">
        <f t="shared" si="71"/>
        <v>-174.6855978351652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73461474</v>
      </c>
      <c r="E296" s="31">
        <v>73461474</v>
      </c>
      <c r="F296" s="31">
        <v>19351561</v>
      </c>
      <c r="G296" s="36">
        <f t="shared" si="64"/>
        <v>0.2634246217275738</v>
      </c>
      <c r="H296" s="31">
        <v>16323333</v>
      </c>
      <c r="I296" s="36">
        <f t="shared" si="65"/>
        <v>0.22220263372335819</v>
      </c>
      <c r="J296" s="31">
        <v>21043387</v>
      </c>
      <c r="K296" s="36">
        <f t="shared" si="66"/>
        <v>0.28645473408279282</v>
      </c>
      <c r="L296" s="31">
        <v>24466804</v>
      </c>
      <c r="M296" s="36">
        <f t="shared" si="67"/>
        <v>0.33305626293313961</v>
      </c>
      <c r="N296" s="31">
        <f t="shared" si="68"/>
        <v>81185085</v>
      </c>
      <c r="O296" s="36">
        <f t="shared" si="69"/>
        <v>1.1051382524668645</v>
      </c>
      <c r="P296" s="31">
        <v>15945343</v>
      </c>
      <c r="Q296" s="31">
        <v>61149172</v>
      </c>
      <c r="R296" s="31">
        <v>72604511</v>
      </c>
      <c r="S296" s="31">
        <v>59572010</v>
      </c>
      <c r="T296" s="36">
        <f t="shared" si="70"/>
        <v>0.82050012016470986</v>
      </c>
      <c r="U296" s="36">
        <f t="shared" si="71"/>
        <v>0.53441691407955294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500215558</v>
      </c>
      <c r="E298" s="32">
        <f>SUM(E293:E297)</f>
        <v>487775192</v>
      </c>
      <c r="F298" s="32">
        <f>SUM(F293:F297)</f>
        <v>121323364</v>
      </c>
      <c r="G298" s="37">
        <f t="shared" si="64"/>
        <v>0.24254216419234206</v>
      </c>
      <c r="H298" s="32">
        <f>SUM(H293:H297)</f>
        <v>114084777</v>
      </c>
      <c r="I298" s="37">
        <f t="shared" si="65"/>
        <v>0.22807122884410563</v>
      </c>
      <c r="J298" s="32">
        <f>SUM(J293:J297)</f>
        <v>-28236021</v>
      </c>
      <c r="K298" s="37">
        <f t="shared" si="66"/>
        <v>-5.7887365866692131E-2</v>
      </c>
      <c r="L298" s="32">
        <f>SUM(L293:L297)</f>
        <v>110964821</v>
      </c>
      <c r="M298" s="37">
        <f t="shared" si="67"/>
        <v>0.22749172737755799</v>
      </c>
      <c r="N298" s="32">
        <f t="shared" si="68"/>
        <v>318136941</v>
      </c>
      <c r="O298" s="37">
        <f t="shared" si="69"/>
        <v>0.65222042083681864</v>
      </c>
      <c r="P298" s="32">
        <f>SUM(P293:P297)</f>
        <v>105064341</v>
      </c>
      <c r="Q298" s="32">
        <f>SUM(Q293:Q297)</f>
        <v>470410265</v>
      </c>
      <c r="R298" s="32">
        <f>SUM(R293:R297)</f>
        <v>467780589</v>
      </c>
      <c r="S298" s="32">
        <f>SUM(S293:S297)</f>
        <v>438472526</v>
      </c>
      <c r="T298" s="37">
        <f t="shared" si="70"/>
        <v>0.93734656014125461</v>
      </c>
      <c r="U298" s="37">
        <f t="shared" si="71"/>
        <v>5.6160633987129893E-2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1135832150</v>
      </c>
      <c r="E299" s="32">
        <f>SUM(E263:E266,E268:E274,E276:E284,E286:E291,E293:E297)</f>
        <v>1128276734</v>
      </c>
      <c r="F299" s="32">
        <f>SUM(F263:F266,F268:F274,F276:F284,F286:F291,F293:F297)</f>
        <v>28121916</v>
      </c>
      <c r="G299" s="37">
        <f t="shared" si="64"/>
        <v>2.4758865999698988E-2</v>
      </c>
      <c r="H299" s="32">
        <f>SUM(H263:H266,H268:H274,H276:H284,H286:H291,H293:H297)</f>
        <v>244169427</v>
      </c>
      <c r="I299" s="37">
        <f t="shared" si="65"/>
        <v>0.21496963877981443</v>
      </c>
      <c r="J299" s="32">
        <f>SUM(J263:J266,J268:J274,J276:J284,J286:J291,J293:J297)</f>
        <v>107136707</v>
      </c>
      <c r="K299" s="37">
        <f t="shared" si="66"/>
        <v>9.4956054460305833E-2</v>
      </c>
      <c r="L299" s="32">
        <f>SUM(L263:L266,L268:L274,L276:L284,L286:L291,L293:L297)</f>
        <v>197384216</v>
      </c>
      <c r="M299" s="37">
        <f t="shared" si="67"/>
        <v>0.17494308803145098</v>
      </c>
      <c r="N299" s="32">
        <f t="shared" si="68"/>
        <v>576812266</v>
      </c>
      <c r="O299" s="37">
        <f t="shared" si="69"/>
        <v>0.51123297026170889</v>
      </c>
      <c r="P299" s="32">
        <f>SUM(P263:P266,P268:P274,P276:P284,P286:P291,P293:P297)</f>
        <v>371053328</v>
      </c>
      <c r="Q299" s="32">
        <f>SUM(Q263:Q266,Q268:Q274,Q276:Q284,Q286:Q291,Q293:Q297)</f>
        <v>1044362352</v>
      </c>
      <c r="R299" s="32">
        <f>SUM(R263:R266,R268:R274,R276:R284,R286:R291,R293:R297)</f>
        <v>1012371677</v>
      </c>
      <c r="S299" s="32">
        <f>SUM(S263:S266,S268:S274,S276:S284,S286:S291,S293:S297)</f>
        <v>819695568</v>
      </c>
      <c r="T299" s="37">
        <f t="shared" si="70"/>
        <v>0.8096784872815046</v>
      </c>
      <c r="U299" s="37">
        <f t="shared" si="71"/>
        <v>-0.46804353685786104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9627460255</v>
      </c>
      <c r="E302" s="31">
        <v>10237864435</v>
      </c>
      <c r="F302" s="31">
        <v>1273708014</v>
      </c>
      <c r="G302" s="36">
        <f t="shared" ref="G302:G339" si="72">IF(($D302     =0),0,($F302     /$D302     ))</f>
        <v>0.13229948296473129</v>
      </c>
      <c r="H302" s="31">
        <v>2957489451</v>
      </c>
      <c r="I302" s="36">
        <f t="shared" ref="I302:I339" si="73">IF(($D302     =0),0,($H302     /$D302     ))</f>
        <v>0.30719310936277661</v>
      </c>
      <c r="J302" s="31">
        <v>1393213123</v>
      </c>
      <c r="K302" s="36">
        <f t="shared" ref="K302:K339" si="74">IF(($E302     =0),0,($J302     /$E302     ))</f>
        <v>0.1360843496068426</v>
      </c>
      <c r="L302" s="31">
        <v>4475738172</v>
      </c>
      <c r="M302" s="36">
        <f t="shared" ref="M302:M339" si="75">IF(($E302     =0),0,($L302     /$E302     ))</f>
        <v>0.43717497925630622</v>
      </c>
      <c r="N302" s="31">
        <f t="shared" ref="N302:N339" si="76">$F302     +$H302     +$J302     +$L302</f>
        <v>10100148760</v>
      </c>
      <c r="O302" s="36">
        <f t="shared" ref="O302:O339" si="77">IF(($E302     =0),0,($N302     /$E302     ))</f>
        <v>0.98654839826466212</v>
      </c>
      <c r="P302" s="31">
        <v>2041540976</v>
      </c>
      <c r="Q302" s="31">
        <v>8422005382</v>
      </c>
      <c r="R302" s="31">
        <v>8567100373</v>
      </c>
      <c r="S302" s="31">
        <v>8297256024</v>
      </c>
      <c r="T302" s="36">
        <f t="shared" ref="T302:T339" si="78">IF(($R302     =0),0,($S302     /$R302     ))</f>
        <v>0.96850225429242787</v>
      </c>
      <c r="U302" s="36">
        <f t="shared" ref="U302:U339" si="79">IF(($P302     =0),0,(($L302     /$P302     )-1))</f>
        <v>1.1923332544465177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9627460255</v>
      </c>
      <c r="E303" s="32">
        <f>E302</f>
        <v>10237864435</v>
      </c>
      <c r="F303" s="32">
        <f>F302</f>
        <v>1273708014</v>
      </c>
      <c r="G303" s="37">
        <f t="shared" si="72"/>
        <v>0.13229948296473129</v>
      </c>
      <c r="H303" s="32">
        <f>H302</f>
        <v>2957489451</v>
      </c>
      <c r="I303" s="37">
        <f t="shared" si="73"/>
        <v>0.30719310936277661</v>
      </c>
      <c r="J303" s="32">
        <f>J302</f>
        <v>1393213123</v>
      </c>
      <c r="K303" s="37">
        <f t="shared" si="74"/>
        <v>0.1360843496068426</v>
      </c>
      <c r="L303" s="32">
        <f>L302</f>
        <v>4475738172</v>
      </c>
      <c r="M303" s="37">
        <f t="shared" si="75"/>
        <v>0.43717497925630622</v>
      </c>
      <c r="N303" s="32">
        <f t="shared" si="76"/>
        <v>10100148760</v>
      </c>
      <c r="O303" s="37">
        <f t="shared" si="77"/>
        <v>0.98654839826466212</v>
      </c>
      <c r="P303" s="32">
        <f>P302</f>
        <v>2041540976</v>
      </c>
      <c r="Q303" s="32">
        <f>Q302</f>
        <v>8422005382</v>
      </c>
      <c r="R303" s="32">
        <f>R302</f>
        <v>8567100373</v>
      </c>
      <c r="S303" s="32">
        <f>S302</f>
        <v>8297256024</v>
      </c>
      <c r="T303" s="37">
        <f t="shared" si="78"/>
        <v>0.96850225429242787</v>
      </c>
      <c r="U303" s="37">
        <f t="shared" si="79"/>
        <v>1.1923332544465177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40688382</v>
      </c>
      <c r="E304" s="31">
        <v>43379325</v>
      </c>
      <c r="F304" s="31">
        <v>8197123</v>
      </c>
      <c r="G304" s="36">
        <f t="shared" si="72"/>
        <v>0.20146102147782627</v>
      </c>
      <c r="H304" s="31">
        <v>10602598</v>
      </c>
      <c r="I304" s="36">
        <f t="shared" si="73"/>
        <v>0.26058047724778044</v>
      </c>
      <c r="J304" s="31">
        <v>13559462</v>
      </c>
      <c r="K304" s="36">
        <f t="shared" si="74"/>
        <v>0.31257890711761882</v>
      </c>
      <c r="L304" s="31">
        <v>12413964</v>
      </c>
      <c r="M304" s="36">
        <f t="shared" si="75"/>
        <v>0.28617236436943178</v>
      </c>
      <c r="N304" s="31">
        <f t="shared" si="76"/>
        <v>44773147</v>
      </c>
      <c r="O304" s="36">
        <f t="shared" si="77"/>
        <v>1.0321310209414278</v>
      </c>
      <c r="P304" s="31">
        <v>6565586</v>
      </c>
      <c r="Q304" s="31">
        <v>34275270</v>
      </c>
      <c r="R304" s="31">
        <v>37489256</v>
      </c>
      <c r="S304" s="31">
        <v>30494705</v>
      </c>
      <c r="T304" s="36">
        <f t="shared" si="78"/>
        <v>0.81342518507169093</v>
      </c>
      <c r="U304" s="36">
        <f t="shared" si="79"/>
        <v>0.89076253056467469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40123478</v>
      </c>
      <c r="E305" s="31">
        <v>36062353</v>
      </c>
      <c r="F305" s="31">
        <v>7856147</v>
      </c>
      <c r="G305" s="36">
        <f t="shared" si="72"/>
        <v>0.19579925249750282</v>
      </c>
      <c r="H305" s="31">
        <v>7183015</v>
      </c>
      <c r="I305" s="36">
        <f t="shared" si="73"/>
        <v>0.17902274075044042</v>
      </c>
      <c r="J305" s="31">
        <v>15992560</v>
      </c>
      <c r="K305" s="36">
        <f t="shared" si="74"/>
        <v>0.44346967598037768</v>
      </c>
      <c r="L305" s="31">
        <v>8369255</v>
      </c>
      <c r="M305" s="36">
        <f t="shared" si="75"/>
        <v>0.23207734115408388</v>
      </c>
      <c r="N305" s="31">
        <f t="shared" si="76"/>
        <v>39400977</v>
      </c>
      <c r="O305" s="36">
        <f t="shared" si="77"/>
        <v>1.0925792057994663</v>
      </c>
      <c r="P305" s="31">
        <v>7826138</v>
      </c>
      <c r="Q305" s="31">
        <v>49524425</v>
      </c>
      <c r="R305" s="31">
        <v>47527360</v>
      </c>
      <c r="S305" s="31">
        <v>47610014</v>
      </c>
      <c r="T305" s="36">
        <f t="shared" si="78"/>
        <v>1.0017390824990069</v>
      </c>
      <c r="U305" s="36">
        <f t="shared" si="79"/>
        <v>6.9397830705259844E-2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42969660</v>
      </c>
      <c r="E306" s="31">
        <v>48347302</v>
      </c>
      <c r="F306" s="31">
        <v>9796028</v>
      </c>
      <c r="G306" s="36">
        <f t="shared" si="72"/>
        <v>0.22797545989426027</v>
      </c>
      <c r="H306" s="31">
        <v>11044830</v>
      </c>
      <c r="I306" s="36">
        <f t="shared" si="73"/>
        <v>0.25703787276883272</v>
      </c>
      <c r="J306" s="31">
        <v>15989586</v>
      </c>
      <c r="K306" s="36">
        <f t="shared" si="74"/>
        <v>0.33072343933483611</v>
      </c>
      <c r="L306" s="31">
        <v>12558874</v>
      </c>
      <c r="M306" s="36">
        <f t="shared" si="75"/>
        <v>0.25976369891333334</v>
      </c>
      <c r="N306" s="31">
        <f t="shared" si="76"/>
        <v>49389318</v>
      </c>
      <c r="O306" s="36">
        <f t="shared" si="77"/>
        <v>1.0215527228385981</v>
      </c>
      <c r="P306" s="31">
        <v>9337959</v>
      </c>
      <c r="Q306" s="31">
        <v>38004036</v>
      </c>
      <c r="R306" s="31">
        <v>39923036</v>
      </c>
      <c r="S306" s="31">
        <v>40017508</v>
      </c>
      <c r="T306" s="36">
        <f t="shared" si="78"/>
        <v>1.0023663530999998</v>
      </c>
      <c r="U306" s="36">
        <f t="shared" si="79"/>
        <v>0.34492708738601219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212331056</v>
      </c>
      <c r="E307" s="31">
        <v>213417311</v>
      </c>
      <c r="F307" s="31">
        <v>37902639</v>
      </c>
      <c r="G307" s="36">
        <f t="shared" si="72"/>
        <v>0.17850727874682637</v>
      </c>
      <c r="H307" s="31">
        <v>54665217</v>
      </c>
      <c r="I307" s="36">
        <f t="shared" si="73"/>
        <v>0.25745276282146873</v>
      </c>
      <c r="J307" s="31">
        <v>66566932</v>
      </c>
      <c r="K307" s="36">
        <f t="shared" si="74"/>
        <v>0.31190971195396611</v>
      </c>
      <c r="L307" s="31">
        <v>53752375</v>
      </c>
      <c r="M307" s="36">
        <f t="shared" si="75"/>
        <v>0.25186511229166408</v>
      </c>
      <c r="N307" s="31">
        <f t="shared" si="76"/>
        <v>212887163</v>
      </c>
      <c r="O307" s="36">
        <f t="shared" si="77"/>
        <v>0.99751590910073828</v>
      </c>
      <c r="P307" s="31">
        <v>38695887</v>
      </c>
      <c r="Q307" s="31">
        <v>187964566</v>
      </c>
      <c r="R307" s="31">
        <v>201187633</v>
      </c>
      <c r="S307" s="31">
        <v>209892730</v>
      </c>
      <c r="T307" s="36">
        <f t="shared" si="78"/>
        <v>1.0432685492154481</v>
      </c>
      <c r="U307" s="36">
        <f t="shared" si="79"/>
        <v>0.38909789042954368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113186530</v>
      </c>
      <c r="E308" s="31">
        <v>120588538</v>
      </c>
      <c r="F308" s="31">
        <v>25567174</v>
      </c>
      <c r="G308" s="36">
        <f t="shared" si="72"/>
        <v>0.22588530631692658</v>
      </c>
      <c r="H308" s="31">
        <v>31025307</v>
      </c>
      <c r="I308" s="36">
        <f t="shared" si="73"/>
        <v>0.27410776706380169</v>
      </c>
      <c r="J308" s="31">
        <v>33252306</v>
      </c>
      <c r="K308" s="36">
        <f t="shared" si="74"/>
        <v>0.27575013804379983</v>
      </c>
      <c r="L308" s="31">
        <v>31799098</v>
      </c>
      <c r="M308" s="36">
        <f t="shared" si="75"/>
        <v>0.26369917512392432</v>
      </c>
      <c r="N308" s="31">
        <f t="shared" si="76"/>
        <v>121643885</v>
      </c>
      <c r="O308" s="36">
        <f t="shared" si="77"/>
        <v>1.0087516360800395</v>
      </c>
      <c r="P308" s="31">
        <v>20199080</v>
      </c>
      <c r="Q308" s="31">
        <v>98350254</v>
      </c>
      <c r="R308" s="31">
        <v>98985254</v>
      </c>
      <c r="S308" s="31">
        <v>101449648</v>
      </c>
      <c r="T308" s="36">
        <f t="shared" si="78"/>
        <v>1.0248965770194418</v>
      </c>
      <c r="U308" s="36">
        <f t="shared" si="79"/>
        <v>0.57428447236210767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144609635</v>
      </c>
      <c r="E309" s="31">
        <v>149609635</v>
      </c>
      <c r="F309" s="31">
        <v>31996873</v>
      </c>
      <c r="G309" s="36">
        <f t="shared" si="72"/>
        <v>0.22126376987259527</v>
      </c>
      <c r="H309" s="31">
        <v>40862313</v>
      </c>
      <c r="I309" s="36">
        <f t="shared" si="73"/>
        <v>0.28256978174379599</v>
      </c>
      <c r="J309" s="31">
        <v>41777498</v>
      </c>
      <c r="K309" s="36">
        <f t="shared" si="74"/>
        <v>0.27924336557602053</v>
      </c>
      <c r="L309" s="31">
        <v>37985640</v>
      </c>
      <c r="M309" s="36">
        <f t="shared" si="75"/>
        <v>0.25389835353852713</v>
      </c>
      <c r="N309" s="31">
        <f t="shared" si="76"/>
        <v>152622324</v>
      </c>
      <c r="O309" s="36">
        <f t="shared" si="77"/>
        <v>1.0201369985295399</v>
      </c>
      <c r="P309" s="31">
        <v>37876414</v>
      </c>
      <c r="Q309" s="31">
        <v>124930695</v>
      </c>
      <c r="R309" s="31">
        <v>124930695</v>
      </c>
      <c r="S309" s="31">
        <v>137592194</v>
      </c>
      <c r="T309" s="36">
        <f t="shared" si="78"/>
        <v>1.1013481834868524</v>
      </c>
      <c r="U309" s="36">
        <f t="shared" si="79"/>
        <v>2.8837471255858116E-3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593908741</v>
      </c>
      <c r="E310" s="32">
        <f>SUM(E304:E309)</f>
        <v>611404464</v>
      </c>
      <c r="F310" s="32">
        <f>SUM(F304:F309)</f>
        <v>121315984</v>
      </c>
      <c r="G310" s="37">
        <f t="shared" si="72"/>
        <v>0.20426704580190713</v>
      </c>
      <c r="H310" s="32">
        <f>SUM(H304:H309)</f>
        <v>155383280</v>
      </c>
      <c r="I310" s="37">
        <f t="shared" si="73"/>
        <v>0.2616282086341612</v>
      </c>
      <c r="J310" s="32">
        <f>SUM(J304:J309)</f>
        <v>187138344</v>
      </c>
      <c r="K310" s="37">
        <f t="shared" si="74"/>
        <v>0.30607945315885032</v>
      </c>
      <c r="L310" s="32">
        <f>SUM(L304:L309)</f>
        <v>156879206</v>
      </c>
      <c r="M310" s="37">
        <f t="shared" si="75"/>
        <v>0.25658825742561148</v>
      </c>
      <c r="N310" s="32">
        <f t="shared" si="76"/>
        <v>620716814</v>
      </c>
      <c r="O310" s="37">
        <f t="shared" si="77"/>
        <v>1.0152310795035346</v>
      </c>
      <c r="P310" s="32">
        <f>SUM(P304:P309)</f>
        <v>120501064</v>
      </c>
      <c r="Q310" s="32">
        <f>SUM(Q304:Q309)</f>
        <v>533049246</v>
      </c>
      <c r="R310" s="32">
        <f>SUM(R304:R309)</f>
        <v>550043234</v>
      </c>
      <c r="S310" s="32">
        <f>SUM(S304:S309)</f>
        <v>567056799</v>
      </c>
      <c r="T310" s="37">
        <f t="shared" si="78"/>
        <v>1.0309313231185024</v>
      </c>
      <c r="U310" s="37">
        <f t="shared" si="79"/>
        <v>0.30189062894913521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63462956</v>
      </c>
      <c r="E311" s="31">
        <v>64031145</v>
      </c>
      <c r="F311" s="31">
        <v>14820984</v>
      </c>
      <c r="G311" s="36">
        <f t="shared" si="72"/>
        <v>0.23353756166038028</v>
      </c>
      <c r="H311" s="31">
        <v>14134986</v>
      </c>
      <c r="I311" s="36">
        <f t="shared" si="73"/>
        <v>0.22272813765561125</v>
      </c>
      <c r="J311" s="31">
        <v>17470679</v>
      </c>
      <c r="K311" s="36">
        <f t="shared" si="74"/>
        <v>0.27284658114422289</v>
      </c>
      <c r="L311" s="31">
        <v>14986439</v>
      </c>
      <c r="M311" s="36">
        <f t="shared" si="75"/>
        <v>0.23404921152042493</v>
      </c>
      <c r="N311" s="31">
        <f t="shared" si="76"/>
        <v>61413088</v>
      </c>
      <c r="O311" s="36">
        <f t="shared" si="77"/>
        <v>0.95911275676860064</v>
      </c>
      <c r="P311" s="31">
        <v>11849834</v>
      </c>
      <c r="Q311" s="31">
        <v>52921470</v>
      </c>
      <c r="R311" s="31">
        <v>64040785</v>
      </c>
      <c r="S311" s="31">
        <v>54824470</v>
      </c>
      <c r="T311" s="36">
        <f t="shared" si="78"/>
        <v>0.85608678906731073</v>
      </c>
      <c r="U311" s="36">
        <f t="shared" si="79"/>
        <v>0.26469611304259621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238664860</v>
      </c>
      <c r="E312" s="31">
        <v>243176238</v>
      </c>
      <c r="F312" s="31">
        <v>54354196</v>
      </c>
      <c r="G312" s="36">
        <f t="shared" si="72"/>
        <v>0.22774276866732707</v>
      </c>
      <c r="H312" s="31">
        <v>56276339</v>
      </c>
      <c r="I312" s="36">
        <f t="shared" si="73"/>
        <v>0.23579650142044373</v>
      </c>
      <c r="J312" s="31">
        <v>93492391</v>
      </c>
      <c r="K312" s="36">
        <f t="shared" si="74"/>
        <v>0.38446351407081147</v>
      </c>
      <c r="L312" s="31">
        <v>63370336</v>
      </c>
      <c r="M312" s="36">
        <f t="shared" si="75"/>
        <v>0.26059427730763729</v>
      </c>
      <c r="N312" s="31">
        <f t="shared" si="76"/>
        <v>267493262</v>
      </c>
      <c r="O312" s="36">
        <f t="shared" si="77"/>
        <v>1.0999975334761121</v>
      </c>
      <c r="P312" s="31">
        <v>47190864</v>
      </c>
      <c r="Q312" s="31">
        <v>213258189</v>
      </c>
      <c r="R312" s="31">
        <v>211208189</v>
      </c>
      <c r="S312" s="31">
        <v>207060590</v>
      </c>
      <c r="T312" s="36">
        <f t="shared" si="78"/>
        <v>0.98036250857678631</v>
      </c>
      <c r="U312" s="36">
        <f t="shared" si="79"/>
        <v>0.34285178588804821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196564430</v>
      </c>
      <c r="E313" s="31">
        <v>202739954</v>
      </c>
      <c r="F313" s="31">
        <v>38752820</v>
      </c>
      <c r="G313" s="36">
        <f t="shared" si="72"/>
        <v>0.19715072559160374</v>
      </c>
      <c r="H313" s="31">
        <v>47197613</v>
      </c>
      <c r="I313" s="36">
        <f t="shared" si="73"/>
        <v>0.24011268468053962</v>
      </c>
      <c r="J313" s="31">
        <v>70106994</v>
      </c>
      <c r="K313" s="36">
        <f t="shared" si="74"/>
        <v>0.34579762211053872</v>
      </c>
      <c r="L313" s="31">
        <v>57503678</v>
      </c>
      <c r="M313" s="36">
        <f t="shared" si="75"/>
        <v>0.28363268741789299</v>
      </c>
      <c r="N313" s="31">
        <f t="shared" si="76"/>
        <v>213561105</v>
      </c>
      <c r="O313" s="36">
        <f t="shared" si="77"/>
        <v>1.0533745361311466</v>
      </c>
      <c r="P313" s="31">
        <v>27166938</v>
      </c>
      <c r="Q313" s="31">
        <v>181106860</v>
      </c>
      <c r="R313" s="31">
        <v>186865877</v>
      </c>
      <c r="S313" s="31">
        <v>176517233</v>
      </c>
      <c r="T313" s="36">
        <f t="shared" si="78"/>
        <v>0.94461993721839332</v>
      </c>
      <c r="U313" s="36">
        <f t="shared" si="79"/>
        <v>1.1166786628658705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134703330</v>
      </c>
      <c r="E314" s="31">
        <v>135082444</v>
      </c>
      <c r="F314" s="31">
        <v>17533933</v>
      </c>
      <c r="G314" s="36">
        <f t="shared" si="72"/>
        <v>0.13016703447494579</v>
      </c>
      <c r="H314" s="31">
        <v>26979105</v>
      </c>
      <c r="I314" s="36">
        <f t="shared" si="73"/>
        <v>0.20028536042872883</v>
      </c>
      <c r="J314" s="31">
        <v>51974366</v>
      </c>
      <c r="K314" s="36">
        <f t="shared" si="74"/>
        <v>0.38476033199399323</v>
      </c>
      <c r="L314" s="31">
        <v>32243634</v>
      </c>
      <c r="M314" s="36">
        <f t="shared" si="75"/>
        <v>0.23869596259303688</v>
      </c>
      <c r="N314" s="31">
        <f t="shared" si="76"/>
        <v>128731038</v>
      </c>
      <c r="O314" s="36">
        <f t="shared" si="77"/>
        <v>0.95298126231710767</v>
      </c>
      <c r="P314" s="31">
        <v>26588025</v>
      </c>
      <c r="Q314" s="31">
        <v>121071200</v>
      </c>
      <c r="R314" s="31">
        <v>126961800</v>
      </c>
      <c r="S314" s="31">
        <v>122954758</v>
      </c>
      <c r="T314" s="36">
        <f t="shared" si="78"/>
        <v>0.96843899503630226</v>
      </c>
      <c r="U314" s="36">
        <f t="shared" si="79"/>
        <v>0.21271264037099402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70786757</v>
      </c>
      <c r="E315" s="31">
        <v>62220454</v>
      </c>
      <c r="F315" s="31">
        <v>15864869</v>
      </c>
      <c r="G315" s="36">
        <f t="shared" si="72"/>
        <v>0.22412199219693027</v>
      </c>
      <c r="H315" s="31">
        <v>15806831</v>
      </c>
      <c r="I315" s="36">
        <f t="shared" si="73"/>
        <v>0.22330209307370869</v>
      </c>
      <c r="J315" s="31">
        <v>20567473</v>
      </c>
      <c r="K315" s="36">
        <f t="shared" si="74"/>
        <v>0.33055806696621021</v>
      </c>
      <c r="L315" s="31">
        <v>14811431</v>
      </c>
      <c r="M315" s="36">
        <f t="shared" si="75"/>
        <v>0.23804762016040576</v>
      </c>
      <c r="N315" s="31">
        <f t="shared" si="76"/>
        <v>67050604</v>
      </c>
      <c r="O315" s="36">
        <f t="shared" si="77"/>
        <v>1.0776296167816455</v>
      </c>
      <c r="P315" s="31">
        <v>12480486</v>
      </c>
      <c r="Q315" s="31">
        <v>69044891</v>
      </c>
      <c r="R315" s="31">
        <v>72205051</v>
      </c>
      <c r="S315" s="31">
        <v>62386557</v>
      </c>
      <c r="T315" s="36">
        <f t="shared" si="78"/>
        <v>0.86401929139278633</v>
      </c>
      <c r="U315" s="36">
        <f t="shared" si="79"/>
        <v>0.18676716595812048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704182333</v>
      </c>
      <c r="E317" s="32">
        <f>SUM(E311:E316)</f>
        <v>707250235</v>
      </c>
      <c r="F317" s="32">
        <f>SUM(F311:F316)</f>
        <v>141326802</v>
      </c>
      <c r="G317" s="37">
        <f t="shared" si="72"/>
        <v>0.20069631880412428</v>
      </c>
      <c r="H317" s="32">
        <f>SUM(H311:H316)</f>
        <v>160394874</v>
      </c>
      <c r="I317" s="37">
        <f t="shared" si="73"/>
        <v>0.22777463518102775</v>
      </c>
      <c r="J317" s="32">
        <f>SUM(J311:J316)</f>
        <v>253611903</v>
      </c>
      <c r="K317" s="37">
        <f t="shared" si="74"/>
        <v>0.35858864437139426</v>
      </c>
      <c r="L317" s="32">
        <f>SUM(L311:L316)</f>
        <v>182915518</v>
      </c>
      <c r="M317" s="37">
        <f t="shared" si="75"/>
        <v>0.25862913711156277</v>
      </c>
      <c r="N317" s="32">
        <f t="shared" si="76"/>
        <v>738249097</v>
      </c>
      <c r="O317" s="37">
        <f t="shared" si="77"/>
        <v>1.0438301190525585</v>
      </c>
      <c r="P317" s="32">
        <f>SUM(P311:P316)</f>
        <v>125276147</v>
      </c>
      <c r="Q317" s="32">
        <f>SUM(Q311:Q316)</f>
        <v>637402610</v>
      </c>
      <c r="R317" s="32">
        <f>SUM(R311:R316)</f>
        <v>661281702</v>
      </c>
      <c r="S317" s="32">
        <f>SUM(S311:S316)</f>
        <v>623743608</v>
      </c>
      <c r="T317" s="37">
        <f t="shared" si="78"/>
        <v>0.94323433736867557</v>
      </c>
      <c r="U317" s="37">
        <f t="shared" si="79"/>
        <v>0.4600985293712776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100808302</v>
      </c>
      <c r="E318" s="31">
        <v>108432926</v>
      </c>
      <c r="F318" s="31">
        <v>37401990</v>
      </c>
      <c r="G318" s="36">
        <f t="shared" si="72"/>
        <v>0.37102093039916495</v>
      </c>
      <c r="H318" s="31">
        <v>21888298</v>
      </c>
      <c r="I318" s="36">
        <f t="shared" si="73"/>
        <v>0.21712793059444649</v>
      </c>
      <c r="J318" s="31">
        <v>26478911</v>
      </c>
      <c r="K318" s="36">
        <f t="shared" si="74"/>
        <v>0.24419622320253537</v>
      </c>
      <c r="L318" s="31">
        <v>22248371</v>
      </c>
      <c r="M318" s="36">
        <f t="shared" si="75"/>
        <v>0.20518095213994317</v>
      </c>
      <c r="N318" s="31">
        <f t="shared" si="76"/>
        <v>108017570</v>
      </c>
      <c r="O318" s="36">
        <f t="shared" si="77"/>
        <v>0.99616946609003243</v>
      </c>
      <c r="P318" s="31">
        <v>19818033</v>
      </c>
      <c r="Q318" s="31">
        <v>96299339</v>
      </c>
      <c r="R318" s="31">
        <v>88678153</v>
      </c>
      <c r="S318" s="31">
        <v>89746594</v>
      </c>
      <c r="T318" s="36">
        <f t="shared" si="78"/>
        <v>1.0120485256385527</v>
      </c>
      <c r="U318" s="36">
        <f t="shared" si="79"/>
        <v>0.12263265481493546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164563559</v>
      </c>
      <c r="E319" s="31">
        <v>181527860</v>
      </c>
      <c r="F319" s="31">
        <v>46162571</v>
      </c>
      <c r="G319" s="36">
        <f t="shared" si="72"/>
        <v>0.28051514734194588</v>
      </c>
      <c r="H319" s="31">
        <v>48872725</v>
      </c>
      <c r="I319" s="36">
        <f t="shared" si="73"/>
        <v>0.29698388450628976</v>
      </c>
      <c r="J319" s="31">
        <v>57712598</v>
      </c>
      <c r="K319" s="36">
        <f t="shared" si="74"/>
        <v>0.31792694520830028</v>
      </c>
      <c r="L319" s="31">
        <v>45487278</v>
      </c>
      <c r="M319" s="36">
        <f t="shared" si="75"/>
        <v>0.25058014786270272</v>
      </c>
      <c r="N319" s="31">
        <f t="shared" si="76"/>
        <v>198235172</v>
      </c>
      <c r="O319" s="36">
        <f t="shared" si="77"/>
        <v>1.0920371782050424</v>
      </c>
      <c r="P319" s="31">
        <v>39841859</v>
      </c>
      <c r="Q319" s="31">
        <v>154432770</v>
      </c>
      <c r="R319" s="31">
        <v>160668001</v>
      </c>
      <c r="S319" s="31">
        <v>176305492</v>
      </c>
      <c r="T319" s="36">
        <f t="shared" si="78"/>
        <v>1.0973279738508728</v>
      </c>
      <c r="U319" s="36">
        <f t="shared" si="79"/>
        <v>0.14169567238315861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42139590</v>
      </c>
      <c r="E320" s="31">
        <v>45578890</v>
      </c>
      <c r="F320" s="31">
        <v>11319244</v>
      </c>
      <c r="G320" s="36">
        <f t="shared" si="72"/>
        <v>0.26861305484937087</v>
      </c>
      <c r="H320" s="31">
        <v>11723938</v>
      </c>
      <c r="I320" s="36">
        <f t="shared" si="73"/>
        <v>0.27821670785121544</v>
      </c>
      <c r="J320" s="31">
        <v>14517308</v>
      </c>
      <c r="K320" s="36">
        <f t="shared" si="74"/>
        <v>0.31850946786988449</v>
      </c>
      <c r="L320" s="31">
        <v>11272700</v>
      </c>
      <c r="M320" s="36">
        <f t="shared" si="75"/>
        <v>0.2473228286164933</v>
      </c>
      <c r="N320" s="31">
        <f t="shared" si="76"/>
        <v>48833190</v>
      </c>
      <c r="O320" s="36">
        <f t="shared" si="77"/>
        <v>1.0713992815533682</v>
      </c>
      <c r="P320" s="31">
        <v>8286262</v>
      </c>
      <c r="Q320" s="31">
        <v>32443800</v>
      </c>
      <c r="R320" s="31">
        <v>32443800</v>
      </c>
      <c r="S320" s="31">
        <v>35682378</v>
      </c>
      <c r="T320" s="36">
        <f t="shared" si="78"/>
        <v>1.0998211676807279</v>
      </c>
      <c r="U320" s="36">
        <f t="shared" si="79"/>
        <v>0.3604083481791911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40809527</v>
      </c>
      <c r="E321" s="31">
        <v>40306011</v>
      </c>
      <c r="F321" s="31">
        <v>9121693</v>
      </c>
      <c r="G321" s="36">
        <f t="shared" si="72"/>
        <v>0.22351871414731173</v>
      </c>
      <c r="H321" s="31">
        <v>8927953</v>
      </c>
      <c r="I321" s="36">
        <f t="shared" si="73"/>
        <v>0.21877129328159084</v>
      </c>
      <c r="J321" s="31">
        <v>9764254</v>
      </c>
      <c r="K321" s="36">
        <f t="shared" si="74"/>
        <v>0.24225304756652799</v>
      </c>
      <c r="L321" s="31">
        <v>10008325</v>
      </c>
      <c r="M321" s="36">
        <f t="shared" si="75"/>
        <v>0.24830849671529143</v>
      </c>
      <c r="N321" s="31">
        <f t="shared" si="76"/>
        <v>37822225</v>
      </c>
      <c r="O321" s="36">
        <f t="shared" si="77"/>
        <v>0.93837678454461793</v>
      </c>
      <c r="P321" s="31">
        <v>8700693</v>
      </c>
      <c r="Q321" s="31">
        <v>35300701</v>
      </c>
      <c r="R321" s="31">
        <v>37886806</v>
      </c>
      <c r="S321" s="31">
        <v>35601504</v>
      </c>
      <c r="T321" s="36">
        <f t="shared" si="78"/>
        <v>0.93968079547270356</v>
      </c>
      <c r="U321" s="36">
        <f t="shared" si="79"/>
        <v>0.15029055731537699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348320978</v>
      </c>
      <c r="E323" s="32">
        <f>SUM(E318:E322)</f>
        <v>375845687</v>
      </c>
      <c r="F323" s="32">
        <f>SUM(F318:F322)</f>
        <v>104005498</v>
      </c>
      <c r="G323" s="37">
        <f t="shared" si="72"/>
        <v>0.29859096801226825</v>
      </c>
      <c r="H323" s="32">
        <f>SUM(H318:H322)</f>
        <v>91412914</v>
      </c>
      <c r="I323" s="37">
        <f t="shared" si="73"/>
        <v>0.26243872684578878</v>
      </c>
      <c r="J323" s="32">
        <f>SUM(J318:J322)</f>
        <v>108473071</v>
      </c>
      <c r="K323" s="37">
        <f t="shared" si="74"/>
        <v>0.28861065791610374</v>
      </c>
      <c r="L323" s="32">
        <f>SUM(L318:L322)</f>
        <v>89016674</v>
      </c>
      <c r="M323" s="37">
        <f t="shared" si="75"/>
        <v>0.23684367568650588</v>
      </c>
      <c r="N323" s="32">
        <f t="shared" si="76"/>
        <v>392908157</v>
      </c>
      <c r="O323" s="37">
        <f t="shared" si="77"/>
        <v>1.0453975410392298</v>
      </c>
      <c r="P323" s="32">
        <f>SUM(P318:P322)</f>
        <v>76646847</v>
      </c>
      <c r="Q323" s="32">
        <f>SUM(Q318:Q322)</f>
        <v>318476610</v>
      </c>
      <c r="R323" s="32">
        <f>SUM(R318:R322)</f>
        <v>319676760</v>
      </c>
      <c r="S323" s="32">
        <f>SUM(S318:S322)</f>
        <v>337335968</v>
      </c>
      <c r="T323" s="37">
        <f t="shared" si="78"/>
        <v>1.055240825138493</v>
      </c>
      <c r="U323" s="37">
        <f t="shared" si="79"/>
        <v>0.16138729098667293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32354850</v>
      </c>
      <c r="E324" s="31">
        <v>32354850</v>
      </c>
      <c r="F324" s="31">
        <v>5731485</v>
      </c>
      <c r="G324" s="36">
        <f t="shared" si="72"/>
        <v>0.17714453938126742</v>
      </c>
      <c r="H324" s="31">
        <v>6720750</v>
      </c>
      <c r="I324" s="36">
        <f t="shared" si="73"/>
        <v>0.20772001724625519</v>
      </c>
      <c r="J324" s="31">
        <v>9905032</v>
      </c>
      <c r="K324" s="36">
        <f t="shared" si="74"/>
        <v>0.30613747243458089</v>
      </c>
      <c r="L324" s="31">
        <v>6896627</v>
      </c>
      <c r="M324" s="36">
        <f t="shared" si="75"/>
        <v>0.21315589471130295</v>
      </c>
      <c r="N324" s="31">
        <f t="shared" si="76"/>
        <v>29253894</v>
      </c>
      <c r="O324" s="36">
        <f t="shared" si="77"/>
        <v>0.90415792377340642</v>
      </c>
      <c r="P324" s="31">
        <v>5596097</v>
      </c>
      <c r="Q324" s="31">
        <v>30332240</v>
      </c>
      <c r="R324" s="31">
        <v>30332240</v>
      </c>
      <c r="S324" s="31">
        <v>23003587</v>
      </c>
      <c r="T324" s="36">
        <f t="shared" si="78"/>
        <v>0.75838734626918425</v>
      </c>
      <c r="U324" s="36">
        <f t="shared" si="79"/>
        <v>0.23239947413348983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68059897</v>
      </c>
      <c r="E325" s="31">
        <v>68488558</v>
      </c>
      <c r="F325" s="31">
        <v>14457341</v>
      </c>
      <c r="G325" s="36">
        <f t="shared" si="72"/>
        <v>0.21242084747792081</v>
      </c>
      <c r="H325" s="31">
        <v>12102111</v>
      </c>
      <c r="I325" s="36">
        <f t="shared" si="73"/>
        <v>0.17781559381437206</v>
      </c>
      <c r="J325" s="31">
        <v>28993187</v>
      </c>
      <c r="K325" s="36">
        <f t="shared" si="74"/>
        <v>0.42332891575845416</v>
      </c>
      <c r="L325" s="31">
        <v>13458257</v>
      </c>
      <c r="M325" s="36">
        <f t="shared" si="75"/>
        <v>0.1965037284038014</v>
      </c>
      <c r="N325" s="31">
        <f t="shared" si="76"/>
        <v>69010896</v>
      </c>
      <c r="O325" s="36">
        <f t="shared" si="77"/>
        <v>1.0076266461910324</v>
      </c>
      <c r="P325" s="31">
        <v>11807089</v>
      </c>
      <c r="Q325" s="31">
        <v>48482339</v>
      </c>
      <c r="R325" s="31">
        <v>51917029</v>
      </c>
      <c r="S325" s="31">
        <v>51609053</v>
      </c>
      <c r="T325" s="36">
        <f t="shared" si="78"/>
        <v>0.99406791941041162</v>
      </c>
      <c r="U325" s="36">
        <f t="shared" si="79"/>
        <v>0.13984547757707255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195578453</v>
      </c>
      <c r="E326" s="31">
        <v>191762704</v>
      </c>
      <c r="F326" s="31">
        <v>19879611</v>
      </c>
      <c r="G326" s="36">
        <f t="shared" si="72"/>
        <v>0.10164520014891415</v>
      </c>
      <c r="H326" s="31">
        <v>52904819</v>
      </c>
      <c r="I326" s="36">
        <f t="shared" si="73"/>
        <v>0.27050433311280975</v>
      </c>
      <c r="J326" s="31">
        <v>48108732</v>
      </c>
      <c r="K326" s="36">
        <f t="shared" si="74"/>
        <v>0.25087637479287944</v>
      </c>
      <c r="L326" s="31">
        <v>46585083</v>
      </c>
      <c r="M326" s="36">
        <f t="shared" si="75"/>
        <v>0.24293088295208853</v>
      </c>
      <c r="N326" s="31">
        <f t="shared" si="76"/>
        <v>167478245</v>
      </c>
      <c r="O326" s="36">
        <f t="shared" si="77"/>
        <v>0.87336192860526207</v>
      </c>
      <c r="P326" s="31">
        <v>50893716</v>
      </c>
      <c r="Q326" s="31">
        <v>178570672</v>
      </c>
      <c r="R326" s="31">
        <v>187664309</v>
      </c>
      <c r="S326" s="31">
        <v>165656999</v>
      </c>
      <c r="T326" s="36">
        <f t="shared" si="78"/>
        <v>0.88273044503097287</v>
      </c>
      <c r="U326" s="36">
        <f t="shared" si="79"/>
        <v>-8.465943025264655E-2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534501648</v>
      </c>
      <c r="E327" s="31">
        <v>556076810</v>
      </c>
      <c r="F327" s="31">
        <v>71826136</v>
      </c>
      <c r="G327" s="36">
        <f t="shared" si="72"/>
        <v>0.13437963431686181</v>
      </c>
      <c r="H327" s="31">
        <v>62502920</v>
      </c>
      <c r="I327" s="36">
        <f t="shared" si="73"/>
        <v>0.11693681438377904</v>
      </c>
      <c r="J327" s="31">
        <v>92370197</v>
      </c>
      <c r="K327" s="36">
        <f t="shared" si="74"/>
        <v>0.16611050009440242</v>
      </c>
      <c r="L327" s="31">
        <v>80196019</v>
      </c>
      <c r="M327" s="36">
        <f t="shared" si="75"/>
        <v>0.14421752095722171</v>
      </c>
      <c r="N327" s="31">
        <f t="shared" si="76"/>
        <v>306895272</v>
      </c>
      <c r="O327" s="36">
        <f t="shared" si="77"/>
        <v>0.55189367094808361</v>
      </c>
      <c r="P327" s="31">
        <v>64302201</v>
      </c>
      <c r="Q327" s="31">
        <v>446859800</v>
      </c>
      <c r="R327" s="31">
        <v>491313510</v>
      </c>
      <c r="S327" s="31">
        <v>271409930</v>
      </c>
      <c r="T327" s="36">
        <f t="shared" si="78"/>
        <v>0.55241698930688876</v>
      </c>
      <c r="U327" s="36">
        <f t="shared" si="79"/>
        <v>0.24717377870160306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151179900</v>
      </c>
      <c r="E328" s="31">
        <v>173805100</v>
      </c>
      <c r="F328" s="31">
        <v>17257197</v>
      </c>
      <c r="G328" s="36">
        <f t="shared" si="72"/>
        <v>0.11415007550606926</v>
      </c>
      <c r="H328" s="31">
        <v>18982797</v>
      </c>
      <c r="I328" s="36">
        <f t="shared" si="73"/>
        <v>0.12556429128475413</v>
      </c>
      <c r="J328" s="31">
        <v>33638955</v>
      </c>
      <c r="K328" s="36">
        <f t="shared" si="74"/>
        <v>0.19354411924621315</v>
      </c>
      <c r="L328" s="31">
        <v>37687476</v>
      </c>
      <c r="M328" s="36">
        <f t="shared" si="75"/>
        <v>0.21683757266041101</v>
      </c>
      <c r="N328" s="31">
        <f t="shared" si="76"/>
        <v>107566425</v>
      </c>
      <c r="O328" s="36">
        <f t="shared" si="77"/>
        <v>0.61889107396733467</v>
      </c>
      <c r="P328" s="31">
        <v>27960640</v>
      </c>
      <c r="Q328" s="31">
        <v>77811600</v>
      </c>
      <c r="R328" s="31">
        <v>111905400</v>
      </c>
      <c r="S328" s="31">
        <v>85164035</v>
      </c>
      <c r="T328" s="36">
        <f t="shared" si="78"/>
        <v>0.76103597324168448</v>
      </c>
      <c r="U328" s="36">
        <f t="shared" si="79"/>
        <v>0.34787601428293491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110145177</v>
      </c>
      <c r="E329" s="31">
        <v>104864327</v>
      </c>
      <c r="F329" s="31">
        <v>33237643</v>
      </c>
      <c r="G329" s="36">
        <f t="shared" si="72"/>
        <v>0.30176212799585406</v>
      </c>
      <c r="H329" s="31">
        <v>22808106</v>
      </c>
      <c r="I329" s="36">
        <f t="shared" si="73"/>
        <v>0.20707312495398686</v>
      </c>
      <c r="J329" s="31">
        <v>24599130</v>
      </c>
      <c r="K329" s="36">
        <f t="shared" si="74"/>
        <v>0.2345805356668145</v>
      </c>
      <c r="L329" s="31">
        <v>23487417</v>
      </c>
      <c r="M329" s="36">
        <f t="shared" si="75"/>
        <v>0.2239790944350408</v>
      </c>
      <c r="N329" s="31">
        <f t="shared" si="76"/>
        <v>104132296</v>
      </c>
      <c r="O329" s="36">
        <f t="shared" si="77"/>
        <v>0.99301925620521081</v>
      </c>
      <c r="P329" s="31">
        <v>21650059</v>
      </c>
      <c r="Q329" s="31">
        <v>110935985</v>
      </c>
      <c r="R329" s="31">
        <v>105686761</v>
      </c>
      <c r="S329" s="31">
        <v>91056424</v>
      </c>
      <c r="T329" s="36">
        <f t="shared" si="78"/>
        <v>0.86156887710845831</v>
      </c>
      <c r="U329" s="36">
        <f t="shared" si="79"/>
        <v>8.486618904826071E-2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120228687</v>
      </c>
      <c r="E330" s="31">
        <v>130167447</v>
      </c>
      <c r="F330" s="31">
        <v>43036418</v>
      </c>
      <c r="G330" s="36">
        <f t="shared" si="72"/>
        <v>0.35795465353455952</v>
      </c>
      <c r="H330" s="31">
        <v>33775688</v>
      </c>
      <c r="I330" s="36">
        <f t="shared" si="73"/>
        <v>0.2809286938316144</v>
      </c>
      <c r="J330" s="31">
        <v>35085623</v>
      </c>
      <c r="K330" s="36">
        <f t="shared" si="74"/>
        <v>0.26954222279553502</v>
      </c>
      <c r="L330" s="31">
        <v>27131276</v>
      </c>
      <c r="M330" s="36">
        <f t="shared" si="75"/>
        <v>0.20843364931325725</v>
      </c>
      <c r="N330" s="31">
        <f t="shared" si="76"/>
        <v>139029005</v>
      </c>
      <c r="O330" s="36">
        <f t="shared" si="77"/>
        <v>1.0680781424560013</v>
      </c>
      <c r="P330" s="31">
        <v>19125150</v>
      </c>
      <c r="Q330" s="31">
        <v>109507765</v>
      </c>
      <c r="R330" s="31">
        <v>116313521</v>
      </c>
      <c r="S330" s="31">
        <v>117386783</v>
      </c>
      <c r="T330" s="36">
        <f t="shared" si="78"/>
        <v>1.0092273193242942</v>
      </c>
      <c r="U330" s="36">
        <f t="shared" si="79"/>
        <v>0.4186176840443081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1212048612</v>
      </c>
      <c r="E332" s="32">
        <f>SUM(E324:E331)</f>
        <v>1257519796</v>
      </c>
      <c r="F332" s="32">
        <f>SUM(F324:F331)</f>
        <v>205425831</v>
      </c>
      <c r="G332" s="37">
        <f t="shared" si="72"/>
        <v>0.16948646198358916</v>
      </c>
      <c r="H332" s="32">
        <f>SUM(H324:H331)</f>
        <v>209797191</v>
      </c>
      <c r="I332" s="37">
        <f t="shared" si="73"/>
        <v>0.17309305000053909</v>
      </c>
      <c r="J332" s="32">
        <f>SUM(J324:J331)</f>
        <v>272700856</v>
      </c>
      <c r="K332" s="37">
        <f t="shared" si="74"/>
        <v>0.2168561138102354</v>
      </c>
      <c r="L332" s="32">
        <f>SUM(L324:L331)</f>
        <v>235442155</v>
      </c>
      <c r="M332" s="37">
        <f t="shared" si="75"/>
        <v>0.18722739454989859</v>
      </c>
      <c r="N332" s="32">
        <f t="shared" si="76"/>
        <v>923366033</v>
      </c>
      <c r="O332" s="37">
        <f t="shared" si="77"/>
        <v>0.73427554455770971</v>
      </c>
      <c r="P332" s="32">
        <f>SUM(P324:P331)</f>
        <v>201334952</v>
      </c>
      <c r="Q332" s="32">
        <f>SUM(Q324:Q331)</f>
        <v>1002500401</v>
      </c>
      <c r="R332" s="32">
        <f>SUM(R324:R331)</f>
        <v>1095132770</v>
      </c>
      <c r="S332" s="32">
        <f>SUM(S324:S331)</f>
        <v>805286811</v>
      </c>
      <c r="T332" s="37">
        <f t="shared" si="78"/>
        <v>0.73533258529009227</v>
      </c>
      <c r="U332" s="37">
        <f t="shared" si="79"/>
        <v>0.16940527544367945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5666856</v>
      </c>
      <c r="E333" s="31">
        <v>4681176</v>
      </c>
      <c r="F333" s="31">
        <v>975725</v>
      </c>
      <c r="G333" s="36">
        <f t="shared" si="72"/>
        <v>0.17218101183442813</v>
      </c>
      <c r="H333" s="31">
        <v>1067825</v>
      </c>
      <c r="I333" s="36">
        <f t="shared" si="73"/>
        <v>0.18843340998959565</v>
      </c>
      <c r="J333" s="31">
        <v>1192550</v>
      </c>
      <c r="K333" s="36">
        <f t="shared" si="74"/>
        <v>0.25475436087000358</v>
      </c>
      <c r="L333" s="31">
        <v>1048976</v>
      </c>
      <c r="M333" s="36">
        <f t="shared" si="75"/>
        <v>0.22408386268749561</v>
      </c>
      <c r="N333" s="31">
        <f t="shared" si="76"/>
        <v>4285076</v>
      </c>
      <c r="O333" s="36">
        <f t="shared" si="77"/>
        <v>0.91538451021709077</v>
      </c>
      <c r="P333" s="31">
        <v>737758</v>
      </c>
      <c r="Q333" s="31">
        <v>4996812</v>
      </c>
      <c r="R333" s="31">
        <v>4491492</v>
      </c>
      <c r="S333" s="31">
        <v>3418763</v>
      </c>
      <c r="T333" s="36">
        <f t="shared" si="78"/>
        <v>0.76116421892769703</v>
      </c>
      <c r="U333" s="36">
        <f t="shared" si="79"/>
        <v>0.42184293494614766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7676814</v>
      </c>
      <c r="E334" s="31">
        <v>6037656</v>
      </c>
      <c r="F334" s="31">
        <v>1526446</v>
      </c>
      <c r="G334" s="36">
        <f t="shared" si="72"/>
        <v>0.19883847648256164</v>
      </c>
      <c r="H334" s="31">
        <v>1679208</v>
      </c>
      <c r="I334" s="36">
        <f t="shared" si="73"/>
        <v>0.21873761693327468</v>
      </c>
      <c r="J334" s="31">
        <v>1977698</v>
      </c>
      <c r="K334" s="36">
        <f t="shared" si="74"/>
        <v>0.32756056323844884</v>
      </c>
      <c r="L334" s="31">
        <v>1644412</v>
      </c>
      <c r="M334" s="36">
        <f t="shared" si="75"/>
        <v>0.27235933945226426</v>
      </c>
      <c r="N334" s="31">
        <f t="shared" si="76"/>
        <v>6827764</v>
      </c>
      <c r="O334" s="36">
        <f t="shared" si="77"/>
        <v>1.130863368168044</v>
      </c>
      <c r="P334" s="31">
        <v>1265456</v>
      </c>
      <c r="Q334" s="31">
        <v>6680262</v>
      </c>
      <c r="R334" s="31">
        <v>17775777</v>
      </c>
      <c r="S334" s="31">
        <v>11927966</v>
      </c>
      <c r="T334" s="36">
        <f t="shared" si="78"/>
        <v>0.67102360701307173</v>
      </c>
      <c r="U334" s="36">
        <f t="shared" si="79"/>
        <v>0.29946201211262968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42426756</v>
      </c>
      <c r="E335" s="31">
        <v>40550932</v>
      </c>
      <c r="F335" s="31">
        <v>11143714</v>
      </c>
      <c r="G335" s="36">
        <f t="shared" si="72"/>
        <v>0.26265769647813753</v>
      </c>
      <c r="H335" s="31">
        <v>9819193</v>
      </c>
      <c r="I335" s="36">
        <f t="shared" si="73"/>
        <v>0.23143869401657766</v>
      </c>
      <c r="J335" s="31">
        <v>11942249</v>
      </c>
      <c r="K335" s="36">
        <f t="shared" si="74"/>
        <v>0.29449998831099616</v>
      </c>
      <c r="L335" s="31">
        <v>3375593</v>
      </c>
      <c r="M335" s="36">
        <f t="shared" si="75"/>
        <v>8.3243290191209421E-2</v>
      </c>
      <c r="N335" s="31">
        <f t="shared" si="76"/>
        <v>36280749</v>
      </c>
      <c r="O335" s="36">
        <f t="shared" si="77"/>
        <v>0.89469581118382191</v>
      </c>
      <c r="P335" s="31">
        <v>4542073</v>
      </c>
      <c r="Q335" s="31">
        <v>53070743</v>
      </c>
      <c r="R335" s="31">
        <v>48252825</v>
      </c>
      <c r="S335" s="31">
        <v>88614217</v>
      </c>
      <c r="T335" s="36">
        <f t="shared" si="78"/>
        <v>1.8364565597972762</v>
      </c>
      <c r="U335" s="36">
        <f t="shared" si="79"/>
        <v>-0.25681665618320093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55770426</v>
      </c>
      <c r="E337" s="32">
        <f>SUM(E333:E336)</f>
        <v>51269764</v>
      </c>
      <c r="F337" s="32">
        <f>SUM(F333:F336)</f>
        <v>13645885</v>
      </c>
      <c r="G337" s="37">
        <f t="shared" si="72"/>
        <v>0.24467959057727118</v>
      </c>
      <c r="H337" s="32">
        <f>SUM(H333:H336)</f>
        <v>12566226</v>
      </c>
      <c r="I337" s="37">
        <f t="shared" si="73"/>
        <v>0.22532060271513796</v>
      </c>
      <c r="J337" s="32">
        <f>SUM(J333:J336)</f>
        <v>15112497</v>
      </c>
      <c r="K337" s="37">
        <f t="shared" si="74"/>
        <v>0.29476431762003041</v>
      </c>
      <c r="L337" s="32">
        <f>SUM(L333:L336)</f>
        <v>6068981</v>
      </c>
      <c r="M337" s="37">
        <f t="shared" si="75"/>
        <v>0.11837349202543627</v>
      </c>
      <c r="N337" s="32">
        <f t="shared" si="76"/>
        <v>47393589</v>
      </c>
      <c r="O337" s="37">
        <f t="shared" si="77"/>
        <v>0.92439647274366232</v>
      </c>
      <c r="P337" s="32">
        <f>SUM(P333:P336)</f>
        <v>6545287</v>
      </c>
      <c r="Q337" s="32">
        <f>SUM(Q333:Q336)</f>
        <v>64747817</v>
      </c>
      <c r="R337" s="32">
        <f>SUM(R333:R336)</f>
        <v>70520094</v>
      </c>
      <c r="S337" s="32">
        <f>SUM(S333:S336)</f>
        <v>103960946</v>
      </c>
      <c r="T337" s="37">
        <f t="shared" si="78"/>
        <v>1.4742031682487546</v>
      </c>
      <c r="U337" s="37">
        <f t="shared" si="79"/>
        <v>-7.2770834953455821E-2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12541691345</v>
      </c>
      <c r="E338" s="32">
        <f>SUM(E302,E304:E309,E311:E316,E318:E322,E324:E331,E333:E336)</f>
        <v>13241154381</v>
      </c>
      <c r="F338" s="32">
        <f>SUM(F302,F304:F309,F311:F316,F318:F322,F324:F331,F333:F336)</f>
        <v>1859428014</v>
      </c>
      <c r="G338" s="37">
        <f t="shared" si="72"/>
        <v>0.14825974925154722</v>
      </c>
      <c r="H338" s="32">
        <f>SUM(H302,H304:H309,H311:H316,H318:H322,H324:H331,H333:H336)</f>
        <v>3587043936</v>
      </c>
      <c r="I338" s="37">
        <f t="shared" si="73"/>
        <v>0.28600958493768447</v>
      </c>
      <c r="J338" s="32">
        <f>SUM(J302,J304:J309,J311:J316,J318:J322,J324:J331,J333:J336)</f>
        <v>2230249794</v>
      </c>
      <c r="K338" s="37">
        <f t="shared" si="74"/>
        <v>0.16843318413387209</v>
      </c>
      <c r="L338" s="32">
        <f>SUM(L302,L304:L309,L311:L316,L318:L322,L324:L331,L333:L336)</f>
        <v>5146060706</v>
      </c>
      <c r="M338" s="37">
        <f t="shared" si="75"/>
        <v>0.38864139469472436</v>
      </c>
      <c r="N338" s="32">
        <f t="shared" si="76"/>
        <v>12822782450</v>
      </c>
      <c r="O338" s="37">
        <f t="shared" si="77"/>
        <v>0.96840366640537545</v>
      </c>
      <c r="P338" s="32">
        <f>SUM(P302,P304:P309,P311:P316,P318:P322,P324:P331,P333:P336)</f>
        <v>2571845273</v>
      </c>
      <c r="Q338" s="32">
        <f>SUM(Q302,Q304:Q309,Q311:Q316,Q318:Q322,Q324:Q331,Q333:Q336)</f>
        <v>10978182066</v>
      </c>
      <c r="R338" s="32">
        <f>SUM(R302,R304:R309,R311:R316,R318:R322,R324:R331,R333:R336)</f>
        <v>11263754933</v>
      </c>
      <c r="S338" s="32">
        <f>SUM(S302,S304:S309,S311:S316,S318:S322,S324:S331,S333:S336)</f>
        <v>10734640156</v>
      </c>
      <c r="T338" s="37">
        <f t="shared" si="78"/>
        <v>0.95302500985263583</v>
      </c>
      <c r="U338" s="37">
        <f t="shared" si="79"/>
        <v>1.0009215795463602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83644287310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84330555509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18838358028</v>
      </c>
      <c r="G339" s="39">
        <f t="shared" si="72"/>
        <v>0.22521990005344694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19985252735</v>
      </c>
      <c r="I339" s="39">
        <f t="shared" si="73"/>
        <v>0.23893147252162295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20467746087</v>
      </c>
      <c r="K339" s="39">
        <f t="shared" si="74"/>
        <v>0.24270854097262082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21061755013</v>
      </c>
      <c r="M339" s="39">
        <f t="shared" si="75"/>
        <v>0.2497523570890296</v>
      </c>
      <c r="N339" s="34">
        <f t="shared" si="76"/>
        <v>80353111863</v>
      </c>
      <c r="O339" s="39">
        <f t="shared" si="77"/>
        <v>0.95283508306102027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16156899569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61125238031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73161716662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134945588527</v>
      </c>
      <c r="T339" s="39">
        <f t="shared" si="78"/>
        <v>1.8444836272833163</v>
      </c>
      <c r="U339" s="39">
        <f t="shared" si="79"/>
        <v>0.30357652611834474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628112438</v>
      </c>
      <c r="E8" s="31">
        <v>708316364</v>
      </c>
      <c r="F8" s="31">
        <v>197019526</v>
      </c>
      <c r="G8" s="36">
        <f>IF(($D8       =0),0,($F8       /$D8       ))</f>
        <v>0.31366920009948918</v>
      </c>
      <c r="H8" s="31">
        <v>178485524</v>
      </c>
      <c r="I8" s="36">
        <f>IF(($D8       =0),0,($H8       /$D8       ))</f>
        <v>0.28416174111807668</v>
      </c>
      <c r="J8" s="31">
        <v>164326320</v>
      </c>
      <c r="K8" s="36">
        <f>IF(($E8       =0),0,($J8       /$E8       ))</f>
        <v>0.23199565667524236</v>
      </c>
      <c r="L8" s="31">
        <v>140712117</v>
      </c>
      <c r="M8" s="36">
        <f>IF(($E8       =0),0,($L8       /$E8       ))</f>
        <v>0.19865715964173319</v>
      </c>
      <c r="N8" s="31">
        <f>$F8       +$H8       +$J8       +$L8</f>
        <v>680543487</v>
      </c>
      <c r="O8" s="36">
        <f>IF(($E8       =0),0,($N8       /$E8       ))</f>
        <v>0.96079029313517317</v>
      </c>
      <c r="P8" s="31">
        <v>121035353</v>
      </c>
      <c r="Q8" s="31">
        <v>598008013</v>
      </c>
      <c r="R8" s="31">
        <v>598008013</v>
      </c>
      <c r="S8" s="31">
        <v>612108151</v>
      </c>
      <c r="T8" s="36">
        <f>IF(($R8       =0),0,($S8       /$R8       ))</f>
        <v>1.0235785101428063</v>
      </c>
      <c r="U8" s="36">
        <f>IF(($P8       =0),0,(($L8       /$P8       )-1))</f>
        <v>0.16257038553025072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1058186300</v>
      </c>
      <c r="E9" s="31">
        <v>1197503310</v>
      </c>
      <c r="F9" s="31">
        <v>253095622</v>
      </c>
      <c r="G9" s="36">
        <f>IF(($D9       =0),0,($F9       /$D9       ))</f>
        <v>0.23917869849571857</v>
      </c>
      <c r="H9" s="31">
        <v>192376267</v>
      </c>
      <c r="I9" s="36">
        <f>IF(($D9       =0),0,($H9       /$D9       ))</f>
        <v>0.1817981077623099</v>
      </c>
      <c r="J9" s="31">
        <v>262334285</v>
      </c>
      <c r="K9" s="36">
        <f>IF(($E9       =0),0,($J9       /$E9       ))</f>
        <v>0.21906769092771861</v>
      </c>
      <c r="L9" s="31">
        <v>275103032</v>
      </c>
      <c r="M9" s="36">
        <f>IF(($E9       =0),0,($L9       /$E9       ))</f>
        <v>0.22973049819795488</v>
      </c>
      <c r="N9" s="31">
        <f>$F9       +$H9       +$J9       +$L9</f>
        <v>982909206</v>
      </c>
      <c r="O9" s="36">
        <f>IF(($E9       =0),0,($N9       /$E9       ))</f>
        <v>0.82079873833501138</v>
      </c>
      <c r="P9" s="31">
        <v>255993843</v>
      </c>
      <c r="Q9" s="31">
        <v>1319146050</v>
      </c>
      <c r="R9" s="31">
        <v>1023746120</v>
      </c>
      <c r="S9" s="31">
        <v>1095616790</v>
      </c>
      <c r="T9" s="36">
        <f>IF(($R9       =0),0,($S9       /$R9       ))</f>
        <v>1.070203606730153</v>
      </c>
      <c r="U9" s="36">
        <f>IF(($P9       =0),0,(($L9       /$P9       )-1))</f>
        <v>7.4647064851477651E-2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1686298738</v>
      </c>
      <c r="E10" s="32">
        <f>SUM(E8:E9)</f>
        <v>1905819674</v>
      </c>
      <c r="F10" s="32">
        <f>SUM(F8:F9)</f>
        <v>450115148</v>
      </c>
      <c r="G10" s="37">
        <f t="shared" ref="G10:G54" si="0">IF(($D10      =0),0,($F10      /$D10      ))</f>
        <v>0.2669249154119927</v>
      </c>
      <c r="H10" s="32">
        <f>SUM(H8:H9)</f>
        <v>370861791</v>
      </c>
      <c r="I10" s="37">
        <f t="shared" ref="I10:I54" si="1">IF(($D10      =0),0,($H10      /$D10      ))</f>
        <v>0.219926506877336</v>
      </c>
      <c r="J10" s="32">
        <f>SUM(J8:J9)</f>
        <v>426660605</v>
      </c>
      <c r="K10" s="37">
        <f t="shared" ref="K10:K54" si="2">IF(($E10      =0),0,($J10      /$E10      ))</f>
        <v>0.22387249476993279</v>
      </c>
      <c r="L10" s="32">
        <f>SUM(L8:L9)</f>
        <v>415815149</v>
      </c>
      <c r="M10" s="37">
        <f t="shared" ref="M10:M54" si="3">IF(($E10      =0),0,($L10      /$E10      ))</f>
        <v>0.21818179058214507</v>
      </c>
      <c r="N10" s="32">
        <f t="shared" ref="N10:N54" si="4">$F10      +$H10      +$J10      +$L10</f>
        <v>1663452693</v>
      </c>
      <c r="O10" s="37">
        <f t="shared" ref="O10:O54" si="5">IF(($E10      =0),0,($N10      /$E10      ))</f>
        <v>0.87282795727923623</v>
      </c>
      <c r="P10" s="32">
        <f>SUM(P8:P9)</f>
        <v>377029196</v>
      </c>
      <c r="Q10" s="32">
        <f>SUM(Q8:Q9)</f>
        <v>1917154063</v>
      </c>
      <c r="R10" s="32">
        <f>SUM(R8:R9)</f>
        <v>1621754133</v>
      </c>
      <c r="S10" s="32">
        <f>SUM(S8:S9)</f>
        <v>1707724941</v>
      </c>
      <c r="T10" s="37">
        <f t="shared" ref="T10:T54" si="6">IF(($R10      =0),0,($S10      /$R10      ))</f>
        <v>1.0530109997875985</v>
      </c>
      <c r="U10" s="37">
        <f t="shared" ref="U10:U54" si="7">IF(($P10      =0),0,(($L10      /$P10      )-1))</f>
        <v>0.10287254518082456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70302509</v>
      </c>
      <c r="E11" s="31">
        <v>83768808</v>
      </c>
      <c r="F11" s="31">
        <v>29227818</v>
      </c>
      <c r="G11" s="36">
        <f t="shared" si="0"/>
        <v>0.41574359742978734</v>
      </c>
      <c r="H11" s="31">
        <v>11614663</v>
      </c>
      <c r="I11" s="36">
        <f t="shared" si="1"/>
        <v>0.16520979357934437</v>
      </c>
      <c r="J11" s="31">
        <v>11593548</v>
      </c>
      <c r="K11" s="36">
        <f t="shared" si="2"/>
        <v>0.13839934310632665</v>
      </c>
      <c r="L11" s="31">
        <v>6819942</v>
      </c>
      <c r="M11" s="36">
        <f t="shared" si="3"/>
        <v>8.1413859917882567E-2</v>
      </c>
      <c r="N11" s="31">
        <f t="shared" si="4"/>
        <v>59255971</v>
      </c>
      <c r="O11" s="36">
        <f t="shared" si="5"/>
        <v>0.70737512464066576</v>
      </c>
      <c r="P11" s="31">
        <v>8084405</v>
      </c>
      <c r="Q11" s="31">
        <v>58901075</v>
      </c>
      <c r="R11" s="31">
        <v>58901075</v>
      </c>
      <c r="S11" s="31">
        <v>42953771</v>
      </c>
      <c r="T11" s="36">
        <f t="shared" si="6"/>
        <v>0.72925275132924139</v>
      </c>
      <c r="U11" s="36">
        <f t="shared" si="7"/>
        <v>-0.15640767626065244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16210614</v>
      </c>
      <c r="E12" s="31">
        <v>19282764</v>
      </c>
      <c r="F12" s="31">
        <v>2070142</v>
      </c>
      <c r="G12" s="36">
        <f t="shared" si="0"/>
        <v>0.12770287417860915</v>
      </c>
      <c r="H12" s="31">
        <v>1820147</v>
      </c>
      <c r="I12" s="36">
        <f t="shared" si="1"/>
        <v>0.11228118811539156</v>
      </c>
      <c r="J12" s="31">
        <v>1742180</v>
      </c>
      <c r="K12" s="36">
        <f t="shared" si="2"/>
        <v>9.0349080660843017E-2</v>
      </c>
      <c r="L12" s="31">
        <v>3435094</v>
      </c>
      <c r="M12" s="36">
        <f t="shared" si="3"/>
        <v>0.17814323714172928</v>
      </c>
      <c r="N12" s="31">
        <f t="shared" si="4"/>
        <v>9067563</v>
      </c>
      <c r="O12" s="36">
        <f t="shared" si="5"/>
        <v>0.47024186988960709</v>
      </c>
      <c r="P12" s="31">
        <v>1496408</v>
      </c>
      <c r="Q12" s="31">
        <v>14183530</v>
      </c>
      <c r="R12" s="31">
        <v>14310990</v>
      </c>
      <c r="S12" s="31">
        <v>6086857</v>
      </c>
      <c r="T12" s="36">
        <f t="shared" si="6"/>
        <v>0.42532745812833356</v>
      </c>
      <c r="U12" s="36">
        <f t="shared" si="7"/>
        <v>1.2955597671223358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46081920</v>
      </c>
      <c r="E13" s="31">
        <v>65899888</v>
      </c>
      <c r="F13" s="31">
        <v>20988883</v>
      </c>
      <c r="G13" s="36">
        <f t="shared" si="0"/>
        <v>0.45546893445411996</v>
      </c>
      <c r="H13" s="31">
        <v>13075687</v>
      </c>
      <c r="I13" s="36">
        <f t="shared" si="1"/>
        <v>0.28374874571198422</v>
      </c>
      <c r="J13" s="31">
        <v>25190182</v>
      </c>
      <c r="K13" s="36">
        <f t="shared" si="2"/>
        <v>0.38224923842055697</v>
      </c>
      <c r="L13" s="31">
        <v>10668554</v>
      </c>
      <c r="M13" s="36">
        <f t="shared" si="3"/>
        <v>0.16189032066336745</v>
      </c>
      <c r="N13" s="31">
        <f t="shared" si="4"/>
        <v>69923306</v>
      </c>
      <c r="O13" s="36">
        <f t="shared" si="5"/>
        <v>1.0610534876781581</v>
      </c>
      <c r="P13" s="31">
        <v>7882223</v>
      </c>
      <c r="Q13" s="31">
        <v>75408288</v>
      </c>
      <c r="R13" s="31">
        <v>72402840</v>
      </c>
      <c r="S13" s="31">
        <v>55943579</v>
      </c>
      <c r="T13" s="36">
        <f t="shared" si="6"/>
        <v>0.77267105820710902</v>
      </c>
      <c r="U13" s="36">
        <f t="shared" si="7"/>
        <v>0.35349558113237856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37909842</v>
      </c>
      <c r="E14" s="31">
        <v>38781727</v>
      </c>
      <c r="F14" s="31">
        <v>12554493</v>
      </c>
      <c r="G14" s="36">
        <f t="shared" si="0"/>
        <v>0.33116711486162353</v>
      </c>
      <c r="H14" s="31">
        <v>11552891</v>
      </c>
      <c r="I14" s="36">
        <f t="shared" si="1"/>
        <v>0.30474648245698305</v>
      </c>
      <c r="J14" s="31">
        <v>10042937</v>
      </c>
      <c r="K14" s="36">
        <f t="shared" si="2"/>
        <v>0.25896054087534576</v>
      </c>
      <c r="L14" s="31">
        <v>5350321</v>
      </c>
      <c r="M14" s="36">
        <f t="shared" si="3"/>
        <v>0.13795984382026102</v>
      </c>
      <c r="N14" s="31">
        <f t="shared" si="4"/>
        <v>39500642</v>
      </c>
      <c r="O14" s="36">
        <f t="shared" si="5"/>
        <v>1.0185374674005621</v>
      </c>
      <c r="P14" s="31">
        <v>4356193</v>
      </c>
      <c r="Q14" s="31">
        <v>20126480</v>
      </c>
      <c r="R14" s="31">
        <v>19464768</v>
      </c>
      <c r="S14" s="31">
        <v>50578201</v>
      </c>
      <c r="T14" s="36">
        <f t="shared" si="6"/>
        <v>2.5984486945850063</v>
      </c>
      <c r="U14" s="36">
        <f t="shared" si="7"/>
        <v>0.22821027442998965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13701166</v>
      </c>
      <c r="E15" s="31">
        <v>12548883</v>
      </c>
      <c r="F15" s="31">
        <v>1150436</v>
      </c>
      <c r="G15" s="36">
        <f t="shared" si="0"/>
        <v>8.3966284329377514E-2</v>
      </c>
      <c r="H15" s="31">
        <v>1052879</v>
      </c>
      <c r="I15" s="36">
        <f t="shared" si="1"/>
        <v>7.6845941433013806E-2</v>
      </c>
      <c r="J15" s="31">
        <v>6149140</v>
      </c>
      <c r="K15" s="36">
        <f t="shared" si="2"/>
        <v>0.49001492802188051</v>
      </c>
      <c r="L15" s="31">
        <v>1168528</v>
      </c>
      <c r="M15" s="36">
        <f t="shared" si="3"/>
        <v>9.3118088677693459E-2</v>
      </c>
      <c r="N15" s="31">
        <f t="shared" si="4"/>
        <v>9520983</v>
      </c>
      <c r="O15" s="36">
        <f t="shared" si="5"/>
        <v>0.75871159209947214</v>
      </c>
      <c r="P15" s="31">
        <v>721850</v>
      </c>
      <c r="Q15" s="31">
        <v>11497147</v>
      </c>
      <c r="R15" s="31">
        <v>12539785</v>
      </c>
      <c r="S15" s="31">
        <v>12296859</v>
      </c>
      <c r="T15" s="36">
        <f t="shared" si="6"/>
        <v>0.9806275785430133</v>
      </c>
      <c r="U15" s="36">
        <f t="shared" si="7"/>
        <v>0.61879614878437339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78212760</v>
      </c>
      <c r="E16" s="31">
        <v>82940773</v>
      </c>
      <c r="F16" s="31">
        <v>17355106</v>
      </c>
      <c r="G16" s="36">
        <f t="shared" si="0"/>
        <v>0.22189609470372865</v>
      </c>
      <c r="H16" s="31">
        <v>14514586</v>
      </c>
      <c r="I16" s="36">
        <f t="shared" si="1"/>
        <v>0.18557823557179162</v>
      </c>
      <c r="J16" s="31">
        <v>27576536</v>
      </c>
      <c r="K16" s="36">
        <f t="shared" si="2"/>
        <v>0.33248467554070182</v>
      </c>
      <c r="L16" s="31">
        <v>8702995</v>
      </c>
      <c r="M16" s="36">
        <f t="shared" si="3"/>
        <v>0.1049302373875874</v>
      </c>
      <c r="N16" s="31">
        <f t="shared" si="4"/>
        <v>68149223</v>
      </c>
      <c r="O16" s="36">
        <f t="shared" si="5"/>
        <v>0.82166129558498324</v>
      </c>
      <c r="P16" s="31">
        <v>16308661</v>
      </c>
      <c r="Q16" s="31">
        <v>75300835</v>
      </c>
      <c r="R16" s="31">
        <v>73058482</v>
      </c>
      <c r="S16" s="31">
        <v>65435867</v>
      </c>
      <c r="T16" s="36">
        <f t="shared" si="6"/>
        <v>0.89566420227565091</v>
      </c>
      <c r="U16" s="36">
        <f t="shared" si="7"/>
        <v>-0.46635747717117915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18030680</v>
      </c>
      <c r="E17" s="31">
        <v>25748861</v>
      </c>
      <c r="F17" s="31">
        <v>3289431</v>
      </c>
      <c r="G17" s="36">
        <f t="shared" si="0"/>
        <v>0.18243521597632481</v>
      </c>
      <c r="H17" s="31">
        <v>6000321</v>
      </c>
      <c r="I17" s="36">
        <f t="shared" si="1"/>
        <v>0.33278395490353108</v>
      </c>
      <c r="J17" s="31">
        <v>4209622</v>
      </c>
      <c r="K17" s="36">
        <f t="shared" si="2"/>
        <v>0.16348769757233145</v>
      </c>
      <c r="L17" s="31">
        <v>4162280</v>
      </c>
      <c r="M17" s="36">
        <f t="shared" si="3"/>
        <v>0.16164909197342747</v>
      </c>
      <c r="N17" s="31">
        <f t="shared" si="4"/>
        <v>17661654</v>
      </c>
      <c r="O17" s="36">
        <f t="shared" si="5"/>
        <v>0.68591981602603702</v>
      </c>
      <c r="P17" s="31">
        <v>1927099</v>
      </c>
      <c r="Q17" s="31">
        <v>13955221</v>
      </c>
      <c r="R17" s="31">
        <v>14336763</v>
      </c>
      <c r="S17" s="31">
        <v>7706289</v>
      </c>
      <c r="T17" s="36">
        <f t="shared" si="6"/>
        <v>0.53751945261283873</v>
      </c>
      <c r="U17" s="36">
        <f t="shared" si="7"/>
        <v>1.1598682786924801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280449491</v>
      </c>
      <c r="E19" s="32">
        <f>SUM(E11:E18)</f>
        <v>328971704</v>
      </c>
      <c r="F19" s="32">
        <f>SUM(F11:F18)</f>
        <v>86636309</v>
      </c>
      <c r="G19" s="37">
        <f t="shared" si="0"/>
        <v>0.30891947313250784</v>
      </c>
      <c r="H19" s="32">
        <f>SUM(H11:H18)</f>
        <v>59631174</v>
      </c>
      <c r="I19" s="37">
        <f t="shared" si="1"/>
        <v>0.21262714290324741</v>
      </c>
      <c r="J19" s="32">
        <f>SUM(J11:J18)</f>
        <v>86504145</v>
      </c>
      <c r="K19" s="37">
        <f t="shared" si="2"/>
        <v>0.26295314748407661</v>
      </c>
      <c r="L19" s="32">
        <f>SUM(L11:L18)</f>
        <v>40307714</v>
      </c>
      <c r="M19" s="37">
        <f t="shared" si="3"/>
        <v>0.12252638603835667</v>
      </c>
      <c r="N19" s="32">
        <f t="shared" si="4"/>
        <v>273079342</v>
      </c>
      <c r="O19" s="37">
        <f t="shared" si="5"/>
        <v>0.83009978876481116</v>
      </c>
      <c r="P19" s="32">
        <f>SUM(P11:P18)</f>
        <v>40776839</v>
      </c>
      <c r="Q19" s="32">
        <f>SUM(Q11:Q18)</f>
        <v>269372576</v>
      </c>
      <c r="R19" s="32">
        <f>SUM(R11:R18)</f>
        <v>265014703</v>
      </c>
      <c r="S19" s="32">
        <f>SUM(S11:S18)</f>
        <v>241001423</v>
      </c>
      <c r="T19" s="37">
        <f t="shared" si="6"/>
        <v>0.90938887643528221</v>
      </c>
      <c r="U19" s="37">
        <f t="shared" si="7"/>
        <v>-1.1504692651630011E-2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63987</v>
      </c>
      <c r="E24" s="31">
        <v>63987</v>
      </c>
      <c r="F24" s="31">
        <v>5100</v>
      </c>
      <c r="G24" s="36">
        <f t="shared" si="0"/>
        <v>7.9703689811993064E-2</v>
      </c>
      <c r="H24" s="31">
        <v>4390</v>
      </c>
      <c r="I24" s="36">
        <f t="shared" si="1"/>
        <v>6.8607685936205795E-2</v>
      </c>
      <c r="J24" s="31">
        <v>3472</v>
      </c>
      <c r="K24" s="36">
        <f t="shared" si="2"/>
        <v>5.426102177004704E-2</v>
      </c>
      <c r="L24" s="31">
        <v>4543</v>
      </c>
      <c r="M24" s="36">
        <f t="shared" si="3"/>
        <v>7.0998796630565589E-2</v>
      </c>
      <c r="N24" s="31">
        <f t="shared" si="4"/>
        <v>17505</v>
      </c>
      <c r="O24" s="36">
        <f t="shared" si="5"/>
        <v>0.27357119414881148</v>
      </c>
      <c r="P24" s="31">
        <v>4538</v>
      </c>
      <c r="Q24" s="31">
        <v>63987</v>
      </c>
      <c r="R24" s="31">
        <v>63987</v>
      </c>
      <c r="S24" s="31">
        <v>26779</v>
      </c>
      <c r="T24" s="36">
        <f t="shared" si="6"/>
        <v>0.41850688421085536</v>
      </c>
      <c r="U24" s="36">
        <f t="shared" si="7"/>
        <v>1.1018069634201044E-3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139505212</v>
      </c>
      <c r="E26" s="31">
        <v>371935872</v>
      </c>
      <c r="F26" s="31">
        <v>47457500</v>
      </c>
      <c r="G26" s="36">
        <f t="shared" si="0"/>
        <v>0.34018442264365006</v>
      </c>
      <c r="H26" s="31">
        <v>87697175</v>
      </c>
      <c r="I26" s="36">
        <f t="shared" si="1"/>
        <v>0.62863009734718733</v>
      </c>
      <c r="J26" s="31">
        <v>44407091</v>
      </c>
      <c r="K26" s="36">
        <f t="shared" si="2"/>
        <v>0.11939448260586169</v>
      </c>
      <c r="L26" s="31">
        <v>40308928</v>
      </c>
      <c r="M26" s="36">
        <f t="shared" si="3"/>
        <v>0.10837601596008464</v>
      </c>
      <c r="N26" s="31">
        <f t="shared" si="4"/>
        <v>219870694</v>
      </c>
      <c r="O26" s="36">
        <f t="shared" si="5"/>
        <v>0.59115215969273327</v>
      </c>
      <c r="P26" s="31">
        <v>37273676</v>
      </c>
      <c r="Q26" s="31">
        <v>178265843</v>
      </c>
      <c r="R26" s="31">
        <v>148222796</v>
      </c>
      <c r="S26" s="31">
        <v>144309797</v>
      </c>
      <c r="T26" s="36">
        <f t="shared" si="6"/>
        <v>0.9736005587156783</v>
      </c>
      <c r="U26" s="36">
        <f t="shared" si="7"/>
        <v>8.1431517513861573E-2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139569199</v>
      </c>
      <c r="E27" s="32">
        <f>SUM(E20:E26)</f>
        <v>371999859</v>
      </c>
      <c r="F27" s="32">
        <f>SUM(F20:F26)</f>
        <v>47462600</v>
      </c>
      <c r="G27" s="37">
        <f t="shared" si="0"/>
        <v>0.34006500245086313</v>
      </c>
      <c r="H27" s="32">
        <f>SUM(H20:H26)</f>
        <v>87701565</v>
      </c>
      <c r="I27" s="37">
        <f t="shared" si="1"/>
        <v>0.62837334905103237</v>
      </c>
      <c r="J27" s="32">
        <f>SUM(J20:J26)</f>
        <v>44410563</v>
      </c>
      <c r="K27" s="37">
        <f t="shared" si="2"/>
        <v>0.1193832791210816</v>
      </c>
      <c r="L27" s="32">
        <f>SUM(L20:L26)</f>
        <v>40313471</v>
      </c>
      <c r="M27" s="37">
        <f t="shared" si="3"/>
        <v>0.10836958677449392</v>
      </c>
      <c r="N27" s="32">
        <f t="shared" si="4"/>
        <v>219888199</v>
      </c>
      <c r="O27" s="37">
        <f t="shared" si="5"/>
        <v>0.59109753318481772</v>
      </c>
      <c r="P27" s="32">
        <f>SUM(P20:P26)</f>
        <v>37278214</v>
      </c>
      <c r="Q27" s="32">
        <f>SUM(Q20:Q26)</f>
        <v>178329830</v>
      </c>
      <c r="R27" s="32">
        <f>SUM(R20:R26)</f>
        <v>148286783</v>
      </c>
      <c r="S27" s="32">
        <f>SUM(S20:S26)</f>
        <v>144336576</v>
      </c>
      <c r="T27" s="37">
        <f t="shared" si="6"/>
        <v>0.97336103110416794</v>
      </c>
      <c r="U27" s="37">
        <f t="shared" si="7"/>
        <v>8.142173871312619E-2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2212</v>
      </c>
      <c r="F31" s="31">
        <v>1177</v>
      </c>
      <c r="G31" s="36">
        <f t="shared" si="0"/>
        <v>0</v>
      </c>
      <c r="H31" s="31">
        <v>1035</v>
      </c>
      <c r="I31" s="36">
        <f t="shared" si="1"/>
        <v>0</v>
      </c>
      <c r="J31" s="31">
        <v>2333</v>
      </c>
      <c r="K31" s="36">
        <f t="shared" si="2"/>
        <v>1.0547016274864376</v>
      </c>
      <c r="L31" s="31">
        <v>583</v>
      </c>
      <c r="M31" s="36">
        <f t="shared" si="3"/>
        <v>0.26356238698010848</v>
      </c>
      <c r="N31" s="31">
        <f t="shared" si="4"/>
        <v>5128</v>
      </c>
      <c r="O31" s="36">
        <f t="shared" si="5"/>
        <v>2.3182640144665463</v>
      </c>
      <c r="P31" s="31">
        <v>1305</v>
      </c>
      <c r="Q31" s="31">
        <v>15000</v>
      </c>
      <c r="R31" s="31">
        <v>15000</v>
      </c>
      <c r="S31" s="31">
        <v>11876</v>
      </c>
      <c r="T31" s="36">
        <f t="shared" si="6"/>
        <v>0.79173333333333329</v>
      </c>
      <c r="U31" s="36">
        <f t="shared" si="7"/>
        <v>-0.55325670498084289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88167412</v>
      </c>
      <c r="E34" s="31">
        <v>88167412</v>
      </c>
      <c r="F34" s="31">
        <v>17686083</v>
      </c>
      <c r="G34" s="36">
        <f t="shared" si="0"/>
        <v>0.20059659911532846</v>
      </c>
      <c r="H34" s="31">
        <v>18132377</v>
      </c>
      <c r="I34" s="36">
        <f t="shared" si="1"/>
        <v>0.20565849205146228</v>
      </c>
      <c r="J34" s="31">
        <v>17924662</v>
      </c>
      <c r="K34" s="36">
        <f t="shared" si="2"/>
        <v>0.20330257623984699</v>
      </c>
      <c r="L34" s="31">
        <v>10495983</v>
      </c>
      <c r="M34" s="36">
        <f t="shared" si="3"/>
        <v>0.11904605978453808</v>
      </c>
      <c r="N34" s="31">
        <f t="shared" si="4"/>
        <v>64239105</v>
      </c>
      <c r="O34" s="36">
        <f t="shared" si="5"/>
        <v>0.72860372719117583</v>
      </c>
      <c r="P34" s="31">
        <v>15354001</v>
      </c>
      <c r="Q34" s="31">
        <v>76729737</v>
      </c>
      <c r="R34" s="31">
        <v>83729737</v>
      </c>
      <c r="S34" s="31">
        <v>66860562</v>
      </c>
      <c r="T34" s="36">
        <f t="shared" si="6"/>
        <v>0.7985282695919611</v>
      </c>
      <c r="U34" s="36">
        <f t="shared" si="7"/>
        <v>-0.31640078700007901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88167412</v>
      </c>
      <c r="E35" s="32">
        <f>SUM(E28:E34)</f>
        <v>88169624</v>
      </c>
      <c r="F35" s="32">
        <f>SUM(F28:F34)</f>
        <v>17687260</v>
      </c>
      <c r="G35" s="37">
        <f t="shared" si="0"/>
        <v>0.20060994871892124</v>
      </c>
      <c r="H35" s="32">
        <f>SUM(H28:H34)</f>
        <v>18133412</v>
      </c>
      <c r="I35" s="37">
        <f t="shared" si="1"/>
        <v>0.20567023108265897</v>
      </c>
      <c r="J35" s="32">
        <f>SUM(J28:J34)</f>
        <v>17926995</v>
      </c>
      <c r="K35" s="37">
        <f t="shared" si="2"/>
        <v>0.20332393614381297</v>
      </c>
      <c r="L35" s="32">
        <f>SUM(L28:L34)</f>
        <v>10496566</v>
      </c>
      <c r="M35" s="37">
        <f t="shared" si="3"/>
        <v>0.11904968541093018</v>
      </c>
      <c r="N35" s="32">
        <f t="shared" si="4"/>
        <v>64244233</v>
      </c>
      <c r="O35" s="37">
        <f t="shared" si="5"/>
        <v>0.72864360859699251</v>
      </c>
      <c r="P35" s="32">
        <f>SUM(P28:P34)</f>
        <v>15355306</v>
      </c>
      <c r="Q35" s="32">
        <f>SUM(Q28:Q34)</f>
        <v>76744737</v>
      </c>
      <c r="R35" s="32">
        <f>SUM(R28:R34)</f>
        <v>83744737</v>
      </c>
      <c r="S35" s="32">
        <f>SUM(S28:S34)</f>
        <v>66872438</v>
      </c>
      <c r="T35" s="37">
        <f t="shared" si="6"/>
        <v>0.79852705251196865</v>
      </c>
      <c r="U35" s="37">
        <f t="shared" si="7"/>
        <v>-0.31642091665252392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67678001</v>
      </c>
      <c r="E39" s="31">
        <v>43621023</v>
      </c>
      <c r="F39" s="31">
        <v>4908674</v>
      </c>
      <c r="G39" s="36">
        <f t="shared" si="0"/>
        <v>7.2529831370167094E-2</v>
      </c>
      <c r="H39" s="31">
        <v>12586450</v>
      </c>
      <c r="I39" s="36">
        <f t="shared" si="1"/>
        <v>0.18597549889217324</v>
      </c>
      <c r="J39" s="31">
        <v>13430820</v>
      </c>
      <c r="K39" s="36">
        <f t="shared" si="2"/>
        <v>0.30789786842000472</v>
      </c>
      <c r="L39" s="31">
        <v>17846086</v>
      </c>
      <c r="M39" s="36">
        <f t="shared" si="3"/>
        <v>0.40911663167551116</v>
      </c>
      <c r="N39" s="31">
        <f t="shared" si="4"/>
        <v>48772030</v>
      </c>
      <c r="O39" s="36">
        <f t="shared" si="5"/>
        <v>1.1180854240855378</v>
      </c>
      <c r="P39" s="31">
        <v>334735</v>
      </c>
      <c r="Q39" s="31">
        <v>61016980</v>
      </c>
      <c r="R39" s="31">
        <v>64016982</v>
      </c>
      <c r="S39" s="31">
        <v>8890493</v>
      </c>
      <c r="T39" s="36">
        <f t="shared" si="6"/>
        <v>0.13887710295371314</v>
      </c>
      <c r="U39" s="36">
        <f t="shared" si="7"/>
        <v>52.314072325869716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67678001</v>
      </c>
      <c r="E40" s="32">
        <f>SUM(E36:E39)</f>
        <v>43621023</v>
      </c>
      <c r="F40" s="32">
        <f>SUM(F36:F39)</f>
        <v>4908674</v>
      </c>
      <c r="G40" s="37">
        <f t="shared" si="0"/>
        <v>7.2529831370167094E-2</v>
      </c>
      <c r="H40" s="32">
        <f>SUM(H36:H39)</f>
        <v>12586450</v>
      </c>
      <c r="I40" s="37">
        <f t="shared" si="1"/>
        <v>0.18597549889217324</v>
      </c>
      <c r="J40" s="32">
        <f>SUM(J36:J39)</f>
        <v>13430820</v>
      </c>
      <c r="K40" s="37">
        <f t="shared" si="2"/>
        <v>0.30789786842000472</v>
      </c>
      <c r="L40" s="32">
        <f>SUM(L36:L39)</f>
        <v>17846086</v>
      </c>
      <c r="M40" s="37">
        <f t="shared" si="3"/>
        <v>0.40911663167551116</v>
      </c>
      <c r="N40" s="32">
        <f t="shared" si="4"/>
        <v>48772030</v>
      </c>
      <c r="O40" s="37">
        <f t="shared" si="5"/>
        <v>1.1180854240855378</v>
      </c>
      <c r="P40" s="32">
        <f>SUM(P36:P39)</f>
        <v>334735</v>
      </c>
      <c r="Q40" s="32">
        <f>SUM(Q36:Q39)</f>
        <v>61016980</v>
      </c>
      <c r="R40" s="32">
        <f>SUM(R36:R39)</f>
        <v>64016982</v>
      </c>
      <c r="S40" s="32">
        <f>SUM(S36:S39)</f>
        <v>8890493</v>
      </c>
      <c r="T40" s="37">
        <f t="shared" si="6"/>
        <v>0.13887710295371314</v>
      </c>
      <c r="U40" s="37">
        <f t="shared" si="7"/>
        <v>52.314072325869716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1164840</v>
      </c>
      <c r="E52" s="31">
        <v>7657553</v>
      </c>
      <c r="F52" s="31">
        <v>1011633</v>
      </c>
      <c r="G52" s="36">
        <f t="shared" si="0"/>
        <v>0.86847378180694346</v>
      </c>
      <c r="H52" s="31">
        <v>1163603</v>
      </c>
      <c r="I52" s="36">
        <f t="shared" si="1"/>
        <v>0.99893805157789906</v>
      </c>
      <c r="J52" s="31">
        <v>1089342</v>
      </c>
      <c r="K52" s="36">
        <f t="shared" si="2"/>
        <v>0.14225719364919839</v>
      </c>
      <c r="L52" s="31">
        <v>1175643</v>
      </c>
      <c r="M52" s="36">
        <f t="shared" si="3"/>
        <v>0.15352724297174306</v>
      </c>
      <c r="N52" s="31">
        <f t="shared" si="4"/>
        <v>4440221</v>
      </c>
      <c r="O52" s="36">
        <f t="shared" si="5"/>
        <v>0.57984854953011755</v>
      </c>
      <c r="P52" s="31">
        <v>887251</v>
      </c>
      <c r="Q52" s="31">
        <v>3599239</v>
      </c>
      <c r="R52" s="31">
        <v>6180561</v>
      </c>
      <c r="S52" s="31">
        <v>4070591</v>
      </c>
      <c r="T52" s="36">
        <f t="shared" si="6"/>
        <v>0.65861189623401495</v>
      </c>
      <c r="U52" s="36">
        <f t="shared" si="7"/>
        <v>0.32503992669492621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1164840</v>
      </c>
      <c r="E53" s="32">
        <f>SUM(E48:E52)</f>
        <v>7657553</v>
      </c>
      <c r="F53" s="32">
        <f>SUM(F48:F52)</f>
        <v>1011633</v>
      </c>
      <c r="G53" s="37">
        <f t="shared" si="0"/>
        <v>0.86847378180694346</v>
      </c>
      <c r="H53" s="32">
        <f>SUM(H48:H52)</f>
        <v>1163603</v>
      </c>
      <c r="I53" s="37">
        <f t="shared" si="1"/>
        <v>0.99893805157789906</v>
      </c>
      <c r="J53" s="32">
        <f>SUM(J48:J52)</f>
        <v>1089342</v>
      </c>
      <c r="K53" s="37">
        <f t="shared" si="2"/>
        <v>0.14225719364919839</v>
      </c>
      <c r="L53" s="32">
        <f>SUM(L48:L52)</f>
        <v>1175643</v>
      </c>
      <c r="M53" s="37">
        <f t="shared" si="3"/>
        <v>0.15352724297174306</v>
      </c>
      <c r="N53" s="32">
        <f t="shared" si="4"/>
        <v>4440221</v>
      </c>
      <c r="O53" s="37">
        <f t="shared" si="5"/>
        <v>0.57984854953011755</v>
      </c>
      <c r="P53" s="32">
        <f>SUM(P48:P52)</f>
        <v>887251</v>
      </c>
      <c r="Q53" s="32">
        <f>SUM(Q48:Q52)</f>
        <v>3599239</v>
      </c>
      <c r="R53" s="32">
        <f>SUM(R48:R52)</f>
        <v>6180561</v>
      </c>
      <c r="S53" s="32">
        <f>SUM(S48:S52)</f>
        <v>4070591</v>
      </c>
      <c r="T53" s="37">
        <f t="shared" si="6"/>
        <v>0.65861189623401495</v>
      </c>
      <c r="U53" s="37">
        <f t="shared" si="7"/>
        <v>0.32503992669492621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2263327681</v>
      </c>
      <c r="E54" s="32">
        <f>SUM(E8:E9,E11:E18,E20:E26,E28:E34,E36:E39,E41:E46,E48:E52)</f>
        <v>2746239437</v>
      </c>
      <c r="F54" s="32">
        <f>SUM(F8:F9,F11:F18,F20:F26,F28:F34,F36:F39,F41:F46,F48:F52)</f>
        <v>607821624</v>
      </c>
      <c r="G54" s="37">
        <f t="shared" si="0"/>
        <v>0.26855219820907583</v>
      </c>
      <c r="H54" s="32">
        <f>SUM(H8:H9,H11:H18,H20:H26,H28:H34,H36:H39,H41:H46,H48:H52)</f>
        <v>550077995</v>
      </c>
      <c r="I54" s="37">
        <f t="shared" si="1"/>
        <v>0.24303948545221721</v>
      </c>
      <c r="J54" s="32">
        <f>SUM(J8:J9,J11:J18,J20:J26,J28:J34,J36:J39,J41:J46,J48:J52)</f>
        <v>590022470</v>
      </c>
      <c r="K54" s="37">
        <f t="shared" si="2"/>
        <v>0.21484742446366667</v>
      </c>
      <c r="L54" s="32">
        <f>SUM(L8:L9,L11:L18,L20:L26,L28:L34,L36:L39,L41:L46,L48:L52)</f>
        <v>525954629</v>
      </c>
      <c r="M54" s="37">
        <f t="shared" si="3"/>
        <v>0.19151812544595689</v>
      </c>
      <c r="N54" s="32">
        <f t="shared" si="4"/>
        <v>2273876718</v>
      </c>
      <c r="O54" s="37">
        <f t="shared" si="5"/>
        <v>0.82799652767494647</v>
      </c>
      <c r="P54" s="32">
        <f>SUM(P8:P9,P11:P18,P20:P26,P28:P34,P36:P39,P41:P46,P48:P52)</f>
        <v>471661541</v>
      </c>
      <c r="Q54" s="32">
        <f>SUM(Q8:Q9,Q11:Q18,Q20:Q26,Q28:Q34,Q36:Q39,Q41:Q46,Q48:Q52)</f>
        <v>2506217425</v>
      </c>
      <c r="R54" s="32">
        <f>SUM(R8:R9,R11:R18,R20:R26,R28:R34,R36:R39,R41:R46,R48:R52)</f>
        <v>2188997899</v>
      </c>
      <c r="S54" s="32">
        <f>SUM(S8:S9,S11:S18,S20:S26,S28:S34,S36:S39,S41:S46,S48:S52)</f>
        <v>2172896462</v>
      </c>
      <c r="T54" s="37">
        <f t="shared" si="6"/>
        <v>0.99264437987475651</v>
      </c>
      <c r="U54" s="37">
        <f t="shared" si="7"/>
        <v>0.1151102714138823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695724656</v>
      </c>
      <c r="E57" s="31">
        <v>695724656</v>
      </c>
      <c r="F57" s="31">
        <v>208907788</v>
      </c>
      <c r="G57" s="36">
        <f t="shared" ref="G57:G85" si="8">IF(($D57      =0),0,($F57      /$D57      ))</f>
        <v>0.30027365883666485</v>
      </c>
      <c r="H57" s="31">
        <v>151636736</v>
      </c>
      <c r="I57" s="36">
        <f t="shared" ref="I57:I85" si="9">IF(($D57      =0),0,($H57      /$D57      ))</f>
        <v>0.21795509860441112</v>
      </c>
      <c r="J57" s="31">
        <v>238852874</v>
      </c>
      <c r="K57" s="36">
        <f t="shared" ref="K57:K85" si="10">IF(($E57      =0),0,($J57      /$E57      ))</f>
        <v>0.3433152353306852</v>
      </c>
      <c r="L57" s="31">
        <v>163373443</v>
      </c>
      <c r="M57" s="36">
        <f t="shared" ref="M57:M85" si="11">IF(($E57      =0),0,($L57      /$E57      ))</f>
        <v>0.23482485720615312</v>
      </c>
      <c r="N57" s="31">
        <f t="shared" ref="N57:N85" si="12">$F57      +$H57      +$J57      +$L57</f>
        <v>762770841</v>
      </c>
      <c r="O57" s="36">
        <f t="shared" ref="O57:O85" si="13">IF(($E57      =0),0,($N57      /$E57      ))</f>
        <v>1.0963688499779143</v>
      </c>
      <c r="P57" s="31">
        <v>142658960</v>
      </c>
      <c r="Q57" s="31">
        <v>666490254</v>
      </c>
      <c r="R57" s="31">
        <v>666490254</v>
      </c>
      <c r="S57" s="31">
        <v>693781947</v>
      </c>
      <c r="T57" s="36">
        <f t="shared" ref="T57:T85" si="14">IF(($R57      =0),0,($S57      /$R57      ))</f>
        <v>1.0409483752181019</v>
      </c>
      <c r="U57" s="36">
        <f t="shared" ref="U57:U85" si="15">IF(($P57      =0),0,(($L57      /$P57      )-1))</f>
        <v>0.14520281796530687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695724656</v>
      </c>
      <c r="E58" s="32">
        <f>E57</f>
        <v>695724656</v>
      </c>
      <c r="F58" s="32">
        <f>F57</f>
        <v>208907788</v>
      </c>
      <c r="G58" s="37">
        <f t="shared" si="8"/>
        <v>0.30027365883666485</v>
      </c>
      <c r="H58" s="32">
        <f>H57</f>
        <v>151636736</v>
      </c>
      <c r="I58" s="37">
        <f t="shared" si="9"/>
        <v>0.21795509860441112</v>
      </c>
      <c r="J58" s="32">
        <f>J57</f>
        <v>238852874</v>
      </c>
      <c r="K58" s="37">
        <f t="shared" si="10"/>
        <v>0.3433152353306852</v>
      </c>
      <c r="L58" s="32">
        <f>L57</f>
        <v>163373443</v>
      </c>
      <c r="M58" s="37">
        <f t="shared" si="11"/>
        <v>0.23482485720615312</v>
      </c>
      <c r="N58" s="32">
        <f t="shared" si="12"/>
        <v>762770841</v>
      </c>
      <c r="O58" s="37">
        <f t="shared" si="13"/>
        <v>1.0963688499779143</v>
      </c>
      <c r="P58" s="32">
        <f>P57</f>
        <v>142658960</v>
      </c>
      <c r="Q58" s="32">
        <f>Q57</f>
        <v>666490254</v>
      </c>
      <c r="R58" s="32">
        <f>R57</f>
        <v>666490254</v>
      </c>
      <c r="S58" s="32">
        <f>S57</f>
        <v>693781947</v>
      </c>
      <c r="T58" s="37">
        <f t="shared" si="14"/>
        <v>1.0409483752181019</v>
      </c>
      <c r="U58" s="37">
        <f t="shared" si="15"/>
        <v>0.14520281796530687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12360851</v>
      </c>
      <c r="E59" s="31">
        <v>12776133</v>
      </c>
      <c r="F59" s="31">
        <v>833228</v>
      </c>
      <c r="G59" s="36">
        <f t="shared" si="8"/>
        <v>6.7408627448061628E-2</v>
      </c>
      <c r="H59" s="31">
        <v>7215809</v>
      </c>
      <c r="I59" s="36">
        <f t="shared" si="9"/>
        <v>0.5837631243997683</v>
      </c>
      <c r="J59" s="31">
        <v>8647560</v>
      </c>
      <c r="K59" s="36">
        <f t="shared" si="10"/>
        <v>0.67685269087289557</v>
      </c>
      <c r="L59" s="31">
        <v>8331912</v>
      </c>
      <c r="M59" s="36">
        <f t="shared" si="11"/>
        <v>0.65214662370844134</v>
      </c>
      <c r="N59" s="31">
        <f t="shared" si="12"/>
        <v>25028509</v>
      </c>
      <c r="O59" s="36">
        <f t="shared" si="13"/>
        <v>1.9590050447972012</v>
      </c>
      <c r="P59" s="31">
        <v>9990301</v>
      </c>
      <c r="Q59" s="31">
        <v>83522637</v>
      </c>
      <c r="R59" s="31">
        <v>87507323</v>
      </c>
      <c r="S59" s="31">
        <v>33963499</v>
      </c>
      <c r="T59" s="36">
        <f t="shared" si="14"/>
        <v>0.38812179181849732</v>
      </c>
      <c r="U59" s="36">
        <f t="shared" si="15"/>
        <v>-0.16599990330621672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25525000</v>
      </c>
      <c r="E60" s="31">
        <v>25525000</v>
      </c>
      <c r="F60" s="31">
        <v>0</v>
      </c>
      <c r="G60" s="36">
        <f t="shared" si="8"/>
        <v>0</v>
      </c>
      <c r="H60" s="31">
        <v>590</v>
      </c>
      <c r="I60" s="36">
        <f t="shared" si="9"/>
        <v>2.3114593535749266E-5</v>
      </c>
      <c r="J60" s="31">
        <v>2026</v>
      </c>
      <c r="K60" s="36">
        <f t="shared" si="10"/>
        <v>7.9373163565132224E-5</v>
      </c>
      <c r="L60" s="31">
        <v>0</v>
      </c>
      <c r="M60" s="36">
        <f t="shared" si="11"/>
        <v>0</v>
      </c>
      <c r="N60" s="31">
        <f t="shared" si="12"/>
        <v>2616</v>
      </c>
      <c r="O60" s="36">
        <f t="shared" si="13"/>
        <v>1.0248775710088148E-4</v>
      </c>
      <c r="P60" s="31">
        <v>6037248</v>
      </c>
      <c r="Q60" s="31">
        <v>24149000</v>
      </c>
      <c r="R60" s="31">
        <v>24149000</v>
      </c>
      <c r="S60" s="31">
        <v>26643196</v>
      </c>
      <c r="T60" s="36">
        <f t="shared" si="14"/>
        <v>1.1032836142283324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18213054</v>
      </c>
      <c r="E61" s="31">
        <v>12596788</v>
      </c>
      <c r="F61" s="31">
        <v>1029360</v>
      </c>
      <c r="G61" s="36">
        <f t="shared" si="8"/>
        <v>5.6517704279578813E-2</v>
      </c>
      <c r="H61" s="31">
        <v>3086855</v>
      </c>
      <c r="I61" s="36">
        <f t="shared" si="9"/>
        <v>0.16948585338845423</v>
      </c>
      <c r="J61" s="31">
        <v>2041371</v>
      </c>
      <c r="K61" s="36">
        <f t="shared" si="10"/>
        <v>0.16205488256212616</v>
      </c>
      <c r="L61" s="31">
        <v>1027917</v>
      </c>
      <c r="M61" s="36">
        <f t="shared" si="11"/>
        <v>8.1601516196033466E-2</v>
      </c>
      <c r="N61" s="31">
        <f t="shared" si="12"/>
        <v>7185503</v>
      </c>
      <c r="O61" s="36">
        <f t="shared" si="13"/>
        <v>0.57042342857560202</v>
      </c>
      <c r="P61" s="31">
        <v>3301301</v>
      </c>
      <c r="Q61" s="31">
        <v>9902385</v>
      </c>
      <c r="R61" s="31">
        <v>11898803</v>
      </c>
      <c r="S61" s="31">
        <v>13144765</v>
      </c>
      <c r="T61" s="36">
        <f t="shared" si="14"/>
        <v>1.1047132219938425</v>
      </c>
      <c r="U61" s="36">
        <f t="shared" si="15"/>
        <v>-0.68863275417782255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56098905</v>
      </c>
      <c r="E63" s="32">
        <f>SUM(E59:E62)</f>
        <v>50897921</v>
      </c>
      <c r="F63" s="32">
        <f>SUM(F59:F62)</f>
        <v>1862588</v>
      </c>
      <c r="G63" s="37">
        <f t="shared" si="8"/>
        <v>3.3201860178910803E-2</v>
      </c>
      <c r="H63" s="32">
        <f>SUM(H59:H62)</f>
        <v>10303254</v>
      </c>
      <c r="I63" s="37">
        <f t="shared" si="9"/>
        <v>0.18366230142994769</v>
      </c>
      <c r="J63" s="32">
        <f>SUM(J59:J62)</f>
        <v>10690957</v>
      </c>
      <c r="K63" s="37">
        <f t="shared" si="10"/>
        <v>0.21004702726463031</v>
      </c>
      <c r="L63" s="32">
        <f>SUM(L59:L62)</f>
        <v>9359829</v>
      </c>
      <c r="M63" s="37">
        <f t="shared" si="11"/>
        <v>0.18389413194303161</v>
      </c>
      <c r="N63" s="32">
        <f t="shared" si="12"/>
        <v>32216628</v>
      </c>
      <c r="O63" s="37">
        <f t="shared" si="13"/>
        <v>0.63296549971068561</v>
      </c>
      <c r="P63" s="32">
        <f>SUM(P59:P62)</f>
        <v>19328850</v>
      </c>
      <c r="Q63" s="32">
        <f>SUM(Q59:Q62)</f>
        <v>117574022</v>
      </c>
      <c r="R63" s="32">
        <f>SUM(R59:R62)</f>
        <v>123555126</v>
      </c>
      <c r="S63" s="32">
        <f>SUM(S59:S62)</f>
        <v>73751460</v>
      </c>
      <c r="T63" s="37">
        <f t="shared" si="14"/>
        <v>0.59691137379439851</v>
      </c>
      <c r="U63" s="37">
        <f t="shared" si="15"/>
        <v>-0.51575861988685312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25704324</v>
      </c>
      <c r="E64" s="31">
        <v>25704324</v>
      </c>
      <c r="F64" s="31">
        <v>7057878</v>
      </c>
      <c r="G64" s="36">
        <f t="shared" si="8"/>
        <v>0.27457940539498332</v>
      </c>
      <c r="H64" s="31">
        <v>2258245</v>
      </c>
      <c r="I64" s="36">
        <f t="shared" si="9"/>
        <v>8.7854673789514948E-2</v>
      </c>
      <c r="J64" s="31">
        <v>6759002</v>
      </c>
      <c r="K64" s="36">
        <f t="shared" si="10"/>
        <v>0.26295194536141081</v>
      </c>
      <c r="L64" s="31">
        <v>6683748</v>
      </c>
      <c r="M64" s="36">
        <f t="shared" si="11"/>
        <v>0.26002426673426621</v>
      </c>
      <c r="N64" s="31">
        <f t="shared" si="12"/>
        <v>22758873</v>
      </c>
      <c r="O64" s="36">
        <f t="shared" si="13"/>
        <v>0.88541029128017523</v>
      </c>
      <c r="P64" s="31">
        <v>6925038</v>
      </c>
      <c r="Q64" s="31">
        <v>21102968</v>
      </c>
      <c r="R64" s="31">
        <v>21102968</v>
      </c>
      <c r="S64" s="31">
        <v>28062842</v>
      </c>
      <c r="T64" s="36">
        <f t="shared" si="14"/>
        <v>1.3298054567490223</v>
      </c>
      <c r="U64" s="36">
        <f t="shared" si="15"/>
        <v>-3.4843130102679587E-2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35055985</v>
      </c>
      <c r="E65" s="31">
        <v>35055985</v>
      </c>
      <c r="F65" s="31">
        <v>6971558</v>
      </c>
      <c r="G65" s="36">
        <f t="shared" si="8"/>
        <v>0.19886926583292411</v>
      </c>
      <c r="H65" s="31">
        <v>13409580</v>
      </c>
      <c r="I65" s="36">
        <f t="shared" si="9"/>
        <v>0.38251899069445633</v>
      </c>
      <c r="J65" s="31">
        <v>9497152</v>
      </c>
      <c r="K65" s="36">
        <f t="shared" si="10"/>
        <v>0.27091385393963396</v>
      </c>
      <c r="L65" s="31">
        <v>10482580</v>
      </c>
      <c r="M65" s="36">
        <f t="shared" si="11"/>
        <v>0.29902397550660748</v>
      </c>
      <c r="N65" s="31">
        <f t="shared" si="12"/>
        <v>40360870</v>
      </c>
      <c r="O65" s="36">
        <f t="shared" si="13"/>
        <v>1.1513260859736218</v>
      </c>
      <c r="P65" s="31">
        <v>9419273</v>
      </c>
      <c r="Q65" s="31">
        <v>24119160</v>
      </c>
      <c r="R65" s="31">
        <v>24119160</v>
      </c>
      <c r="S65" s="31">
        <v>32082170</v>
      </c>
      <c r="T65" s="36">
        <f t="shared" si="14"/>
        <v>1.3301528743123725</v>
      </c>
      <c r="U65" s="36">
        <f t="shared" si="15"/>
        <v>0.11288631298827423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7010652</v>
      </c>
      <c r="E66" s="31">
        <v>7010652</v>
      </c>
      <c r="F66" s="31">
        <v>1811922</v>
      </c>
      <c r="G66" s="36">
        <f t="shared" si="8"/>
        <v>0.25845270882080584</v>
      </c>
      <c r="H66" s="31">
        <v>1809657</v>
      </c>
      <c r="I66" s="36">
        <f t="shared" si="9"/>
        <v>0.25812962902737147</v>
      </c>
      <c r="J66" s="31">
        <v>1828249</v>
      </c>
      <c r="K66" s="36">
        <f t="shared" si="10"/>
        <v>0.26078159349515567</v>
      </c>
      <c r="L66" s="31">
        <v>1824485</v>
      </c>
      <c r="M66" s="36">
        <f t="shared" si="11"/>
        <v>0.2602446962137045</v>
      </c>
      <c r="N66" s="31">
        <f t="shared" si="12"/>
        <v>7274313</v>
      </c>
      <c r="O66" s="36">
        <f t="shared" si="13"/>
        <v>1.0376086275570375</v>
      </c>
      <c r="P66" s="31">
        <v>1673108</v>
      </c>
      <c r="Q66" s="31">
        <v>6407786</v>
      </c>
      <c r="R66" s="31">
        <v>6407786</v>
      </c>
      <c r="S66" s="31">
        <v>6668884</v>
      </c>
      <c r="T66" s="36">
        <f t="shared" si="14"/>
        <v>1.0407469912384715</v>
      </c>
      <c r="U66" s="36">
        <f t="shared" si="15"/>
        <v>9.047652632107428E-2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244791847</v>
      </c>
      <c r="E67" s="31">
        <v>244791847</v>
      </c>
      <c r="F67" s="31">
        <v>82376190</v>
      </c>
      <c r="G67" s="36">
        <f t="shared" si="8"/>
        <v>0.33651525167012608</v>
      </c>
      <c r="H67" s="31">
        <v>82415024</v>
      </c>
      <c r="I67" s="36">
        <f t="shared" si="9"/>
        <v>0.33667389257453495</v>
      </c>
      <c r="J67" s="31">
        <v>83202219</v>
      </c>
      <c r="K67" s="36">
        <f t="shared" si="10"/>
        <v>0.33988966552468552</v>
      </c>
      <c r="L67" s="31">
        <v>85196548</v>
      </c>
      <c r="M67" s="36">
        <f t="shared" si="11"/>
        <v>0.34803670565057665</v>
      </c>
      <c r="N67" s="31">
        <f t="shared" si="12"/>
        <v>333189981</v>
      </c>
      <c r="O67" s="36">
        <f t="shared" si="13"/>
        <v>1.3611155154199233</v>
      </c>
      <c r="P67" s="31">
        <v>69280712</v>
      </c>
      <c r="Q67" s="31">
        <v>222239040</v>
      </c>
      <c r="R67" s="31">
        <v>222239040</v>
      </c>
      <c r="S67" s="31">
        <v>264880859</v>
      </c>
      <c r="T67" s="36">
        <f t="shared" si="14"/>
        <v>1.1918736645010706</v>
      </c>
      <c r="U67" s="36">
        <f t="shared" si="15"/>
        <v>0.22972968291665352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35858233</v>
      </c>
      <c r="E68" s="31">
        <v>36338087</v>
      </c>
      <c r="F68" s="31">
        <v>6607332</v>
      </c>
      <c r="G68" s="36">
        <f t="shared" si="8"/>
        <v>0.18426262108342037</v>
      </c>
      <c r="H68" s="31">
        <v>6562681</v>
      </c>
      <c r="I68" s="36">
        <f t="shared" si="9"/>
        <v>0.18301741192880308</v>
      </c>
      <c r="J68" s="31">
        <v>-2539828</v>
      </c>
      <c r="K68" s="36">
        <f t="shared" si="10"/>
        <v>-6.9894378314411545E-2</v>
      </c>
      <c r="L68" s="31">
        <v>2148311</v>
      </c>
      <c r="M68" s="36">
        <f t="shared" si="11"/>
        <v>5.9120090719139949E-2</v>
      </c>
      <c r="N68" s="31">
        <f t="shared" si="12"/>
        <v>12778496</v>
      </c>
      <c r="O68" s="36">
        <f t="shared" si="13"/>
        <v>0.35165571594343975</v>
      </c>
      <c r="P68" s="31">
        <v>9698686</v>
      </c>
      <c r="Q68" s="31">
        <v>20261246</v>
      </c>
      <c r="R68" s="31">
        <v>20261246</v>
      </c>
      <c r="S68" s="31">
        <v>32633491</v>
      </c>
      <c r="T68" s="36">
        <f t="shared" si="14"/>
        <v>1.6106359401588628</v>
      </c>
      <c r="U68" s="36">
        <f t="shared" si="15"/>
        <v>-0.7784946331905167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348421041</v>
      </c>
      <c r="E70" s="32">
        <f>SUM(E64:E69)</f>
        <v>348900895</v>
      </c>
      <c r="F70" s="32">
        <f>SUM(F64:F69)</f>
        <v>104824880</v>
      </c>
      <c r="G70" s="37">
        <f t="shared" si="8"/>
        <v>0.30085691638812362</v>
      </c>
      <c r="H70" s="32">
        <f>SUM(H64:H69)</f>
        <v>106455187</v>
      </c>
      <c r="I70" s="37">
        <f t="shared" si="9"/>
        <v>0.30553604539629398</v>
      </c>
      <c r="J70" s="32">
        <f>SUM(J64:J69)</f>
        <v>98746794</v>
      </c>
      <c r="K70" s="37">
        <f t="shared" si="10"/>
        <v>0.28302247261360564</v>
      </c>
      <c r="L70" s="32">
        <f>SUM(L64:L69)</f>
        <v>106335672</v>
      </c>
      <c r="M70" s="37">
        <f t="shared" si="11"/>
        <v>0.30477328526199393</v>
      </c>
      <c r="N70" s="32">
        <f t="shared" si="12"/>
        <v>416362533</v>
      </c>
      <c r="O70" s="37">
        <f t="shared" si="13"/>
        <v>1.1933547289983306</v>
      </c>
      <c r="P70" s="32">
        <f>SUM(P64:P69)</f>
        <v>96996817</v>
      </c>
      <c r="Q70" s="32">
        <f>SUM(Q64:Q69)</f>
        <v>294130200</v>
      </c>
      <c r="R70" s="32">
        <f>SUM(R64:R69)</f>
        <v>294130200</v>
      </c>
      <c r="S70" s="32">
        <f>SUM(S64:S69)</f>
        <v>364328246</v>
      </c>
      <c r="T70" s="37">
        <f t="shared" si="14"/>
        <v>1.2386631702558935</v>
      </c>
      <c r="U70" s="37">
        <f t="shared" si="15"/>
        <v>9.6280015044204914E-2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98759040</v>
      </c>
      <c r="E71" s="31">
        <v>99593554</v>
      </c>
      <c r="F71" s="31">
        <v>34399084</v>
      </c>
      <c r="G71" s="36">
        <f t="shared" si="8"/>
        <v>0.34831326833472664</v>
      </c>
      <c r="H71" s="31">
        <v>23603923</v>
      </c>
      <c r="I71" s="36">
        <f t="shared" si="9"/>
        <v>0.23900518879081853</v>
      </c>
      <c r="J71" s="31">
        <v>24811235</v>
      </c>
      <c r="K71" s="36">
        <f t="shared" si="10"/>
        <v>0.24912490822448208</v>
      </c>
      <c r="L71" s="31">
        <v>10533742</v>
      </c>
      <c r="M71" s="36">
        <f t="shared" si="11"/>
        <v>0.10576730698856274</v>
      </c>
      <c r="N71" s="31">
        <f t="shared" si="12"/>
        <v>93347984</v>
      </c>
      <c r="O71" s="36">
        <f t="shared" si="13"/>
        <v>0.93728941533706089</v>
      </c>
      <c r="P71" s="31">
        <v>22826880</v>
      </c>
      <c r="Q71" s="31">
        <v>85087188</v>
      </c>
      <c r="R71" s="31">
        <v>85089188</v>
      </c>
      <c r="S71" s="31">
        <v>85723119</v>
      </c>
      <c r="T71" s="36">
        <f t="shared" si="14"/>
        <v>1.0074501944947458</v>
      </c>
      <c r="U71" s="36">
        <f t="shared" si="15"/>
        <v>-0.53853781156250879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133083769</v>
      </c>
      <c r="E72" s="31">
        <v>144607319</v>
      </c>
      <c r="F72" s="31">
        <v>42592026</v>
      </c>
      <c r="G72" s="36">
        <f t="shared" si="8"/>
        <v>0.32003922281461689</v>
      </c>
      <c r="H72" s="31">
        <v>37581454</v>
      </c>
      <c r="I72" s="36">
        <f t="shared" si="9"/>
        <v>0.28238946253468372</v>
      </c>
      <c r="J72" s="31">
        <v>20895051</v>
      </c>
      <c r="K72" s="36">
        <f t="shared" si="10"/>
        <v>0.14449511369476395</v>
      </c>
      <c r="L72" s="31">
        <v>32879504</v>
      </c>
      <c r="M72" s="36">
        <f t="shared" si="11"/>
        <v>0.22737095347158742</v>
      </c>
      <c r="N72" s="31">
        <f t="shared" si="12"/>
        <v>133948035</v>
      </c>
      <c r="O72" s="36">
        <f t="shared" si="13"/>
        <v>0.92628807398054314</v>
      </c>
      <c r="P72" s="31">
        <v>19082778</v>
      </c>
      <c r="Q72" s="31">
        <v>69236533</v>
      </c>
      <c r="R72" s="31">
        <v>73889704</v>
      </c>
      <c r="S72" s="31">
        <v>74434459</v>
      </c>
      <c r="T72" s="36">
        <f t="shared" si="14"/>
        <v>1.0073725427293632</v>
      </c>
      <c r="U72" s="36">
        <f t="shared" si="15"/>
        <v>0.72299358091363852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37151490</v>
      </c>
      <c r="E73" s="31">
        <v>37151490</v>
      </c>
      <c r="F73" s="31">
        <v>7515770</v>
      </c>
      <c r="G73" s="36">
        <f t="shared" si="8"/>
        <v>0.20230063451021749</v>
      </c>
      <c r="H73" s="31">
        <v>7129291</v>
      </c>
      <c r="I73" s="36">
        <f t="shared" si="9"/>
        <v>0.19189784851159403</v>
      </c>
      <c r="J73" s="31">
        <v>7109192</v>
      </c>
      <c r="K73" s="36">
        <f t="shared" si="10"/>
        <v>0.19135684732967642</v>
      </c>
      <c r="L73" s="31">
        <v>15604296</v>
      </c>
      <c r="M73" s="36">
        <f t="shared" si="11"/>
        <v>0.42001803965332213</v>
      </c>
      <c r="N73" s="31">
        <f t="shared" si="12"/>
        <v>37358549</v>
      </c>
      <c r="O73" s="36">
        <f t="shared" si="13"/>
        <v>1.00557337000481</v>
      </c>
      <c r="P73" s="31">
        <v>11111338</v>
      </c>
      <c r="Q73" s="31">
        <v>35083179</v>
      </c>
      <c r="R73" s="31">
        <v>35300658</v>
      </c>
      <c r="S73" s="31">
        <v>43397960</v>
      </c>
      <c r="T73" s="36">
        <f t="shared" si="14"/>
        <v>1.2293810500642792</v>
      </c>
      <c r="U73" s="36">
        <f t="shared" si="15"/>
        <v>0.40435796301039528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55938364</v>
      </c>
      <c r="E74" s="31">
        <v>56095492</v>
      </c>
      <c r="F74" s="31">
        <v>11701426</v>
      </c>
      <c r="G74" s="36">
        <f t="shared" si="8"/>
        <v>0.2091842728900688</v>
      </c>
      <c r="H74" s="31">
        <v>10754345</v>
      </c>
      <c r="I74" s="36">
        <f t="shared" si="9"/>
        <v>0.19225347741667953</v>
      </c>
      <c r="J74" s="31">
        <v>12461434</v>
      </c>
      <c r="K74" s="36">
        <f t="shared" si="10"/>
        <v>0.22214679924725503</v>
      </c>
      <c r="L74" s="31">
        <v>14139464</v>
      </c>
      <c r="M74" s="36">
        <f t="shared" si="11"/>
        <v>0.25206061121631662</v>
      </c>
      <c r="N74" s="31">
        <f t="shared" si="12"/>
        <v>49056669</v>
      </c>
      <c r="O74" s="36">
        <f t="shared" si="13"/>
        <v>0.87452070123567149</v>
      </c>
      <c r="P74" s="31">
        <v>10379895</v>
      </c>
      <c r="Q74" s="31">
        <v>49206462</v>
      </c>
      <c r="R74" s="31">
        <v>47467323</v>
      </c>
      <c r="S74" s="31">
        <v>45266648</v>
      </c>
      <c r="T74" s="36">
        <f t="shared" si="14"/>
        <v>0.95363810594500975</v>
      </c>
      <c r="U74" s="36">
        <f t="shared" si="15"/>
        <v>0.36219720912398445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22241985</v>
      </c>
      <c r="E75" s="31">
        <v>31030941</v>
      </c>
      <c r="F75" s="31">
        <v>6387356</v>
      </c>
      <c r="G75" s="36">
        <f t="shared" si="8"/>
        <v>0.28717562753504239</v>
      </c>
      <c r="H75" s="31">
        <v>6555053</v>
      </c>
      <c r="I75" s="36">
        <f t="shared" si="9"/>
        <v>0.29471528732709784</v>
      </c>
      <c r="J75" s="31">
        <v>6587642</v>
      </c>
      <c r="K75" s="36">
        <f t="shared" si="10"/>
        <v>0.21229269199409712</v>
      </c>
      <c r="L75" s="31">
        <v>2230149</v>
      </c>
      <c r="M75" s="36">
        <f t="shared" si="11"/>
        <v>7.1868558546129807E-2</v>
      </c>
      <c r="N75" s="31">
        <f t="shared" si="12"/>
        <v>21760200</v>
      </c>
      <c r="O75" s="36">
        <f t="shared" si="13"/>
        <v>0.70124202807771763</v>
      </c>
      <c r="P75" s="31">
        <v>1133637</v>
      </c>
      <c r="Q75" s="31">
        <v>17266376</v>
      </c>
      <c r="R75" s="31">
        <v>20410595</v>
      </c>
      <c r="S75" s="31">
        <v>10479081</v>
      </c>
      <c r="T75" s="36">
        <f t="shared" si="14"/>
        <v>0.51341379317947367</v>
      </c>
      <c r="U75" s="36">
        <f t="shared" si="15"/>
        <v>0.96725142175140721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39625480</v>
      </c>
      <c r="E76" s="31">
        <v>37508480</v>
      </c>
      <c r="F76" s="31">
        <v>3744</v>
      </c>
      <c r="G76" s="36">
        <f t="shared" si="8"/>
        <v>9.4484659870366233E-5</v>
      </c>
      <c r="H76" s="31">
        <v>5023186</v>
      </c>
      <c r="I76" s="36">
        <f t="shared" si="9"/>
        <v>0.12676656535138503</v>
      </c>
      <c r="J76" s="31">
        <v>7474940</v>
      </c>
      <c r="K76" s="36">
        <f t="shared" si="10"/>
        <v>0.19928666797481528</v>
      </c>
      <c r="L76" s="31">
        <v>7520881</v>
      </c>
      <c r="M76" s="36">
        <f t="shared" si="11"/>
        <v>0.20051148433634208</v>
      </c>
      <c r="N76" s="31">
        <f t="shared" si="12"/>
        <v>20022751</v>
      </c>
      <c r="O76" s="36">
        <f t="shared" si="13"/>
        <v>0.53381931232617263</v>
      </c>
      <c r="P76" s="31">
        <v>3361070</v>
      </c>
      <c r="Q76" s="31">
        <v>63128350</v>
      </c>
      <c r="R76" s="31">
        <v>60561736</v>
      </c>
      <c r="S76" s="31">
        <v>24607424</v>
      </c>
      <c r="T76" s="36">
        <f t="shared" si="14"/>
        <v>0.40631966032149408</v>
      </c>
      <c r="U76" s="36">
        <f t="shared" si="15"/>
        <v>1.2376448571437071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386800128</v>
      </c>
      <c r="E78" s="32">
        <f>SUM(E71:E77)</f>
        <v>405987276</v>
      </c>
      <c r="F78" s="32">
        <f>SUM(F71:F77)</f>
        <v>102599406</v>
      </c>
      <c r="G78" s="37">
        <f t="shared" si="8"/>
        <v>0.2652517374554747</v>
      </c>
      <c r="H78" s="32">
        <f>SUM(H71:H77)</f>
        <v>90647252</v>
      </c>
      <c r="I78" s="37">
        <f t="shared" si="9"/>
        <v>0.23435165978021599</v>
      </c>
      <c r="J78" s="32">
        <f>SUM(J71:J77)</f>
        <v>79339494</v>
      </c>
      <c r="K78" s="37">
        <f t="shared" si="10"/>
        <v>0.19542359746269486</v>
      </c>
      <c r="L78" s="32">
        <f>SUM(L71:L77)</f>
        <v>82908036</v>
      </c>
      <c r="M78" s="37">
        <f t="shared" si="11"/>
        <v>0.20421338524904903</v>
      </c>
      <c r="N78" s="32">
        <f t="shared" si="12"/>
        <v>355494188</v>
      </c>
      <c r="O78" s="37">
        <f t="shared" si="13"/>
        <v>0.87562889039901837</v>
      </c>
      <c r="P78" s="32">
        <f>SUM(P71:P77)</f>
        <v>67895598</v>
      </c>
      <c r="Q78" s="32">
        <f>SUM(Q71:Q77)</f>
        <v>319008088</v>
      </c>
      <c r="R78" s="32">
        <f>SUM(R71:R77)</f>
        <v>322719204</v>
      </c>
      <c r="S78" s="32">
        <f>SUM(S71:S77)</f>
        <v>283908691</v>
      </c>
      <c r="T78" s="37">
        <f t="shared" si="14"/>
        <v>0.87973906566774995</v>
      </c>
      <c r="U78" s="37">
        <f t="shared" si="15"/>
        <v>0.22111062340153476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97958074</v>
      </c>
      <c r="E79" s="31">
        <v>128089636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59017341</v>
      </c>
      <c r="K79" s="36">
        <f t="shared" si="10"/>
        <v>0.46075032175124614</v>
      </c>
      <c r="L79" s="31">
        <v>20547699</v>
      </c>
      <c r="M79" s="36">
        <f t="shared" si="11"/>
        <v>0.16041656172713303</v>
      </c>
      <c r="N79" s="31">
        <f t="shared" si="12"/>
        <v>79565040</v>
      </c>
      <c r="O79" s="36">
        <f t="shared" si="13"/>
        <v>0.62116688347837912</v>
      </c>
      <c r="P79" s="31">
        <v>17538888</v>
      </c>
      <c r="Q79" s="31">
        <v>92339510</v>
      </c>
      <c r="R79" s="31">
        <v>107339510</v>
      </c>
      <c r="S79" s="31">
        <v>68556938</v>
      </c>
      <c r="T79" s="36">
        <f t="shared" si="14"/>
        <v>0.63869248145440571</v>
      </c>
      <c r="U79" s="36">
        <f t="shared" si="15"/>
        <v>0.17155084176374236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80337582</v>
      </c>
      <c r="E80" s="31">
        <v>80339582</v>
      </c>
      <c r="F80" s="31">
        <v>17922764</v>
      </c>
      <c r="G80" s="36">
        <f t="shared" si="8"/>
        <v>0.22309314711513226</v>
      </c>
      <c r="H80" s="31">
        <v>18082547</v>
      </c>
      <c r="I80" s="36">
        <f t="shared" si="9"/>
        <v>0.22508204192652947</v>
      </c>
      <c r="J80" s="31">
        <v>18417837</v>
      </c>
      <c r="K80" s="36">
        <f t="shared" si="10"/>
        <v>0.22924984847444191</v>
      </c>
      <c r="L80" s="31">
        <v>19551320</v>
      </c>
      <c r="M80" s="36">
        <f t="shared" si="11"/>
        <v>0.24335849793194095</v>
      </c>
      <c r="N80" s="31">
        <f t="shared" si="12"/>
        <v>73974468</v>
      </c>
      <c r="O80" s="36">
        <f t="shared" si="13"/>
        <v>0.92077237842736104</v>
      </c>
      <c r="P80" s="31">
        <v>13114356</v>
      </c>
      <c r="Q80" s="31">
        <v>76294002</v>
      </c>
      <c r="R80" s="31">
        <v>76294002</v>
      </c>
      <c r="S80" s="31">
        <v>68933839</v>
      </c>
      <c r="T80" s="36">
        <f t="shared" si="14"/>
        <v>0.90352894320578436</v>
      </c>
      <c r="U80" s="36">
        <f t="shared" si="15"/>
        <v>0.49083340424798605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100213470</v>
      </c>
      <c r="E81" s="31">
        <v>104177930</v>
      </c>
      <c r="F81" s="31">
        <v>18356275</v>
      </c>
      <c r="G81" s="36">
        <f t="shared" si="8"/>
        <v>0.18317173330092251</v>
      </c>
      <c r="H81" s="31">
        <v>20647606</v>
      </c>
      <c r="I81" s="36">
        <f t="shared" si="9"/>
        <v>0.20603623445031891</v>
      </c>
      <c r="J81" s="31">
        <v>18690258</v>
      </c>
      <c r="K81" s="36">
        <f t="shared" si="10"/>
        <v>0.17940707787148391</v>
      </c>
      <c r="L81" s="31">
        <v>19209565</v>
      </c>
      <c r="M81" s="36">
        <f t="shared" si="11"/>
        <v>0.18439188607414259</v>
      </c>
      <c r="N81" s="31">
        <f t="shared" si="12"/>
        <v>76903704</v>
      </c>
      <c r="O81" s="36">
        <f t="shared" si="13"/>
        <v>0.73819573877115818</v>
      </c>
      <c r="P81" s="31">
        <v>21442314</v>
      </c>
      <c r="Q81" s="31">
        <v>107782250</v>
      </c>
      <c r="R81" s="31">
        <v>98866680</v>
      </c>
      <c r="S81" s="31">
        <v>81192995</v>
      </c>
      <c r="T81" s="36">
        <f t="shared" si="14"/>
        <v>0.82123719538271134</v>
      </c>
      <c r="U81" s="36">
        <f t="shared" si="15"/>
        <v>-0.10412817385287798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15088798</v>
      </c>
      <c r="E82" s="31">
        <v>24442949</v>
      </c>
      <c r="F82" s="31">
        <v>11389862</v>
      </c>
      <c r="G82" s="36">
        <f t="shared" si="8"/>
        <v>0.75485548948299264</v>
      </c>
      <c r="H82" s="31">
        <v>11319698</v>
      </c>
      <c r="I82" s="36">
        <f t="shared" si="9"/>
        <v>0.75020541729036339</v>
      </c>
      <c r="J82" s="31">
        <v>10337854</v>
      </c>
      <c r="K82" s="36">
        <f t="shared" si="10"/>
        <v>0.42293808328937721</v>
      </c>
      <c r="L82" s="31">
        <v>6984282</v>
      </c>
      <c r="M82" s="36">
        <f t="shared" si="11"/>
        <v>0.28573810795088594</v>
      </c>
      <c r="N82" s="31">
        <f t="shared" si="12"/>
        <v>40031696</v>
      </c>
      <c r="O82" s="36">
        <f t="shared" si="13"/>
        <v>1.6377604846289211</v>
      </c>
      <c r="P82" s="31">
        <v>5744084</v>
      </c>
      <c r="Q82" s="31">
        <v>27811655</v>
      </c>
      <c r="R82" s="31">
        <v>18489192</v>
      </c>
      <c r="S82" s="31">
        <v>29783228</v>
      </c>
      <c r="T82" s="36">
        <f t="shared" si="14"/>
        <v>1.6108452981612176</v>
      </c>
      <c r="U82" s="36">
        <f t="shared" si="15"/>
        <v>0.21590875063804771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293597924</v>
      </c>
      <c r="E84" s="32">
        <f>SUM(E79:E83)</f>
        <v>337050097</v>
      </c>
      <c r="F84" s="32">
        <f>SUM(F79:F83)</f>
        <v>47668901</v>
      </c>
      <c r="G84" s="37">
        <f t="shared" si="8"/>
        <v>0.16236116506055404</v>
      </c>
      <c r="H84" s="32">
        <f>SUM(H79:H83)</f>
        <v>50049851</v>
      </c>
      <c r="I84" s="37">
        <f t="shared" si="9"/>
        <v>0.17047072512678937</v>
      </c>
      <c r="J84" s="32">
        <f>SUM(J79:J83)</f>
        <v>106463290</v>
      </c>
      <c r="K84" s="37">
        <f t="shared" si="10"/>
        <v>0.31586785153780866</v>
      </c>
      <c r="L84" s="32">
        <f>SUM(L79:L83)</f>
        <v>66292866</v>
      </c>
      <c r="M84" s="37">
        <f t="shared" si="11"/>
        <v>0.19668549746775477</v>
      </c>
      <c r="N84" s="32">
        <f t="shared" si="12"/>
        <v>270474908</v>
      </c>
      <c r="O84" s="37">
        <f t="shared" si="13"/>
        <v>0.80247687334147244</v>
      </c>
      <c r="P84" s="32">
        <f>SUM(P79:P83)</f>
        <v>57839642</v>
      </c>
      <c r="Q84" s="32">
        <f>SUM(Q79:Q83)</f>
        <v>304227417</v>
      </c>
      <c r="R84" s="32">
        <f>SUM(R79:R83)</f>
        <v>300989384</v>
      </c>
      <c r="S84" s="32">
        <f>SUM(S79:S83)</f>
        <v>248467000</v>
      </c>
      <c r="T84" s="37">
        <f t="shared" si="14"/>
        <v>0.82550087547273765</v>
      </c>
      <c r="U84" s="37">
        <f t="shared" si="15"/>
        <v>0.14614931399471653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1780642654</v>
      </c>
      <c r="E85" s="32">
        <f>SUM(E57,E59:E62,E64:E69,E71:E77,E79:E83)</f>
        <v>1838560845</v>
      </c>
      <c r="F85" s="32">
        <f>SUM(F57,F59:F62,F64:F69,F71:F77,F79:F83)</f>
        <v>465863563</v>
      </c>
      <c r="G85" s="37">
        <f t="shared" si="8"/>
        <v>0.26162664471363384</v>
      </c>
      <c r="H85" s="32">
        <f>SUM(H57,H59:H62,H64:H69,H71:H77,H79:H83)</f>
        <v>409092280</v>
      </c>
      <c r="I85" s="37">
        <f t="shared" si="9"/>
        <v>0.22974417639666403</v>
      </c>
      <c r="J85" s="32">
        <f>SUM(J57,J59:J62,J64:J69,J71:J77,J79:J83)</f>
        <v>534093409</v>
      </c>
      <c r="K85" s="37">
        <f t="shared" si="10"/>
        <v>0.29049536785931063</v>
      </c>
      <c r="L85" s="32">
        <f>SUM(L57,L59:L62,L64:L69,L71:L77,L79:L83)</f>
        <v>428269846</v>
      </c>
      <c r="M85" s="37">
        <f t="shared" si="11"/>
        <v>0.23293754305966416</v>
      </c>
      <c r="N85" s="32">
        <f t="shared" si="12"/>
        <v>1837319098</v>
      </c>
      <c r="O85" s="37">
        <f t="shared" si="13"/>
        <v>0.99932460924348687</v>
      </c>
      <c r="P85" s="32">
        <f>SUM(P57,P59:P62,P64:P69,P71:P77,P79:P83)</f>
        <v>384719867</v>
      </c>
      <c r="Q85" s="32">
        <f>SUM(Q57,Q59:Q62,Q64:Q69,Q71:Q77,Q79:Q83)</f>
        <v>1701429981</v>
      </c>
      <c r="R85" s="32">
        <f>SUM(R57,R59:R62,R64:R69,R71:R77,R79:R83)</f>
        <v>1707884168</v>
      </c>
      <c r="S85" s="32">
        <f>SUM(S57,S59:S62,S64:S69,S71:S77,S79:S83)</f>
        <v>1664237344</v>
      </c>
      <c r="T85" s="37">
        <f t="shared" si="14"/>
        <v>0.97444392025068527</v>
      </c>
      <c r="U85" s="37">
        <f t="shared" si="15"/>
        <v>0.11319919436341452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1401629724</v>
      </c>
      <c r="E88" s="31">
        <v>1475366759</v>
      </c>
      <c r="F88" s="31">
        <v>371017047</v>
      </c>
      <c r="G88" s="36">
        <f t="shared" ref="G88:G99" si="16">IF(($D88      =0),0,($F88      /$D88      ))</f>
        <v>0.26470403748372562</v>
      </c>
      <c r="H88" s="31">
        <v>371317565</v>
      </c>
      <c r="I88" s="36">
        <f t="shared" ref="I88:I99" si="17">IF(($D88      =0),0,($H88      /$D88      ))</f>
        <v>0.26491844361028977</v>
      </c>
      <c r="J88" s="31">
        <v>398352044</v>
      </c>
      <c r="K88" s="36">
        <f t="shared" ref="K88:K99" si="18">IF(($E88      =0),0,($J88      /$E88      ))</f>
        <v>0.27000204631830127</v>
      </c>
      <c r="L88" s="31">
        <v>436290614</v>
      </c>
      <c r="M88" s="36">
        <f t="shared" ref="M88:M99" si="19">IF(($E88      =0),0,($L88      /$E88      ))</f>
        <v>0.29571671676791522</v>
      </c>
      <c r="N88" s="31">
        <f t="shared" ref="N88:N99" si="20">$F88      +$H88      +$J88      +$L88</f>
        <v>1576977270</v>
      </c>
      <c r="O88" s="36">
        <f t="shared" ref="O88:O99" si="21">IF(($E88      =0),0,($N88      /$E88      ))</f>
        <v>1.0688713571592676</v>
      </c>
      <c r="P88" s="31">
        <v>1189743572</v>
      </c>
      <c r="Q88" s="31">
        <v>3520359328</v>
      </c>
      <c r="R88" s="31">
        <v>4190399959</v>
      </c>
      <c r="S88" s="31">
        <v>4641276902</v>
      </c>
      <c r="T88" s="36">
        <f t="shared" ref="T88:T99" si="22">IF(($R88      =0),0,($S88      /$R88      ))</f>
        <v>1.10759759149759</v>
      </c>
      <c r="U88" s="36">
        <f t="shared" ref="U88:U99" si="23">IF(($P88      =0),0,(($L88      /$P88      )-1))</f>
        <v>-0.63329021121200058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6893057000</v>
      </c>
      <c r="E89" s="31">
        <v>6893095843</v>
      </c>
      <c r="F89" s="31">
        <v>1736353847</v>
      </c>
      <c r="G89" s="36">
        <f t="shared" si="16"/>
        <v>0.25189895383136973</v>
      </c>
      <c r="H89" s="31">
        <v>1774203826</v>
      </c>
      <c r="I89" s="36">
        <f t="shared" si="17"/>
        <v>0.25738998328317902</v>
      </c>
      <c r="J89" s="31">
        <v>1704117060</v>
      </c>
      <c r="K89" s="36">
        <f t="shared" si="18"/>
        <v>0.24722085675488553</v>
      </c>
      <c r="L89" s="31">
        <v>1754331682</v>
      </c>
      <c r="M89" s="36">
        <f t="shared" si="19"/>
        <v>0.25450562736357996</v>
      </c>
      <c r="N89" s="31">
        <f t="shared" si="20"/>
        <v>6969006415</v>
      </c>
      <c r="O89" s="36">
        <f t="shared" si="21"/>
        <v>1.0110125513599362</v>
      </c>
      <c r="P89" s="31">
        <v>1693537215</v>
      </c>
      <c r="Q89" s="31">
        <v>0</v>
      </c>
      <c r="R89" s="31">
        <v>6525723001</v>
      </c>
      <c r="S89" s="31">
        <v>6742506988</v>
      </c>
      <c r="T89" s="36">
        <f t="shared" si="22"/>
        <v>1.033219918615421</v>
      </c>
      <c r="U89" s="36">
        <f t="shared" si="23"/>
        <v>3.5897922089654255E-2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1792452861</v>
      </c>
      <c r="E90" s="31">
        <v>1957452861</v>
      </c>
      <c r="F90" s="31">
        <v>564222437</v>
      </c>
      <c r="G90" s="36">
        <f t="shared" si="16"/>
        <v>0.31477672259968015</v>
      </c>
      <c r="H90" s="31">
        <v>1802422958</v>
      </c>
      <c r="I90" s="36">
        <f t="shared" si="17"/>
        <v>1.0055622645464928</v>
      </c>
      <c r="J90" s="31">
        <v>454670517</v>
      </c>
      <c r="K90" s="36">
        <f t="shared" si="18"/>
        <v>0.23227661113010067</v>
      </c>
      <c r="L90" s="31">
        <v>-915937245</v>
      </c>
      <c r="M90" s="36">
        <f t="shared" si="19"/>
        <v>-0.46792301528634361</v>
      </c>
      <c r="N90" s="31">
        <f t="shared" si="20"/>
        <v>1905378667</v>
      </c>
      <c r="O90" s="36">
        <f t="shared" si="21"/>
        <v>0.97339696140963672</v>
      </c>
      <c r="P90" s="31">
        <v>399233142</v>
      </c>
      <c r="Q90" s="31">
        <v>1641574370</v>
      </c>
      <c r="R90" s="31">
        <v>1685851628</v>
      </c>
      <c r="S90" s="31">
        <v>1303591533</v>
      </c>
      <c r="T90" s="36">
        <f t="shared" si="22"/>
        <v>0.77325401082093326</v>
      </c>
      <c r="U90" s="36">
        <f t="shared" si="23"/>
        <v>-3.2942415061322738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10087139585</v>
      </c>
      <c r="E91" s="32">
        <f>SUM(E88:E90)</f>
        <v>10325915463</v>
      </c>
      <c r="F91" s="32">
        <f>SUM(F88:F90)</f>
        <v>2671593331</v>
      </c>
      <c r="G91" s="37">
        <f t="shared" si="16"/>
        <v>0.26485142874128276</v>
      </c>
      <c r="H91" s="32">
        <f>SUM(H88:H90)</f>
        <v>3947944349</v>
      </c>
      <c r="I91" s="37">
        <f t="shared" si="17"/>
        <v>0.39138393156279494</v>
      </c>
      <c r="J91" s="32">
        <f>SUM(J88:J90)</f>
        <v>2557139621</v>
      </c>
      <c r="K91" s="37">
        <f t="shared" si="18"/>
        <v>0.24764289715161694</v>
      </c>
      <c r="L91" s="32">
        <f>SUM(L88:L90)</f>
        <v>1274685051</v>
      </c>
      <c r="M91" s="37">
        <f t="shared" si="19"/>
        <v>0.12344523403929401</v>
      </c>
      <c r="N91" s="32">
        <f t="shared" si="20"/>
        <v>10451362352</v>
      </c>
      <c r="O91" s="37">
        <f t="shared" si="21"/>
        <v>1.0121487425932842</v>
      </c>
      <c r="P91" s="32">
        <f>SUM(P88:P90)</f>
        <v>3282513929</v>
      </c>
      <c r="Q91" s="32">
        <f>SUM(Q88:Q90)</f>
        <v>5161933698</v>
      </c>
      <c r="R91" s="32">
        <f>SUM(R88:R90)</f>
        <v>12401974588</v>
      </c>
      <c r="S91" s="32">
        <f>SUM(S88:S90)</f>
        <v>12687375423</v>
      </c>
      <c r="T91" s="37">
        <f t="shared" si="22"/>
        <v>1.0230125318331285</v>
      </c>
      <c r="U91" s="37">
        <f t="shared" si="23"/>
        <v>-0.61167413800180714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603768132</v>
      </c>
      <c r="E92" s="31">
        <v>603768132</v>
      </c>
      <c r="F92" s="31">
        <v>86299834</v>
      </c>
      <c r="G92" s="36">
        <f t="shared" si="16"/>
        <v>0.14293539096561658</v>
      </c>
      <c r="H92" s="31">
        <v>93739309</v>
      </c>
      <c r="I92" s="36">
        <f t="shared" si="17"/>
        <v>0.15525713271663699</v>
      </c>
      <c r="J92" s="31">
        <v>91288433</v>
      </c>
      <c r="K92" s="36">
        <f t="shared" si="18"/>
        <v>0.15119783268057613</v>
      </c>
      <c r="L92" s="31">
        <v>94447781</v>
      </c>
      <c r="M92" s="36">
        <f t="shared" si="19"/>
        <v>0.15643055006420908</v>
      </c>
      <c r="N92" s="31">
        <f t="shared" si="20"/>
        <v>365775357</v>
      </c>
      <c r="O92" s="36">
        <f t="shared" si="21"/>
        <v>0.60582090642703879</v>
      </c>
      <c r="P92" s="31">
        <v>89003275</v>
      </c>
      <c r="Q92" s="31">
        <v>350992591</v>
      </c>
      <c r="R92" s="31">
        <v>349797185</v>
      </c>
      <c r="S92" s="31">
        <v>351825768</v>
      </c>
      <c r="T92" s="36">
        <f t="shared" si="22"/>
        <v>1.0057993119641599</v>
      </c>
      <c r="U92" s="36">
        <f t="shared" si="23"/>
        <v>6.1171973727933038E-2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77724639</v>
      </c>
      <c r="E93" s="31">
        <v>85605534</v>
      </c>
      <c r="F93" s="31">
        <v>24884258</v>
      </c>
      <c r="G93" s="36">
        <f t="shared" si="16"/>
        <v>0.32015919687964073</v>
      </c>
      <c r="H93" s="31">
        <v>23103207</v>
      </c>
      <c r="I93" s="36">
        <f t="shared" si="17"/>
        <v>0.29724431399417628</v>
      </c>
      <c r="J93" s="31">
        <v>21273362</v>
      </c>
      <c r="K93" s="36">
        <f t="shared" si="18"/>
        <v>0.24850451841115787</v>
      </c>
      <c r="L93" s="31">
        <v>16420752</v>
      </c>
      <c r="M93" s="36">
        <f t="shared" si="19"/>
        <v>0.19181881395658371</v>
      </c>
      <c r="N93" s="31">
        <f t="shared" si="20"/>
        <v>85681579</v>
      </c>
      <c r="O93" s="36">
        <f t="shared" si="21"/>
        <v>1.0008883187388329</v>
      </c>
      <c r="P93" s="31">
        <v>16289748</v>
      </c>
      <c r="Q93" s="31">
        <v>73978319</v>
      </c>
      <c r="R93" s="31">
        <v>73998319</v>
      </c>
      <c r="S93" s="31">
        <v>80473086</v>
      </c>
      <c r="T93" s="36">
        <f t="shared" si="22"/>
        <v>1.0874988389938967</v>
      </c>
      <c r="U93" s="36">
        <f t="shared" si="23"/>
        <v>8.0421133586596749E-3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41947371</v>
      </c>
      <c r="E94" s="31">
        <v>40713481</v>
      </c>
      <c r="F94" s="31">
        <v>10098830</v>
      </c>
      <c r="G94" s="36">
        <f t="shared" si="16"/>
        <v>0.24075001029265936</v>
      </c>
      <c r="H94" s="31">
        <v>10036233</v>
      </c>
      <c r="I94" s="36">
        <f t="shared" si="17"/>
        <v>0.23925773560397862</v>
      </c>
      <c r="J94" s="31">
        <v>9917098</v>
      </c>
      <c r="K94" s="36">
        <f t="shared" si="18"/>
        <v>0.24358266000394316</v>
      </c>
      <c r="L94" s="31">
        <v>12594067</v>
      </c>
      <c r="M94" s="36">
        <f t="shared" si="19"/>
        <v>0.3093340753643738</v>
      </c>
      <c r="N94" s="31">
        <f t="shared" si="20"/>
        <v>42646228</v>
      </c>
      <c r="O94" s="36">
        <f t="shared" si="21"/>
        <v>1.0474719172256481</v>
      </c>
      <c r="P94" s="31">
        <v>9163959</v>
      </c>
      <c r="Q94" s="31">
        <v>40472155</v>
      </c>
      <c r="R94" s="31">
        <v>40959431</v>
      </c>
      <c r="S94" s="31">
        <v>36949297</v>
      </c>
      <c r="T94" s="36">
        <f t="shared" si="22"/>
        <v>0.90209497783306614</v>
      </c>
      <c r="U94" s="36">
        <f t="shared" si="23"/>
        <v>0.37430416264411481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723440142</v>
      </c>
      <c r="E96" s="32">
        <f>SUM(E92:E95)</f>
        <v>730087147</v>
      </c>
      <c r="F96" s="32">
        <f>SUM(F92:F95)</f>
        <v>121282922</v>
      </c>
      <c r="G96" s="37">
        <f t="shared" si="16"/>
        <v>0.16764748727476614</v>
      </c>
      <c r="H96" s="32">
        <f>SUM(H92:H95)</f>
        <v>126878749</v>
      </c>
      <c r="I96" s="37">
        <f t="shared" si="17"/>
        <v>0.17538251146699571</v>
      </c>
      <c r="J96" s="32">
        <f>SUM(J92:J95)</f>
        <v>122478893</v>
      </c>
      <c r="K96" s="37">
        <f t="shared" si="18"/>
        <v>0.16775927846871136</v>
      </c>
      <c r="L96" s="32">
        <f>SUM(L92:L95)</f>
        <v>123462600</v>
      </c>
      <c r="M96" s="37">
        <f t="shared" si="19"/>
        <v>0.16910666145448525</v>
      </c>
      <c r="N96" s="32">
        <f t="shared" si="20"/>
        <v>494103164</v>
      </c>
      <c r="O96" s="37">
        <f t="shared" si="21"/>
        <v>0.67677285654228891</v>
      </c>
      <c r="P96" s="32">
        <f>SUM(P92:P95)</f>
        <v>114456982</v>
      </c>
      <c r="Q96" s="32">
        <f>SUM(Q92:Q95)</f>
        <v>465443065</v>
      </c>
      <c r="R96" s="32">
        <f>SUM(R92:R95)</f>
        <v>464754935</v>
      </c>
      <c r="S96" s="32">
        <f>SUM(S92:S95)</f>
        <v>469248151</v>
      </c>
      <c r="T96" s="37">
        <f t="shared" si="22"/>
        <v>1.0096679253120788</v>
      </c>
      <c r="U96" s="37">
        <f t="shared" si="23"/>
        <v>7.8681246374292746E-2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363010990</v>
      </c>
      <c r="E97" s="31">
        <v>400045633</v>
      </c>
      <c r="F97" s="31">
        <v>119691723</v>
      </c>
      <c r="G97" s="36">
        <f t="shared" si="16"/>
        <v>0.32971928205259021</v>
      </c>
      <c r="H97" s="31">
        <v>105901128</v>
      </c>
      <c r="I97" s="36">
        <f t="shared" si="17"/>
        <v>0.29172981236738865</v>
      </c>
      <c r="J97" s="31">
        <v>103047284</v>
      </c>
      <c r="K97" s="36">
        <f t="shared" si="18"/>
        <v>0.25758882362302904</v>
      </c>
      <c r="L97" s="31">
        <v>91836987</v>
      </c>
      <c r="M97" s="36">
        <f t="shared" si="19"/>
        <v>0.2295662780050895</v>
      </c>
      <c r="N97" s="31">
        <f t="shared" si="20"/>
        <v>420477122</v>
      </c>
      <c r="O97" s="36">
        <f t="shared" si="21"/>
        <v>1.0510728959763447</v>
      </c>
      <c r="P97" s="31">
        <v>70570234</v>
      </c>
      <c r="Q97" s="31">
        <v>332263930</v>
      </c>
      <c r="R97" s="31">
        <v>330287184</v>
      </c>
      <c r="S97" s="31">
        <v>350182666</v>
      </c>
      <c r="T97" s="36">
        <f t="shared" si="22"/>
        <v>1.0602369179422959</v>
      </c>
      <c r="U97" s="36">
        <f t="shared" si="23"/>
        <v>0.30135585210047622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100263273</v>
      </c>
      <c r="E98" s="31">
        <v>76033331</v>
      </c>
      <c r="F98" s="31">
        <v>18838427</v>
      </c>
      <c r="G98" s="36">
        <f t="shared" si="16"/>
        <v>0.18788960739392579</v>
      </c>
      <c r="H98" s="31">
        <v>12910330</v>
      </c>
      <c r="I98" s="36">
        <f t="shared" si="17"/>
        <v>0.12876429836875564</v>
      </c>
      <c r="J98" s="31">
        <v>0</v>
      </c>
      <c r="K98" s="36">
        <f t="shared" si="18"/>
        <v>0</v>
      </c>
      <c r="L98" s="31">
        <v>6167398</v>
      </c>
      <c r="M98" s="36">
        <f t="shared" si="19"/>
        <v>8.1114399683475655E-2</v>
      </c>
      <c r="N98" s="31">
        <f t="shared" si="20"/>
        <v>37916155</v>
      </c>
      <c r="O98" s="36">
        <f t="shared" si="21"/>
        <v>0.49867807317293517</v>
      </c>
      <c r="P98" s="31">
        <v>12637195</v>
      </c>
      <c r="Q98" s="31">
        <v>98077936</v>
      </c>
      <c r="R98" s="31">
        <v>98733750</v>
      </c>
      <c r="S98" s="31">
        <v>69605046</v>
      </c>
      <c r="T98" s="36">
        <f t="shared" si="22"/>
        <v>0.70497723422841729</v>
      </c>
      <c r="U98" s="36">
        <f t="shared" si="23"/>
        <v>-0.5119646408874754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142144844</v>
      </c>
      <c r="E99" s="31">
        <v>187637043</v>
      </c>
      <c r="F99" s="31">
        <v>41484217</v>
      </c>
      <c r="G99" s="36">
        <f t="shared" si="16"/>
        <v>0.29184468344134945</v>
      </c>
      <c r="H99" s="31">
        <v>20933770</v>
      </c>
      <c r="I99" s="36">
        <f t="shared" si="17"/>
        <v>0.14727069523534742</v>
      </c>
      <c r="J99" s="31">
        <v>52129737</v>
      </c>
      <c r="K99" s="36">
        <f t="shared" si="18"/>
        <v>0.27782220486175535</v>
      </c>
      <c r="L99" s="31">
        <v>43066332</v>
      </c>
      <c r="M99" s="36">
        <f t="shared" si="19"/>
        <v>0.22951934922572831</v>
      </c>
      <c r="N99" s="31">
        <f t="shared" si="20"/>
        <v>157614056</v>
      </c>
      <c r="O99" s="36">
        <f t="shared" si="21"/>
        <v>0.83999435015611501</v>
      </c>
      <c r="P99" s="31">
        <v>33794116</v>
      </c>
      <c r="Q99" s="31">
        <v>111007777</v>
      </c>
      <c r="R99" s="31">
        <v>169877615</v>
      </c>
      <c r="S99" s="31">
        <v>137289431</v>
      </c>
      <c r="T99" s="36">
        <f t="shared" si="22"/>
        <v>0.8081666969482707</v>
      </c>
      <c r="U99" s="36">
        <f t="shared" si="23"/>
        <v>0.27437368090942216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605419107</v>
      </c>
      <c r="E101" s="32">
        <f>SUM(E97:E100)</f>
        <v>663716007</v>
      </c>
      <c r="F101" s="32">
        <f>SUM(F97:F100)</f>
        <v>180014367</v>
      </c>
      <c r="G101" s="37">
        <f>IF(($D101     =0),0,($F101     /$D101     ))</f>
        <v>0.29733843038422636</v>
      </c>
      <c r="H101" s="32">
        <f>SUM(H97:H100)</f>
        <v>139745228</v>
      </c>
      <c r="I101" s="37">
        <f>IF(($D101     =0),0,($H101     /$D101     ))</f>
        <v>0.23082394721975633</v>
      </c>
      <c r="J101" s="32">
        <f>SUM(J97:J100)</f>
        <v>155177021</v>
      </c>
      <c r="K101" s="37">
        <f>IF(($E101     =0),0,($J101     /$E101     ))</f>
        <v>0.23380032930258982</v>
      </c>
      <c r="L101" s="32">
        <f>SUM(L97:L100)</f>
        <v>141070717</v>
      </c>
      <c r="M101" s="37">
        <f>IF(($E101     =0),0,($L101     /$E101     ))</f>
        <v>0.21254680542908769</v>
      </c>
      <c r="N101" s="32">
        <f>$F101     +$H101     +$J101     +$L101</f>
        <v>616007333</v>
      </c>
      <c r="O101" s="37">
        <f>IF(($E101     =0),0,($N101     /$E101     ))</f>
        <v>0.92811884375722165</v>
      </c>
      <c r="P101" s="32">
        <f>SUM(P97:P100)</f>
        <v>117001545</v>
      </c>
      <c r="Q101" s="32">
        <f>SUM(Q97:Q100)</f>
        <v>541349643</v>
      </c>
      <c r="R101" s="32">
        <f>SUM(R97:R100)</f>
        <v>598898549</v>
      </c>
      <c r="S101" s="32">
        <f>SUM(S97:S100)</f>
        <v>557077143</v>
      </c>
      <c r="T101" s="37">
        <f>IF(($R101     =0),0,($S101     /$R101     ))</f>
        <v>0.93016946514592402</v>
      </c>
      <c r="U101" s="37">
        <f>IF(($P101     =0),0,(($L101     /$P101     )-1))</f>
        <v>0.2057167022879911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11415998834</v>
      </c>
      <c r="E102" s="32">
        <f>SUM(E88:E90,E92:E95,E97:E100)</f>
        <v>11719718617</v>
      </c>
      <c r="F102" s="32">
        <f>SUM(F88:F90,F92:F95,F97:F100)</f>
        <v>2972890620</v>
      </c>
      <c r="G102" s="37">
        <f>IF(($D102     =0),0,($F102     /$D102     ))</f>
        <v>0.26041441167161911</v>
      </c>
      <c r="H102" s="32">
        <f>SUM(H88:H90,H92:H95,H97:H100)</f>
        <v>4214568326</v>
      </c>
      <c r="I102" s="37">
        <f>IF(($D102     =0),0,($H102     /$D102     ))</f>
        <v>0.36918086514233434</v>
      </c>
      <c r="J102" s="32">
        <f>SUM(J88:J90,J92:J95,J97:J100)</f>
        <v>2834795535</v>
      </c>
      <c r="K102" s="37">
        <f>IF(($E102     =0),0,($J102     /$E102     ))</f>
        <v>0.24188255944029208</v>
      </c>
      <c r="L102" s="32">
        <f>SUM(L88:L90,L92:L95,L97:L100)</f>
        <v>1539218368</v>
      </c>
      <c r="M102" s="37">
        <f>IF(($E102     =0),0,($L102     /$E102     ))</f>
        <v>0.13133577846888678</v>
      </c>
      <c r="N102" s="32">
        <f>$F102     +$H102     +$J102     +$L102</f>
        <v>11561472849</v>
      </c>
      <c r="O102" s="37">
        <f>IF(($E102     =0),0,($N102     /$E102     ))</f>
        <v>0.98649747718597469</v>
      </c>
      <c r="P102" s="32">
        <f>SUM(P88:P90,P92:P95,P97:P100)</f>
        <v>3513972456</v>
      </c>
      <c r="Q102" s="32">
        <f>SUM(Q88:Q90,Q92:Q95,Q97:Q100)</f>
        <v>6168726406</v>
      </c>
      <c r="R102" s="32">
        <f>SUM(R88:R90,R92:R95,R97:R100)</f>
        <v>13465628072</v>
      </c>
      <c r="S102" s="32">
        <f>SUM(S88:S90,S92:S95,S97:S100)</f>
        <v>13713700717</v>
      </c>
      <c r="T102" s="37">
        <f>IF(($R102     =0),0,($S102     /$R102     ))</f>
        <v>1.0184226568321633</v>
      </c>
      <c r="U102" s="37">
        <f>IF(($P102     =0),0,(($L102     /$P102     )-1))</f>
        <v>-0.5619719883199904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2459086960</v>
      </c>
      <c r="E105" s="31">
        <v>2455691548</v>
      </c>
      <c r="F105" s="31">
        <v>600496656</v>
      </c>
      <c r="G105" s="36">
        <f t="shared" ref="G105:G136" si="24">IF(($D105     =0),0,($F105     /$D105     ))</f>
        <v>0.24419496576078789</v>
      </c>
      <c r="H105" s="31">
        <v>469876453</v>
      </c>
      <c r="I105" s="36">
        <f t="shared" ref="I105:I136" si="25">IF(($D105     =0),0,($H105     /$D105     ))</f>
        <v>0.19107760751982517</v>
      </c>
      <c r="J105" s="31">
        <v>730486932</v>
      </c>
      <c r="K105" s="36">
        <f t="shared" ref="K105:K136" si="26">IF(($E105     =0),0,($J105     /$E105     ))</f>
        <v>0.29746689179874147</v>
      </c>
      <c r="L105" s="31">
        <v>631676453</v>
      </c>
      <c r="M105" s="36">
        <f t="shared" ref="M105:M136" si="27">IF(($E105     =0),0,($L105     /$E105     ))</f>
        <v>0.25722955862044611</v>
      </c>
      <c r="N105" s="31">
        <f t="shared" ref="N105:N136" si="28">$F105     +$H105     +$J105     +$L105</f>
        <v>2432536494</v>
      </c>
      <c r="O105" s="36">
        <f t="shared" ref="O105:O136" si="29">IF(($E105     =0),0,($N105     /$E105     ))</f>
        <v>0.99057086220015778</v>
      </c>
      <c r="P105" s="31">
        <v>360352941</v>
      </c>
      <c r="Q105" s="31">
        <v>2119641770</v>
      </c>
      <c r="R105" s="31">
        <v>2281831240</v>
      </c>
      <c r="S105" s="31">
        <v>1920559804</v>
      </c>
      <c r="T105" s="36">
        <f t="shared" ref="T105:T136" si="30">IF(($R105     =0),0,($S105     /$R105     ))</f>
        <v>0.84167477871851737</v>
      </c>
      <c r="U105" s="36">
        <f t="shared" ref="U105:U136" si="31">IF(($P105     =0),0,(($L105     /$P105     )-1))</f>
        <v>0.7529382478385267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2459086960</v>
      </c>
      <c r="E106" s="32">
        <f>E105</f>
        <v>2455691548</v>
      </c>
      <c r="F106" s="32">
        <f>F105</f>
        <v>600496656</v>
      </c>
      <c r="G106" s="37">
        <f t="shared" si="24"/>
        <v>0.24419496576078789</v>
      </c>
      <c r="H106" s="32">
        <f>H105</f>
        <v>469876453</v>
      </c>
      <c r="I106" s="37">
        <f t="shared" si="25"/>
        <v>0.19107760751982517</v>
      </c>
      <c r="J106" s="32">
        <f>J105</f>
        <v>730486932</v>
      </c>
      <c r="K106" s="37">
        <f t="shared" si="26"/>
        <v>0.29746689179874147</v>
      </c>
      <c r="L106" s="32">
        <f>L105</f>
        <v>631676453</v>
      </c>
      <c r="M106" s="37">
        <f t="shared" si="27"/>
        <v>0.25722955862044611</v>
      </c>
      <c r="N106" s="32">
        <f t="shared" si="28"/>
        <v>2432536494</v>
      </c>
      <c r="O106" s="37">
        <f t="shared" si="29"/>
        <v>0.99057086220015778</v>
      </c>
      <c r="P106" s="32">
        <f>P105</f>
        <v>360352941</v>
      </c>
      <c r="Q106" s="32">
        <f>Q105</f>
        <v>2119641770</v>
      </c>
      <c r="R106" s="32">
        <f>R105</f>
        <v>2281831240</v>
      </c>
      <c r="S106" s="32">
        <f>S105</f>
        <v>1920559804</v>
      </c>
      <c r="T106" s="37">
        <f t="shared" si="30"/>
        <v>0.84167477871851737</v>
      </c>
      <c r="U106" s="37">
        <f t="shared" si="31"/>
        <v>0.7529382478385267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-25064</v>
      </c>
      <c r="Q107" s="31">
        <v>0</v>
      </c>
      <c r="R107" s="31">
        <v>0</v>
      </c>
      <c r="S107" s="31">
        <v>-9454</v>
      </c>
      <c r="T107" s="36">
        <f t="shared" si="30"/>
        <v>0</v>
      </c>
      <c r="U107" s="36">
        <f t="shared" si="31"/>
        <v>-1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112682893</v>
      </c>
      <c r="E111" s="31">
        <v>123951182</v>
      </c>
      <c r="F111" s="31">
        <v>28423071</v>
      </c>
      <c r="G111" s="36">
        <f t="shared" si="24"/>
        <v>0.2522394504017571</v>
      </c>
      <c r="H111" s="31">
        <v>29940026</v>
      </c>
      <c r="I111" s="36">
        <f t="shared" si="25"/>
        <v>0.26570160920522334</v>
      </c>
      <c r="J111" s="31">
        <v>29366851</v>
      </c>
      <c r="K111" s="36">
        <f t="shared" si="26"/>
        <v>0.23692271849412458</v>
      </c>
      <c r="L111" s="31">
        <v>27524639</v>
      </c>
      <c r="M111" s="36">
        <f t="shared" si="27"/>
        <v>0.22206031887618466</v>
      </c>
      <c r="N111" s="31">
        <f t="shared" si="28"/>
        <v>115254587</v>
      </c>
      <c r="O111" s="36">
        <f t="shared" si="29"/>
        <v>0.92983854724354298</v>
      </c>
      <c r="P111" s="31">
        <v>26984250</v>
      </c>
      <c r="Q111" s="31">
        <v>108623285</v>
      </c>
      <c r="R111" s="31">
        <v>108623285</v>
      </c>
      <c r="S111" s="31">
        <v>108441381</v>
      </c>
      <c r="T111" s="36">
        <f t="shared" si="30"/>
        <v>0.99832536826703411</v>
      </c>
      <c r="U111" s="36">
        <f t="shared" si="31"/>
        <v>2.002608929282812E-2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112682893</v>
      </c>
      <c r="E112" s="32">
        <f>SUM(E107:E111)</f>
        <v>123951182</v>
      </c>
      <c r="F112" s="32">
        <f>SUM(F107:F111)</f>
        <v>28423071</v>
      </c>
      <c r="G112" s="37">
        <f t="shared" si="24"/>
        <v>0.2522394504017571</v>
      </c>
      <c r="H112" s="32">
        <f>SUM(H107:H111)</f>
        <v>29940026</v>
      </c>
      <c r="I112" s="37">
        <f t="shared" si="25"/>
        <v>0.26570160920522334</v>
      </c>
      <c r="J112" s="32">
        <f>SUM(J107:J111)</f>
        <v>29366851</v>
      </c>
      <c r="K112" s="37">
        <f t="shared" si="26"/>
        <v>0.23692271849412458</v>
      </c>
      <c r="L112" s="32">
        <f>SUM(L107:L111)</f>
        <v>27524639</v>
      </c>
      <c r="M112" s="37">
        <f t="shared" si="27"/>
        <v>0.22206031887618466</v>
      </c>
      <c r="N112" s="32">
        <f t="shared" si="28"/>
        <v>115254587</v>
      </c>
      <c r="O112" s="37">
        <f t="shared" si="29"/>
        <v>0.92983854724354298</v>
      </c>
      <c r="P112" s="32">
        <f>SUM(P107:P111)</f>
        <v>26959186</v>
      </c>
      <c r="Q112" s="32">
        <f>SUM(Q107:Q111)</f>
        <v>108623285</v>
      </c>
      <c r="R112" s="32">
        <f>SUM(R107:R111)</f>
        <v>108623285</v>
      </c>
      <c r="S112" s="32">
        <f>SUM(S107:S111)</f>
        <v>108431927</v>
      </c>
      <c r="T112" s="37">
        <f t="shared" si="30"/>
        <v>0.99823833352121505</v>
      </c>
      <c r="U112" s="37">
        <f t="shared" si="31"/>
        <v>2.0974409242178194E-2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56350</v>
      </c>
      <c r="E114" s="31">
        <v>56350</v>
      </c>
      <c r="F114" s="31">
        <v>7199</v>
      </c>
      <c r="G114" s="36">
        <f t="shared" si="24"/>
        <v>0.12775510204081633</v>
      </c>
      <c r="H114" s="31">
        <v>13073</v>
      </c>
      <c r="I114" s="36">
        <f t="shared" si="25"/>
        <v>0.23199645075421474</v>
      </c>
      <c r="J114" s="31">
        <v>17027</v>
      </c>
      <c r="K114" s="36">
        <f t="shared" si="26"/>
        <v>0.30216503992901511</v>
      </c>
      <c r="L114" s="31">
        <v>14261</v>
      </c>
      <c r="M114" s="36">
        <f t="shared" si="27"/>
        <v>0.25307897071872226</v>
      </c>
      <c r="N114" s="31">
        <f t="shared" si="28"/>
        <v>51560</v>
      </c>
      <c r="O114" s="36">
        <f t="shared" si="29"/>
        <v>0.91499556344276844</v>
      </c>
      <c r="P114" s="31">
        <v>34693</v>
      </c>
      <c r="Q114" s="31">
        <v>25000</v>
      </c>
      <c r="R114" s="31">
        <v>25000</v>
      </c>
      <c r="S114" s="31">
        <v>39601</v>
      </c>
      <c r="T114" s="36">
        <f t="shared" si="30"/>
        <v>1.5840399999999999</v>
      </c>
      <c r="U114" s="36">
        <f t="shared" si="31"/>
        <v>-0.58893724958925431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243167718</v>
      </c>
      <c r="E117" s="31">
        <v>226406866</v>
      </c>
      <c r="F117" s="31">
        <v>72047752</v>
      </c>
      <c r="G117" s="36">
        <f t="shared" si="24"/>
        <v>0.29628830912498016</v>
      </c>
      <c r="H117" s="31">
        <v>60270625</v>
      </c>
      <c r="I117" s="36">
        <f t="shared" si="25"/>
        <v>0.24785619364162476</v>
      </c>
      <c r="J117" s="31">
        <v>75958793</v>
      </c>
      <c r="K117" s="36">
        <f t="shared" si="26"/>
        <v>0.33549686165436343</v>
      </c>
      <c r="L117" s="31">
        <v>45947550</v>
      </c>
      <c r="M117" s="36">
        <f t="shared" si="27"/>
        <v>0.20294238779843363</v>
      </c>
      <c r="N117" s="31">
        <f t="shared" si="28"/>
        <v>254224720</v>
      </c>
      <c r="O117" s="36">
        <f t="shared" si="29"/>
        <v>1.1228666536994509</v>
      </c>
      <c r="P117" s="31">
        <v>39300179</v>
      </c>
      <c r="Q117" s="31">
        <v>196239191</v>
      </c>
      <c r="R117" s="31">
        <v>214125194</v>
      </c>
      <c r="S117" s="31">
        <v>213777563</v>
      </c>
      <c r="T117" s="36">
        <f t="shared" si="30"/>
        <v>0.99837650584919024</v>
      </c>
      <c r="U117" s="36">
        <f t="shared" si="31"/>
        <v>0.16914352985516934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90008315</v>
      </c>
      <c r="E120" s="31">
        <v>62619785</v>
      </c>
      <c r="F120" s="31">
        <v>14670312</v>
      </c>
      <c r="G120" s="36">
        <f t="shared" si="24"/>
        <v>0.16298840834871756</v>
      </c>
      <c r="H120" s="31">
        <v>18777722</v>
      </c>
      <c r="I120" s="36">
        <f t="shared" si="25"/>
        <v>0.20862208119327641</v>
      </c>
      <c r="J120" s="31">
        <v>17189920</v>
      </c>
      <c r="K120" s="36">
        <f t="shared" si="26"/>
        <v>0.27451260013109274</v>
      </c>
      <c r="L120" s="31">
        <v>14237623</v>
      </c>
      <c r="M120" s="36">
        <f t="shared" si="27"/>
        <v>0.2273662070222694</v>
      </c>
      <c r="N120" s="31">
        <f t="shared" si="28"/>
        <v>64875577</v>
      </c>
      <c r="O120" s="36">
        <f t="shared" si="29"/>
        <v>1.0360236305506318</v>
      </c>
      <c r="P120" s="31">
        <v>27131678</v>
      </c>
      <c r="Q120" s="31">
        <v>79155610</v>
      </c>
      <c r="R120" s="31">
        <v>95722386</v>
      </c>
      <c r="S120" s="31">
        <v>66086840</v>
      </c>
      <c r="T120" s="36">
        <f t="shared" si="30"/>
        <v>0.69040109384653237</v>
      </c>
      <c r="U120" s="36">
        <f t="shared" si="31"/>
        <v>-0.47523986537065643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333232383</v>
      </c>
      <c r="E121" s="32">
        <f>SUM(E113:E120)</f>
        <v>289083001</v>
      </c>
      <c r="F121" s="32">
        <f>SUM(F113:F120)</f>
        <v>86725263</v>
      </c>
      <c r="G121" s="37">
        <f t="shared" si="24"/>
        <v>0.26025460736809602</v>
      </c>
      <c r="H121" s="32">
        <f>SUM(H113:H120)</f>
        <v>79061420</v>
      </c>
      <c r="I121" s="37">
        <f t="shared" si="25"/>
        <v>0.23725611325115423</v>
      </c>
      <c r="J121" s="32">
        <f>SUM(J113:J120)</f>
        <v>93165740</v>
      </c>
      <c r="K121" s="37">
        <f t="shared" si="26"/>
        <v>0.32228024365915586</v>
      </c>
      <c r="L121" s="32">
        <f>SUM(L113:L120)</f>
        <v>60199434</v>
      </c>
      <c r="M121" s="37">
        <f t="shared" si="27"/>
        <v>0.20824273233554816</v>
      </c>
      <c r="N121" s="32">
        <f t="shared" si="28"/>
        <v>319151857</v>
      </c>
      <c r="O121" s="37">
        <f t="shared" si="29"/>
        <v>1.1040146113607006</v>
      </c>
      <c r="P121" s="32">
        <f>SUM(P113:P120)</f>
        <v>66466550</v>
      </c>
      <c r="Q121" s="32">
        <f>SUM(Q113:Q120)</f>
        <v>275419801</v>
      </c>
      <c r="R121" s="32">
        <f>SUM(R113:R120)</f>
        <v>309872580</v>
      </c>
      <c r="S121" s="32">
        <f>SUM(S113:S120)</f>
        <v>279904004</v>
      </c>
      <c r="T121" s="37">
        <f t="shared" si="30"/>
        <v>0.90328742220431379</v>
      </c>
      <c r="U121" s="37">
        <f t="shared" si="31"/>
        <v>-9.4289774330095333E-2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29121827</v>
      </c>
      <c r="E131" s="31">
        <v>29121827</v>
      </c>
      <c r="F131" s="31">
        <v>3474538</v>
      </c>
      <c r="G131" s="36">
        <f t="shared" si="24"/>
        <v>0.11931044024126645</v>
      </c>
      <c r="H131" s="31">
        <v>3470047</v>
      </c>
      <c r="I131" s="36">
        <f t="shared" si="25"/>
        <v>0.11915622601562738</v>
      </c>
      <c r="J131" s="31">
        <v>1629642</v>
      </c>
      <c r="K131" s="36">
        <f t="shared" si="26"/>
        <v>5.5959469850569474E-2</v>
      </c>
      <c r="L131" s="31">
        <v>3079280</v>
      </c>
      <c r="M131" s="36">
        <f t="shared" si="27"/>
        <v>0.1057378714597817</v>
      </c>
      <c r="N131" s="31">
        <f t="shared" si="28"/>
        <v>11653507</v>
      </c>
      <c r="O131" s="36">
        <f t="shared" si="29"/>
        <v>0.40016400756724502</v>
      </c>
      <c r="P131" s="31">
        <v>2976008</v>
      </c>
      <c r="Q131" s="31">
        <v>11929539</v>
      </c>
      <c r="R131" s="31">
        <v>11929539</v>
      </c>
      <c r="S131" s="31">
        <v>13481247</v>
      </c>
      <c r="T131" s="36">
        <f t="shared" si="30"/>
        <v>1.1300727546973943</v>
      </c>
      <c r="U131" s="36">
        <f t="shared" si="31"/>
        <v>3.470151961957102E-2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29121827</v>
      </c>
      <c r="E132" s="32">
        <f>SUM(E127:E131)</f>
        <v>29121827</v>
      </c>
      <c r="F132" s="32">
        <f>SUM(F127:F131)</f>
        <v>3474538</v>
      </c>
      <c r="G132" s="37">
        <f t="shared" si="24"/>
        <v>0.11931044024126645</v>
      </c>
      <c r="H132" s="32">
        <f>SUM(H127:H131)</f>
        <v>3470047</v>
      </c>
      <c r="I132" s="37">
        <f t="shared" si="25"/>
        <v>0.11915622601562738</v>
      </c>
      <c r="J132" s="32">
        <f>SUM(J127:J131)</f>
        <v>1629642</v>
      </c>
      <c r="K132" s="37">
        <f t="shared" si="26"/>
        <v>5.5959469850569474E-2</v>
      </c>
      <c r="L132" s="32">
        <f>SUM(L127:L131)</f>
        <v>3079280</v>
      </c>
      <c r="M132" s="37">
        <f t="shared" si="27"/>
        <v>0.1057378714597817</v>
      </c>
      <c r="N132" s="32">
        <f t="shared" si="28"/>
        <v>11653507</v>
      </c>
      <c r="O132" s="37">
        <f t="shared" si="29"/>
        <v>0.40016400756724502</v>
      </c>
      <c r="P132" s="32">
        <f>SUM(P127:P131)</f>
        <v>2976008</v>
      </c>
      <c r="Q132" s="32">
        <f>SUM(Q127:Q131)</f>
        <v>11929539</v>
      </c>
      <c r="R132" s="32">
        <f>SUM(R127:R131)</f>
        <v>11929539</v>
      </c>
      <c r="S132" s="32">
        <f>SUM(S127:S131)</f>
        <v>13481247</v>
      </c>
      <c r="T132" s="37">
        <f t="shared" si="30"/>
        <v>1.1300727546973943</v>
      </c>
      <c r="U132" s="37">
        <f t="shared" si="31"/>
        <v>3.470151961957102E-2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263057690</v>
      </c>
      <c r="E133" s="31">
        <v>283767690</v>
      </c>
      <c r="F133" s="31">
        <v>87876978</v>
      </c>
      <c r="G133" s="36">
        <f t="shared" si="24"/>
        <v>0.33405971899167819</v>
      </c>
      <c r="H133" s="31">
        <v>76958456</v>
      </c>
      <c r="I133" s="36">
        <f t="shared" si="25"/>
        <v>0.29255353074833129</v>
      </c>
      <c r="J133" s="31">
        <v>65829365</v>
      </c>
      <c r="K133" s="36">
        <f t="shared" si="26"/>
        <v>0.23198329943764914</v>
      </c>
      <c r="L133" s="31">
        <v>33889267</v>
      </c>
      <c r="M133" s="36">
        <f t="shared" si="27"/>
        <v>0.1194260946339592</v>
      </c>
      <c r="N133" s="31">
        <f t="shared" si="28"/>
        <v>264554066</v>
      </c>
      <c r="O133" s="36">
        <f t="shared" si="29"/>
        <v>0.93229100888829164</v>
      </c>
      <c r="P133" s="31">
        <v>31773675</v>
      </c>
      <c r="Q133" s="31">
        <v>243101371</v>
      </c>
      <c r="R133" s="31">
        <v>247184766</v>
      </c>
      <c r="S133" s="31">
        <v>250917020</v>
      </c>
      <c r="T133" s="36">
        <f t="shared" si="30"/>
        <v>1.0150990453837272</v>
      </c>
      <c r="U133" s="36">
        <f t="shared" si="31"/>
        <v>6.6583169872543868E-2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10912618</v>
      </c>
      <c r="E136" s="31">
        <v>9394258</v>
      </c>
      <c r="F136" s="31">
        <v>2232039</v>
      </c>
      <c r="G136" s="36">
        <f t="shared" si="24"/>
        <v>0.20453744463519202</v>
      </c>
      <c r="H136" s="31">
        <v>1047115</v>
      </c>
      <c r="I136" s="36">
        <f t="shared" si="25"/>
        <v>9.5954517971764436E-2</v>
      </c>
      <c r="J136" s="31">
        <v>900694</v>
      </c>
      <c r="K136" s="36">
        <f t="shared" si="26"/>
        <v>9.587707725293472E-2</v>
      </c>
      <c r="L136" s="31">
        <v>178473</v>
      </c>
      <c r="M136" s="36">
        <f t="shared" si="27"/>
        <v>1.8998094367857474E-2</v>
      </c>
      <c r="N136" s="31">
        <f t="shared" si="28"/>
        <v>4358321</v>
      </c>
      <c r="O136" s="36">
        <f t="shared" si="29"/>
        <v>0.46393456513542636</v>
      </c>
      <c r="P136" s="31">
        <v>2207235</v>
      </c>
      <c r="Q136" s="31">
        <v>10598909</v>
      </c>
      <c r="R136" s="31">
        <v>12498909</v>
      </c>
      <c r="S136" s="31">
        <v>7322684</v>
      </c>
      <c r="T136" s="36">
        <f t="shared" si="30"/>
        <v>0.58586585437176952</v>
      </c>
      <c r="U136" s="36">
        <f t="shared" si="31"/>
        <v>-0.91914182223460572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273970308</v>
      </c>
      <c r="E137" s="32">
        <f>SUM(E133:E136)</f>
        <v>293161948</v>
      </c>
      <c r="F137" s="32">
        <f>SUM(F133:F136)</f>
        <v>90109017</v>
      </c>
      <c r="G137" s="37">
        <f t="shared" ref="G137:G170" si="32">IF(($D137     =0),0,($F137     /$D137     ))</f>
        <v>0.32890066685620545</v>
      </c>
      <c r="H137" s="32">
        <f>SUM(H133:H136)</f>
        <v>78005571</v>
      </c>
      <c r="I137" s="37">
        <f t="shared" ref="I137:I170" si="33">IF(($D137     =0),0,($H137     /$D137     ))</f>
        <v>0.28472271893054923</v>
      </c>
      <c r="J137" s="32">
        <f>SUM(J133:J136)</f>
        <v>66730059</v>
      </c>
      <c r="K137" s="37">
        <f t="shared" ref="K137:K170" si="34">IF(($E137     =0),0,($J137     /$E137     ))</f>
        <v>0.2276218296925766</v>
      </c>
      <c r="L137" s="32">
        <f>SUM(L133:L136)</f>
        <v>34067740</v>
      </c>
      <c r="M137" s="37">
        <f t="shared" ref="M137:M170" si="35">IF(($E137     =0),0,($L137     /$E137     ))</f>
        <v>0.11620791931700494</v>
      </c>
      <c r="N137" s="32">
        <f t="shared" ref="N137:N170" si="36">$F137     +$H137     +$J137     +$L137</f>
        <v>268912387</v>
      </c>
      <c r="O137" s="37">
        <f t="shared" ref="O137:O170" si="37">IF(($E137     =0),0,($N137     /$E137     ))</f>
        <v>0.91728271296655461</v>
      </c>
      <c r="P137" s="32">
        <f>SUM(P133:P136)</f>
        <v>33980910</v>
      </c>
      <c r="Q137" s="32">
        <f>SUM(Q133:Q136)</f>
        <v>253700280</v>
      </c>
      <c r="R137" s="32">
        <f>SUM(R133:R136)</f>
        <v>259683675</v>
      </c>
      <c r="S137" s="32">
        <f>SUM(S133:S136)</f>
        <v>258239704</v>
      </c>
      <c r="T137" s="37">
        <f t="shared" ref="T137:T170" si="38">IF(($R137     =0),0,($S137     /$R137     ))</f>
        <v>0.99443950028818717</v>
      </c>
      <c r="U137" s="37">
        <f t="shared" ref="U137:U170" si="39">IF(($P137     =0),0,(($L137     /$P137     )-1))</f>
        <v>2.5552582317542871E-3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36733750</v>
      </c>
      <c r="E140" s="31">
        <v>36733750</v>
      </c>
      <c r="F140" s="31">
        <v>9655919</v>
      </c>
      <c r="G140" s="36">
        <f t="shared" si="32"/>
        <v>0.26286232687923233</v>
      </c>
      <c r="H140" s="31">
        <v>9714624</v>
      </c>
      <c r="I140" s="36">
        <f t="shared" si="33"/>
        <v>0.264460448497635</v>
      </c>
      <c r="J140" s="31">
        <v>8278888</v>
      </c>
      <c r="K140" s="36">
        <f t="shared" si="34"/>
        <v>0.22537551978766121</v>
      </c>
      <c r="L140" s="31">
        <v>7605038</v>
      </c>
      <c r="M140" s="36">
        <f t="shared" si="35"/>
        <v>0.20703135400006806</v>
      </c>
      <c r="N140" s="31">
        <f t="shared" si="36"/>
        <v>35254469</v>
      </c>
      <c r="O140" s="36">
        <f t="shared" si="37"/>
        <v>0.95972964916459658</v>
      </c>
      <c r="P140" s="31">
        <v>9045977</v>
      </c>
      <c r="Q140" s="31">
        <v>34884852</v>
      </c>
      <c r="R140" s="31">
        <v>34884852</v>
      </c>
      <c r="S140" s="31">
        <v>36295379</v>
      </c>
      <c r="T140" s="36">
        <f t="shared" si="38"/>
        <v>1.0404337963079218</v>
      </c>
      <c r="U140" s="36">
        <f t="shared" si="39"/>
        <v>-0.15929058851244038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16436000</v>
      </c>
      <c r="E143" s="31">
        <v>15902234</v>
      </c>
      <c r="F143" s="31">
        <v>4001450</v>
      </c>
      <c r="G143" s="36">
        <f t="shared" si="32"/>
        <v>0.24345643708931614</v>
      </c>
      <c r="H143" s="31">
        <v>2685204</v>
      </c>
      <c r="I143" s="36">
        <f t="shared" si="33"/>
        <v>0.16337332684351424</v>
      </c>
      <c r="J143" s="31">
        <v>4396381</v>
      </c>
      <c r="K143" s="36">
        <f t="shared" si="34"/>
        <v>0.27646310574979593</v>
      </c>
      <c r="L143" s="31">
        <v>5297450</v>
      </c>
      <c r="M143" s="36">
        <f t="shared" si="35"/>
        <v>0.33312615070310247</v>
      </c>
      <c r="N143" s="31">
        <f t="shared" si="36"/>
        <v>16380485</v>
      </c>
      <c r="O143" s="36">
        <f t="shared" si="37"/>
        <v>1.0300744536899658</v>
      </c>
      <c r="P143" s="31">
        <v>3382378</v>
      </c>
      <c r="Q143" s="31">
        <v>12500000</v>
      </c>
      <c r="R143" s="31">
        <v>15363696</v>
      </c>
      <c r="S143" s="31">
        <v>14902814</v>
      </c>
      <c r="T143" s="36">
        <f t="shared" si="38"/>
        <v>0.97000187975601704</v>
      </c>
      <c r="U143" s="36">
        <f t="shared" si="39"/>
        <v>0.56619100526316091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53169750</v>
      </c>
      <c r="E144" s="32">
        <f>SUM(E138:E143)</f>
        <v>52635984</v>
      </c>
      <c r="F144" s="32">
        <f>SUM(F138:F143)</f>
        <v>13657369</v>
      </c>
      <c r="G144" s="37">
        <f t="shared" si="32"/>
        <v>0.2568635173195285</v>
      </c>
      <c r="H144" s="32">
        <f>SUM(H138:H143)</f>
        <v>12399828</v>
      </c>
      <c r="I144" s="37">
        <f t="shared" si="33"/>
        <v>0.23321208017716841</v>
      </c>
      <c r="J144" s="32">
        <f>SUM(J138:J143)</f>
        <v>12675269</v>
      </c>
      <c r="K144" s="37">
        <f t="shared" si="34"/>
        <v>0.24080995616990841</v>
      </c>
      <c r="L144" s="32">
        <f>SUM(L138:L143)</f>
        <v>12902488</v>
      </c>
      <c r="M144" s="37">
        <f t="shared" si="35"/>
        <v>0.24512675587104063</v>
      </c>
      <c r="N144" s="32">
        <f t="shared" si="36"/>
        <v>51634954</v>
      </c>
      <c r="O144" s="37">
        <f t="shared" si="37"/>
        <v>0.98098202172870941</v>
      </c>
      <c r="P144" s="32">
        <f>SUM(P138:P143)</f>
        <v>12428355</v>
      </c>
      <c r="Q144" s="32">
        <f>SUM(Q138:Q143)</f>
        <v>47384852</v>
      </c>
      <c r="R144" s="32">
        <f>SUM(R138:R143)</f>
        <v>50248548</v>
      </c>
      <c r="S144" s="32">
        <f>SUM(S138:S143)</f>
        <v>51198193</v>
      </c>
      <c r="T144" s="37">
        <f t="shared" si="38"/>
        <v>1.018898954055349</v>
      </c>
      <c r="U144" s="37">
        <f t="shared" si="39"/>
        <v>3.8149296507864472E-2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455149</v>
      </c>
      <c r="E149" s="31">
        <v>474710</v>
      </c>
      <c r="F149" s="31">
        <v>119740</v>
      </c>
      <c r="G149" s="36">
        <f t="shared" si="32"/>
        <v>0.26307868412322116</v>
      </c>
      <c r="H149" s="31">
        <v>94570</v>
      </c>
      <c r="I149" s="36">
        <f t="shared" si="33"/>
        <v>0.20777811222259085</v>
      </c>
      <c r="J149" s="31">
        <v>32980</v>
      </c>
      <c r="K149" s="36">
        <f t="shared" si="34"/>
        <v>6.9473994649364879E-2</v>
      </c>
      <c r="L149" s="31">
        <v>99815</v>
      </c>
      <c r="M149" s="36">
        <f t="shared" si="35"/>
        <v>0.21026521455204231</v>
      </c>
      <c r="N149" s="31">
        <f t="shared" si="36"/>
        <v>347105</v>
      </c>
      <c r="O149" s="36">
        <f t="shared" si="37"/>
        <v>0.73119378146657965</v>
      </c>
      <c r="P149" s="31">
        <v>68873</v>
      </c>
      <c r="Q149" s="31">
        <v>435186</v>
      </c>
      <c r="R149" s="31">
        <v>435186</v>
      </c>
      <c r="S149" s="31">
        <v>366672</v>
      </c>
      <c r="T149" s="36">
        <f t="shared" si="38"/>
        <v>0.84256386924211712</v>
      </c>
      <c r="U149" s="36">
        <f t="shared" si="39"/>
        <v>0.44926168454982363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455149</v>
      </c>
      <c r="E150" s="32">
        <f>SUM(E145:E149)</f>
        <v>474710</v>
      </c>
      <c r="F150" s="32">
        <f>SUM(F145:F149)</f>
        <v>119740</v>
      </c>
      <c r="G150" s="37">
        <f t="shared" si="32"/>
        <v>0.26307868412322116</v>
      </c>
      <c r="H150" s="32">
        <f>SUM(H145:H149)</f>
        <v>94570</v>
      </c>
      <c r="I150" s="37">
        <f t="shared" si="33"/>
        <v>0.20777811222259085</v>
      </c>
      <c r="J150" s="32">
        <f>SUM(J145:J149)</f>
        <v>32980</v>
      </c>
      <c r="K150" s="37">
        <f t="shared" si="34"/>
        <v>6.9473994649364879E-2</v>
      </c>
      <c r="L150" s="32">
        <f>SUM(L145:L149)</f>
        <v>99815</v>
      </c>
      <c r="M150" s="37">
        <f t="shared" si="35"/>
        <v>0.21026521455204231</v>
      </c>
      <c r="N150" s="32">
        <f t="shared" si="36"/>
        <v>347105</v>
      </c>
      <c r="O150" s="37">
        <f t="shared" si="37"/>
        <v>0.73119378146657965</v>
      </c>
      <c r="P150" s="32">
        <f>SUM(P145:P149)</f>
        <v>68873</v>
      </c>
      <c r="Q150" s="32">
        <f>SUM(Q145:Q149)</f>
        <v>435186</v>
      </c>
      <c r="R150" s="32">
        <f>SUM(R145:R149)</f>
        <v>435186</v>
      </c>
      <c r="S150" s="32">
        <f>SUM(S145:S149)</f>
        <v>366672</v>
      </c>
      <c r="T150" s="37">
        <f t="shared" si="38"/>
        <v>0.84256386924211712</v>
      </c>
      <c r="U150" s="37">
        <f t="shared" si="39"/>
        <v>0.44926168454982363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232580000</v>
      </c>
      <c r="E152" s="31">
        <v>234660300</v>
      </c>
      <c r="F152" s="31">
        <v>76824333</v>
      </c>
      <c r="G152" s="36">
        <f t="shared" si="32"/>
        <v>0.33031358242325221</v>
      </c>
      <c r="H152" s="31">
        <v>68549643</v>
      </c>
      <c r="I152" s="36">
        <f t="shared" si="33"/>
        <v>0.29473575973858457</v>
      </c>
      <c r="J152" s="31">
        <v>59884818</v>
      </c>
      <c r="K152" s="36">
        <f t="shared" si="34"/>
        <v>0.25519790948873755</v>
      </c>
      <c r="L152" s="31">
        <v>32522833</v>
      </c>
      <c r="M152" s="36">
        <f t="shared" si="35"/>
        <v>0.13859537808483155</v>
      </c>
      <c r="N152" s="31">
        <f t="shared" si="36"/>
        <v>237781627</v>
      </c>
      <c r="O152" s="36">
        <f t="shared" si="37"/>
        <v>1.0133014702529572</v>
      </c>
      <c r="P152" s="31">
        <v>29972615</v>
      </c>
      <c r="Q152" s="31">
        <v>322789500</v>
      </c>
      <c r="R152" s="31">
        <v>312789498</v>
      </c>
      <c r="S152" s="31">
        <v>315419408</v>
      </c>
      <c r="T152" s="36">
        <f t="shared" si="38"/>
        <v>1.0084079229539862</v>
      </c>
      <c r="U152" s="36">
        <f t="shared" si="39"/>
        <v>8.508493503152792E-2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25006523</v>
      </c>
      <c r="E156" s="31">
        <v>27014249</v>
      </c>
      <c r="F156" s="31">
        <v>8182843</v>
      </c>
      <c r="G156" s="36">
        <f t="shared" si="32"/>
        <v>0.32722833958163638</v>
      </c>
      <c r="H156" s="31">
        <v>11948883</v>
      </c>
      <c r="I156" s="36">
        <f t="shared" si="33"/>
        <v>0.47783064442825579</v>
      </c>
      <c r="J156" s="31">
        <v>5952191</v>
      </c>
      <c r="K156" s="36">
        <f t="shared" si="34"/>
        <v>0.22033523863646923</v>
      </c>
      <c r="L156" s="31">
        <v>2460388</v>
      </c>
      <c r="M156" s="36">
        <f t="shared" si="35"/>
        <v>9.107741621838164E-2</v>
      </c>
      <c r="N156" s="31">
        <f t="shared" si="36"/>
        <v>28544305</v>
      </c>
      <c r="O156" s="36">
        <f t="shared" si="37"/>
        <v>1.0566388501120278</v>
      </c>
      <c r="P156" s="31">
        <v>16912888</v>
      </c>
      <c r="Q156" s="31">
        <v>43735790</v>
      </c>
      <c r="R156" s="31">
        <v>53425604</v>
      </c>
      <c r="S156" s="31">
        <v>44230920</v>
      </c>
      <c r="T156" s="36">
        <f t="shared" si="38"/>
        <v>0.82789742536181721</v>
      </c>
      <c r="U156" s="36">
        <f t="shared" si="39"/>
        <v>-0.85452585034560624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257586523</v>
      </c>
      <c r="E157" s="32">
        <f>SUM(E151:E156)</f>
        <v>261674549</v>
      </c>
      <c r="F157" s="32">
        <f>SUM(F151:F156)</f>
        <v>85007176</v>
      </c>
      <c r="G157" s="37">
        <f t="shared" si="32"/>
        <v>0.3300140667685475</v>
      </c>
      <c r="H157" s="32">
        <f>SUM(H151:H156)</f>
        <v>80498526</v>
      </c>
      <c r="I157" s="37">
        <f t="shared" si="33"/>
        <v>0.31251062773963528</v>
      </c>
      <c r="J157" s="32">
        <f>SUM(J151:J156)</f>
        <v>65837009</v>
      </c>
      <c r="K157" s="37">
        <f t="shared" si="34"/>
        <v>0.25159882476763151</v>
      </c>
      <c r="L157" s="32">
        <f>SUM(L151:L156)</f>
        <v>34983221</v>
      </c>
      <c r="M157" s="37">
        <f t="shared" si="35"/>
        <v>0.13368981100259775</v>
      </c>
      <c r="N157" s="32">
        <f t="shared" si="36"/>
        <v>266325932</v>
      </c>
      <c r="O157" s="37">
        <f t="shared" si="37"/>
        <v>1.0177754505272885</v>
      </c>
      <c r="P157" s="32">
        <f>SUM(P151:P156)</f>
        <v>46885503</v>
      </c>
      <c r="Q157" s="32">
        <f>SUM(Q151:Q156)</f>
        <v>366525290</v>
      </c>
      <c r="R157" s="32">
        <f>SUM(R151:R156)</f>
        <v>366215102</v>
      </c>
      <c r="S157" s="32">
        <f>SUM(S151:S156)</f>
        <v>359650328</v>
      </c>
      <c r="T157" s="37">
        <f t="shared" si="38"/>
        <v>0.98207399431605091</v>
      </c>
      <c r="U157" s="37">
        <f t="shared" si="39"/>
        <v>-0.25385846878938256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250217462</v>
      </c>
      <c r="E162" s="31">
        <v>286118459</v>
      </c>
      <c r="F162" s="31">
        <v>81335475</v>
      </c>
      <c r="G162" s="36">
        <f t="shared" si="32"/>
        <v>0.32505914795027374</v>
      </c>
      <c r="H162" s="31">
        <v>40842284</v>
      </c>
      <c r="I162" s="36">
        <f t="shared" si="33"/>
        <v>0.16322715318725436</v>
      </c>
      <c r="J162" s="31">
        <v>130287561</v>
      </c>
      <c r="K162" s="36">
        <f t="shared" si="34"/>
        <v>0.45536230502345881</v>
      </c>
      <c r="L162" s="31">
        <v>37338840</v>
      </c>
      <c r="M162" s="36">
        <f t="shared" si="35"/>
        <v>0.13050133196754005</v>
      </c>
      <c r="N162" s="31">
        <f t="shared" si="36"/>
        <v>289804160</v>
      </c>
      <c r="O162" s="36">
        <f t="shared" si="37"/>
        <v>1.0128817309197098</v>
      </c>
      <c r="P162" s="31">
        <v>26067224</v>
      </c>
      <c r="Q162" s="31">
        <v>230675922</v>
      </c>
      <c r="R162" s="31">
        <v>240774443</v>
      </c>
      <c r="S162" s="31">
        <v>234282060</v>
      </c>
      <c r="T162" s="36">
        <f t="shared" si="38"/>
        <v>0.97303541472630461</v>
      </c>
      <c r="U162" s="36">
        <f t="shared" si="39"/>
        <v>0.43240569076323587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250217462</v>
      </c>
      <c r="E163" s="32">
        <f>SUM(E158:E162)</f>
        <v>286118459</v>
      </c>
      <c r="F163" s="32">
        <f>SUM(F158:F162)</f>
        <v>81335475</v>
      </c>
      <c r="G163" s="37">
        <f t="shared" si="32"/>
        <v>0.32505914795027374</v>
      </c>
      <c r="H163" s="32">
        <f>SUM(H158:H162)</f>
        <v>40842284</v>
      </c>
      <c r="I163" s="37">
        <f t="shared" si="33"/>
        <v>0.16322715318725436</v>
      </c>
      <c r="J163" s="32">
        <f>SUM(J158:J162)</f>
        <v>130287561</v>
      </c>
      <c r="K163" s="37">
        <f t="shared" si="34"/>
        <v>0.45536230502345881</v>
      </c>
      <c r="L163" s="32">
        <f>SUM(L158:L162)</f>
        <v>37338840</v>
      </c>
      <c r="M163" s="37">
        <f t="shared" si="35"/>
        <v>0.13050133196754005</v>
      </c>
      <c r="N163" s="32">
        <f t="shared" si="36"/>
        <v>289804160</v>
      </c>
      <c r="O163" s="37">
        <f t="shared" si="37"/>
        <v>1.0128817309197098</v>
      </c>
      <c r="P163" s="32">
        <f>SUM(P158:P162)</f>
        <v>26067224</v>
      </c>
      <c r="Q163" s="32">
        <f>SUM(Q158:Q162)</f>
        <v>230675922</v>
      </c>
      <c r="R163" s="32">
        <f>SUM(R158:R162)</f>
        <v>240774443</v>
      </c>
      <c r="S163" s="32">
        <f>SUM(S158:S162)</f>
        <v>234282060</v>
      </c>
      <c r="T163" s="37">
        <f t="shared" si="38"/>
        <v>0.97303541472630461</v>
      </c>
      <c r="U163" s="37">
        <f t="shared" si="39"/>
        <v>0.43240569076323587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14651479</v>
      </c>
      <c r="E168" s="31">
        <v>14511444</v>
      </c>
      <c r="F168" s="31">
        <v>3463333</v>
      </c>
      <c r="G168" s="36">
        <f t="shared" si="32"/>
        <v>0.23638111893004113</v>
      </c>
      <c r="H168" s="31">
        <v>3560626</v>
      </c>
      <c r="I168" s="36">
        <f t="shared" si="33"/>
        <v>0.24302160894473521</v>
      </c>
      <c r="J168" s="31">
        <v>3530148</v>
      </c>
      <c r="K168" s="36">
        <f t="shared" si="34"/>
        <v>0.24326648678105364</v>
      </c>
      <c r="L168" s="31">
        <v>3259398</v>
      </c>
      <c r="M168" s="36">
        <f t="shared" si="35"/>
        <v>0.22460879840765674</v>
      </c>
      <c r="N168" s="31">
        <f t="shared" si="36"/>
        <v>13813505</v>
      </c>
      <c r="O168" s="36">
        <f t="shared" si="37"/>
        <v>0.95190423502995292</v>
      </c>
      <c r="P168" s="31">
        <v>3339237</v>
      </c>
      <c r="Q168" s="31">
        <v>13150688</v>
      </c>
      <c r="R168" s="31">
        <v>13914042</v>
      </c>
      <c r="S168" s="31">
        <v>13126484</v>
      </c>
      <c r="T168" s="36">
        <f t="shared" si="38"/>
        <v>0.94339833098103343</v>
      </c>
      <c r="U168" s="36">
        <f t="shared" si="39"/>
        <v>-2.3909354142877537E-2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14651479</v>
      </c>
      <c r="E169" s="32">
        <f>SUM(E164:E168)</f>
        <v>14511444</v>
      </c>
      <c r="F169" s="32">
        <f>SUM(F164:F168)</f>
        <v>3463333</v>
      </c>
      <c r="G169" s="37">
        <f t="shared" si="32"/>
        <v>0.23638111893004113</v>
      </c>
      <c r="H169" s="32">
        <f>SUM(H164:H168)</f>
        <v>3560626</v>
      </c>
      <c r="I169" s="37">
        <f t="shared" si="33"/>
        <v>0.24302160894473521</v>
      </c>
      <c r="J169" s="32">
        <f>SUM(J164:J168)</f>
        <v>3530148</v>
      </c>
      <c r="K169" s="37">
        <f t="shared" si="34"/>
        <v>0.24326648678105364</v>
      </c>
      <c r="L169" s="32">
        <f>SUM(L164:L168)</f>
        <v>3259398</v>
      </c>
      <c r="M169" s="37">
        <f t="shared" si="35"/>
        <v>0.22460879840765674</v>
      </c>
      <c r="N169" s="32">
        <f t="shared" si="36"/>
        <v>13813505</v>
      </c>
      <c r="O169" s="37">
        <f t="shared" si="37"/>
        <v>0.95190423502995292</v>
      </c>
      <c r="P169" s="32">
        <f>SUM(P164:P168)</f>
        <v>3339237</v>
      </c>
      <c r="Q169" s="32">
        <f>SUM(Q164:Q168)</f>
        <v>13150688</v>
      </c>
      <c r="R169" s="32">
        <f>SUM(R164:R168)</f>
        <v>13914042</v>
      </c>
      <c r="S169" s="32">
        <f>SUM(S164:S168)</f>
        <v>13126484</v>
      </c>
      <c r="T169" s="37">
        <f t="shared" si="38"/>
        <v>0.94339833098103343</v>
      </c>
      <c r="U169" s="37">
        <f t="shared" si="39"/>
        <v>-2.3909354142877537E-2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3784174734</v>
      </c>
      <c r="E170" s="32">
        <f>SUM(E105,E107:E111,E113:E120,E122:E125,E127:E131,E133:E136,E138:E143,E145:E149,E151:E156,E158:E162,E164:E168)</f>
        <v>3806424652</v>
      </c>
      <c r="F170" s="32">
        <f>SUM(F105,F107:F111,F113:F120,F122:F125,F127:F131,F133:F136,F138:F143,F145:F149,F151:F156,F158:F162,F164:F168)</f>
        <v>992811638</v>
      </c>
      <c r="G170" s="37">
        <f t="shared" si="32"/>
        <v>0.26235882531527943</v>
      </c>
      <c r="H170" s="32">
        <f>SUM(H105,H107:H111,H113:H120,H122:H125,H127:H131,H133:H136,H138:H143,H145:H149,H151:H156,H158:H162,H164:H168)</f>
        <v>797749351</v>
      </c>
      <c r="I170" s="37">
        <f t="shared" si="33"/>
        <v>0.2108119754176235</v>
      </c>
      <c r="J170" s="32">
        <f>SUM(J105,J107:J111,J113:J120,J122:J125,J127:J131,J133:J136,J138:J143,J145:J149,J151:J156,J158:J162,J164:J168)</f>
        <v>1133742191</v>
      </c>
      <c r="K170" s="37">
        <f t="shared" si="34"/>
        <v>0.2978496344080529</v>
      </c>
      <c r="L170" s="32">
        <f>SUM(L105,L107:L111,L113:L120,L122:L125,L127:L131,L133:L136,L138:L143,L145:L149,L151:L156,L158:L162,L164:L168)</f>
        <v>845131308</v>
      </c>
      <c r="M170" s="37">
        <f t="shared" si="35"/>
        <v>0.22202759420338053</v>
      </c>
      <c r="N170" s="32">
        <f t="shared" si="36"/>
        <v>3769434488</v>
      </c>
      <c r="O170" s="37">
        <f t="shared" si="37"/>
        <v>0.9902821762199957</v>
      </c>
      <c r="P170" s="32">
        <f>SUM(P105,P107:P111,P113:P120,P122:P125,P127:P131,P133:P136,P138:P143,P145:P149,P151:P156,P158:P162,P164:P168)</f>
        <v>579524787</v>
      </c>
      <c r="Q170" s="32">
        <f>SUM(Q105,Q107:Q111,Q113:Q120,Q122:Q125,Q127:Q131,Q133:Q136,Q138:Q143,Q145:Q149,Q151:Q156,Q158:Q162,Q164:Q168)</f>
        <v>3427486613</v>
      </c>
      <c r="R170" s="32">
        <f>SUM(R105,R107:R111,R113:R120,R122:R125,R127:R131,R133:R136,R138:R143,R145:R149,R151:R156,R158:R162,R164:R168)</f>
        <v>3643527640</v>
      </c>
      <c r="S170" s="32">
        <f>SUM(S105,S107:S111,S113:S120,S122:S125,S127:S131,S133:S136,S138:S143,S145:S149,S151:S156,S158:S162,S164:S168)</f>
        <v>3239240423</v>
      </c>
      <c r="T170" s="37">
        <f t="shared" si="38"/>
        <v>0.88903961848358581</v>
      </c>
      <c r="U170" s="37">
        <f t="shared" si="39"/>
        <v>0.45831779236735226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1057151</v>
      </c>
      <c r="M174" s="36">
        <f t="shared" si="43"/>
        <v>0</v>
      </c>
      <c r="N174" s="31">
        <f t="shared" si="44"/>
        <v>1057151</v>
      </c>
      <c r="O174" s="36">
        <f t="shared" si="45"/>
        <v>0</v>
      </c>
      <c r="P174" s="31">
        <v>-1</v>
      </c>
      <c r="Q174" s="31">
        <v>0</v>
      </c>
      <c r="R174" s="31">
        <v>0</v>
      </c>
      <c r="S174" s="31">
        <v>-1</v>
      </c>
      <c r="T174" s="36">
        <f t="shared" si="46"/>
        <v>0</v>
      </c>
      <c r="U174" s="36">
        <f t="shared" si="47"/>
        <v>-1057152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124465</v>
      </c>
      <c r="G177" s="36">
        <f t="shared" si="40"/>
        <v>0</v>
      </c>
      <c r="H177" s="31">
        <v>141375</v>
      </c>
      <c r="I177" s="36">
        <f t="shared" si="41"/>
        <v>0</v>
      </c>
      <c r="J177" s="31">
        <v>132544</v>
      </c>
      <c r="K177" s="36">
        <f t="shared" si="42"/>
        <v>0</v>
      </c>
      <c r="L177" s="31">
        <v>88476</v>
      </c>
      <c r="M177" s="36">
        <f t="shared" si="43"/>
        <v>0</v>
      </c>
      <c r="N177" s="31">
        <f t="shared" si="44"/>
        <v>486860</v>
      </c>
      <c r="O177" s="36">
        <f t="shared" si="45"/>
        <v>0</v>
      </c>
      <c r="P177" s="31">
        <v>118294</v>
      </c>
      <c r="Q177" s="31">
        <v>0</v>
      </c>
      <c r="R177" s="31">
        <v>0</v>
      </c>
      <c r="S177" s="31">
        <v>481435</v>
      </c>
      <c r="T177" s="36">
        <f t="shared" si="46"/>
        <v>0</v>
      </c>
      <c r="U177" s="36">
        <f t="shared" si="47"/>
        <v>-0.25206688420376355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53730671</v>
      </c>
      <c r="E178" s="31">
        <v>53730671</v>
      </c>
      <c r="F178" s="31">
        <v>6576122</v>
      </c>
      <c r="G178" s="36">
        <f t="shared" si="40"/>
        <v>0.12239046856496544</v>
      </c>
      <c r="H178" s="31">
        <v>8611222</v>
      </c>
      <c r="I178" s="36">
        <f t="shared" si="41"/>
        <v>0.16026641468892133</v>
      </c>
      <c r="J178" s="31">
        <v>19081779</v>
      </c>
      <c r="K178" s="36">
        <f t="shared" si="42"/>
        <v>0.35513755262799529</v>
      </c>
      <c r="L178" s="31">
        <v>16076413</v>
      </c>
      <c r="M178" s="36">
        <f t="shared" si="43"/>
        <v>0.29920365223058537</v>
      </c>
      <c r="N178" s="31">
        <f t="shared" si="44"/>
        <v>50345536</v>
      </c>
      <c r="O178" s="36">
        <f t="shared" si="45"/>
        <v>0.93699808811246743</v>
      </c>
      <c r="P178" s="31">
        <v>10757863</v>
      </c>
      <c r="Q178" s="31">
        <v>51469886</v>
      </c>
      <c r="R178" s="31">
        <v>46420145</v>
      </c>
      <c r="S178" s="31">
        <v>38202236</v>
      </c>
      <c r="T178" s="36">
        <f t="shared" si="46"/>
        <v>0.82296675290436938</v>
      </c>
      <c r="U178" s="36">
        <f t="shared" si="47"/>
        <v>0.49438722170007177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53730671</v>
      </c>
      <c r="E179" s="32">
        <f>SUM(E173:E178)</f>
        <v>53730671</v>
      </c>
      <c r="F179" s="32">
        <f>SUM(F173:F178)</f>
        <v>6700587</v>
      </c>
      <c r="G179" s="37">
        <f t="shared" si="40"/>
        <v>0.12470692949284032</v>
      </c>
      <c r="H179" s="32">
        <f>SUM(H173:H178)</f>
        <v>8752597</v>
      </c>
      <c r="I179" s="37">
        <f t="shared" si="41"/>
        <v>0.16289759344341709</v>
      </c>
      <c r="J179" s="32">
        <f>SUM(J173:J178)</f>
        <v>19214323</v>
      </c>
      <c r="K179" s="37">
        <f t="shared" si="42"/>
        <v>0.35760437460384592</v>
      </c>
      <c r="L179" s="32">
        <f>SUM(L173:L178)</f>
        <v>17222040</v>
      </c>
      <c r="M179" s="37">
        <f t="shared" si="43"/>
        <v>0.32052531039487669</v>
      </c>
      <c r="N179" s="32">
        <f t="shared" si="44"/>
        <v>51889547</v>
      </c>
      <c r="O179" s="37">
        <f t="shared" si="45"/>
        <v>0.96573420793497999</v>
      </c>
      <c r="P179" s="32">
        <f>SUM(P173:P178)</f>
        <v>10876156</v>
      </c>
      <c r="Q179" s="32">
        <f>SUM(Q173:Q178)</f>
        <v>51469886</v>
      </c>
      <c r="R179" s="32">
        <f>SUM(R173:R178)</f>
        <v>46420145</v>
      </c>
      <c r="S179" s="32">
        <f>SUM(S173:S178)</f>
        <v>38683670</v>
      </c>
      <c r="T179" s="37">
        <f t="shared" si="46"/>
        <v>0.83333798289514172</v>
      </c>
      <c r="U179" s="37">
        <f t="shared" si="47"/>
        <v>0.58346754128940415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783876</v>
      </c>
      <c r="G180" s="36">
        <f t="shared" si="40"/>
        <v>0</v>
      </c>
      <c r="H180" s="31">
        <v>786716</v>
      </c>
      <c r="I180" s="36">
        <f t="shared" si="41"/>
        <v>0</v>
      </c>
      <c r="J180" s="31">
        <v>779180</v>
      </c>
      <c r="K180" s="36">
        <f t="shared" si="42"/>
        <v>0</v>
      </c>
      <c r="L180" s="31">
        <v>370248</v>
      </c>
      <c r="M180" s="36">
        <f t="shared" si="43"/>
        <v>0</v>
      </c>
      <c r="N180" s="31">
        <f t="shared" si="44"/>
        <v>2720020</v>
      </c>
      <c r="O180" s="36">
        <f t="shared" si="45"/>
        <v>0</v>
      </c>
      <c r="P180" s="31">
        <v>757447</v>
      </c>
      <c r="Q180" s="31">
        <v>0</v>
      </c>
      <c r="R180" s="31">
        <v>0</v>
      </c>
      <c r="S180" s="31">
        <v>2398193</v>
      </c>
      <c r="T180" s="36">
        <f t="shared" si="46"/>
        <v>0</v>
      </c>
      <c r="U180" s="36">
        <f t="shared" si="47"/>
        <v>-0.51118956177791985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865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27739813</v>
      </c>
      <c r="E184" s="31">
        <v>-2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9995</v>
      </c>
      <c r="S184" s="31">
        <v>4604</v>
      </c>
      <c r="T184" s="36">
        <f t="shared" si="46"/>
        <v>0.4606303151575788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27739813</v>
      </c>
      <c r="E185" s="32">
        <f>SUM(E180:E184)</f>
        <v>-2</v>
      </c>
      <c r="F185" s="32">
        <f>SUM(F180:F184)</f>
        <v>783876</v>
      </c>
      <c r="G185" s="37">
        <f t="shared" si="40"/>
        <v>2.8258157327881051E-2</v>
      </c>
      <c r="H185" s="32">
        <f>SUM(H180:H184)</f>
        <v>786716</v>
      </c>
      <c r="I185" s="37">
        <f t="shared" si="41"/>
        <v>2.8360537253801964E-2</v>
      </c>
      <c r="J185" s="32">
        <f>SUM(J180:J184)</f>
        <v>779180</v>
      </c>
      <c r="K185" s="37">
        <f t="shared" si="42"/>
        <v>-389590</v>
      </c>
      <c r="L185" s="32">
        <f>SUM(L180:L184)</f>
        <v>370248</v>
      </c>
      <c r="M185" s="37">
        <f t="shared" si="43"/>
        <v>-185124</v>
      </c>
      <c r="N185" s="32">
        <f t="shared" si="44"/>
        <v>2720020</v>
      </c>
      <c r="O185" s="37">
        <f t="shared" si="45"/>
        <v>-1360010</v>
      </c>
      <c r="P185" s="32">
        <f>SUM(P180:P184)</f>
        <v>757447</v>
      </c>
      <c r="Q185" s="32">
        <f>SUM(Q180:Q184)</f>
        <v>0</v>
      </c>
      <c r="R185" s="32">
        <f>SUM(R180:R184)</f>
        <v>9995</v>
      </c>
      <c r="S185" s="32">
        <f>SUM(S180:S184)</f>
        <v>2403662</v>
      </c>
      <c r="T185" s="37">
        <f t="shared" si="46"/>
        <v>240.48644322161081</v>
      </c>
      <c r="U185" s="37">
        <f t="shared" si="47"/>
        <v>-0.51118956177791985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483167</v>
      </c>
      <c r="G186" s="36">
        <f t="shared" si="40"/>
        <v>0</v>
      </c>
      <c r="H186" s="31">
        <v>299537</v>
      </c>
      <c r="I186" s="36">
        <f t="shared" si="41"/>
        <v>0</v>
      </c>
      <c r="J186" s="31">
        <v>598602</v>
      </c>
      <c r="K186" s="36">
        <f t="shared" si="42"/>
        <v>0</v>
      </c>
      <c r="L186" s="31">
        <v>454742</v>
      </c>
      <c r="M186" s="36">
        <f t="shared" si="43"/>
        <v>0</v>
      </c>
      <c r="N186" s="31">
        <f t="shared" si="44"/>
        <v>1836048</v>
      </c>
      <c r="O186" s="36">
        <f t="shared" si="45"/>
        <v>0</v>
      </c>
      <c r="P186" s="31">
        <v>477464</v>
      </c>
      <c r="Q186" s="31">
        <v>0</v>
      </c>
      <c r="R186" s="31">
        <v>0</v>
      </c>
      <c r="S186" s="31">
        <v>1863230</v>
      </c>
      <c r="T186" s="36">
        <f t="shared" si="46"/>
        <v>0</v>
      </c>
      <c r="U186" s="36">
        <f t="shared" si="47"/>
        <v>-4.7588928170500866E-2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1612360</v>
      </c>
      <c r="E187" s="31">
        <v>1612360</v>
      </c>
      <c r="F187" s="31">
        <v>309339</v>
      </c>
      <c r="G187" s="36">
        <f t="shared" si="40"/>
        <v>0.19185479669552705</v>
      </c>
      <c r="H187" s="31">
        <v>314809</v>
      </c>
      <c r="I187" s="36">
        <f t="shared" si="41"/>
        <v>0.19524733930387755</v>
      </c>
      <c r="J187" s="31">
        <v>320568</v>
      </c>
      <c r="K187" s="36">
        <f t="shared" si="42"/>
        <v>0.19881912228038404</v>
      </c>
      <c r="L187" s="31">
        <v>325578</v>
      </c>
      <c r="M187" s="36">
        <f t="shared" si="43"/>
        <v>0.20192636880101217</v>
      </c>
      <c r="N187" s="31">
        <f t="shared" si="44"/>
        <v>1270294</v>
      </c>
      <c r="O187" s="36">
        <f t="shared" si="45"/>
        <v>0.78784762708080081</v>
      </c>
      <c r="P187" s="31">
        <v>292295</v>
      </c>
      <c r="Q187" s="31">
        <v>297178</v>
      </c>
      <c r="R187" s="31">
        <v>297178</v>
      </c>
      <c r="S187" s="31">
        <v>1147962</v>
      </c>
      <c r="T187" s="36">
        <f t="shared" si="46"/>
        <v>3.8628767943791265</v>
      </c>
      <c r="U187" s="36">
        <f t="shared" si="47"/>
        <v>0.11386783899827235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156248663</v>
      </c>
      <c r="E188" s="31">
        <v>156248657</v>
      </c>
      <c r="F188" s="31">
        <v>44588761</v>
      </c>
      <c r="G188" s="36">
        <f t="shared" si="40"/>
        <v>0.28537051225839927</v>
      </c>
      <c r="H188" s="31">
        <v>39829941</v>
      </c>
      <c r="I188" s="36">
        <f t="shared" si="41"/>
        <v>0.25491380364643507</v>
      </c>
      <c r="J188" s="31">
        <v>34027378</v>
      </c>
      <c r="K188" s="36">
        <f t="shared" si="42"/>
        <v>0.21777709103765289</v>
      </c>
      <c r="L188" s="31">
        <v>46516190</v>
      </c>
      <c r="M188" s="36">
        <f t="shared" si="43"/>
        <v>0.29770617484411405</v>
      </c>
      <c r="N188" s="31">
        <f t="shared" si="44"/>
        <v>164962270</v>
      </c>
      <c r="O188" s="36">
        <f t="shared" si="45"/>
        <v>1.0557676025336973</v>
      </c>
      <c r="P188" s="31">
        <v>39898109</v>
      </c>
      <c r="Q188" s="31">
        <v>138980510</v>
      </c>
      <c r="R188" s="31">
        <v>138980510</v>
      </c>
      <c r="S188" s="31">
        <v>153357046</v>
      </c>
      <c r="T188" s="36">
        <f t="shared" si="46"/>
        <v>1.1034428208674727</v>
      </c>
      <c r="U188" s="36">
        <f t="shared" si="47"/>
        <v>0.16587455310225363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17609000</v>
      </c>
      <c r="E190" s="31">
        <v>24198000</v>
      </c>
      <c r="F190" s="31">
        <v>7337083</v>
      </c>
      <c r="G190" s="36">
        <f t="shared" si="40"/>
        <v>0.41666664773695272</v>
      </c>
      <c r="H190" s="31">
        <v>5869667</v>
      </c>
      <c r="I190" s="36">
        <f t="shared" si="41"/>
        <v>0.33333335226304728</v>
      </c>
      <c r="J190" s="31">
        <v>4402250</v>
      </c>
      <c r="K190" s="36">
        <f t="shared" si="42"/>
        <v>0.18192619224729317</v>
      </c>
      <c r="L190" s="31">
        <v>0</v>
      </c>
      <c r="M190" s="36">
        <f t="shared" si="43"/>
        <v>0</v>
      </c>
      <c r="N190" s="31">
        <f t="shared" si="44"/>
        <v>17609000</v>
      </c>
      <c r="O190" s="36">
        <f t="shared" si="45"/>
        <v>0.72770476898917269</v>
      </c>
      <c r="P190" s="31">
        <v>0</v>
      </c>
      <c r="Q190" s="31">
        <v>31088000</v>
      </c>
      <c r="R190" s="31">
        <v>31088000</v>
      </c>
      <c r="S190" s="31">
        <v>8727055967</v>
      </c>
      <c r="T190" s="36">
        <f t="shared" si="46"/>
        <v>280.72104886129694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175470023</v>
      </c>
      <c r="E191" s="32">
        <f>SUM(E186:E190)</f>
        <v>182059017</v>
      </c>
      <c r="F191" s="32">
        <f>SUM(F186:F190)</f>
        <v>52718350</v>
      </c>
      <c r="G191" s="37">
        <f t="shared" si="40"/>
        <v>0.30044077671318253</v>
      </c>
      <c r="H191" s="32">
        <f>SUM(H186:H190)</f>
        <v>46313954</v>
      </c>
      <c r="I191" s="37">
        <f t="shared" si="41"/>
        <v>0.2639422575330716</v>
      </c>
      <c r="J191" s="32">
        <f>SUM(J186:J190)</f>
        <v>39348798</v>
      </c>
      <c r="K191" s="37">
        <f t="shared" si="42"/>
        <v>0.2161321018227842</v>
      </c>
      <c r="L191" s="32">
        <f>SUM(L186:L190)</f>
        <v>47296510</v>
      </c>
      <c r="M191" s="37">
        <f t="shared" si="43"/>
        <v>0.25978669323475473</v>
      </c>
      <c r="N191" s="32">
        <f t="shared" si="44"/>
        <v>185677612</v>
      </c>
      <c r="O191" s="37">
        <f t="shared" si="45"/>
        <v>1.0198759449525094</v>
      </c>
      <c r="P191" s="32">
        <f>SUM(P186:P190)</f>
        <v>40667868</v>
      </c>
      <c r="Q191" s="32">
        <f>SUM(Q186:Q190)</f>
        <v>170365688</v>
      </c>
      <c r="R191" s="32">
        <f>SUM(R186:R190)</f>
        <v>170365688</v>
      </c>
      <c r="S191" s="32">
        <f>SUM(S186:S190)</f>
        <v>8883424205</v>
      </c>
      <c r="T191" s="37">
        <f t="shared" si="46"/>
        <v>52.143270803449575</v>
      </c>
      <c r="U191" s="37">
        <f t="shared" si="47"/>
        <v>0.1629945784224538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31314671</v>
      </c>
      <c r="E192" s="31">
        <v>31314670</v>
      </c>
      <c r="F192" s="31">
        <v>4532852</v>
      </c>
      <c r="G192" s="36">
        <f t="shared" si="40"/>
        <v>0.1447517044007903</v>
      </c>
      <c r="H192" s="31">
        <v>7235071</v>
      </c>
      <c r="I192" s="36">
        <f t="shared" si="41"/>
        <v>0.23104413263674398</v>
      </c>
      <c r="J192" s="31">
        <v>4736169</v>
      </c>
      <c r="K192" s="36">
        <f t="shared" si="42"/>
        <v>0.1512444167541922</v>
      </c>
      <c r="L192" s="31">
        <v>7116256</v>
      </c>
      <c r="M192" s="36">
        <f t="shared" si="43"/>
        <v>0.22724991194223026</v>
      </c>
      <c r="N192" s="31">
        <f t="shared" si="44"/>
        <v>23620348</v>
      </c>
      <c r="O192" s="36">
        <f t="shared" si="45"/>
        <v>0.75429017773458895</v>
      </c>
      <c r="P192" s="31">
        <v>4422694</v>
      </c>
      <c r="Q192" s="31">
        <v>28309127</v>
      </c>
      <c r="R192" s="31">
        <v>28547153</v>
      </c>
      <c r="S192" s="31">
        <v>25377925</v>
      </c>
      <c r="T192" s="36">
        <f t="shared" si="46"/>
        <v>0.88898269470163982</v>
      </c>
      <c r="U192" s="36">
        <f t="shared" si="47"/>
        <v>0.60903196106264645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33759701</v>
      </c>
      <c r="E193" s="31">
        <v>33759701</v>
      </c>
      <c r="F193" s="31">
        <v>8362717</v>
      </c>
      <c r="G193" s="36">
        <f t="shared" si="40"/>
        <v>0.24771300551506661</v>
      </c>
      <c r="H193" s="31">
        <v>8780008</v>
      </c>
      <c r="I193" s="36">
        <f t="shared" si="41"/>
        <v>0.26007363039145398</v>
      </c>
      <c r="J193" s="31">
        <v>8800717</v>
      </c>
      <c r="K193" s="36">
        <f t="shared" si="42"/>
        <v>0.26068705407076914</v>
      </c>
      <c r="L193" s="31">
        <v>10242327</v>
      </c>
      <c r="M193" s="36">
        <f t="shared" si="43"/>
        <v>0.3033891502771307</v>
      </c>
      <c r="N193" s="31">
        <f t="shared" si="44"/>
        <v>36185769</v>
      </c>
      <c r="O193" s="36">
        <f t="shared" si="45"/>
        <v>1.0718628402544206</v>
      </c>
      <c r="P193" s="31">
        <v>7808340</v>
      </c>
      <c r="Q193" s="31">
        <v>31108630</v>
      </c>
      <c r="R193" s="31">
        <v>31108630</v>
      </c>
      <c r="S193" s="31">
        <v>28144377</v>
      </c>
      <c r="T193" s="36">
        <f t="shared" si="46"/>
        <v>0.90471284013471498</v>
      </c>
      <c r="U193" s="36">
        <f t="shared" si="47"/>
        <v>0.31171631870538419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23580312</v>
      </c>
      <c r="E194" s="31">
        <v>25562943</v>
      </c>
      <c r="F194" s="31">
        <v>7751842</v>
      </c>
      <c r="G194" s="36">
        <f t="shared" si="40"/>
        <v>0.32874213029920896</v>
      </c>
      <c r="H194" s="31">
        <v>5879160</v>
      </c>
      <c r="I194" s="36">
        <f t="shared" si="41"/>
        <v>0.24932494531878968</v>
      </c>
      <c r="J194" s="31">
        <v>6329286</v>
      </c>
      <c r="K194" s="36">
        <f t="shared" si="42"/>
        <v>0.24759613945859052</v>
      </c>
      <c r="L194" s="31">
        <v>6756076</v>
      </c>
      <c r="M194" s="36">
        <f t="shared" si="43"/>
        <v>0.26429179144201043</v>
      </c>
      <c r="N194" s="31">
        <f t="shared" si="44"/>
        <v>26716364</v>
      </c>
      <c r="O194" s="36">
        <f t="shared" si="45"/>
        <v>1.0451208219648263</v>
      </c>
      <c r="P194" s="31">
        <v>5242769</v>
      </c>
      <c r="Q194" s="31">
        <v>23171449</v>
      </c>
      <c r="R194" s="31">
        <v>23171449</v>
      </c>
      <c r="S194" s="31">
        <v>21937941</v>
      </c>
      <c r="T194" s="36">
        <f t="shared" si="46"/>
        <v>0.9467660395342562</v>
      </c>
      <c r="U194" s="36">
        <f t="shared" si="47"/>
        <v>0.28864651484740222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34471758</v>
      </c>
      <c r="E195" s="31">
        <v>30519275</v>
      </c>
      <c r="F195" s="31">
        <v>6905470</v>
      </c>
      <c r="G195" s="36">
        <f t="shared" si="40"/>
        <v>0.20032253649494755</v>
      </c>
      <c r="H195" s="31">
        <v>6923045</v>
      </c>
      <c r="I195" s="36">
        <f t="shared" si="41"/>
        <v>0.20083237414233415</v>
      </c>
      <c r="J195" s="31">
        <v>6692389</v>
      </c>
      <c r="K195" s="36">
        <f t="shared" si="42"/>
        <v>0.21928400985934299</v>
      </c>
      <c r="L195" s="31">
        <v>6677258</v>
      </c>
      <c r="M195" s="36">
        <f t="shared" si="43"/>
        <v>0.21878822481857776</v>
      </c>
      <c r="N195" s="31">
        <f t="shared" si="44"/>
        <v>27198162</v>
      </c>
      <c r="O195" s="36">
        <f t="shared" si="45"/>
        <v>0.89117981996623441</v>
      </c>
      <c r="P195" s="31">
        <v>6425905</v>
      </c>
      <c r="Q195" s="31">
        <v>25856679</v>
      </c>
      <c r="R195" s="31">
        <v>25268855</v>
      </c>
      <c r="S195" s="31">
        <v>25636220</v>
      </c>
      <c r="T195" s="36">
        <f t="shared" si="46"/>
        <v>1.014538252722571</v>
      </c>
      <c r="U195" s="36">
        <f t="shared" si="47"/>
        <v>3.9115579828833402E-2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51984471</v>
      </c>
      <c r="E196" s="31">
        <v>51984471</v>
      </c>
      <c r="F196" s="31">
        <v>12232244</v>
      </c>
      <c r="G196" s="36">
        <f t="shared" si="40"/>
        <v>0.23530573197522775</v>
      </c>
      <c r="H196" s="31">
        <v>12639602</v>
      </c>
      <c r="I196" s="36">
        <f t="shared" si="41"/>
        <v>0.24314187981253094</v>
      </c>
      <c r="J196" s="31">
        <v>8786436</v>
      </c>
      <c r="K196" s="36">
        <f t="shared" si="42"/>
        <v>0.16902039841859698</v>
      </c>
      <c r="L196" s="31">
        <v>12586107</v>
      </c>
      <c r="M196" s="36">
        <f t="shared" si="43"/>
        <v>0.24211282250039631</v>
      </c>
      <c r="N196" s="31">
        <f t="shared" si="44"/>
        <v>46244389</v>
      </c>
      <c r="O196" s="36">
        <f t="shared" si="45"/>
        <v>0.88958083270675203</v>
      </c>
      <c r="P196" s="31">
        <v>5050340</v>
      </c>
      <c r="Q196" s="31">
        <v>32286585</v>
      </c>
      <c r="R196" s="31">
        <v>32286585</v>
      </c>
      <c r="S196" s="31">
        <v>27764162</v>
      </c>
      <c r="T196" s="36">
        <f t="shared" si="46"/>
        <v>0.85992872891326222</v>
      </c>
      <c r="U196" s="36">
        <f t="shared" si="47"/>
        <v>1.4921306288289502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175110913</v>
      </c>
      <c r="E198" s="32">
        <f>SUM(E192:E197)</f>
        <v>173141060</v>
      </c>
      <c r="F198" s="32">
        <f>SUM(F192:F197)</f>
        <v>39785125</v>
      </c>
      <c r="G198" s="37">
        <f t="shared" si="40"/>
        <v>0.22719957493454448</v>
      </c>
      <c r="H198" s="32">
        <f>SUM(H192:H197)</f>
        <v>41456886</v>
      </c>
      <c r="I198" s="37">
        <f t="shared" si="41"/>
        <v>0.2367464442378871</v>
      </c>
      <c r="J198" s="32">
        <f>SUM(J192:J197)</f>
        <v>35344997</v>
      </c>
      <c r="K198" s="37">
        <f t="shared" si="42"/>
        <v>0.20413989032988478</v>
      </c>
      <c r="L198" s="32">
        <f>SUM(L192:L197)</f>
        <v>43378024</v>
      </c>
      <c r="M198" s="37">
        <f t="shared" si="43"/>
        <v>0.25053574235943804</v>
      </c>
      <c r="N198" s="32">
        <f t="shared" si="44"/>
        <v>159965032</v>
      </c>
      <c r="O198" s="37">
        <f t="shared" si="45"/>
        <v>0.92390003850039959</v>
      </c>
      <c r="P198" s="32">
        <f>SUM(P192:P197)</f>
        <v>28950048</v>
      </c>
      <c r="Q198" s="32">
        <f>SUM(Q192:Q197)</f>
        <v>140732470</v>
      </c>
      <c r="R198" s="32">
        <f>SUM(R192:R197)</f>
        <v>140382672</v>
      </c>
      <c r="S198" s="32">
        <f>SUM(S192:S197)</f>
        <v>128860625</v>
      </c>
      <c r="T198" s="37">
        <f t="shared" si="46"/>
        <v>0.91792400845597244</v>
      </c>
      <c r="U198" s="37">
        <f t="shared" si="47"/>
        <v>0.49837485588970343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432051420</v>
      </c>
      <c r="E205" s="32">
        <f>SUM(E173:E178,E180:E184,E186:E190,E192:E197,E199:E203)</f>
        <v>408930746</v>
      </c>
      <c r="F205" s="32">
        <f>SUM(F173:F178,F180:F184,F186:F190,F192:F197,F199:F203)</f>
        <v>99987938</v>
      </c>
      <c r="G205" s="37">
        <f t="shared" si="40"/>
        <v>0.23142601406101154</v>
      </c>
      <c r="H205" s="32">
        <f>SUM(H173:H178,H180:H184,H186:H190,H192:H197,H199:H203)</f>
        <v>97310153</v>
      </c>
      <c r="I205" s="37">
        <f t="shared" si="41"/>
        <v>0.22522817538708703</v>
      </c>
      <c r="J205" s="32">
        <f>SUM(J173:J178,J180:J184,J186:J190,J192:J197,J199:J203)</f>
        <v>94687298</v>
      </c>
      <c r="K205" s="37">
        <f t="shared" si="42"/>
        <v>0.23154849305461614</v>
      </c>
      <c r="L205" s="32">
        <f>SUM(L173:L178,L180:L184,L186:L190,L192:L197,L199:L203)</f>
        <v>108266822</v>
      </c>
      <c r="M205" s="37">
        <f t="shared" si="43"/>
        <v>0.26475588607367762</v>
      </c>
      <c r="N205" s="32">
        <f t="shared" si="44"/>
        <v>400252211</v>
      </c>
      <c r="O205" s="37">
        <f t="shared" si="45"/>
        <v>0.97877749451492702</v>
      </c>
      <c r="P205" s="32">
        <f>SUM(P173:P178,P180:P184,P186:P190,P192:P197,P199:P203)</f>
        <v>81251519</v>
      </c>
      <c r="Q205" s="32">
        <f>SUM(Q173:Q178,Q180:Q184,Q186:Q190,Q192:Q197,Q199:Q203)</f>
        <v>362568044</v>
      </c>
      <c r="R205" s="32">
        <f>SUM(R173:R178,R180:R184,R186:R190,R192:R197,R199:R203)</f>
        <v>357178500</v>
      </c>
      <c r="S205" s="32">
        <f>SUM(S173:S178,S180:S184,S186:S190,S192:S197,S199:S203)</f>
        <v>9053372162</v>
      </c>
      <c r="T205" s="37">
        <f t="shared" si="46"/>
        <v>25.346912431739312</v>
      </c>
      <c r="U205" s="37">
        <f t="shared" si="47"/>
        <v>0.3324898208979945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15037936</v>
      </c>
      <c r="E208" s="31">
        <v>12037936</v>
      </c>
      <c r="F208" s="31">
        <v>947926</v>
      </c>
      <c r="G208" s="36">
        <f t="shared" ref="G208:G231" si="48">IF(($D208     =0),0,($F208     /$D208     ))</f>
        <v>6.303564531728291E-2</v>
      </c>
      <c r="H208" s="31">
        <v>2524912</v>
      </c>
      <c r="I208" s="36">
        <f t="shared" ref="I208:I231" si="49">IF(($D208     =0),0,($H208     /$D208     ))</f>
        <v>0.16790282921805227</v>
      </c>
      <c r="J208" s="31">
        <v>2568593</v>
      </c>
      <c r="K208" s="36">
        <f t="shared" ref="K208:K231" si="50">IF(($E208     =0),0,($J208     /$E208     ))</f>
        <v>0.21337486758527374</v>
      </c>
      <c r="L208" s="31">
        <v>1725133</v>
      </c>
      <c r="M208" s="36">
        <f t="shared" ref="M208:M231" si="51">IF(($E208     =0),0,($L208     /$E208     ))</f>
        <v>0.14330803885317217</v>
      </c>
      <c r="N208" s="31">
        <f t="shared" ref="N208:N231" si="52">$F208     +$H208     +$J208     +$L208</f>
        <v>7766564</v>
      </c>
      <c r="O208" s="36">
        <f t="shared" ref="O208:O231" si="53">IF(($E208     =0),0,($N208     /$E208     ))</f>
        <v>0.64517405641631587</v>
      </c>
      <c r="P208" s="31">
        <v>2287856</v>
      </c>
      <c r="Q208" s="31">
        <v>14281041</v>
      </c>
      <c r="R208" s="31">
        <v>14244083</v>
      </c>
      <c r="S208" s="31">
        <v>9512190</v>
      </c>
      <c r="T208" s="36">
        <f t="shared" ref="T208:T231" si="54">IF(($R208     =0),0,($S208     /$R208     ))</f>
        <v>0.66779939431692448</v>
      </c>
      <c r="U208" s="36">
        <f t="shared" ref="U208:U231" si="55">IF(($P208     =0),0,(($L208     /$P208     )-1))</f>
        <v>-0.24596084718618649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76305207</v>
      </c>
      <c r="E209" s="31">
        <v>78148509</v>
      </c>
      <c r="F209" s="31">
        <v>17221016</v>
      </c>
      <c r="G209" s="36">
        <f t="shared" si="48"/>
        <v>0.22568598758928732</v>
      </c>
      <c r="H209" s="31">
        <v>17171260</v>
      </c>
      <c r="I209" s="36">
        <f t="shared" si="49"/>
        <v>0.22503392199696148</v>
      </c>
      <c r="J209" s="31">
        <v>17101832</v>
      </c>
      <c r="K209" s="36">
        <f t="shared" si="50"/>
        <v>0.21883759804041814</v>
      </c>
      <c r="L209" s="31">
        <v>16687500</v>
      </c>
      <c r="M209" s="36">
        <f t="shared" si="51"/>
        <v>0.21353574384893256</v>
      </c>
      <c r="N209" s="31">
        <f t="shared" si="52"/>
        <v>68181608</v>
      </c>
      <c r="O209" s="36">
        <f t="shared" si="53"/>
        <v>0.8724620453091434</v>
      </c>
      <c r="P209" s="31">
        <v>15854753</v>
      </c>
      <c r="Q209" s="31">
        <v>65813202</v>
      </c>
      <c r="R209" s="31">
        <v>72039905</v>
      </c>
      <c r="S209" s="31">
        <v>63856564</v>
      </c>
      <c r="T209" s="36">
        <f t="shared" si="54"/>
        <v>0.88640544431589685</v>
      </c>
      <c r="U209" s="36">
        <f t="shared" si="55"/>
        <v>5.2523492482033696E-2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17230175</v>
      </c>
      <c r="E210" s="31">
        <v>20324635</v>
      </c>
      <c r="F210" s="31">
        <v>3042160</v>
      </c>
      <c r="G210" s="36">
        <f t="shared" si="48"/>
        <v>0.17656001752739017</v>
      </c>
      <c r="H210" s="31">
        <v>4542354</v>
      </c>
      <c r="I210" s="36">
        <f t="shared" si="49"/>
        <v>0.26362785055868554</v>
      </c>
      <c r="J210" s="31">
        <v>4630194</v>
      </c>
      <c r="K210" s="36">
        <f t="shared" si="50"/>
        <v>0.22781191396549064</v>
      </c>
      <c r="L210" s="31">
        <v>2990123</v>
      </c>
      <c r="M210" s="36">
        <f t="shared" si="51"/>
        <v>0.1471181647296495</v>
      </c>
      <c r="N210" s="31">
        <f t="shared" si="52"/>
        <v>15204831</v>
      </c>
      <c r="O210" s="36">
        <f t="shared" si="53"/>
        <v>0.7480986005406739</v>
      </c>
      <c r="P210" s="31">
        <v>2056639</v>
      </c>
      <c r="Q210" s="31">
        <v>13627793</v>
      </c>
      <c r="R210" s="31">
        <v>16362940</v>
      </c>
      <c r="S210" s="31">
        <v>13760355</v>
      </c>
      <c r="T210" s="36">
        <f t="shared" si="54"/>
        <v>0.84094637027331276</v>
      </c>
      <c r="U210" s="36">
        <f t="shared" si="55"/>
        <v>0.453888115512737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24408035</v>
      </c>
      <c r="E211" s="31">
        <v>24408035</v>
      </c>
      <c r="F211" s="31">
        <v>5261011</v>
      </c>
      <c r="G211" s="36">
        <f t="shared" si="48"/>
        <v>0.21554422549787397</v>
      </c>
      <c r="H211" s="31">
        <v>3517673</v>
      </c>
      <c r="I211" s="36">
        <f t="shared" si="49"/>
        <v>0.14411946721643099</v>
      </c>
      <c r="J211" s="31">
        <v>5308743</v>
      </c>
      <c r="K211" s="36">
        <f t="shared" si="50"/>
        <v>0.21749981102534474</v>
      </c>
      <c r="L211" s="31">
        <v>5348323</v>
      </c>
      <c r="M211" s="36">
        <f t="shared" si="51"/>
        <v>0.21912140817562742</v>
      </c>
      <c r="N211" s="31">
        <f t="shared" si="52"/>
        <v>19435750</v>
      </c>
      <c r="O211" s="36">
        <f t="shared" si="53"/>
        <v>0.79628491191527706</v>
      </c>
      <c r="P211" s="31">
        <v>5019093</v>
      </c>
      <c r="Q211" s="31">
        <v>14706702</v>
      </c>
      <c r="R211" s="31">
        <v>18348598</v>
      </c>
      <c r="S211" s="31">
        <v>19046616</v>
      </c>
      <c r="T211" s="36">
        <f t="shared" si="54"/>
        <v>1.0380420346012267</v>
      </c>
      <c r="U211" s="36">
        <f t="shared" si="55"/>
        <v>6.5595516958940614E-2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57983338</v>
      </c>
      <c r="E212" s="31">
        <v>57983338</v>
      </c>
      <c r="F212" s="31">
        <v>15390942</v>
      </c>
      <c r="G212" s="36">
        <f t="shared" si="48"/>
        <v>0.2654373227012215</v>
      </c>
      <c r="H212" s="31">
        <v>5705228</v>
      </c>
      <c r="I212" s="36">
        <f t="shared" si="49"/>
        <v>9.8394266297673311E-2</v>
      </c>
      <c r="J212" s="31">
        <v>38542500</v>
      </c>
      <c r="K212" s="36">
        <f t="shared" si="50"/>
        <v>0.66471681916622327</v>
      </c>
      <c r="L212" s="31">
        <v>18885799</v>
      </c>
      <c r="M212" s="36">
        <f t="shared" si="51"/>
        <v>0.32571079298677147</v>
      </c>
      <c r="N212" s="31">
        <f t="shared" si="52"/>
        <v>78524469</v>
      </c>
      <c r="O212" s="36">
        <f t="shared" si="53"/>
        <v>1.3542592011518895</v>
      </c>
      <c r="P212" s="31">
        <v>9853654</v>
      </c>
      <c r="Q212" s="31">
        <v>85158732</v>
      </c>
      <c r="R212" s="31">
        <v>85158732</v>
      </c>
      <c r="S212" s="31">
        <v>39502132</v>
      </c>
      <c r="T212" s="36">
        <f t="shared" si="54"/>
        <v>0.46386472734234702</v>
      </c>
      <c r="U212" s="36">
        <f t="shared" si="55"/>
        <v>0.91662899874503401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25270000</v>
      </c>
      <c r="E213" s="31">
        <v>25270000</v>
      </c>
      <c r="F213" s="31">
        <v>6797400</v>
      </c>
      <c r="G213" s="36">
        <f t="shared" si="48"/>
        <v>0.26899089829837752</v>
      </c>
      <c r="H213" s="31">
        <v>6648484</v>
      </c>
      <c r="I213" s="36">
        <f t="shared" si="49"/>
        <v>0.26309790265136523</v>
      </c>
      <c r="J213" s="31">
        <v>6733441</v>
      </c>
      <c r="K213" s="36">
        <f t="shared" si="50"/>
        <v>0.26645987336762961</v>
      </c>
      <c r="L213" s="31">
        <v>6779883</v>
      </c>
      <c r="M213" s="36">
        <f t="shared" si="51"/>
        <v>0.26829770478828652</v>
      </c>
      <c r="N213" s="31">
        <f t="shared" si="52"/>
        <v>26959208</v>
      </c>
      <c r="O213" s="36">
        <f t="shared" si="53"/>
        <v>1.0668463791056588</v>
      </c>
      <c r="P213" s="31">
        <v>6189191</v>
      </c>
      <c r="Q213" s="31">
        <v>23997500</v>
      </c>
      <c r="R213" s="31">
        <v>23997500</v>
      </c>
      <c r="S213" s="31">
        <v>25248299</v>
      </c>
      <c r="T213" s="36">
        <f t="shared" si="54"/>
        <v>1.0521220543806646</v>
      </c>
      <c r="U213" s="36">
        <f t="shared" si="55"/>
        <v>9.5439290854006709E-2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199932105</v>
      </c>
      <c r="E214" s="31">
        <v>199932105</v>
      </c>
      <c r="F214" s="31">
        <v>36383437</v>
      </c>
      <c r="G214" s="36">
        <f t="shared" si="48"/>
        <v>0.18197896230822957</v>
      </c>
      <c r="H214" s="31">
        <v>39962426</v>
      </c>
      <c r="I214" s="36">
        <f t="shared" si="49"/>
        <v>0.19987998425765588</v>
      </c>
      <c r="J214" s="31">
        <v>32493307</v>
      </c>
      <c r="K214" s="36">
        <f t="shared" si="50"/>
        <v>0.16252170705650301</v>
      </c>
      <c r="L214" s="31">
        <v>26108211</v>
      </c>
      <c r="M214" s="36">
        <f t="shared" si="51"/>
        <v>0.13058538547373369</v>
      </c>
      <c r="N214" s="31">
        <f t="shared" si="52"/>
        <v>134947381</v>
      </c>
      <c r="O214" s="36">
        <f t="shared" si="53"/>
        <v>0.67496603909612218</v>
      </c>
      <c r="P214" s="31">
        <v>36489103</v>
      </c>
      <c r="Q214" s="31">
        <v>186815111</v>
      </c>
      <c r="R214" s="31">
        <v>186815111</v>
      </c>
      <c r="S214" s="31">
        <v>145666226</v>
      </c>
      <c r="T214" s="36">
        <f t="shared" si="54"/>
        <v>0.77973470786311283</v>
      </c>
      <c r="U214" s="36">
        <f t="shared" si="55"/>
        <v>-0.28449293478110438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416166796</v>
      </c>
      <c r="E216" s="32">
        <f>SUM(E208:E215)</f>
        <v>418104558</v>
      </c>
      <c r="F216" s="32">
        <f>SUM(F208:F215)</f>
        <v>85043892</v>
      </c>
      <c r="G216" s="37">
        <f t="shared" si="48"/>
        <v>0.20435049796716603</v>
      </c>
      <c r="H216" s="32">
        <f>SUM(H208:H215)</f>
        <v>80072337</v>
      </c>
      <c r="I216" s="37">
        <f t="shared" si="49"/>
        <v>0.19240443439894228</v>
      </c>
      <c r="J216" s="32">
        <f>SUM(J208:J215)</f>
        <v>107378610</v>
      </c>
      <c r="K216" s="37">
        <f t="shared" si="50"/>
        <v>0.25682238556222581</v>
      </c>
      <c r="L216" s="32">
        <f>SUM(L208:L215)</f>
        <v>78524972</v>
      </c>
      <c r="M216" s="37">
        <f t="shared" si="51"/>
        <v>0.1878118056775645</v>
      </c>
      <c r="N216" s="32">
        <f t="shared" si="52"/>
        <v>351019811</v>
      </c>
      <c r="O216" s="37">
        <f t="shared" si="53"/>
        <v>0.83955030932717079</v>
      </c>
      <c r="P216" s="32">
        <f>SUM(P208:P215)</f>
        <v>77750289</v>
      </c>
      <c r="Q216" s="32">
        <f>SUM(Q208:Q215)</f>
        <v>404400081</v>
      </c>
      <c r="R216" s="32">
        <f>SUM(R208:R215)</f>
        <v>416966869</v>
      </c>
      <c r="S216" s="32">
        <f>SUM(S208:S215)</f>
        <v>316592382</v>
      </c>
      <c r="T216" s="37">
        <f t="shared" si="54"/>
        <v>0.75927467033357987</v>
      </c>
      <c r="U216" s="37">
        <f t="shared" si="55"/>
        <v>9.9637314531397791E-3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21880216</v>
      </c>
      <c r="E217" s="31">
        <v>21880216</v>
      </c>
      <c r="F217" s="31">
        <v>2909533</v>
      </c>
      <c r="G217" s="36">
        <f t="shared" si="48"/>
        <v>0.13297551541538713</v>
      </c>
      <c r="H217" s="31">
        <v>1915041</v>
      </c>
      <c r="I217" s="36">
        <f t="shared" si="49"/>
        <v>8.7523861738842065E-2</v>
      </c>
      <c r="J217" s="31">
        <v>3004885</v>
      </c>
      <c r="K217" s="36">
        <f t="shared" si="50"/>
        <v>0.13733342486198491</v>
      </c>
      <c r="L217" s="31">
        <v>3112384</v>
      </c>
      <c r="M217" s="36">
        <f t="shared" si="51"/>
        <v>0.14224649336185713</v>
      </c>
      <c r="N217" s="31">
        <f t="shared" si="52"/>
        <v>10941843</v>
      </c>
      <c r="O217" s="36">
        <f t="shared" si="53"/>
        <v>0.50007929537807128</v>
      </c>
      <c r="P217" s="31">
        <v>2755621</v>
      </c>
      <c r="Q217" s="31">
        <v>14834147</v>
      </c>
      <c r="R217" s="31">
        <v>15834145</v>
      </c>
      <c r="S217" s="31">
        <v>9932348</v>
      </c>
      <c r="T217" s="36">
        <f t="shared" si="54"/>
        <v>0.62727403342586541</v>
      </c>
      <c r="U217" s="36">
        <f t="shared" si="55"/>
        <v>0.12946736869838049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232690808</v>
      </c>
      <c r="E218" s="31">
        <v>228077830</v>
      </c>
      <c r="F218" s="31">
        <v>49235253</v>
      </c>
      <c r="G218" s="36">
        <f t="shared" si="48"/>
        <v>0.2115908807192762</v>
      </c>
      <c r="H218" s="31">
        <v>45563503</v>
      </c>
      <c r="I218" s="36">
        <f t="shared" si="49"/>
        <v>0.19581135753329801</v>
      </c>
      <c r="J218" s="31">
        <v>48957197</v>
      </c>
      <c r="K218" s="36">
        <f t="shared" si="50"/>
        <v>0.21465127496170935</v>
      </c>
      <c r="L218" s="31">
        <v>46695600</v>
      </c>
      <c r="M218" s="36">
        <f t="shared" si="51"/>
        <v>0.20473537476220288</v>
      </c>
      <c r="N218" s="31">
        <f t="shared" si="52"/>
        <v>190451553</v>
      </c>
      <c r="O218" s="36">
        <f t="shared" si="53"/>
        <v>0.83502878381471801</v>
      </c>
      <c r="P218" s="31">
        <v>46335999</v>
      </c>
      <c r="Q218" s="31">
        <v>204038830</v>
      </c>
      <c r="R218" s="31">
        <v>197909263</v>
      </c>
      <c r="S218" s="31">
        <v>182565599</v>
      </c>
      <c r="T218" s="36">
        <f t="shared" si="54"/>
        <v>0.92247121854018521</v>
      </c>
      <c r="U218" s="36">
        <f t="shared" si="55"/>
        <v>7.7607261688692475E-3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127770979</v>
      </c>
      <c r="E219" s="31">
        <v>135819914</v>
      </c>
      <c r="F219" s="31">
        <v>41215115</v>
      </c>
      <c r="G219" s="36">
        <f t="shared" si="48"/>
        <v>0.32257023717412386</v>
      </c>
      <c r="H219" s="31">
        <v>37692001</v>
      </c>
      <c r="I219" s="36">
        <f t="shared" si="49"/>
        <v>0.29499657351768432</v>
      </c>
      <c r="J219" s="31">
        <v>35299132</v>
      </c>
      <c r="K219" s="36">
        <f t="shared" si="50"/>
        <v>0.25989658629882506</v>
      </c>
      <c r="L219" s="31">
        <v>17902059</v>
      </c>
      <c r="M219" s="36">
        <f t="shared" si="51"/>
        <v>0.13180732097945519</v>
      </c>
      <c r="N219" s="31">
        <f t="shared" si="52"/>
        <v>132108307</v>
      </c>
      <c r="O219" s="36">
        <f t="shared" si="53"/>
        <v>0.97267258614226482</v>
      </c>
      <c r="P219" s="31">
        <v>26784637</v>
      </c>
      <c r="Q219" s="31">
        <v>116957076</v>
      </c>
      <c r="R219" s="31">
        <v>117514811</v>
      </c>
      <c r="S219" s="31">
        <v>131050405</v>
      </c>
      <c r="T219" s="36">
        <f t="shared" si="54"/>
        <v>1.1151820258639569</v>
      </c>
      <c r="U219" s="36">
        <f t="shared" si="55"/>
        <v>-0.33162958303299017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14933587</v>
      </c>
      <c r="E220" s="31">
        <v>13440461</v>
      </c>
      <c r="F220" s="31">
        <v>3648494</v>
      </c>
      <c r="G220" s="36">
        <f t="shared" si="48"/>
        <v>0.24431464456597066</v>
      </c>
      <c r="H220" s="31">
        <v>2502721</v>
      </c>
      <c r="I220" s="36">
        <f t="shared" si="49"/>
        <v>0.16759007732033837</v>
      </c>
      <c r="J220" s="31">
        <v>3644454</v>
      </c>
      <c r="K220" s="36">
        <f t="shared" si="50"/>
        <v>0.27115543135015979</v>
      </c>
      <c r="L220" s="31">
        <v>2449567</v>
      </c>
      <c r="M220" s="36">
        <f t="shared" si="51"/>
        <v>0.18225319801158607</v>
      </c>
      <c r="N220" s="31">
        <f t="shared" si="52"/>
        <v>12245236</v>
      </c>
      <c r="O220" s="36">
        <f t="shared" si="53"/>
        <v>0.91107261871449197</v>
      </c>
      <c r="P220" s="31">
        <v>3477548</v>
      </c>
      <c r="Q220" s="31">
        <v>13108932</v>
      </c>
      <c r="R220" s="31">
        <v>14181944</v>
      </c>
      <c r="S220" s="31">
        <v>14117963</v>
      </c>
      <c r="T220" s="36">
        <f t="shared" si="54"/>
        <v>0.99548855925534607</v>
      </c>
      <c r="U220" s="36">
        <f t="shared" si="55"/>
        <v>-0.29560512176970666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3886893</v>
      </c>
      <c r="E221" s="31">
        <v>3993050</v>
      </c>
      <c r="F221" s="31">
        <v>865071</v>
      </c>
      <c r="G221" s="36">
        <f t="shared" si="48"/>
        <v>0.22256105326285031</v>
      </c>
      <c r="H221" s="31">
        <v>1058919</v>
      </c>
      <c r="I221" s="36">
        <f t="shared" si="49"/>
        <v>0.27243327768477288</v>
      </c>
      <c r="J221" s="31">
        <v>997332</v>
      </c>
      <c r="K221" s="36">
        <f t="shared" si="50"/>
        <v>0.24976697011056712</v>
      </c>
      <c r="L221" s="31">
        <v>987979</v>
      </c>
      <c r="M221" s="36">
        <f t="shared" si="51"/>
        <v>0.24742465032994829</v>
      </c>
      <c r="N221" s="31">
        <f t="shared" si="52"/>
        <v>3909301</v>
      </c>
      <c r="O221" s="36">
        <f t="shared" si="53"/>
        <v>0.97902630821051573</v>
      </c>
      <c r="P221" s="31">
        <v>845075</v>
      </c>
      <c r="Q221" s="31">
        <v>2787348</v>
      </c>
      <c r="R221" s="31">
        <v>3691257</v>
      </c>
      <c r="S221" s="31">
        <v>3713750</v>
      </c>
      <c r="T221" s="36">
        <f t="shared" si="54"/>
        <v>1.0060935881733513</v>
      </c>
      <c r="U221" s="36">
        <f t="shared" si="55"/>
        <v>0.16910215069668366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8336620</v>
      </c>
      <c r="E222" s="31">
        <v>12876620</v>
      </c>
      <c r="F222" s="31">
        <v>2760424</v>
      </c>
      <c r="G222" s="36">
        <f t="shared" si="48"/>
        <v>0.33112028615913885</v>
      </c>
      <c r="H222" s="31">
        <v>2605259</v>
      </c>
      <c r="I222" s="36">
        <f t="shared" si="49"/>
        <v>0.3125078269130655</v>
      </c>
      <c r="J222" s="31">
        <v>2631954</v>
      </c>
      <c r="K222" s="36">
        <f t="shared" si="50"/>
        <v>0.20439789323595789</v>
      </c>
      <c r="L222" s="31">
        <v>2636771</v>
      </c>
      <c r="M222" s="36">
        <f t="shared" si="51"/>
        <v>0.20477198208846731</v>
      </c>
      <c r="N222" s="31">
        <f t="shared" si="52"/>
        <v>10634408</v>
      </c>
      <c r="O222" s="36">
        <f t="shared" si="53"/>
        <v>0.82586952166018723</v>
      </c>
      <c r="P222" s="31">
        <v>2703453</v>
      </c>
      <c r="Q222" s="31">
        <v>8000004</v>
      </c>
      <c r="R222" s="31">
        <v>7970004</v>
      </c>
      <c r="S222" s="31">
        <v>9068058</v>
      </c>
      <c r="T222" s="36">
        <f t="shared" si="54"/>
        <v>1.137773331104978</v>
      </c>
      <c r="U222" s="36">
        <f t="shared" si="55"/>
        <v>-2.4665492612595763E-2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409499103</v>
      </c>
      <c r="E224" s="32">
        <f>SUM(E217:E223)</f>
        <v>416088091</v>
      </c>
      <c r="F224" s="32">
        <f>SUM(F217:F223)</f>
        <v>100633890</v>
      </c>
      <c r="G224" s="37">
        <f t="shared" si="48"/>
        <v>0.24574874343497646</v>
      </c>
      <c r="H224" s="32">
        <f>SUM(H217:H223)</f>
        <v>91337444</v>
      </c>
      <c r="I224" s="37">
        <f t="shared" si="49"/>
        <v>0.22304674987285625</v>
      </c>
      <c r="J224" s="32">
        <f>SUM(J217:J223)</f>
        <v>94534954</v>
      </c>
      <c r="K224" s="37">
        <f t="shared" si="50"/>
        <v>0.22719937447092184</v>
      </c>
      <c r="L224" s="32">
        <f>SUM(L217:L223)</f>
        <v>73784360</v>
      </c>
      <c r="M224" s="37">
        <f t="shared" si="51"/>
        <v>0.17732869936909587</v>
      </c>
      <c r="N224" s="32">
        <f t="shared" si="52"/>
        <v>360290648</v>
      </c>
      <c r="O224" s="37">
        <f t="shared" si="53"/>
        <v>0.8658999279073335</v>
      </c>
      <c r="P224" s="32">
        <f>SUM(P217:P223)</f>
        <v>82902333</v>
      </c>
      <c r="Q224" s="32">
        <f>SUM(Q217:Q223)</f>
        <v>359726337</v>
      </c>
      <c r="R224" s="32">
        <f>SUM(R217:R223)</f>
        <v>357101424</v>
      </c>
      <c r="S224" s="32">
        <f>SUM(S217:S223)</f>
        <v>350448123</v>
      </c>
      <c r="T224" s="37">
        <f t="shared" si="54"/>
        <v>0.98136859571862134</v>
      </c>
      <c r="U224" s="37">
        <f t="shared" si="55"/>
        <v>-0.10998451635854445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26029254</v>
      </c>
      <c r="E225" s="31">
        <v>26029254</v>
      </c>
      <c r="F225" s="31">
        <v>5244096</v>
      </c>
      <c r="G225" s="36">
        <f t="shared" si="48"/>
        <v>0.20146931602419341</v>
      </c>
      <c r="H225" s="31">
        <v>7550804</v>
      </c>
      <c r="I225" s="36">
        <f t="shared" si="49"/>
        <v>0.29008914354595028</v>
      </c>
      <c r="J225" s="31">
        <v>7922591</v>
      </c>
      <c r="K225" s="36">
        <f t="shared" si="50"/>
        <v>0.30437257249093652</v>
      </c>
      <c r="L225" s="31">
        <v>7126100</v>
      </c>
      <c r="M225" s="36">
        <f t="shared" si="51"/>
        <v>0.27377273278750131</v>
      </c>
      <c r="N225" s="31">
        <f t="shared" si="52"/>
        <v>27843591</v>
      </c>
      <c r="O225" s="36">
        <f t="shared" si="53"/>
        <v>1.0697037648485814</v>
      </c>
      <c r="P225" s="31">
        <v>4933265</v>
      </c>
      <c r="Q225" s="31">
        <v>23223216</v>
      </c>
      <c r="R225" s="31">
        <v>23223216</v>
      </c>
      <c r="S225" s="31">
        <v>19684963</v>
      </c>
      <c r="T225" s="36">
        <f t="shared" si="54"/>
        <v>0.84764155834402954</v>
      </c>
      <c r="U225" s="36">
        <f t="shared" si="55"/>
        <v>0.4444997380031277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151492044</v>
      </c>
      <c r="E226" s="31">
        <v>153927156</v>
      </c>
      <c r="F226" s="31">
        <v>58992308</v>
      </c>
      <c r="G226" s="36">
        <f t="shared" si="48"/>
        <v>0.38940862135307913</v>
      </c>
      <c r="H226" s="31">
        <v>57263950</v>
      </c>
      <c r="I226" s="36">
        <f t="shared" si="49"/>
        <v>0.37799971858588166</v>
      </c>
      <c r="J226" s="31">
        <v>34757315</v>
      </c>
      <c r="K226" s="36">
        <f t="shared" si="50"/>
        <v>0.22580365871243668</v>
      </c>
      <c r="L226" s="31">
        <v>2647041</v>
      </c>
      <c r="M226" s="36">
        <f t="shared" si="51"/>
        <v>1.7196712190277848E-2</v>
      </c>
      <c r="N226" s="31">
        <f t="shared" si="52"/>
        <v>153660614</v>
      </c>
      <c r="O226" s="36">
        <f t="shared" si="53"/>
        <v>0.99826838871758272</v>
      </c>
      <c r="P226" s="31">
        <v>14235865</v>
      </c>
      <c r="Q226" s="31">
        <v>137737050</v>
      </c>
      <c r="R226" s="31">
        <v>142802221</v>
      </c>
      <c r="S226" s="31">
        <v>138850124</v>
      </c>
      <c r="T226" s="36">
        <f t="shared" si="54"/>
        <v>0.97232468114063852</v>
      </c>
      <c r="U226" s="36">
        <f t="shared" si="55"/>
        <v>-0.81405829572000021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4867802</v>
      </c>
      <c r="E227" s="31">
        <v>4867802</v>
      </c>
      <c r="F227" s="31">
        <v>1022741</v>
      </c>
      <c r="G227" s="36">
        <f t="shared" si="48"/>
        <v>0.21010324577704681</v>
      </c>
      <c r="H227" s="31">
        <v>1012924</v>
      </c>
      <c r="I227" s="36">
        <f t="shared" si="49"/>
        <v>0.20808652447244155</v>
      </c>
      <c r="J227" s="31">
        <v>1013638</v>
      </c>
      <c r="K227" s="36">
        <f t="shared" si="50"/>
        <v>0.20823320258301387</v>
      </c>
      <c r="L227" s="31">
        <v>705176</v>
      </c>
      <c r="M227" s="36">
        <f t="shared" si="51"/>
        <v>0.14486538277440208</v>
      </c>
      <c r="N227" s="31">
        <f t="shared" si="52"/>
        <v>3754479</v>
      </c>
      <c r="O227" s="36">
        <f t="shared" si="53"/>
        <v>0.77128835560690434</v>
      </c>
      <c r="P227" s="31">
        <v>1083649</v>
      </c>
      <c r="Q227" s="31">
        <v>5395634</v>
      </c>
      <c r="R227" s="31">
        <v>5395634</v>
      </c>
      <c r="S227" s="31">
        <v>4001114</v>
      </c>
      <c r="T227" s="36">
        <f t="shared" si="54"/>
        <v>0.74154659118835708</v>
      </c>
      <c r="U227" s="36">
        <f t="shared" si="55"/>
        <v>-0.34925792392186028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234134961</v>
      </c>
      <c r="E228" s="31">
        <v>233684244</v>
      </c>
      <c r="F228" s="31">
        <v>5548023</v>
      </c>
      <c r="G228" s="36">
        <f t="shared" si="48"/>
        <v>2.3695833276261548E-2</v>
      </c>
      <c r="H228" s="31">
        <v>223575646</v>
      </c>
      <c r="I228" s="36">
        <f t="shared" si="49"/>
        <v>0.95490073351326632</v>
      </c>
      <c r="J228" s="31">
        <v>-566933</v>
      </c>
      <c r="K228" s="36">
        <f t="shared" si="50"/>
        <v>-2.4260642921223219E-3</v>
      </c>
      <c r="L228" s="31">
        <v>8111641</v>
      </c>
      <c r="M228" s="36">
        <f t="shared" si="51"/>
        <v>3.4711972279996763E-2</v>
      </c>
      <c r="N228" s="31">
        <f t="shared" si="52"/>
        <v>236668377</v>
      </c>
      <c r="O228" s="36">
        <f t="shared" si="53"/>
        <v>1.0127699366843064</v>
      </c>
      <c r="P228" s="31">
        <v>5385331</v>
      </c>
      <c r="Q228" s="31">
        <v>216846049</v>
      </c>
      <c r="R228" s="31">
        <v>217896049</v>
      </c>
      <c r="S228" s="31">
        <v>213138611</v>
      </c>
      <c r="T228" s="36">
        <f t="shared" si="54"/>
        <v>0.97816647882403773</v>
      </c>
      <c r="U228" s="36">
        <f t="shared" si="55"/>
        <v>0.50624743400173555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416524061</v>
      </c>
      <c r="E230" s="32">
        <f>SUM(E225:E229)</f>
        <v>418508456</v>
      </c>
      <c r="F230" s="32">
        <f>SUM(F225:F229)</f>
        <v>70807168</v>
      </c>
      <c r="G230" s="37">
        <f t="shared" si="48"/>
        <v>0.16999538473240805</v>
      </c>
      <c r="H230" s="32">
        <f>SUM(H225:H229)</f>
        <v>289403324</v>
      </c>
      <c r="I230" s="37">
        <f t="shared" si="49"/>
        <v>0.6948057773786086</v>
      </c>
      <c r="J230" s="32">
        <f>SUM(J225:J229)</f>
        <v>43126611</v>
      </c>
      <c r="K230" s="37">
        <f t="shared" si="50"/>
        <v>0.10304836230119087</v>
      </c>
      <c r="L230" s="32">
        <f>SUM(L225:L229)</f>
        <v>18589958</v>
      </c>
      <c r="M230" s="37">
        <f t="shared" si="51"/>
        <v>4.4419551704350746E-2</v>
      </c>
      <c r="N230" s="32">
        <f t="shared" si="52"/>
        <v>421927061</v>
      </c>
      <c r="O230" s="37">
        <f t="shared" si="53"/>
        <v>1.0081685446279249</v>
      </c>
      <c r="P230" s="32">
        <f>SUM(P225:P229)</f>
        <v>25638110</v>
      </c>
      <c r="Q230" s="32">
        <f>SUM(Q225:Q229)</f>
        <v>383201949</v>
      </c>
      <c r="R230" s="32">
        <f>SUM(R225:R229)</f>
        <v>389317120</v>
      </c>
      <c r="S230" s="32">
        <f>SUM(S225:S229)</f>
        <v>375674812</v>
      </c>
      <c r="T230" s="37">
        <f t="shared" si="54"/>
        <v>0.96495836607442287</v>
      </c>
      <c r="U230" s="37">
        <f t="shared" si="55"/>
        <v>-0.27490918792375885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1242189960</v>
      </c>
      <c r="E231" s="32">
        <f>SUM(E208:E215,E217:E223,E225:E229)</f>
        <v>1252701105</v>
      </c>
      <c r="F231" s="32">
        <f>SUM(F208:F215,F217:F223,F225:F229)</f>
        <v>256484950</v>
      </c>
      <c r="G231" s="37">
        <f t="shared" si="48"/>
        <v>0.20647804141002718</v>
      </c>
      <c r="H231" s="32">
        <f>SUM(H208:H215,H217:H223,H225:H229)</f>
        <v>460813105</v>
      </c>
      <c r="I231" s="37">
        <f t="shared" si="49"/>
        <v>0.37096830584591106</v>
      </c>
      <c r="J231" s="32">
        <f>SUM(J208:J215,J217:J223,J225:J229)</f>
        <v>245040175</v>
      </c>
      <c r="K231" s="37">
        <f t="shared" si="50"/>
        <v>0.19560945066780316</v>
      </c>
      <c r="L231" s="32">
        <f>SUM(L208:L215,L217:L223,L225:L229)</f>
        <v>170899290</v>
      </c>
      <c r="M231" s="37">
        <f t="shared" si="51"/>
        <v>0.1364246341907713</v>
      </c>
      <c r="N231" s="32">
        <f t="shared" si="52"/>
        <v>1133237520</v>
      </c>
      <c r="O231" s="37">
        <f t="shared" si="53"/>
        <v>0.90463520426127508</v>
      </c>
      <c r="P231" s="32">
        <f>SUM(P208:P215,P217:P223,P225:P229)</f>
        <v>186290732</v>
      </c>
      <c r="Q231" s="32">
        <f>SUM(Q208:Q215,Q217:Q223,Q225:Q229)</f>
        <v>1147328367</v>
      </c>
      <c r="R231" s="32">
        <f>SUM(R208:R215,R217:R223,R225:R229)</f>
        <v>1163385413</v>
      </c>
      <c r="S231" s="32">
        <f>SUM(S208:S215,S217:S223,S225:S229)</f>
        <v>1042715317</v>
      </c>
      <c r="T231" s="37">
        <f t="shared" si="54"/>
        <v>0.8962767672246893</v>
      </c>
      <c r="U231" s="37">
        <f t="shared" si="55"/>
        <v>-8.2620546039831932E-2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61289357</v>
      </c>
      <c r="E235" s="31">
        <v>61489357</v>
      </c>
      <c r="F235" s="31">
        <v>-530300</v>
      </c>
      <c r="G235" s="36">
        <f t="shared" si="56"/>
        <v>-8.6523994696175392E-3</v>
      </c>
      <c r="H235" s="31">
        <v>12999457</v>
      </c>
      <c r="I235" s="36">
        <f t="shared" si="57"/>
        <v>0.21209974514824817</v>
      </c>
      <c r="J235" s="31">
        <v>17024740</v>
      </c>
      <c r="K235" s="36">
        <f t="shared" si="58"/>
        <v>0.27687295542869311</v>
      </c>
      <c r="L235" s="31">
        <v>15016879</v>
      </c>
      <c r="M235" s="36">
        <f t="shared" si="59"/>
        <v>0.24421915812194947</v>
      </c>
      <c r="N235" s="31">
        <f t="shared" si="60"/>
        <v>44510776</v>
      </c>
      <c r="O235" s="36">
        <f t="shared" si="61"/>
        <v>0.72387772732767397</v>
      </c>
      <c r="P235" s="31">
        <v>13715444</v>
      </c>
      <c r="Q235" s="31">
        <v>72326137</v>
      </c>
      <c r="R235" s="31">
        <v>67326137</v>
      </c>
      <c r="S235" s="31">
        <v>59204477</v>
      </c>
      <c r="T235" s="36">
        <f t="shared" si="62"/>
        <v>0.879368394476576</v>
      </c>
      <c r="U235" s="36">
        <f t="shared" si="63"/>
        <v>9.4888287976677921E-2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548357419</v>
      </c>
      <c r="E236" s="31">
        <v>548357419</v>
      </c>
      <c r="F236" s="31">
        <v>33734160</v>
      </c>
      <c r="G236" s="36">
        <f t="shared" si="56"/>
        <v>6.151856222082043E-2</v>
      </c>
      <c r="H236" s="31">
        <v>153095456</v>
      </c>
      <c r="I236" s="36">
        <f t="shared" si="57"/>
        <v>0.27918917606547416</v>
      </c>
      <c r="J236" s="31">
        <v>53129257</v>
      </c>
      <c r="K236" s="36">
        <f t="shared" si="58"/>
        <v>9.6888006178320718E-2</v>
      </c>
      <c r="L236" s="31">
        <v>77196436</v>
      </c>
      <c r="M236" s="36">
        <f t="shared" si="59"/>
        <v>0.1407775901724419</v>
      </c>
      <c r="N236" s="31">
        <f t="shared" si="60"/>
        <v>317155309</v>
      </c>
      <c r="O236" s="36">
        <f t="shared" si="61"/>
        <v>0.5783733346370572</v>
      </c>
      <c r="P236" s="31">
        <v>75027272</v>
      </c>
      <c r="Q236" s="31">
        <v>506024684</v>
      </c>
      <c r="R236" s="31">
        <v>506024684</v>
      </c>
      <c r="S236" s="31">
        <v>284991973</v>
      </c>
      <c r="T236" s="36">
        <f t="shared" si="62"/>
        <v>0.56319776882662897</v>
      </c>
      <c r="U236" s="36">
        <f t="shared" si="63"/>
        <v>2.8911673611163646E-2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5565620</v>
      </c>
      <c r="E237" s="31">
        <v>3170070</v>
      </c>
      <c r="F237" s="31">
        <v>1215753</v>
      </c>
      <c r="G237" s="36">
        <f t="shared" si="56"/>
        <v>0.21843981443217467</v>
      </c>
      <c r="H237" s="31">
        <v>1101985</v>
      </c>
      <c r="I237" s="36">
        <f t="shared" si="57"/>
        <v>0.19799860572586703</v>
      </c>
      <c r="J237" s="31">
        <v>1224264</v>
      </c>
      <c r="K237" s="36">
        <f t="shared" si="58"/>
        <v>0.38619462661707787</v>
      </c>
      <c r="L237" s="31">
        <v>1267562</v>
      </c>
      <c r="M237" s="36">
        <f t="shared" si="59"/>
        <v>0.39985300009148061</v>
      </c>
      <c r="N237" s="31">
        <f t="shared" si="60"/>
        <v>4809564</v>
      </c>
      <c r="O237" s="36">
        <f t="shared" si="61"/>
        <v>1.5171791159185759</v>
      </c>
      <c r="P237" s="31">
        <v>808680</v>
      </c>
      <c r="Q237" s="31">
        <v>5285489</v>
      </c>
      <c r="R237" s="31">
        <v>5285489</v>
      </c>
      <c r="S237" s="31">
        <v>4187452</v>
      </c>
      <c r="T237" s="36">
        <f t="shared" si="62"/>
        <v>0.79225441581658762</v>
      </c>
      <c r="U237" s="36">
        <f t="shared" si="63"/>
        <v>0.56744571400306665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30198904</v>
      </c>
      <c r="E238" s="31">
        <v>30198904</v>
      </c>
      <c r="F238" s="31">
        <v>1233943</v>
      </c>
      <c r="G238" s="36">
        <f t="shared" si="56"/>
        <v>4.086052262029112E-2</v>
      </c>
      <c r="H238" s="31">
        <v>1093443</v>
      </c>
      <c r="I238" s="36">
        <f t="shared" si="57"/>
        <v>3.6208035894282786E-2</v>
      </c>
      <c r="J238" s="31">
        <v>1427358</v>
      </c>
      <c r="K238" s="36">
        <f t="shared" si="58"/>
        <v>4.7265225254532417E-2</v>
      </c>
      <c r="L238" s="31">
        <v>1032058</v>
      </c>
      <c r="M238" s="36">
        <f t="shared" si="59"/>
        <v>3.4175346231108253E-2</v>
      </c>
      <c r="N238" s="31">
        <f t="shared" si="60"/>
        <v>4786802</v>
      </c>
      <c r="O238" s="36">
        <f t="shared" si="61"/>
        <v>0.15850913000021458</v>
      </c>
      <c r="P238" s="31">
        <v>1120754</v>
      </c>
      <c r="Q238" s="31">
        <v>28268756</v>
      </c>
      <c r="R238" s="31">
        <v>28268756</v>
      </c>
      <c r="S238" s="31">
        <v>26400090</v>
      </c>
      <c r="T238" s="36">
        <f t="shared" si="62"/>
        <v>0.93389641907128851</v>
      </c>
      <c r="U238" s="36">
        <f t="shared" si="63"/>
        <v>-7.9139579247542224E-2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645411300</v>
      </c>
      <c r="E240" s="32">
        <f>SUM(E234:E239)</f>
        <v>643215750</v>
      </c>
      <c r="F240" s="32">
        <f>SUM(F234:F239)</f>
        <v>35653556</v>
      </c>
      <c r="G240" s="37">
        <f t="shared" si="56"/>
        <v>5.524160484949675E-2</v>
      </c>
      <c r="H240" s="32">
        <f>SUM(H234:H239)</f>
        <v>168290341</v>
      </c>
      <c r="I240" s="37">
        <f t="shared" si="57"/>
        <v>0.26074898440730743</v>
      </c>
      <c r="J240" s="32">
        <f>SUM(J234:J239)</f>
        <v>72805619</v>
      </c>
      <c r="K240" s="37">
        <f t="shared" si="58"/>
        <v>0.1131900439316046</v>
      </c>
      <c r="L240" s="32">
        <f>SUM(L234:L239)</f>
        <v>94512935</v>
      </c>
      <c r="M240" s="37">
        <f t="shared" si="59"/>
        <v>0.14693815411080963</v>
      </c>
      <c r="N240" s="32">
        <f t="shared" si="60"/>
        <v>371262451</v>
      </c>
      <c r="O240" s="37">
        <f t="shared" si="61"/>
        <v>0.57719738827912714</v>
      </c>
      <c r="P240" s="32">
        <f>SUM(P234:P239)</f>
        <v>90672150</v>
      </c>
      <c r="Q240" s="32">
        <f>SUM(Q234:Q239)</f>
        <v>611905066</v>
      </c>
      <c r="R240" s="32">
        <f>SUM(R234:R239)</f>
        <v>606905066</v>
      </c>
      <c r="S240" s="32">
        <f>SUM(S234:S239)</f>
        <v>374783992</v>
      </c>
      <c r="T240" s="37">
        <f t="shared" si="62"/>
        <v>0.61753314150124428</v>
      </c>
      <c r="U240" s="37">
        <f t="shared" si="63"/>
        <v>4.2359037477329053E-2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323069121</v>
      </c>
      <c r="E242" s="31">
        <v>12924000</v>
      </c>
      <c r="F242" s="31">
        <v>3246362</v>
      </c>
      <c r="G242" s="36">
        <f t="shared" si="56"/>
        <v>1.0048505997575671E-2</v>
      </c>
      <c r="H242" s="31">
        <v>3215517</v>
      </c>
      <c r="I242" s="36">
        <f t="shared" si="57"/>
        <v>9.9530310728768168E-3</v>
      </c>
      <c r="J242" s="31">
        <v>3215489</v>
      </c>
      <c r="K242" s="36">
        <f t="shared" si="58"/>
        <v>0.24879982977406376</v>
      </c>
      <c r="L242" s="31">
        <v>3176123</v>
      </c>
      <c r="M242" s="36">
        <f t="shared" si="59"/>
        <v>0.24575386877127825</v>
      </c>
      <c r="N242" s="31">
        <f t="shared" si="60"/>
        <v>12853491</v>
      </c>
      <c r="O242" s="36">
        <f t="shared" si="61"/>
        <v>0.99454433611884863</v>
      </c>
      <c r="P242" s="31">
        <v>3996796</v>
      </c>
      <c r="Q242" s="31">
        <v>12961822</v>
      </c>
      <c r="R242" s="31">
        <v>12961822</v>
      </c>
      <c r="S242" s="31">
        <v>13124404</v>
      </c>
      <c r="T242" s="36">
        <f t="shared" si="62"/>
        <v>1.0125431440116983</v>
      </c>
      <c r="U242" s="36">
        <f t="shared" si="63"/>
        <v>-0.20533272150992943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56504151</v>
      </c>
      <c r="E243" s="31">
        <v>56504151</v>
      </c>
      <c r="F243" s="31">
        <v>13319484</v>
      </c>
      <c r="G243" s="36">
        <f t="shared" si="56"/>
        <v>0.23572576110381696</v>
      </c>
      <c r="H243" s="31">
        <v>13658030</v>
      </c>
      <c r="I243" s="36">
        <f t="shared" si="57"/>
        <v>0.24171728551412089</v>
      </c>
      <c r="J243" s="31">
        <v>8760384</v>
      </c>
      <c r="K243" s="36">
        <f t="shared" si="58"/>
        <v>0.15503965363535857</v>
      </c>
      <c r="L243" s="31">
        <v>8377927</v>
      </c>
      <c r="M243" s="36">
        <f t="shared" si="59"/>
        <v>0.14827100047923913</v>
      </c>
      <c r="N243" s="31">
        <f t="shared" si="60"/>
        <v>44115825</v>
      </c>
      <c r="O243" s="36">
        <f t="shared" si="61"/>
        <v>0.78075370073253558</v>
      </c>
      <c r="P243" s="31">
        <v>3269212</v>
      </c>
      <c r="Q243" s="31">
        <v>53343624</v>
      </c>
      <c r="R243" s="31">
        <v>53343624</v>
      </c>
      <c r="S243" s="31">
        <v>40966846</v>
      </c>
      <c r="T243" s="36">
        <f t="shared" si="62"/>
        <v>0.76798018072412932</v>
      </c>
      <c r="U243" s="36">
        <f t="shared" si="63"/>
        <v>1.5626747362973097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46575000</v>
      </c>
      <c r="E244" s="31">
        <v>46575000</v>
      </c>
      <c r="F244" s="31">
        <v>0</v>
      </c>
      <c r="G244" s="36">
        <f t="shared" si="56"/>
        <v>0</v>
      </c>
      <c r="H244" s="31">
        <v>3415000</v>
      </c>
      <c r="I244" s="36">
        <f t="shared" si="57"/>
        <v>7.3322597960279123E-2</v>
      </c>
      <c r="J244" s="31">
        <v>3823999</v>
      </c>
      <c r="K244" s="36">
        <f t="shared" si="58"/>
        <v>8.2104111647879757E-2</v>
      </c>
      <c r="L244" s="31">
        <v>3789136</v>
      </c>
      <c r="M244" s="36">
        <f t="shared" si="59"/>
        <v>8.1355577026301668E-2</v>
      </c>
      <c r="N244" s="31">
        <f t="shared" si="60"/>
        <v>11028135</v>
      </c>
      <c r="O244" s="36">
        <f t="shared" si="61"/>
        <v>0.23678228663446055</v>
      </c>
      <c r="P244" s="31">
        <v>0</v>
      </c>
      <c r="Q244" s="31">
        <v>44404000</v>
      </c>
      <c r="R244" s="31">
        <v>44404000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17867832</v>
      </c>
      <c r="E245" s="31">
        <v>17837748</v>
      </c>
      <c r="F245" s="31">
        <v>7095146</v>
      </c>
      <c r="G245" s="36">
        <f t="shared" si="56"/>
        <v>0.39709048081490805</v>
      </c>
      <c r="H245" s="31">
        <v>5705150</v>
      </c>
      <c r="I245" s="36">
        <f t="shared" si="57"/>
        <v>0.31929727120783313</v>
      </c>
      <c r="J245" s="31">
        <v>4498904</v>
      </c>
      <c r="K245" s="36">
        <f t="shared" si="58"/>
        <v>0.25221255508262591</v>
      </c>
      <c r="L245" s="31">
        <v>82809</v>
      </c>
      <c r="M245" s="36">
        <f t="shared" si="59"/>
        <v>4.6423461078158521E-3</v>
      </c>
      <c r="N245" s="31">
        <f t="shared" si="60"/>
        <v>17382009</v>
      </c>
      <c r="O245" s="36">
        <f t="shared" si="61"/>
        <v>0.97445086677981996</v>
      </c>
      <c r="P245" s="31">
        <v>16459</v>
      </c>
      <c r="Q245" s="31">
        <v>628870</v>
      </c>
      <c r="R245" s="31">
        <v>628872</v>
      </c>
      <c r="S245" s="31">
        <v>103567</v>
      </c>
      <c r="T245" s="36">
        <f t="shared" si="62"/>
        <v>0.16468693152183592</v>
      </c>
      <c r="U245" s="36">
        <f t="shared" si="63"/>
        <v>4.031229114770035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444016104</v>
      </c>
      <c r="E247" s="32">
        <f>SUM(E241:E246)</f>
        <v>133840899</v>
      </c>
      <c r="F247" s="32">
        <f>SUM(F241:F246)</f>
        <v>23660992</v>
      </c>
      <c r="G247" s="37">
        <f t="shared" si="56"/>
        <v>5.3288589730970656E-2</v>
      </c>
      <c r="H247" s="32">
        <f>SUM(H241:H246)</f>
        <v>25993697</v>
      </c>
      <c r="I247" s="37">
        <f t="shared" si="57"/>
        <v>5.8542239269772069E-2</v>
      </c>
      <c r="J247" s="32">
        <f>SUM(J241:J246)</f>
        <v>20298776</v>
      </c>
      <c r="K247" s="37">
        <f t="shared" si="58"/>
        <v>0.15166347619945381</v>
      </c>
      <c r="L247" s="32">
        <f>SUM(L241:L246)</f>
        <v>15425995</v>
      </c>
      <c r="M247" s="37">
        <f t="shared" si="59"/>
        <v>0.11525621178022721</v>
      </c>
      <c r="N247" s="32">
        <f t="shared" si="60"/>
        <v>85379460</v>
      </c>
      <c r="O247" s="37">
        <f t="shared" si="61"/>
        <v>0.63791756210483908</v>
      </c>
      <c r="P247" s="32">
        <f>SUM(P241:P246)</f>
        <v>7282467</v>
      </c>
      <c r="Q247" s="32">
        <f>SUM(Q241:Q246)</f>
        <v>111338316</v>
      </c>
      <c r="R247" s="32">
        <f>SUM(R241:R246)</f>
        <v>111338318</v>
      </c>
      <c r="S247" s="32">
        <f>SUM(S241:S246)</f>
        <v>54194817</v>
      </c>
      <c r="T247" s="37">
        <f t="shared" si="62"/>
        <v>0.48675800006247627</v>
      </c>
      <c r="U247" s="37">
        <f t="shared" si="63"/>
        <v>1.1182375423053754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26517069</v>
      </c>
      <c r="E248" s="31">
        <v>26517069</v>
      </c>
      <c r="F248" s="31">
        <v>781563</v>
      </c>
      <c r="G248" s="36">
        <f t="shared" si="56"/>
        <v>2.9473958830065268E-2</v>
      </c>
      <c r="H248" s="31">
        <v>15980684</v>
      </c>
      <c r="I248" s="36">
        <f t="shared" si="57"/>
        <v>0.60265650023386819</v>
      </c>
      <c r="J248" s="31">
        <v>9034883</v>
      </c>
      <c r="K248" s="36">
        <f t="shared" si="58"/>
        <v>0.34071951918969628</v>
      </c>
      <c r="L248" s="31">
        <v>7638411</v>
      </c>
      <c r="M248" s="36">
        <f t="shared" si="59"/>
        <v>0.28805638360710228</v>
      </c>
      <c r="N248" s="31">
        <f t="shared" si="60"/>
        <v>33435541</v>
      </c>
      <c r="O248" s="36">
        <f t="shared" si="61"/>
        <v>1.2609063618607321</v>
      </c>
      <c r="P248" s="31">
        <v>8368014</v>
      </c>
      <c r="Q248" s="31">
        <v>34307452</v>
      </c>
      <c r="R248" s="31">
        <v>34307452</v>
      </c>
      <c r="S248" s="31">
        <v>33001046</v>
      </c>
      <c r="T248" s="36">
        <f t="shared" si="62"/>
        <v>0.96192063461897437</v>
      </c>
      <c r="U248" s="36">
        <f t="shared" si="63"/>
        <v>-8.7189505180082172E-2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13548180</v>
      </c>
      <c r="E249" s="31">
        <v>13550295</v>
      </c>
      <c r="F249" s="31">
        <v>4010653</v>
      </c>
      <c r="G249" s="36">
        <f t="shared" si="56"/>
        <v>0.29602891310862417</v>
      </c>
      <c r="H249" s="31">
        <v>1409300</v>
      </c>
      <c r="I249" s="36">
        <f t="shared" si="57"/>
        <v>0.10402135194542736</v>
      </c>
      <c r="J249" s="31">
        <v>2262983</v>
      </c>
      <c r="K249" s="36">
        <f t="shared" si="58"/>
        <v>0.16700617957026029</v>
      </c>
      <c r="L249" s="31">
        <v>2860576</v>
      </c>
      <c r="M249" s="36">
        <f t="shared" si="59"/>
        <v>0.21110802384745128</v>
      </c>
      <c r="N249" s="31">
        <f t="shared" si="60"/>
        <v>10543512</v>
      </c>
      <c r="O249" s="36">
        <f t="shared" si="61"/>
        <v>0.77810202656104532</v>
      </c>
      <c r="P249" s="31">
        <v>2016316</v>
      </c>
      <c r="Q249" s="31">
        <v>19159219</v>
      </c>
      <c r="R249" s="31">
        <v>19159219</v>
      </c>
      <c r="S249" s="31">
        <v>12240611</v>
      </c>
      <c r="T249" s="36">
        <f t="shared" si="62"/>
        <v>0.63888882944550085</v>
      </c>
      <c r="U249" s="36">
        <f t="shared" si="63"/>
        <v>0.41871413012642855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4029947</v>
      </c>
      <c r="E250" s="31">
        <v>4029947</v>
      </c>
      <c r="F250" s="31">
        <v>686647</v>
      </c>
      <c r="G250" s="36">
        <f t="shared" si="56"/>
        <v>0.1703861117776487</v>
      </c>
      <c r="H250" s="31">
        <v>1016661</v>
      </c>
      <c r="I250" s="36">
        <f t="shared" si="57"/>
        <v>0.25227651877307566</v>
      </c>
      <c r="J250" s="31">
        <v>786457</v>
      </c>
      <c r="K250" s="36">
        <f t="shared" si="58"/>
        <v>0.19515318687814009</v>
      </c>
      <c r="L250" s="31">
        <v>1013806</v>
      </c>
      <c r="M250" s="36">
        <f t="shared" si="59"/>
        <v>0.25156807273147763</v>
      </c>
      <c r="N250" s="31">
        <f t="shared" si="60"/>
        <v>3503571</v>
      </c>
      <c r="O250" s="36">
        <f t="shared" si="61"/>
        <v>0.86938389016034201</v>
      </c>
      <c r="P250" s="31">
        <v>564172</v>
      </c>
      <c r="Q250" s="31">
        <v>3827111</v>
      </c>
      <c r="R250" s="31">
        <v>3827111</v>
      </c>
      <c r="S250" s="31">
        <v>3547020</v>
      </c>
      <c r="T250" s="36">
        <f t="shared" si="62"/>
        <v>0.92681398579764218</v>
      </c>
      <c r="U250" s="36">
        <f t="shared" si="63"/>
        <v>0.79698035350921348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26210500</v>
      </c>
      <c r="E251" s="31">
        <v>26761709</v>
      </c>
      <c r="F251" s="31">
        <v>4386553</v>
      </c>
      <c r="G251" s="36">
        <f t="shared" si="56"/>
        <v>0.16735861582190342</v>
      </c>
      <c r="H251" s="31">
        <v>4354974</v>
      </c>
      <c r="I251" s="36">
        <f t="shared" si="57"/>
        <v>0.16615379332710173</v>
      </c>
      <c r="J251" s="31">
        <v>4352915</v>
      </c>
      <c r="K251" s="36">
        <f t="shared" si="58"/>
        <v>0.1626545972830061</v>
      </c>
      <c r="L251" s="31">
        <v>2905856</v>
      </c>
      <c r="M251" s="36">
        <f t="shared" si="59"/>
        <v>0.10858260210511966</v>
      </c>
      <c r="N251" s="31">
        <f t="shared" si="60"/>
        <v>16000298</v>
      </c>
      <c r="O251" s="36">
        <f t="shared" si="61"/>
        <v>0.59788027737690441</v>
      </c>
      <c r="P251" s="31">
        <v>19876454</v>
      </c>
      <c r="Q251" s="31">
        <v>25386584</v>
      </c>
      <c r="R251" s="31">
        <v>24891262</v>
      </c>
      <c r="S251" s="31">
        <v>39215887</v>
      </c>
      <c r="T251" s="36">
        <f t="shared" si="62"/>
        <v>1.5754880969876095</v>
      </c>
      <c r="U251" s="36">
        <f t="shared" si="63"/>
        <v>-0.85380410409220886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70305696</v>
      </c>
      <c r="E254" s="32">
        <f>SUM(E248:E253)</f>
        <v>70859020</v>
      </c>
      <c r="F254" s="32">
        <f>SUM(F248:F253)</f>
        <v>9865416</v>
      </c>
      <c r="G254" s="37">
        <f t="shared" si="56"/>
        <v>0.14032171731860815</v>
      </c>
      <c r="H254" s="32">
        <f>SUM(H248:H253)</f>
        <v>22761619</v>
      </c>
      <c r="I254" s="37">
        <f t="shared" si="57"/>
        <v>0.32375213240190381</v>
      </c>
      <c r="J254" s="32">
        <f>SUM(J248:J253)</f>
        <v>16437238</v>
      </c>
      <c r="K254" s="37">
        <f t="shared" si="58"/>
        <v>0.23197100383268071</v>
      </c>
      <c r="L254" s="32">
        <f>SUM(L248:L253)</f>
        <v>14418649</v>
      </c>
      <c r="M254" s="37">
        <f t="shared" si="59"/>
        <v>0.20348360730927412</v>
      </c>
      <c r="N254" s="32">
        <f t="shared" si="60"/>
        <v>63482922</v>
      </c>
      <c r="O254" s="37">
        <f t="shared" si="61"/>
        <v>0.89590460043054509</v>
      </c>
      <c r="P254" s="32">
        <f>SUM(P248:P253)</f>
        <v>30824956</v>
      </c>
      <c r="Q254" s="32">
        <f>SUM(Q248:Q253)</f>
        <v>82680366</v>
      </c>
      <c r="R254" s="32">
        <f>SUM(R248:R253)</f>
        <v>82185044</v>
      </c>
      <c r="S254" s="32">
        <f>SUM(S248:S253)</f>
        <v>88004564</v>
      </c>
      <c r="T254" s="37">
        <f t="shared" si="62"/>
        <v>1.070809963915089</v>
      </c>
      <c r="U254" s="37">
        <f t="shared" si="63"/>
        <v>-0.53224105169850033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165748406</v>
      </c>
      <c r="E255" s="31">
        <v>144702422</v>
      </c>
      <c r="F255" s="31">
        <v>37643751</v>
      </c>
      <c r="G255" s="36">
        <f t="shared" si="56"/>
        <v>0.22711380403863432</v>
      </c>
      <c r="H255" s="31">
        <v>37190713</v>
      </c>
      <c r="I255" s="36">
        <f t="shared" si="57"/>
        <v>0.22438051681776053</v>
      </c>
      <c r="J255" s="31">
        <v>37236905</v>
      </c>
      <c r="K255" s="36">
        <f t="shared" si="58"/>
        <v>0.25733435892316991</v>
      </c>
      <c r="L255" s="31">
        <v>37445504</v>
      </c>
      <c r="M255" s="36">
        <f t="shared" si="59"/>
        <v>0.25877593120037756</v>
      </c>
      <c r="N255" s="31">
        <f t="shared" si="60"/>
        <v>149516873</v>
      </c>
      <c r="O255" s="36">
        <f t="shared" si="61"/>
        <v>1.0332713919605299</v>
      </c>
      <c r="P255" s="31">
        <v>35615253</v>
      </c>
      <c r="Q255" s="31">
        <v>177121182</v>
      </c>
      <c r="R255" s="31">
        <v>156929312</v>
      </c>
      <c r="S255" s="31">
        <v>145070561</v>
      </c>
      <c r="T255" s="36">
        <f t="shared" si="62"/>
        <v>0.92443253048863172</v>
      </c>
      <c r="U255" s="36">
        <f t="shared" si="63"/>
        <v>5.1389526841210342E-2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40041196</v>
      </c>
      <c r="E256" s="31">
        <v>40041196</v>
      </c>
      <c r="F256" s="31">
        <v>18925985</v>
      </c>
      <c r="G256" s="36">
        <f t="shared" si="56"/>
        <v>0.47266282955184458</v>
      </c>
      <c r="H256" s="31">
        <v>18784780</v>
      </c>
      <c r="I256" s="36">
        <f t="shared" si="57"/>
        <v>0.469136336487052</v>
      </c>
      <c r="J256" s="31">
        <v>18360939</v>
      </c>
      <c r="K256" s="36">
        <f t="shared" si="58"/>
        <v>0.45855121310562252</v>
      </c>
      <c r="L256" s="31">
        <v>16550897</v>
      </c>
      <c r="M256" s="36">
        <f t="shared" si="59"/>
        <v>0.41334671921388161</v>
      </c>
      <c r="N256" s="31">
        <f t="shared" si="60"/>
        <v>72622601</v>
      </c>
      <c r="O256" s="36">
        <f t="shared" si="61"/>
        <v>1.8136970983584007</v>
      </c>
      <c r="P256" s="31">
        <v>17711389</v>
      </c>
      <c r="Q256" s="31">
        <v>32121740</v>
      </c>
      <c r="R256" s="31">
        <v>38752521</v>
      </c>
      <c r="S256" s="31">
        <v>66738228</v>
      </c>
      <c r="T256" s="36">
        <f t="shared" si="62"/>
        <v>1.7221648109035281</v>
      </c>
      <c r="U256" s="36">
        <f t="shared" si="63"/>
        <v>-6.5522359652311901E-2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78717231</v>
      </c>
      <c r="E257" s="31">
        <v>100948579</v>
      </c>
      <c r="F257" s="31">
        <v>34899549</v>
      </c>
      <c r="G257" s="36">
        <f t="shared" si="56"/>
        <v>0.44335336185796476</v>
      </c>
      <c r="H257" s="31">
        <v>22434756</v>
      </c>
      <c r="I257" s="36">
        <f t="shared" si="57"/>
        <v>0.28500438487222701</v>
      </c>
      <c r="J257" s="31">
        <v>20265170</v>
      </c>
      <c r="K257" s="36">
        <f t="shared" si="58"/>
        <v>0.20074745182891579</v>
      </c>
      <c r="L257" s="31">
        <v>30556239</v>
      </c>
      <c r="M257" s="36">
        <f t="shared" si="59"/>
        <v>0.30269112554818628</v>
      </c>
      <c r="N257" s="31">
        <f t="shared" si="60"/>
        <v>108155714</v>
      </c>
      <c r="O257" s="36">
        <f t="shared" si="61"/>
        <v>1.0713941203669644</v>
      </c>
      <c r="P257" s="31">
        <v>24747293</v>
      </c>
      <c r="Q257" s="31">
        <v>74845105</v>
      </c>
      <c r="R257" s="31">
        <v>70478520</v>
      </c>
      <c r="S257" s="31">
        <v>83770228</v>
      </c>
      <c r="T257" s="36">
        <f t="shared" si="62"/>
        <v>1.1885923257185309</v>
      </c>
      <c r="U257" s="36">
        <f t="shared" si="63"/>
        <v>0.23473056224775779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284506833</v>
      </c>
      <c r="E259" s="32">
        <f>SUM(E255:E258)</f>
        <v>285692197</v>
      </c>
      <c r="F259" s="32">
        <f>SUM(F255:F258)</f>
        <v>91469285</v>
      </c>
      <c r="G259" s="37">
        <f t="shared" si="56"/>
        <v>0.32150118869025546</v>
      </c>
      <c r="H259" s="32">
        <f>SUM(H255:H258)</f>
        <v>78410249</v>
      </c>
      <c r="I259" s="37">
        <f t="shared" si="57"/>
        <v>0.27560058285137917</v>
      </c>
      <c r="J259" s="32">
        <f>SUM(J255:J258)</f>
        <v>75863014</v>
      </c>
      <c r="K259" s="37">
        <f t="shared" si="58"/>
        <v>0.26554107811351951</v>
      </c>
      <c r="L259" s="32">
        <f>SUM(L255:L258)</f>
        <v>84552640</v>
      </c>
      <c r="M259" s="37">
        <f t="shared" si="59"/>
        <v>0.29595712059297158</v>
      </c>
      <c r="N259" s="32">
        <f t="shared" si="60"/>
        <v>330295188</v>
      </c>
      <c r="O259" s="37">
        <f t="shared" si="61"/>
        <v>1.1561225384115059</v>
      </c>
      <c r="P259" s="32">
        <f>SUM(P255:P258)</f>
        <v>78073935</v>
      </c>
      <c r="Q259" s="32">
        <f>SUM(Q255:Q258)</f>
        <v>284088027</v>
      </c>
      <c r="R259" s="32">
        <f>SUM(R255:R258)</f>
        <v>266160353</v>
      </c>
      <c r="S259" s="32">
        <f>SUM(S255:S258)</f>
        <v>295579017</v>
      </c>
      <c r="T259" s="37">
        <f t="shared" si="62"/>
        <v>1.1105298504018741</v>
      </c>
      <c r="U259" s="37">
        <f t="shared" si="63"/>
        <v>8.2981663470657718E-2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1444239933</v>
      </c>
      <c r="E260" s="32">
        <f>SUM(E234:E239,E241:E246,E248:E253,E255:E258)</f>
        <v>1133607866</v>
      </c>
      <c r="F260" s="32">
        <f>SUM(F234:F239,F241:F246,F248:F253,F255:F258)</f>
        <v>160649249</v>
      </c>
      <c r="G260" s="37">
        <f t="shared" si="56"/>
        <v>0.11123445996005429</v>
      </c>
      <c r="H260" s="32">
        <f>SUM(H234:H239,H241:H246,H248:H253,H255:H258)</f>
        <v>295455906</v>
      </c>
      <c r="I260" s="37">
        <f t="shared" si="57"/>
        <v>0.20457536123258543</v>
      </c>
      <c r="J260" s="32">
        <f>SUM(J234:J239,J241:J246,J248:J253,J255:J258)</f>
        <v>185404647</v>
      </c>
      <c r="K260" s="37">
        <f t="shared" si="58"/>
        <v>0.16355271744382902</v>
      </c>
      <c r="L260" s="32">
        <f>SUM(L234:L239,L241:L246,L248:L253,L255:L258)</f>
        <v>208910219</v>
      </c>
      <c r="M260" s="37">
        <f t="shared" si="59"/>
        <v>0.18428790524994471</v>
      </c>
      <c r="N260" s="32">
        <f t="shared" si="60"/>
        <v>850420021</v>
      </c>
      <c r="O260" s="37">
        <f t="shared" si="61"/>
        <v>0.75018888498079639</v>
      </c>
      <c r="P260" s="32">
        <f>SUM(P234:P239,P241:P246,P248:P253,P255:P258)</f>
        <v>206853508</v>
      </c>
      <c r="Q260" s="32">
        <f>SUM(Q234:Q239,Q241:Q246,Q248:Q253,Q255:Q258)</f>
        <v>1090011775</v>
      </c>
      <c r="R260" s="32">
        <f>SUM(R234:R239,R241:R246,R248:R253,R255:R258)</f>
        <v>1066588781</v>
      </c>
      <c r="S260" s="32">
        <f>SUM(S234:S239,S241:S246,S248:S253,S255:S258)</f>
        <v>812562390</v>
      </c>
      <c r="T260" s="37">
        <f t="shared" si="62"/>
        <v>0.76183286799451155</v>
      </c>
      <c r="U260" s="37">
        <f t="shared" si="63"/>
        <v>9.9428383878314985E-3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2579175</v>
      </c>
      <c r="E263" s="31">
        <v>2502894</v>
      </c>
      <c r="F263" s="31">
        <v>698314</v>
      </c>
      <c r="G263" s="36">
        <f t="shared" ref="G263:G299" si="64">IF(($D263     =0),0,($F263     /$D263     ))</f>
        <v>0.27075091841383386</v>
      </c>
      <c r="H263" s="31">
        <v>821304</v>
      </c>
      <c r="I263" s="36">
        <f t="shared" ref="I263:I299" si="65">IF(($D263     =0),0,($H263     /$D263     ))</f>
        <v>0.31843670941289365</v>
      </c>
      <c r="J263" s="31">
        <v>825031</v>
      </c>
      <c r="K263" s="36">
        <f t="shared" ref="K263:K299" si="66">IF(($E263     =0),0,($J263     /$E263     ))</f>
        <v>0.3296308193635048</v>
      </c>
      <c r="L263" s="31">
        <v>810525</v>
      </c>
      <c r="M263" s="36">
        <f t="shared" ref="M263:M299" si="67">IF(($E263     =0),0,($L263     /$E263     ))</f>
        <v>0.32383512845530016</v>
      </c>
      <c r="N263" s="31">
        <f t="shared" ref="N263:N299" si="68">$F263     +$H263     +$J263     +$L263</f>
        <v>3155174</v>
      </c>
      <c r="O263" s="36">
        <f t="shared" ref="O263:O299" si="69">IF(($E263     =0),0,($N263     /$E263     ))</f>
        <v>1.260610317496466</v>
      </c>
      <c r="P263" s="31">
        <v>411345</v>
      </c>
      <c r="Q263" s="31">
        <v>3942500</v>
      </c>
      <c r="R263" s="31">
        <v>1496877</v>
      </c>
      <c r="S263" s="31">
        <v>1073999</v>
      </c>
      <c r="T263" s="36">
        <f t="shared" ref="T263:T299" si="70">IF(($R263     =0),0,($S263     /$R263     ))</f>
        <v>0.71749315408012815</v>
      </c>
      <c r="U263" s="36">
        <f t="shared" ref="U263:U299" si="71">IF(($P263     =0),0,(($L263     /$P263     )-1))</f>
        <v>0.97042628450570678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48606434</v>
      </c>
      <c r="E264" s="31">
        <v>66902691</v>
      </c>
      <c r="F264" s="31">
        <v>17162488</v>
      </c>
      <c r="G264" s="36">
        <f t="shared" si="64"/>
        <v>0.35309086858747957</v>
      </c>
      <c r="H264" s="31">
        <v>13574028</v>
      </c>
      <c r="I264" s="36">
        <f t="shared" si="65"/>
        <v>0.27926401677605067</v>
      </c>
      <c r="J264" s="31">
        <v>25188782</v>
      </c>
      <c r="K264" s="36">
        <f t="shared" si="66"/>
        <v>0.37649878687241445</v>
      </c>
      <c r="L264" s="31">
        <v>10600696</v>
      </c>
      <c r="M264" s="36">
        <f t="shared" si="67"/>
        <v>0.1584494710384669</v>
      </c>
      <c r="N264" s="31">
        <f t="shared" si="68"/>
        <v>66525994</v>
      </c>
      <c r="O264" s="36">
        <f t="shared" si="69"/>
        <v>0.99436947909912921</v>
      </c>
      <c r="P264" s="31">
        <v>7147176</v>
      </c>
      <c r="Q264" s="31">
        <v>55684457</v>
      </c>
      <c r="R264" s="31">
        <v>55684457</v>
      </c>
      <c r="S264" s="31">
        <v>54911509</v>
      </c>
      <c r="T264" s="36">
        <f t="shared" si="70"/>
        <v>0.98611914272594958</v>
      </c>
      <c r="U264" s="36">
        <f t="shared" si="71"/>
        <v>0.48320063756650189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55823427</v>
      </c>
      <c r="E265" s="31">
        <v>55823427</v>
      </c>
      <c r="F265" s="31">
        <v>11539073</v>
      </c>
      <c r="G265" s="36">
        <f t="shared" si="64"/>
        <v>0.20670663949026274</v>
      </c>
      <c r="H265" s="31">
        <v>11401744</v>
      </c>
      <c r="I265" s="36">
        <f t="shared" si="65"/>
        <v>0.20424657912886646</v>
      </c>
      <c r="J265" s="31">
        <v>7725299</v>
      </c>
      <c r="K265" s="36">
        <f t="shared" si="66"/>
        <v>0.1383881179491184</v>
      </c>
      <c r="L265" s="31">
        <v>7404976</v>
      </c>
      <c r="M265" s="36">
        <f t="shared" si="67"/>
        <v>0.13264997148956834</v>
      </c>
      <c r="N265" s="31">
        <f t="shared" si="68"/>
        <v>38071092</v>
      </c>
      <c r="O265" s="36">
        <f t="shared" si="69"/>
        <v>0.68199130805781594</v>
      </c>
      <c r="P265" s="31">
        <v>7056466</v>
      </c>
      <c r="Q265" s="31">
        <v>49726552</v>
      </c>
      <c r="R265" s="31">
        <v>49726552</v>
      </c>
      <c r="S265" s="31">
        <v>39320121</v>
      </c>
      <c r="T265" s="36">
        <f t="shared" si="70"/>
        <v>0.79072687364287797</v>
      </c>
      <c r="U265" s="36">
        <f t="shared" si="71"/>
        <v>4.9388745017690194E-2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107009036</v>
      </c>
      <c r="E267" s="32">
        <f>SUM(E263:E266)</f>
        <v>125229012</v>
      </c>
      <c r="F267" s="32">
        <f>SUM(F263:F266)</f>
        <v>29399875</v>
      </c>
      <c r="G267" s="37">
        <f t="shared" si="64"/>
        <v>0.27474198534037819</v>
      </c>
      <c r="H267" s="32">
        <f>SUM(H263:H266)</f>
        <v>25797076</v>
      </c>
      <c r="I267" s="37">
        <f t="shared" si="65"/>
        <v>0.24107380987900873</v>
      </c>
      <c r="J267" s="32">
        <f>SUM(J263:J266)</f>
        <v>33739112</v>
      </c>
      <c r="K267" s="37">
        <f t="shared" si="66"/>
        <v>0.26941929398915965</v>
      </c>
      <c r="L267" s="32">
        <f>SUM(L263:L266)</f>
        <v>18816197</v>
      </c>
      <c r="M267" s="37">
        <f t="shared" si="67"/>
        <v>0.1502542957058545</v>
      </c>
      <c r="N267" s="32">
        <f t="shared" si="68"/>
        <v>107752260</v>
      </c>
      <c r="O267" s="37">
        <f t="shared" si="69"/>
        <v>0.86044166826134505</v>
      </c>
      <c r="P267" s="32">
        <f>SUM(P263:P266)</f>
        <v>14614987</v>
      </c>
      <c r="Q267" s="32">
        <f>SUM(Q263:Q266)</f>
        <v>109353509</v>
      </c>
      <c r="R267" s="32">
        <f>SUM(R263:R266)</f>
        <v>106907886</v>
      </c>
      <c r="S267" s="32">
        <f>SUM(S263:S266)</f>
        <v>95305629</v>
      </c>
      <c r="T267" s="37">
        <f t="shared" si="70"/>
        <v>0.8914742641155583</v>
      </c>
      <c r="U267" s="37">
        <f t="shared" si="71"/>
        <v>0.28745903092489922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6149792</v>
      </c>
      <c r="E268" s="31">
        <v>7530716</v>
      </c>
      <c r="F268" s="31">
        <v>-1775</v>
      </c>
      <c r="G268" s="36">
        <f t="shared" si="64"/>
        <v>-2.8862764789443283E-4</v>
      </c>
      <c r="H268" s="31">
        <v>1314734</v>
      </c>
      <c r="I268" s="36">
        <f t="shared" si="65"/>
        <v>0.21378511663483904</v>
      </c>
      <c r="J268" s="31">
        <v>1306458</v>
      </c>
      <c r="K268" s="36">
        <f t="shared" si="66"/>
        <v>0.17348390246027071</v>
      </c>
      <c r="L268" s="31">
        <v>1311159</v>
      </c>
      <c r="M268" s="36">
        <f t="shared" si="67"/>
        <v>0.17410814589210374</v>
      </c>
      <c r="N268" s="31">
        <f t="shared" si="68"/>
        <v>3930576</v>
      </c>
      <c r="O268" s="36">
        <f t="shared" si="69"/>
        <v>0.52193921534154253</v>
      </c>
      <c r="P268" s="31">
        <v>348386</v>
      </c>
      <c r="Q268" s="31">
        <v>4022550</v>
      </c>
      <c r="R268" s="31">
        <v>5150260</v>
      </c>
      <c r="S268" s="31">
        <v>766375</v>
      </c>
      <c r="T268" s="36">
        <f t="shared" si="70"/>
        <v>0.14880316721874234</v>
      </c>
      <c r="U268" s="36">
        <f t="shared" si="71"/>
        <v>2.7635237925749028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22427989</v>
      </c>
      <c r="E269" s="31">
        <v>37098094</v>
      </c>
      <c r="F269" s="31">
        <v>3840943</v>
      </c>
      <c r="G269" s="36">
        <f t="shared" si="64"/>
        <v>0.17125668288851043</v>
      </c>
      <c r="H269" s="31">
        <v>3667959</v>
      </c>
      <c r="I269" s="36">
        <f t="shared" si="65"/>
        <v>0.16354382017933039</v>
      </c>
      <c r="J269" s="31">
        <v>3687037</v>
      </c>
      <c r="K269" s="36">
        <f t="shared" si="66"/>
        <v>9.9386157143275339E-2</v>
      </c>
      <c r="L269" s="31">
        <v>3675231</v>
      </c>
      <c r="M269" s="36">
        <f t="shared" si="67"/>
        <v>9.9067919769678728E-2</v>
      </c>
      <c r="N269" s="31">
        <f t="shared" si="68"/>
        <v>14871170</v>
      </c>
      <c r="O269" s="36">
        <f t="shared" si="69"/>
        <v>0.40086075581133629</v>
      </c>
      <c r="P269" s="31">
        <v>3463639</v>
      </c>
      <c r="Q269" s="31">
        <v>21098479</v>
      </c>
      <c r="R269" s="31">
        <v>21158480</v>
      </c>
      <c r="S269" s="31">
        <v>14232377</v>
      </c>
      <c r="T269" s="36">
        <f t="shared" si="70"/>
        <v>0.67265592802507557</v>
      </c>
      <c r="U269" s="36">
        <f t="shared" si="71"/>
        <v>6.1089507307199087E-2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2460894</v>
      </c>
      <c r="E270" s="31">
        <v>2460894</v>
      </c>
      <c r="F270" s="31">
        <v>556655</v>
      </c>
      <c r="G270" s="36">
        <f t="shared" si="64"/>
        <v>0.22620031582018568</v>
      </c>
      <c r="H270" s="31">
        <v>390065</v>
      </c>
      <c r="I270" s="36">
        <f t="shared" si="65"/>
        <v>0.1585054049463325</v>
      </c>
      <c r="J270" s="31">
        <v>776596</v>
      </c>
      <c r="K270" s="36">
        <f t="shared" si="66"/>
        <v>0.3155747464132953</v>
      </c>
      <c r="L270" s="31">
        <v>578672</v>
      </c>
      <c r="M270" s="36">
        <f t="shared" si="67"/>
        <v>0.23514706444080891</v>
      </c>
      <c r="N270" s="31">
        <f t="shared" si="68"/>
        <v>2301988</v>
      </c>
      <c r="O270" s="36">
        <f t="shared" si="69"/>
        <v>0.93542753162062242</v>
      </c>
      <c r="P270" s="31">
        <v>370885</v>
      </c>
      <c r="Q270" s="31">
        <v>2337312</v>
      </c>
      <c r="R270" s="31">
        <v>2337312</v>
      </c>
      <c r="S270" s="31">
        <v>1975083</v>
      </c>
      <c r="T270" s="36">
        <f t="shared" si="70"/>
        <v>0.84502325748552187</v>
      </c>
      <c r="U270" s="36">
        <f t="shared" si="71"/>
        <v>0.5602464375749896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12922908</v>
      </c>
      <c r="E271" s="31">
        <v>12922908</v>
      </c>
      <c r="F271" s="31">
        <v>1756763</v>
      </c>
      <c r="G271" s="36">
        <f t="shared" si="64"/>
        <v>0.13594177100076857</v>
      </c>
      <c r="H271" s="31">
        <v>1572947</v>
      </c>
      <c r="I271" s="36">
        <f t="shared" si="65"/>
        <v>0.12171772792934842</v>
      </c>
      <c r="J271" s="31">
        <v>1522526</v>
      </c>
      <c r="K271" s="36">
        <f t="shared" si="66"/>
        <v>0.11781605192886926</v>
      </c>
      <c r="L271" s="31">
        <v>8142367</v>
      </c>
      <c r="M271" s="36">
        <f t="shared" si="67"/>
        <v>0.63007234904094345</v>
      </c>
      <c r="N271" s="31">
        <f t="shared" si="68"/>
        <v>12994603</v>
      </c>
      <c r="O271" s="36">
        <f t="shared" si="69"/>
        <v>1.0055478998999297</v>
      </c>
      <c r="P271" s="31">
        <v>7797965</v>
      </c>
      <c r="Q271" s="31">
        <v>12152379</v>
      </c>
      <c r="R271" s="31">
        <v>12152379</v>
      </c>
      <c r="S271" s="31">
        <v>13125980</v>
      </c>
      <c r="T271" s="36">
        <f t="shared" si="70"/>
        <v>1.0801160826205305</v>
      </c>
      <c r="U271" s="36">
        <f t="shared" si="71"/>
        <v>4.4165625262488462E-2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11061936</v>
      </c>
      <c r="E272" s="31">
        <v>10487600</v>
      </c>
      <c r="F272" s="31">
        <v>745922</v>
      </c>
      <c r="G272" s="36">
        <f t="shared" si="64"/>
        <v>6.7431415260402874E-2</v>
      </c>
      <c r="H272" s="31">
        <v>4847300</v>
      </c>
      <c r="I272" s="36">
        <f t="shared" si="65"/>
        <v>0.43819635188632444</v>
      </c>
      <c r="J272" s="31">
        <v>3158964</v>
      </c>
      <c r="K272" s="36">
        <f t="shared" si="66"/>
        <v>0.30120942827720354</v>
      </c>
      <c r="L272" s="31">
        <v>1021831</v>
      </c>
      <c r="M272" s="36">
        <f t="shared" si="67"/>
        <v>9.7432301003089361E-2</v>
      </c>
      <c r="N272" s="31">
        <f t="shared" si="68"/>
        <v>9774017</v>
      </c>
      <c r="O272" s="36">
        <f t="shared" si="69"/>
        <v>0.93195936153171366</v>
      </c>
      <c r="P272" s="31">
        <v>1054191</v>
      </c>
      <c r="Q272" s="31">
        <v>10009612</v>
      </c>
      <c r="R272" s="31">
        <v>10009612</v>
      </c>
      <c r="S272" s="31">
        <v>4373090</v>
      </c>
      <c r="T272" s="36">
        <f t="shared" si="70"/>
        <v>0.43688906223338125</v>
      </c>
      <c r="U272" s="36">
        <f t="shared" si="71"/>
        <v>-3.0696524633581634E-2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5367499</v>
      </c>
      <c r="E273" s="31">
        <v>5367499</v>
      </c>
      <c r="F273" s="31">
        <v>532385</v>
      </c>
      <c r="G273" s="36">
        <f t="shared" si="64"/>
        <v>9.9186790719476614E-2</v>
      </c>
      <c r="H273" s="31">
        <v>805914</v>
      </c>
      <c r="I273" s="36">
        <f t="shared" si="65"/>
        <v>0.15014702378146694</v>
      </c>
      <c r="J273" s="31">
        <v>555232</v>
      </c>
      <c r="K273" s="36">
        <f t="shared" si="66"/>
        <v>0.10344333552740298</v>
      </c>
      <c r="L273" s="31">
        <v>1253435</v>
      </c>
      <c r="M273" s="36">
        <f t="shared" si="67"/>
        <v>0.23352309893304127</v>
      </c>
      <c r="N273" s="31">
        <f t="shared" si="68"/>
        <v>3146966</v>
      </c>
      <c r="O273" s="36">
        <f t="shared" si="69"/>
        <v>0.58630024896138777</v>
      </c>
      <c r="P273" s="31">
        <v>775009</v>
      </c>
      <c r="Q273" s="31">
        <v>2173156</v>
      </c>
      <c r="R273" s="31">
        <v>2897156</v>
      </c>
      <c r="S273" s="31">
        <v>2888473</v>
      </c>
      <c r="T273" s="36">
        <f t="shared" si="70"/>
        <v>0.99700292286642489</v>
      </c>
      <c r="U273" s="36">
        <f t="shared" si="71"/>
        <v>0.61731670212862033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60391018</v>
      </c>
      <c r="E275" s="32">
        <f>SUM(E268:E274)</f>
        <v>75867711</v>
      </c>
      <c r="F275" s="32">
        <f>SUM(F268:F274)</f>
        <v>7430893</v>
      </c>
      <c r="G275" s="37">
        <f t="shared" si="64"/>
        <v>0.12304632784961499</v>
      </c>
      <c r="H275" s="32">
        <f>SUM(H268:H274)</f>
        <v>12598919</v>
      </c>
      <c r="I275" s="37">
        <f t="shared" si="65"/>
        <v>0.20862239811887257</v>
      </c>
      <c r="J275" s="32">
        <f>SUM(J268:J274)</f>
        <v>11006813</v>
      </c>
      <c r="K275" s="37">
        <f t="shared" si="66"/>
        <v>0.14507901787098862</v>
      </c>
      <c r="L275" s="32">
        <f>SUM(L268:L274)</f>
        <v>15982695</v>
      </c>
      <c r="M275" s="37">
        <f t="shared" si="67"/>
        <v>0.21066531188742468</v>
      </c>
      <c r="N275" s="32">
        <f t="shared" si="68"/>
        <v>47019320</v>
      </c>
      <c r="O275" s="37">
        <f t="shared" si="69"/>
        <v>0.61975403475663049</v>
      </c>
      <c r="P275" s="32">
        <f>SUM(P268:P274)</f>
        <v>13810075</v>
      </c>
      <c r="Q275" s="32">
        <f>SUM(Q268:Q274)</f>
        <v>51793488</v>
      </c>
      <c r="R275" s="32">
        <f>SUM(R268:R274)</f>
        <v>53705199</v>
      </c>
      <c r="S275" s="32">
        <f>SUM(S268:S274)</f>
        <v>37361378</v>
      </c>
      <c r="T275" s="37">
        <f t="shared" si="70"/>
        <v>0.69567525482961157</v>
      </c>
      <c r="U275" s="37">
        <f t="shared" si="71"/>
        <v>0.15732137587956618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4447306</v>
      </c>
      <c r="E276" s="31">
        <v>4447306</v>
      </c>
      <c r="F276" s="31">
        <v>664322</v>
      </c>
      <c r="G276" s="36">
        <f t="shared" si="64"/>
        <v>0.14937627408592977</v>
      </c>
      <c r="H276" s="31">
        <v>1005570</v>
      </c>
      <c r="I276" s="36">
        <f t="shared" si="65"/>
        <v>0.22610767057629946</v>
      </c>
      <c r="J276" s="31">
        <v>1021871</v>
      </c>
      <c r="K276" s="36">
        <f t="shared" si="66"/>
        <v>0.22977303563100898</v>
      </c>
      <c r="L276" s="31">
        <v>675358</v>
      </c>
      <c r="M276" s="36">
        <f t="shared" si="67"/>
        <v>0.15185777637068373</v>
      </c>
      <c r="N276" s="31">
        <f t="shared" si="68"/>
        <v>3367121</v>
      </c>
      <c r="O276" s="36">
        <f t="shared" si="69"/>
        <v>0.75711475666392192</v>
      </c>
      <c r="P276" s="31">
        <v>683511</v>
      </c>
      <c r="Q276" s="31">
        <v>3979920</v>
      </c>
      <c r="R276" s="31">
        <v>3980351</v>
      </c>
      <c r="S276" s="31">
        <v>2896119</v>
      </c>
      <c r="T276" s="36">
        <f t="shared" si="70"/>
        <v>0.72760392236765048</v>
      </c>
      <c r="U276" s="36">
        <f t="shared" si="71"/>
        <v>-1.1928118201462778E-2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15884300</v>
      </c>
      <c r="E277" s="31">
        <v>17517000</v>
      </c>
      <c r="F277" s="31">
        <v>4942608</v>
      </c>
      <c r="G277" s="36">
        <f t="shared" si="64"/>
        <v>0.31116309815352267</v>
      </c>
      <c r="H277" s="31">
        <v>4941465</v>
      </c>
      <c r="I277" s="36">
        <f t="shared" si="65"/>
        <v>0.31109114030835477</v>
      </c>
      <c r="J277" s="31">
        <v>4955938</v>
      </c>
      <c r="K277" s="36">
        <f t="shared" si="66"/>
        <v>0.28292161899868701</v>
      </c>
      <c r="L277" s="31">
        <v>4979754</v>
      </c>
      <c r="M277" s="36">
        <f t="shared" si="67"/>
        <v>0.28428121253639321</v>
      </c>
      <c r="N277" s="31">
        <f t="shared" si="68"/>
        <v>19819765</v>
      </c>
      <c r="O277" s="36">
        <f t="shared" si="69"/>
        <v>1.131458868527716</v>
      </c>
      <c r="P277" s="31">
        <v>3389362</v>
      </c>
      <c r="Q277" s="31">
        <v>14985800</v>
      </c>
      <c r="R277" s="31">
        <v>11531200</v>
      </c>
      <c r="S277" s="31">
        <v>12576948</v>
      </c>
      <c r="T277" s="36">
        <f t="shared" si="70"/>
        <v>1.0906885666712918</v>
      </c>
      <c r="U277" s="36">
        <f t="shared" si="71"/>
        <v>0.46923049234634728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74612869</v>
      </c>
      <c r="E278" s="31">
        <v>74612869</v>
      </c>
      <c r="F278" s="31">
        <v>1626187</v>
      </c>
      <c r="G278" s="36">
        <f t="shared" si="64"/>
        <v>2.1794993568736782E-2</v>
      </c>
      <c r="H278" s="31">
        <v>4895449</v>
      </c>
      <c r="I278" s="36">
        <f t="shared" si="65"/>
        <v>6.5611322357809351E-2</v>
      </c>
      <c r="J278" s="31">
        <v>1640591</v>
      </c>
      <c r="K278" s="36">
        <f t="shared" si="66"/>
        <v>2.1988043376270652E-2</v>
      </c>
      <c r="L278" s="31">
        <v>0</v>
      </c>
      <c r="M278" s="36">
        <f t="shared" si="67"/>
        <v>0</v>
      </c>
      <c r="N278" s="31">
        <f t="shared" si="68"/>
        <v>8162227</v>
      </c>
      <c r="O278" s="36">
        <f t="shared" si="69"/>
        <v>0.10939435930281678</v>
      </c>
      <c r="P278" s="31">
        <v>4206661</v>
      </c>
      <c r="Q278" s="31">
        <v>80573628</v>
      </c>
      <c r="R278" s="31">
        <v>80123628</v>
      </c>
      <c r="S278" s="31">
        <v>40762734</v>
      </c>
      <c r="T278" s="36">
        <f t="shared" si="70"/>
        <v>0.50874798130708709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1972321</v>
      </c>
      <c r="E279" s="31">
        <v>1972321</v>
      </c>
      <c r="F279" s="31">
        <v>489094</v>
      </c>
      <c r="G279" s="36">
        <f t="shared" si="64"/>
        <v>0.24797890404249612</v>
      </c>
      <c r="H279" s="31">
        <v>-333679</v>
      </c>
      <c r="I279" s="36">
        <f t="shared" si="65"/>
        <v>-0.1691808787717618</v>
      </c>
      <c r="J279" s="31">
        <v>284446</v>
      </c>
      <c r="K279" s="36">
        <f t="shared" si="66"/>
        <v>0.14421891771167067</v>
      </c>
      <c r="L279" s="31">
        <v>-20589</v>
      </c>
      <c r="M279" s="36">
        <f t="shared" si="67"/>
        <v>-1.0438970127073635E-2</v>
      </c>
      <c r="N279" s="31">
        <f t="shared" si="68"/>
        <v>419272</v>
      </c>
      <c r="O279" s="36">
        <f t="shared" si="69"/>
        <v>0.21257797285533137</v>
      </c>
      <c r="P279" s="31">
        <v>436999</v>
      </c>
      <c r="Q279" s="31">
        <v>1680513</v>
      </c>
      <c r="R279" s="31">
        <v>1680513</v>
      </c>
      <c r="S279" s="31">
        <v>2871466</v>
      </c>
      <c r="T279" s="36">
        <f t="shared" si="70"/>
        <v>1.7086841934575929</v>
      </c>
      <c r="U279" s="36">
        <f t="shared" si="71"/>
        <v>-1.0471145242895292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3063945</v>
      </c>
      <c r="E280" s="31">
        <v>3967859</v>
      </c>
      <c r="F280" s="31">
        <v>777396</v>
      </c>
      <c r="G280" s="36">
        <f t="shared" si="64"/>
        <v>0.25372387559176163</v>
      </c>
      <c r="H280" s="31">
        <v>717582</v>
      </c>
      <c r="I280" s="36">
        <f t="shared" si="65"/>
        <v>0.23420198469620049</v>
      </c>
      <c r="J280" s="31">
        <v>732130</v>
      </c>
      <c r="K280" s="36">
        <f t="shared" si="66"/>
        <v>0.18451512515943738</v>
      </c>
      <c r="L280" s="31">
        <v>739764</v>
      </c>
      <c r="M280" s="36">
        <f t="shared" si="67"/>
        <v>0.18643908465497389</v>
      </c>
      <c r="N280" s="31">
        <f t="shared" si="68"/>
        <v>2966872</v>
      </c>
      <c r="O280" s="36">
        <f t="shared" si="69"/>
        <v>0.74772616668082204</v>
      </c>
      <c r="P280" s="31">
        <v>473450</v>
      </c>
      <c r="Q280" s="31">
        <v>4215144</v>
      </c>
      <c r="R280" s="31">
        <v>3684289</v>
      </c>
      <c r="S280" s="31">
        <v>2855652</v>
      </c>
      <c r="T280" s="36">
        <f t="shared" si="70"/>
        <v>0.7750890334607301</v>
      </c>
      <c r="U280" s="36">
        <f t="shared" si="71"/>
        <v>0.5624965677473861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5063879</v>
      </c>
      <c r="E281" s="31">
        <v>4296195</v>
      </c>
      <c r="F281" s="31">
        <v>305476</v>
      </c>
      <c r="G281" s="36">
        <f t="shared" si="64"/>
        <v>6.0324506174021929E-2</v>
      </c>
      <c r="H281" s="31">
        <v>903728</v>
      </c>
      <c r="I281" s="36">
        <f t="shared" si="65"/>
        <v>0.17846555970235467</v>
      </c>
      <c r="J281" s="31">
        <v>910035</v>
      </c>
      <c r="K281" s="36">
        <f t="shared" si="66"/>
        <v>0.21182348566580428</v>
      </c>
      <c r="L281" s="31">
        <v>605640</v>
      </c>
      <c r="M281" s="36">
        <f t="shared" si="67"/>
        <v>0.14097125479639541</v>
      </c>
      <c r="N281" s="31">
        <f t="shared" si="68"/>
        <v>2724879</v>
      </c>
      <c r="O281" s="36">
        <f t="shared" si="69"/>
        <v>0.63425403176531792</v>
      </c>
      <c r="P281" s="31">
        <v>956326</v>
      </c>
      <c r="Q281" s="31">
        <v>4850460</v>
      </c>
      <c r="R281" s="31">
        <v>6025528</v>
      </c>
      <c r="S281" s="31">
        <v>3909272</v>
      </c>
      <c r="T281" s="36">
        <f t="shared" si="70"/>
        <v>0.64878496954955645</v>
      </c>
      <c r="U281" s="36">
        <f t="shared" si="71"/>
        <v>-0.36670131315053656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14993956</v>
      </c>
      <c r="E282" s="31">
        <v>14993956</v>
      </c>
      <c r="F282" s="31">
        <v>1991494</v>
      </c>
      <c r="G282" s="36">
        <f t="shared" si="64"/>
        <v>0.13281978418504095</v>
      </c>
      <c r="H282" s="31">
        <v>3839758</v>
      </c>
      <c r="I282" s="36">
        <f t="shared" si="65"/>
        <v>0.25608705267642506</v>
      </c>
      <c r="J282" s="31">
        <v>1350857</v>
      </c>
      <c r="K282" s="36">
        <f t="shared" si="66"/>
        <v>9.0093434981401835E-2</v>
      </c>
      <c r="L282" s="31">
        <v>2164296</v>
      </c>
      <c r="M282" s="36">
        <f t="shared" si="67"/>
        <v>0.14434456123520703</v>
      </c>
      <c r="N282" s="31">
        <f t="shared" si="68"/>
        <v>9346405</v>
      </c>
      <c r="O282" s="36">
        <f t="shared" si="69"/>
        <v>0.62334483307807498</v>
      </c>
      <c r="P282" s="31">
        <v>1753273</v>
      </c>
      <c r="Q282" s="31">
        <v>13978734</v>
      </c>
      <c r="R282" s="31">
        <v>14084865</v>
      </c>
      <c r="S282" s="31">
        <v>6670032</v>
      </c>
      <c r="T282" s="36">
        <f t="shared" si="70"/>
        <v>0.47356023646659018</v>
      </c>
      <c r="U282" s="36">
        <f t="shared" si="71"/>
        <v>0.23443183120940092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20584122</v>
      </c>
      <c r="E283" s="31">
        <v>20584122</v>
      </c>
      <c r="F283" s="31">
        <v>3537993</v>
      </c>
      <c r="G283" s="36">
        <f t="shared" si="64"/>
        <v>0.17187971388820955</v>
      </c>
      <c r="H283" s="31">
        <v>3538219</v>
      </c>
      <c r="I283" s="36">
        <f t="shared" si="65"/>
        <v>0.17189069322461265</v>
      </c>
      <c r="J283" s="31">
        <v>3554079</v>
      </c>
      <c r="K283" s="36">
        <f t="shared" si="66"/>
        <v>0.17266119001820918</v>
      </c>
      <c r="L283" s="31">
        <v>3066053</v>
      </c>
      <c r="M283" s="36">
        <f t="shared" si="67"/>
        <v>0.14895233325958718</v>
      </c>
      <c r="N283" s="31">
        <f t="shared" si="68"/>
        <v>13696344</v>
      </c>
      <c r="O283" s="36">
        <f t="shared" si="69"/>
        <v>0.66538393039061861</v>
      </c>
      <c r="P283" s="31">
        <v>2606120</v>
      </c>
      <c r="Q283" s="31">
        <v>10726391</v>
      </c>
      <c r="R283" s="31">
        <v>10977213</v>
      </c>
      <c r="S283" s="31">
        <v>10982943</v>
      </c>
      <c r="T283" s="36">
        <f t="shared" si="70"/>
        <v>1.0005219904177864</v>
      </c>
      <c r="U283" s="36">
        <f t="shared" si="71"/>
        <v>0.17648189645910395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140622698</v>
      </c>
      <c r="E285" s="32">
        <f>SUM(E276:E284)</f>
        <v>142391628</v>
      </c>
      <c r="F285" s="32">
        <f>SUM(F276:F284)</f>
        <v>14334570</v>
      </c>
      <c r="G285" s="37">
        <f t="shared" si="64"/>
        <v>0.1019363886760301</v>
      </c>
      <c r="H285" s="32">
        <f>SUM(H276:H284)</f>
        <v>19508092</v>
      </c>
      <c r="I285" s="37">
        <f t="shared" si="65"/>
        <v>0.13872648069943871</v>
      </c>
      <c r="J285" s="32">
        <f>SUM(J276:J284)</f>
        <v>14449947</v>
      </c>
      <c r="K285" s="37">
        <f t="shared" si="66"/>
        <v>0.10148031315436606</v>
      </c>
      <c r="L285" s="32">
        <f>SUM(L276:L284)</f>
        <v>12210276</v>
      </c>
      <c r="M285" s="37">
        <f t="shared" si="67"/>
        <v>8.5751361730339939E-2</v>
      </c>
      <c r="N285" s="32">
        <f t="shared" si="68"/>
        <v>60502885</v>
      </c>
      <c r="O285" s="37">
        <f t="shared" si="69"/>
        <v>0.42490479145304805</v>
      </c>
      <c r="P285" s="32">
        <f>SUM(P276:P284)</f>
        <v>14505702</v>
      </c>
      <c r="Q285" s="32">
        <f>SUM(Q276:Q284)</f>
        <v>134990590</v>
      </c>
      <c r="R285" s="32">
        <f>SUM(R276:R284)</f>
        <v>132087587</v>
      </c>
      <c r="S285" s="32">
        <f>SUM(S276:S284)</f>
        <v>83525166</v>
      </c>
      <c r="T285" s="37">
        <f t="shared" si="70"/>
        <v>0.63234682302130329</v>
      </c>
      <c r="U285" s="37">
        <f t="shared" si="71"/>
        <v>-0.15824301367834526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34177069</v>
      </c>
      <c r="E286" s="31">
        <v>34177069</v>
      </c>
      <c r="F286" s="31">
        <v>2027148</v>
      </c>
      <c r="G286" s="36">
        <f t="shared" si="64"/>
        <v>5.9313102595193283E-2</v>
      </c>
      <c r="H286" s="31">
        <v>3835659</v>
      </c>
      <c r="I286" s="36">
        <f t="shared" si="65"/>
        <v>0.11222902116035754</v>
      </c>
      <c r="J286" s="31">
        <v>3790754</v>
      </c>
      <c r="K286" s="36">
        <f t="shared" si="66"/>
        <v>0.11091512850326633</v>
      </c>
      <c r="L286" s="31">
        <v>3970760</v>
      </c>
      <c r="M286" s="36">
        <f t="shared" si="67"/>
        <v>0.11618199325401485</v>
      </c>
      <c r="N286" s="31">
        <f t="shared" si="68"/>
        <v>13624321</v>
      </c>
      <c r="O286" s="36">
        <f t="shared" si="69"/>
        <v>0.39863924551283203</v>
      </c>
      <c r="P286" s="31">
        <v>2795229</v>
      </c>
      <c r="Q286" s="31">
        <v>16261217</v>
      </c>
      <c r="R286" s="31">
        <v>23700000</v>
      </c>
      <c r="S286" s="31">
        <v>9021280</v>
      </c>
      <c r="T286" s="36">
        <f t="shared" si="70"/>
        <v>0.38064472573839664</v>
      </c>
      <c r="U286" s="36">
        <f t="shared" si="71"/>
        <v>0.42054908560264659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2922743</v>
      </c>
      <c r="E287" s="31">
        <v>5358411</v>
      </c>
      <c r="F287" s="31">
        <v>518013</v>
      </c>
      <c r="G287" s="36">
        <f t="shared" si="64"/>
        <v>0.17723522047610754</v>
      </c>
      <c r="H287" s="31">
        <v>1689854</v>
      </c>
      <c r="I287" s="36">
        <f t="shared" si="65"/>
        <v>0.57817399613992748</v>
      </c>
      <c r="J287" s="31">
        <v>1285380</v>
      </c>
      <c r="K287" s="36">
        <f t="shared" si="66"/>
        <v>0.23988081541337536</v>
      </c>
      <c r="L287" s="31">
        <v>719053</v>
      </c>
      <c r="M287" s="36">
        <f t="shared" si="67"/>
        <v>0.13419146086405093</v>
      </c>
      <c r="N287" s="31">
        <f t="shared" si="68"/>
        <v>4212300</v>
      </c>
      <c r="O287" s="36">
        <f t="shared" si="69"/>
        <v>0.78610991206161673</v>
      </c>
      <c r="P287" s="31">
        <v>317542</v>
      </c>
      <c r="Q287" s="31">
        <v>2775635</v>
      </c>
      <c r="R287" s="31">
        <v>2775635</v>
      </c>
      <c r="S287" s="31">
        <v>1677035</v>
      </c>
      <c r="T287" s="36">
        <f t="shared" si="70"/>
        <v>0.60419867886087331</v>
      </c>
      <c r="U287" s="36">
        <f t="shared" si="71"/>
        <v>1.2644343110517662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16161811</v>
      </c>
      <c r="E288" s="31">
        <v>20815360</v>
      </c>
      <c r="F288" s="31">
        <v>2287971</v>
      </c>
      <c r="G288" s="36">
        <f t="shared" si="64"/>
        <v>0.14156649895237608</v>
      </c>
      <c r="H288" s="31">
        <v>6849554</v>
      </c>
      <c r="I288" s="36">
        <f t="shared" si="65"/>
        <v>0.42381104444297735</v>
      </c>
      <c r="J288" s="31">
        <v>4506547</v>
      </c>
      <c r="K288" s="36">
        <f t="shared" si="66"/>
        <v>0.2165010357735826</v>
      </c>
      <c r="L288" s="31">
        <v>6717843</v>
      </c>
      <c r="M288" s="36">
        <f t="shared" si="67"/>
        <v>0.32273489384762022</v>
      </c>
      <c r="N288" s="31">
        <f t="shared" si="68"/>
        <v>20361915</v>
      </c>
      <c r="O288" s="36">
        <f t="shared" si="69"/>
        <v>0.9782158463749846</v>
      </c>
      <c r="P288" s="31">
        <v>0</v>
      </c>
      <c r="Q288" s="31">
        <v>23988319</v>
      </c>
      <c r="R288" s="31">
        <v>17076685</v>
      </c>
      <c r="S288" s="31">
        <v>6786853</v>
      </c>
      <c r="T288" s="36">
        <f t="shared" si="70"/>
        <v>0.39743386962984911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7225746</v>
      </c>
      <c r="E289" s="31">
        <v>6593648</v>
      </c>
      <c r="F289" s="31">
        <v>1431875</v>
      </c>
      <c r="G289" s="36">
        <f t="shared" si="64"/>
        <v>0.19816293016665684</v>
      </c>
      <c r="H289" s="31">
        <v>1162633</v>
      </c>
      <c r="I289" s="36">
        <f t="shared" si="65"/>
        <v>0.16090144879158497</v>
      </c>
      <c r="J289" s="31">
        <v>1119818</v>
      </c>
      <c r="K289" s="36">
        <f t="shared" si="66"/>
        <v>0.16983284518676156</v>
      </c>
      <c r="L289" s="31">
        <v>1109125</v>
      </c>
      <c r="M289" s="36">
        <f t="shared" si="67"/>
        <v>0.16821113289638756</v>
      </c>
      <c r="N289" s="31">
        <f t="shared" si="68"/>
        <v>4823451</v>
      </c>
      <c r="O289" s="36">
        <f t="shared" si="69"/>
        <v>0.7315299512500516</v>
      </c>
      <c r="P289" s="31">
        <v>700238</v>
      </c>
      <c r="Q289" s="31">
        <v>6874792</v>
      </c>
      <c r="R289" s="31">
        <v>6853892</v>
      </c>
      <c r="S289" s="31">
        <v>4179459</v>
      </c>
      <c r="T289" s="36">
        <f t="shared" si="70"/>
        <v>0.60979353044956064</v>
      </c>
      <c r="U289" s="36">
        <f t="shared" si="71"/>
        <v>0.58392575095895971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59504000</v>
      </c>
      <c r="E290" s="31">
        <v>53592096</v>
      </c>
      <c r="F290" s="31">
        <v>13950776</v>
      </c>
      <c r="G290" s="36">
        <f t="shared" si="64"/>
        <v>0.23445106211347136</v>
      </c>
      <c r="H290" s="31">
        <v>12985423</v>
      </c>
      <c r="I290" s="36">
        <f t="shared" si="65"/>
        <v>0.21822773258940575</v>
      </c>
      <c r="J290" s="31">
        <v>12835362</v>
      </c>
      <c r="K290" s="36">
        <f t="shared" si="66"/>
        <v>0.23950102642001536</v>
      </c>
      <c r="L290" s="31">
        <v>12309505</v>
      </c>
      <c r="M290" s="36">
        <f t="shared" si="67"/>
        <v>0.22968881455952012</v>
      </c>
      <c r="N290" s="31">
        <f t="shared" si="68"/>
        <v>52081066</v>
      </c>
      <c r="O290" s="36">
        <f t="shared" si="69"/>
        <v>0.97180498407824911</v>
      </c>
      <c r="P290" s="31">
        <v>17518958</v>
      </c>
      <c r="Q290" s="31">
        <v>55447863</v>
      </c>
      <c r="R290" s="31">
        <v>59510156</v>
      </c>
      <c r="S290" s="31">
        <v>57273531</v>
      </c>
      <c r="T290" s="36">
        <f t="shared" si="70"/>
        <v>0.96241607903027515</v>
      </c>
      <c r="U290" s="36">
        <f t="shared" si="71"/>
        <v>-0.29736089326773885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119991369</v>
      </c>
      <c r="E292" s="32">
        <f>SUM(E286:E291)</f>
        <v>120536584</v>
      </c>
      <c r="F292" s="32">
        <f>SUM(F286:F291)</f>
        <v>20215783</v>
      </c>
      <c r="G292" s="37">
        <f t="shared" si="64"/>
        <v>0.168476976039835</v>
      </c>
      <c r="H292" s="32">
        <f>SUM(H286:H291)</f>
        <v>26523123</v>
      </c>
      <c r="I292" s="37">
        <f t="shared" si="65"/>
        <v>0.22104192344034346</v>
      </c>
      <c r="J292" s="32">
        <f>SUM(J286:J291)</f>
        <v>23537861</v>
      </c>
      <c r="K292" s="37">
        <f t="shared" si="66"/>
        <v>0.19527566004359306</v>
      </c>
      <c r="L292" s="32">
        <f>SUM(L286:L291)</f>
        <v>24826286</v>
      </c>
      <c r="M292" s="37">
        <f t="shared" si="67"/>
        <v>0.20596473847309296</v>
      </c>
      <c r="N292" s="32">
        <f t="shared" si="68"/>
        <v>95103053</v>
      </c>
      <c r="O292" s="37">
        <f t="shared" si="69"/>
        <v>0.78899741343258911</v>
      </c>
      <c r="P292" s="32">
        <f>SUM(P286:P291)</f>
        <v>21331967</v>
      </c>
      <c r="Q292" s="32">
        <f>SUM(Q286:Q291)</f>
        <v>105347826</v>
      </c>
      <c r="R292" s="32">
        <f>SUM(R286:R291)</f>
        <v>109916368</v>
      </c>
      <c r="S292" s="32">
        <f>SUM(S286:S291)</f>
        <v>78938158</v>
      </c>
      <c r="T292" s="37">
        <f t="shared" si="70"/>
        <v>0.71816563298379732</v>
      </c>
      <c r="U292" s="37">
        <f t="shared" si="71"/>
        <v>0.16380669443188234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101358309</v>
      </c>
      <c r="E293" s="31">
        <v>116048309</v>
      </c>
      <c r="F293" s="31">
        <v>30342043</v>
      </c>
      <c r="G293" s="36">
        <f t="shared" si="64"/>
        <v>0.29935427395498476</v>
      </c>
      <c r="H293" s="31">
        <v>30839261</v>
      </c>
      <c r="I293" s="36">
        <f t="shared" si="65"/>
        <v>0.30425982146170177</v>
      </c>
      <c r="J293" s="31">
        <v>31319090</v>
      </c>
      <c r="K293" s="36">
        <f t="shared" si="66"/>
        <v>0.26987976188433732</v>
      </c>
      <c r="L293" s="31">
        <v>31592126</v>
      </c>
      <c r="M293" s="36">
        <f t="shared" si="67"/>
        <v>0.27223254067407393</v>
      </c>
      <c r="N293" s="31">
        <f t="shared" si="68"/>
        <v>124092520</v>
      </c>
      <c r="O293" s="36">
        <f t="shared" si="69"/>
        <v>1.0693177786847372</v>
      </c>
      <c r="P293" s="31">
        <v>28532635</v>
      </c>
      <c r="Q293" s="31">
        <v>92199899</v>
      </c>
      <c r="R293" s="31">
        <v>103999899</v>
      </c>
      <c r="S293" s="31">
        <v>111145043</v>
      </c>
      <c r="T293" s="36">
        <f t="shared" si="70"/>
        <v>1.0687033744138541</v>
      </c>
      <c r="U293" s="36">
        <f t="shared" si="71"/>
        <v>0.10722777619382162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8992310</v>
      </c>
      <c r="E294" s="31">
        <v>6493038</v>
      </c>
      <c r="F294" s="31">
        <v>1934781</v>
      </c>
      <c r="G294" s="36">
        <f t="shared" si="64"/>
        <v>0.21515950851338533</v>
      </c>
      <c r="H294" s="31">
        <v>1346484</v>
      </c>
      <c r="I294" s="36">
        <f t="shared" si="65"/>
        <v>0.14973727551652469</v>
      </c>
      <c r="J294" s="31">
        <v>2603473</v>
      </c>
      <c r="K294" s="36">
        <f t="shared" si="66"/>
        <v>0.40096377073413092</v>
      </c>
      <c r="L294" s="31">
        <v>1993536</v>
      </c>
      <c r="M294" s="36">
        <f t="shared" si="67"/>
        <v>0.30702669536201699</v>
      </c>
      <c r="N294" s="31">
        <f t="shared" si="68"/>
        <v>7878274</v>
      </c>
      <c r="O294" s="36">
        <f t="shared" si="69"/>
        <v>1.213341736179582</v>
      </c>
      <c r="P294" s="31">
        <v>1857432</v>
      </c>
      <c r="Q294" s="31">
        <v>8718858</v>
      </c>
      <c r="R294" s="31">
        <v>8718858</v>
      </c>
      <c r="S294" s="31">
        <v>7264232</v>
      </c>
      <c r="T294" s="36">
        <f t="shared" si="70"/>
        <v>0.83316324225030391</v>
      </c>
      <c r="U294" s="36">
        <f t="shared" si="71"/>
        <v>7.3275360820746149E-2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15887493</v>
      </c>
      <c r="E295" s="31">
        <v>19094553</v>
      </c>
      <c r="F295" s="31">
        <v>2489731</v>
      </c>
      <c r="G295" s="36">
        <f t="shared" si="64"/>
        <v>0.1567101241209044</v>
      </c>
      <c r="H295" s="31">
        <v>4992664</v>
      </c>
      <c r="I295" s="36">
        <f t="shared" si="65"/>
        <v>0.31425121634986714</v>
      </c>
      <c r="J295" s="31">
        <v>3670418</v>
      </c>
      <c r="K295" s="36">
        <f t="shared" si="66"/>
        <v>0.19222330054021164</v>
      </c>
      <c r="L295" s="31">
        <v>3672010</v>
      </c>
      <c r="M295" s="36">
        <f t="shared" si="67"/>
        <v>0.19230667510258029</v>
      </c>
      <c r="N295" s="31">
        <f t="shared" si="68"/>
        <v>14824823</v>
      </c>
      <c r="O295" s="36">
        <f t="shared" si="69"/>
        <v>0.77639015692066737</v>
      </c>
      <c r="P295" s="31">
        <v>2072340</v>
      </c>
      <c r="Q295" s="31">
        <v>9101460</v>
      </c>
      <c r="R295" s="31">
        <v>9351460</v>
      </c>
      <c r="S295" s="31">
        <v>8389137</v>
      </c>
      <c r="T295" s="36">
        <f t="shared" si="70"/>
        <v>0.89709382278275263</v>
      </c>
      <c r="U295" s="36">
        <f t="shared" si="71"/>
        <v>0.77191484022891999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29952996</v>
      </c>
      <c r="E296" s="31">
        <v>35211439</v>
      </c>
      <c r="F296" s="31">
        <v>9711550</v>
      </c>
      <c r="G296" s="36">
        <f t="shared" si="64"/>
        <v>0.32422633114897753</v>
      </c>
      <c r="H296" s="31">
        <v>9801521</v>
      </c>
      <c r="I296" s="36">
        <f t="shared" si="65"/>
        <v>0.32723007074150445</v>
      </c>
      <c r="J296" s="31">
        <v>9919115</v>
      </c>
      <c r="K296" s="36">
        <f t="shared" si="66"/>
        <v>0.28170149478980394</v>
      </c>
      <c r="L296" s="31">
        <v>11929678</v>
      </c>
      <c r="M296" s="36">
        <f t="shared" si="67"/>
        <v>0.33880120605124942</v>
      </c>
      <c r="N296" s="31">
        <f t="shared" si="68"/>
        <v>41361864</v>
      </c>
      <c r="O296" s="36">
        <f t="shared" si="69"/>
        <v>1.1746712197703706</v>
      </c>
      <c r="P296" s="31">
        <v>9147190</v>
      </c>
      <c r="Q296" s="31">
        <v>35446904</v>
      </c>
      <c r="R296" s="31">
        <v>39076039</v>
      </c>
      <c r="S296" s="31">
        <v>34618768</v>
      </c>
      <c r="T296" s="36">
        <f t="shared" si="70"/>
        <v>0.88593339770184998</v>
      </c>
      <c r="U296" s="36">
        <f t="shared" si="71"/>
        <v>0.30419046723638621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156191108</v>
      </c>
      <c r="E298" s="32">
        <f>SUM(E293:E297)</f>
        <v>176847339</v>
      </c>
      <c r="F298" s="32">
        <f>SUM(F293:F297)</f>
        <v>44478105</v>
      </c>
      <c r="G298" s="37">
        <f t="shared" si="64"/>
        <v>0.28476720326486193</v>
      </c>
      <c r="H298" s="32">
        <f>SUM(H293:H297)</f>
        <v>46979930</v>
      </c>
      <c r="I298" s="37">
        <f t="shared" si="65"/>
        <v>0.30078492048343752</v>
      </c>
      <c r="J298" s="32">
        <f>SUM(J293:J297)</f>
        <v>47512096</v>
      </c>
      <c r="K298" s="37">
        <f t="shared" si="66"/>
        <v>0.2686616392910498</v>
      </c>
      <c r="L298" s="32">
        <f>SUM(L293:L297)</f>
        <v>49187350</v>
      </c>
      <c r="M298" s="37">
        <f t="shared" si="67"/>
        <v>0.27813452143602796</v>
      </c>
      <c r="N298" s="32">
        <f t="shared" si="68"/>
        <v>188157481</v>
      </c>
      <c r="O298" s="37">
        <f t="shared" si="69"/>
        <v>1.0639542673582438</v>
      </c>
      <c r="P298" s="32">
        <f>SUM(P293:P297)</f>
        <v>41609597</v>
      </c>
      <c r="Q298" s="32">
        <f>SUM(Q293:Q297)</f>
        <v>145467121</v>
      </c>
      <c r="R298" s="32">
        <f>SUM(R293:R297)</f>
        <v>161146256</v>
      </c>
      <c r="S298" s="32">
        <f>SUM(S293:S297)</f>
        <v>161417180</v>
      </c>
      <c r="T298" s="37">
        <f t="shared" si="70"/>
        <v>1.0016812304965994</v>
      </c>
      <c r="U298" s="37">
        <f t="shared" si="71"/>
        <v>0.18211551051551877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584205229</v>
      </c>
      <c r="E299" s="32">
        <f>SUM(E263:E266,E268:E274,E276:E284,E286:E291,E293:E297)</f>
        <v>640872274</v>
      </c>
      <c r="F299" s="32">
        <f>SUM(F263:F266,F268:F274,F276:F284,F286:F291,F293:F297)</f>
        <v>115859226</v>
      </c>
      <c r="G299" s="37">
        <f t="shared" si="64"/>
        <v>0.19831939231067719</v>
      </c>
      <c r="H299" s="32">
        <f>SUM(H263:H266,H268:H274,H276:H284,H286:H291,H293:H297)</f>
        <v>131407140</v>
      </c>
      <c r="I299" s="37">
        <f t="shared" si="65"/>
        <v>0.22493318011708519</v>
      </c>
      <c r="J299" s="32">
        <f>SUM(J263:J266,J268:J274,J276:J284,J286:J291,J293:J297)</f>
        <v>130245829</v>
      </c>
      <c r="K299" s="37">
        <f t="shared" si="66"/>
        <v>0.20323211704427707</v>
      </c>
      <c r="L299" s="32">
        <f>SUM(L263:L266,L268:L274,L276:L284,L286:L291,L293:L297)</f>
        <v>121022804</v>
      </c>
      <c r="M299" s="37">
        <f t="shared" si="67"/>
        <v>0.18884075487403595</v>
      </c>
      <c r="N299" s="32">
        <f t="shared" si="68"/>
        <v>498534999</v>
      </c>
      <c r="O299" s="37">
        <f t="shared" si="69"/>
        <v>0.77790071317705345</v>
      </c>
      <c r="P299" s="32">
        <f>SUM(P263:P266,P268:P274,P276:P284,P286:P291,P293:P297)</f>
        <v>105872328</v>
      </c>
      <c r="Q299" s="32">
        <f>SUM(Q263:Q266,Q268:Q274,Q276:Q284,Q286:Q291,Q293:Q297)</f>
        <v>546952534</v>
      </c>
      <c r="R299" s="32">
        <f>SUM(R263:R266,R268:R274,R276:R284,R286:R291,R293:R297)</f>
        <v>563763296</v>
      </c>
      <c r="S299" s="32">
        <f>SUM(S263:S266,S268:S274,S276:S284,S286:S291,S293:S297)</f>
        <v>456547511</v>
      </c>
      <c r="T299" s="37">
        <f t="shared" si="70"/>
        <v>0.80982127470746157</v>
      </c>
      <c r="U299" s="37">
        <f t="shared" si="71"/>
        <v>0.143101377727332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3205882760</v>
      </c>
      <c r="E302" s="31">
        <v>3230774236</v>
      </c>
      <c r="F302" s="31">
        <v>900115350</v>
      </c>
      <c r="G302" s="36">
        <f t="shared" ref="G302:G339" si="72">IF(($D302     =0),0,($F302     /$D302     ))</f>
        <v>0.28076989003802499</v>
      </c>
      <c r="H302" s="31">
        <v>879146227</v>
      </c>
      <c r="I302" s="36">
        <f t="shared" ref="I302:I339" si="73">IF(($D302     =0),0,($H302     /$D302     ))</f>
        <v>0.27422906351073173</v>
      </c>
      <c r="J302" s="31">
        <v>895468719</v>
      </c>
      <c r="K302" s="36">
        <f t="shared" ref="K302:K339" si="74">IF(($E302     =0),0,($J302     /$E302     ))</f>
        <v>0.27716845981434896</v>
      </c>
      <c r="L302" s="31">
        <v>642182654</v>
      </c>
      <c r="M302" s="36">
        <f t="shared" ref="M302:M339" si="75">IF(($E302     =0),0,($L302     /$E302     ))</f>
        <v>0.19877051353333869</v>
      </c>
      <c r="N302" s="31">
        <f t="shared" ref="N302:N339" si="76">$F302     +$H302     +$J302     +$L302</f>
        <v>3316912950</v>
      </c>
      <c r="O302" s="36">
        <f t="shared" ref="O302:O339" si="77">IF(($E302     =0),0,($N302     /$E302     ))</f>
        <v>1.0266619415990663</v>
      </c>
      <c r="P302" s="31">
        <v>506918123</v>
      </c>
      <c r="Q302" s="31">
        <v>2882057956</v>
      </c>
      <c r="R302" s="31">
        <v>2925488784</v>
      </c>
      <c r="S302" s="31">
        <v>2919994230</v>
      </c>
      <c r="T302" s="36">
        <f t="shared" ref="T302:T339" si="78">IF(($R302     =0),0,($S302     /$R302     ))</f>
        <v>0.99812183385215814</v>
      </c>
      <c r="U302" s="36">
        <f t="shared" ref="U302:U339" si="79">IF(($P302     =0),0,(($L302     /$P302     )-1))</f>
        <v>0.2668370390853041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3205882760</v>
      </c>
      <c r="E303" s="32">
        <f>E302</f>
        <v>3230774236</v>
      </c>
      <c r="F303" s="32">
        <f>F302</f>
        <v>900115350</v>
      </c>
      <c r="G303" s="37">
        <f t="shared" si="72"/>
        <v>0.28076989003802499</v>
      </c>
      <c r="H303" s="32">
        <f>H302</f>
        <v>879146227</v>
      </c>
      <c r="I303" s="37">
        <f t="shared" si="73"/>
        <v>0.27422906351073173</v>
      </c>
      <c r="J303" s="32">
        <f>J302</f>
        <v>895468719</v>
      </c>
      <c r="K303" s="37">
        <f t="shared" si="74"/>
        <v>0.27716845981434896</v>
      </c>
      <c r="L303" s="32">
        <f>L302</f>
        <v>642182654</v>
      </c>
      <c r="M303" s="37">
        <f t="shared" si="75"/>
        <v>0.19877051353333869</v>
      </c>
      <c r="N303" s="32">
        <f t="shared" si="76"/>
        <v>3316912950</v>
      </c>
      <c r="O303" s="37">
        <f t="shared" si="77"/>
        <v>1.0266619415990663</v>
      </c>
      <c r="P303" s="32">
        <f>P302</f>
        <v>506918123</v>
      </c>
      <c r="Q303" s="32">
        <f>Q302</f>
        <v>2882057956</v>
      </c>
      <c r="R303" s="32">
        <f>R302</f>
        <v>2925488784</v>
      </c>
      <c r="S303" s="32">
        <f>S302</f>
        <v>2919994230</v>
      </c>
      <c r="T303" s="37">
        <f t="shared" si="78"/>
        <v>0.99812183385215814</v>
      </c>
      <c r="U303" s="37">
        <f t="shared" si="79"/>
        <v>0.2668370390853041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34234239</v>
      </c>
      <c r="E304" s="31">
        <v>39357455</v>
      </c>
      <c r="F304" s="31">
        <v>8810776</v>
      </c>
      <c r="G304" s="36">
        <f t="shared" si="72"/>
        <v>0.25736736838227953</v>
      </c>
      <c r="H304" s="31">
        <v>8835934</v>
      </c>
      <c r="I304" s="36">
        <f t="shared" si="73"/>
        <v>0.25810224670102933</v>
      </c>
      <c r="J304" s="31">
        <v>8877678</v>
      </c>
      <c r="K304" s="36">
        <f t="shared" si="74"/>
        <v>0.2255653471496061</v>
      </c>
      <c r="L304" s="31">
        <v>9049107</v>
      </c>
      <c r="M304" s="36">
        <f t="shared" si="75"/>
        <v>0.22992104037214806</v>
      </c>
      <c r="N304" s="31">
        <f t="shared" si="76"/>
        <v>35573495</v>
      </c>
      <c r="O304" s="36">
        <f t="shared" si="77"/>
        <v>0.90385658828803839</v>
      </c>
      <c r="P304" s="31">
        <v>6059685</v>
      </c>
      <c r="Q304" s="31">
        <v>28279712</v>
      </c>
      <c r="R304" s="31">
        <v>31303712</v>
      </c>
      <c r="S304" s="31">
        <v>24587950</v>
      </c>
      <c r="T304" s="36">
        <f t="shared" si="78"/>
        <v>0.78546435643159507</v>
      </c>
      <c r="U304" s="36">
        <f t="shared" si="79"/>
        <v>0.49332960376653245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21537522</v>
      </c>
      <c r="E305" s="31">
        <v>21105087</v>
      </c>
      <c r="F305" s="31">
        <v>4088736</v>
      </c>
      <c r="G305" s="36">
        <f t="shared" si="72"/>
        <v>0.18984245262755856</v>
      </c>
      <c r="H305" s="31">
        <v>3723974</v>
      </c>
      <c r="I305" s="36">
        <f t="shared" si="73"/>
        <v>0.17290633527849675</v>
      </c>
      <c r="J305" s="31">
        <v>9390171</v>
      </c>
      <c r="K305" s="36">
        <f t="shared" si="74"/>
        <v>0.44492453407086169</v>
      </c>
      <c r="L305" s="31">
        <v>4427799</v>
      </c>
      <c r="M305" s="36">
        <f t="shared" si="75"/>
        <v>0.20979771369812406</v>
      </c>
      <c r="N305" s="31">
        <f t="shared" si="76"/>
        <v>21630680</v>
      </c>
      <c r="O305" s="36">
        <f t="shared" si="77"/>
        <v>1.0249036168389165</v>
      </c>
      <c r="P305" s="31">
        <v>3655428</v>
      </c>
      <c r="Q305" s="31">
        <v>27609845</v>
      </c>
      <c r="R305" s="31">
        <v>25035194</v>
      </c>
      <c r="S305" s="31">
        <v>25540688</v>
      </c>
      <c r="T305" s="36">
        <f t="shared" si="78"/>
        <v>1.0201913354456131</v>
      </c>
      <c r="U305" s="36">
        <f t="shared" si="79"/>
        <v>0.21129427251747268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19232000</v>
      </c>
      <c r="E306" s="31">
        <v>24968000</v>
      </c>
      <c r="F306" s="31">
        <v>5113470</v>
      </c>
      <c r="G306" s="36">
        <f t="shared" si="72"/>
        <v>0.26588342346089849</v>
      </c>
      <c r="H306" s="31">
        <v>5138975</v>
      </c>
      <c r="I306" s="36">
        <f t="shared" si="73"/>
        <v>0.26720959858569049</v>
      </c>
      <c r="J306" s="31">
        <v>5230889</v>
      </c>
      <c r="K306" s="36">
        <f t="shared" si="74"/>
        <v>0.20950372476770265</v>
      </c>
      <c r="L306" s="31">
        <v>5351536</v>
      </c>
      <c r="M306" s="36">
        <f t="shared" si="75"/>
        <v>0.21433578981095802</v>
      </c>
      <c r="N306" s="31">
        <f t="shared" si="76"/>
        <v>20834870</v>
      </c>
      <c r="O306" s="36">
        <f t="shared" si="77"/>
        <v>0.83446291252803584</v>
      </c>
      <c r="P306" s="31">
        <v>4466733</v>
      </c>
      <c r="Q306" s="31">
        <v>17786000</v>
      </c>
      <c r="R306" s="31">
        <v>17936000</v>
      </c>
      <c r="S306" s="31">
        <v>17833356</v>
      </c>
      <c r="T306" s="36">
        <f t="shared" si="78"/>
        <v>0.99427720785013385</v>
      </c>
      <c r="U306" s="36">
        <f t="shared" si="79"/>
        <v>0.19808728213663085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130975872</v>
      </c>
      <c r="E307" s="31">
        <v>134048296</v>
      </c>
      <c r="F307" s="31">
        <v>35086846</v>
      </c>
      <c r="G307" s="36">
        <f t="shared" si="72"/>
        <v>0.26788785952881461</v>
      </c>
      <c r="H307" s="31">
        <v>32194769</v>
      </c>
      <c r="I307" s="36">
        <f t="shared" si="73"/>
        <v>0.24580686891704756</v>
      </c>
      <c r="J307" s="31">
        <v>33203987</v>
      </c>
      <c r="K307" s="36">
        <f t="shared" si="74"/>
        <v>0.24770167164228629</v>
      </c>
      <c r="L307" s="31">
        <v>30112011</v>
      </c>
      <c r="M307" s="36">
        <f t="shared" si="75"/>
        <v>0.22463553732902355</v>
      </c>
      <c r="N307" s="31">
        <f t="shared" si="76"/>
        <v>130597613</v>
      </c>
      <c r="O307" s="36">
        <f t="shared" si="77"/>
        <v>0.97425791223783997</v>
      </c>
      <c r="P307" s="31">
        <v>25385651</v>
      </c>
      <c r="Q307" s="31">
        <v>109936166</v>
      </c>
      <c r="R307" s="31">
        <v>114883066</v>
      </c>
      <c r="S307" s="31">
        <v>116565480</v>
      </c>
      <c r="T307" s="36">
        <f t="shared" si="78"/>
        <v>1.0146445778179354</v>
      </c>
      <c r="U307" s="36">
        <f t="shared" si="79"/>
        <v>0.18618234371850462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86096656</v>
      </c>
      <c r="E308" s="31">
        <v>105036186</v>
      </c>
      <c r="F308" s="31">
        <v>26947684</v>
      </c>
      <c r="G308" s="36">
        <f t="shared" si="72"/>
        <v>0.31299338733899257</v>
      </c>
      <c r="H308" s="31">
        <v>27809469</v>
      </c>
      <c r="I308" s="36">
        <f t="shared" si="73"/>
        <v>0.3230028933992512</v>
      </c>
      <c r="J308" s="31">
        <v>24122847</v>
      </c>
      <c r="K308" s="36">
        <f t="shared" si="74"/>
        <v>0.22966225182624206</v>
      </c>
      <c r="L308" s="31">
        <v>19027945</v>
      </c>
      <c r="M308" s="36">
        <f t="shared" si="75"/>
        <v>0.18115609224424808</v>
      </c>
      <c r="N308" s="31">
        <f t="shared" si="76"/>
        <v>97907945</v>
      </c>
      <c r="O308" s="36">
        <f t="shared" si="77"/>
        <v>0.93213537856372664</v>
      </c>
      <c r="P308" s="31">
        <v>13344413</v>
      </c>
      <c r="Q308" s="31">
        <v>79831895</v>
      </c>
      <c r="R308" s="31">
        <v>80238858</v>
      </c>
      <c r="S308" s="31">
        <v>80963985</v>
      </c>
      <c r="T308" s="36">
        <f t="shared" si="78"/>
        <v>1.0090371051891092</v>
      </c>
      <c r="U308" s="36">
        <f t="shared" si="79"/>
        <v>0.42591097862453742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292076289</v>
      </c>
      <c r="E310" s="32">
        <f>SUM(E304:E309)</f>
        <v>324515024</v>
      </c>
      <c r="F310" s="32">
        <f>SUM(F304:F309)</f>
        <v>80047512</v>
      </c>
      <c r="G310" s="37">
        <f t="shared" si="72"/>
        <v>0.27406371216939146</v>
      </c>
      <c r="H310" s="32">
        <f>SUM(H304:H309)</f>
        <v>77703121</v>
      </c>
      <c r="I310" s="37">
        <f t="shared" si="73"/>
        <v>0.26603707293747492</v>
      </c>
      <c r="J310" s="32">
        <f>SUM(J304:J309)</f>
        <v>80825572</v>
      </c>
      <c r="K310" s="37">
        <f t="shared" si="74"/>
        <v>0.24906573200752641</v>
      </c>
      <c r="L310" s="32">
        <f>SUM(L304:L309)</f>
        <v>67968398</v>
      </c>
      <c r="M310" s="37">
        <f t="shared" si="75"/>
        <v>0.20944607482949695</v>
      </c>
      <c r="N310" s="32">
        <f t="shared" si="76"/>
        <v>306544603</v>
      </c>
      <c r="O310" s="37">
        <f t="shared" si="77"/>
        <v>0.94462376262739689</v>
      </c>
      <c r="P310" s="32">
        <f>SUM(P304:P309)</f>
        <v>52911910</v>
      </c>
      <c r="Q310" s="32">
        <f>SUM(Q304:Q309)</f>
        <v>263443618</v>
      </c>
      <c r="R310" s="32">
        <f>SUM(R304:R309)</f>
        <v>269396830</v>
      </c>
      <c r="S310" s="32">
        <f>SUM(S304:S309)</f>
        <v>265491459</v>
      </c>
      <c r="T310" s="37">
        <f t="shared" si="78"/>
        <v>0.98550327782253411</v>
      </c>
      <c r="U310" s="37">
        <f t="shared" si="79"/>
        <v>0.28455763551155111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38364210</v>
      </c>
      <c r="E311" s="31">
        <v>53491383</v>
      </c>
      <c r="F311" s="31">
        <v>22057889</v>
      </c>
      <c r="G311" s="36">
        <f t="shared" si="72"/>
        <v>0.57496007346430433</v>
      </c>
      <c r="H311" s="31">
        <v>9450804</v>
      </c>
      <c r="I311" s="36">
        <f t="shared" si="73"/>
        <v>0.24634428807474468</v>
      </c>
      <c r="J311" s="31">
        <v>13501489</v>
      </c>
      <c r="K311" s="36">
        <f t="shared" si="74"/>
        <v>0.25240493408069109</v>
      </c>
      <c r="L311" s="31">
        <v>9991501</v>
      </c>
      <c r="M311" s="36">
        <f t="shared" si="75"/>
        <v>0.186787112982291</v>
      </c>
      <c r="N311" s="31">
        <f t="shared" si="76"/>
        <v>55001683</v>
      </c>
      <c r="O311" s="36">
        <f t="shared" si="77"/>
        <v>1.0282344541362858</v>
      </c>
      <c r="P311" s="31">
        <v>15721891</v>
      </c>
      <c r="Q311" s="31">
        <v>33119755</v>
      </c>
      <c r="R311" s="31">
        <v>36944514</v>
      </c>
      <c r="S311" s="31">
        <v>51439476</v>
      </c>
      <c r="T311" s="36">
        <f t="shared" si="78"/>
        <v>1.3923440974213384</v>
      </c>
      <c r="U311" s="36">
        <f t="shared" si="79"/>
        <v>-0.36448478112461158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195445179</v>
      </c>
      <c r="E312" s="31">
        <v>198904408</v>
      </c>
      <c r="F312" s="31">
        <v>52485733</v>
      </c>
      <c r="G312" s="36">
        <f t="shared" si="72"/>
        <v>0.26854452623771291</v>
      </c>
      <c r="H312" s="31">
        <v>40718760</v>
      </c>
      <c r="I312" s="36">
        <f t="shared" si="73"/>
        <v>0.20833852340763034</v>
      </c>
      <c r="J312" s="31">
        <v>61060721</v>
      </c>
      <c r="K312" s="36">
        <f t="shared" si="74"/>
        <v>0.3069852579637149</v>
      </c>
      <c r="L312" s="31">
        <v>40915733</v>
      </c>
      <c r="M312" s="36">
        <f t="shared" si="75"/>
        <v>0.20570551156412784</v>
      </c>
      <c r="N312" s="31">
        <f t="shared" si="76"/>
        <v>195180947</v>
      </c>
      <c r="O312" s="36">
        <f t="shared" si="77"/>
        <v>0.98128014840173883</v>
      </c>
      <c r="P312" s="31">
        <v>38600407</v>
      </c>
      <c r="Q312" s="31">
        <v>169812269</v>
      </c>
      <c r="R312" s="31">
        <v>172083472</v>
      </c>
      <c r="S312" s="31">
        <v>164335889</v>
      </c>
      <c r="T312" s="36">
        <f t="shared" si="78"/>
        <v>0.95497776218741104</v>
      </c>
      <c r="U312" s="36">
        <f t="shared" si="79"/>
        <v>5.9981906408396179E-2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160222402</v>
      </c>
      <c r="E313" s="31">
        <v>148162734</v>
      </c>
      <c r="F313" s="31">
        <v>54386684</v>
      </c>
      <c r="G313" s="36">
        <f t="shared" si="72"/>
        <v>0.33944494228715905</v>
      </c>
      <c r="H313" s="31">
        <v>42116828</v>
      </c>
      <c r="I313" s="36">
        <f t="shared" si="73"/>
        <v>0.26286478965656751</v>
      </c>
      <c r="J313" s="31">
        <v>40090420</v>
      </c>
      <c r="K313" s="36">
        <f t="shared" si="74"/>
        <v>0.27058369481761857</v>
      </c>
      <c r="L313" s="31">
        <v>32004662</v>
      </c>
      <c r="M313" s="36">
        <f t="shared" si="75"/>
        <v>0.21601020132363377</v>
      </c>
      <c r="N313" s="31">
        <f t="shared" si="76"/>
        <v>168598594</v>
      </c>
      <c r="O313" s="36">
        <f t="shared" si="77"/>
        <v>1.1379284753209264</v>
      </c>
      <c r="P313" s="31">
        <v>27668127</v>
      </c>
      <c r="Q313" s="31">
        <v>149836341</v>
      </c>
      <c r="R313" s="31">
        <v>151400780</v>
      </c>
      <c r="S313" s="31">
        <v>149216997</v>
      </c>
      <c r="T313" s="36">
        <f t="shared" si="78"/>
        <v>0.985576144323695</v>
      </c>
      <c r="U313" s="36">
        <f t="shared" si="79"/>
        <v>0.15673395600649087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136925430</v>
      </c>
      <c r="E314" s="31">
        <v>138005430</v>
      </c>
      <c r="F314" s="31">
        <v>29194980</v>
      </c>
      <c r="G314" s="36">
        <f t="shared" si="72"/>
        <v>0.21321809980804882</v>
      </c>
      <c r="H314" s="31">
        <v>65305638</v>
      </c>
      <c r="I314" s="36">
        <f t="shared" si="73"/>
        <v>0.47694309230944171</v>
      </c>
      <c r="J314" s="31">
        <v>24986614</v>
      </c>
      <c r="K314" s="36">
        <f t="shared" si="74"/>
        <v>0.18105529615754976</v>
      </c>
      <c r="L314" s="31">
        <v>25579090</v>
      </c>
      <c r="M314" s="36">
        <f t="shared" si="75"/>
        <v>0.18534843157982986</v>
      </c>
      <c r="N314" s="31">
        <f t="shared" si="76"/>
        <v>145066322</v>
      </c>
      <c r="O314" s="36">
        <f t="shared" si="77"/>
        <v>1.0511638708708781</v>
      </c>
      <c r="P314" s="31">
        <v>24025947</v>
      </c>
      <c r="Q314" s="31">
        <v>122301200</v>
      </c>
      <c r="R314" s="31">
        <v>127878710</v>
      </c>
      <c r="S314" s="31">
        <v>133001845</v>
      </c>
      <c r="T314" s="36">
        <f t="shared" si="78"/>
        <v>1.0400624544930115</v>
      </c>
      <c r="U314" s="36">
        <f t="shared" si="79"/>
        <v>6.4644402986487881E-2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52280244</v>
      </c>
      <c r="E315" s="31">
        <v>48888528</v>
      </c>
      <c r="F315" s="31">
        <v>15044677</v>
      </c>
      <c r="G315" s="36">
        <f t="shared" si="72"/>
        <v>0.28776983137263096</v>
      </c>
      <c r="H315" s="31">
        <v>11707529</v>
      </c>
      <c r="I315" s="36">
        <f t="shared" si="73"/>
        <v>0.22393791811683206</v>
      </c>
      <c r="J315" s="31">
        <v>12145559</v>
      </c>
      <c r="K315" s="36">
        <f t="shared" si="74"/>
        <v>0.24843372252893359</v>
      </c>
      <c r="L315" s="31">
        <v>7986110</v>
      </c>
      <c r="M315" s="36">
        <f t="shared" si="75"/>
        <v>0.16335345584551042</v>
      </c>
      <c r="N315" s="31">
        <f t="shared" si="76"/>
        <v>46883875</v>
      </c>
      <c r="O315" s="36">
        <f t="shared" si="77"/>
        <v>0.9589954314026391</v>
      </c>
      <c r="P315" s="31">
        <v>7667213</v>
      </c>
      <c r="Q315" s="31">
        <v>49994290</v>
      </c>
      <c r="R315" s="31">
        <v>51410962</v>
      </c>
      <c r="S315" s="31">
        <v>47887943</v>
      </c>
      <c r="T315" s="36">
        <f t="shared" si="78"/>
        <v>0.93147338888542874</v>
      </c>
      <c r="U315" s="36">
        <f t="shared" si="79"/>
        <v>4.1592296966316278E-2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583237465</v>
      </c>
      <c r="E317" s="32">
        <f>SUM(E311:E316)</f>
        <v>587452483</v>
      </c>
      <c r="F317" s="32">
        <f>SUM(F311:F316)</f>
        <v>173169963</v>
      </c>
      <c r="G317" s="37">
        <f t="shared" si="72"/>
        <v>0.29691158986160121</v>
      </c>
      <c r="H317" s="32">
        <f>SUM(H311:H316)</f>
        <v>169299559</v>
      </c>
      <c r="I317" s="37">
        <f t="shared" si="73"/>
        <v>0.2902755209664043</v>
      </c>
      <c r="J317" s="32">
        <f>SUM(J311:J316)</f>
        <v>151784803</v>
      </c>
      <c r="K317" s="37">
        <f t="shared" si="74"/>
        <v>0.25837800910273795</v>
      </c>
      <c r="L317" s="32">
        <f>SUM(L311:L316)</f>
        <v>116477096</v>
      </c>
      <c r="M317" s="37">
        <f t="shared" si="75"/>
        <v>0.19827492328430588</v>
      </c>
      <c r="N317" s="32">
        <f t="shared" si="76"/>
        <v>610731421</v>
      </c>
      <c r="O317" s="37">
        <f t="shared" si="77"/>
        <v>1.0396269292813594</v>
      </c>
      <c r="P317" s="32">
        <f>SUM(P311:P316)</f>
        <v>113683585</v>
      </c>
      <c r="Q317" s="32">
        <f>SUM(Q311:Q316)</f>
        <v>525063855</v>
      </c>
      <c r="R317" s="32">
        <f>SUM(R311:R316)</f>
        <v>539718438</v>
      </c>
      <c r="S317" s="32">
        <f>SUM(S311:S316)</f>
        <v>545882150</v>
      </c>
      <c r="T317" s="37">
        <f t="shared" si="78"/>
        <v>1.0114202361194857</v>
      </c>
      <c r="U317" s="37">
        <f t="shared" si="79"/>
        <v>2.4572685669615346E-2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58024258</v>
      </c>
      <c r="E318" s="31">
        <v>59269860</v>
      </c>
      <c r="F318" s="31">
        <v>26836921</v>
      </c>
      <c r="G318" s="36">
        <f t="shared" si="72"/>
        <v>0.46251209278712363</v>
      </c>
      <c r="H318" s="31">
        <v>10781124</v>
      </c>
      <c r="I318" s="36">
        <f t="shared" si="73"/>
        <v>0.18580373746442394</v>
      </c>
      <c r="J318" s="31">
        <v>10958886</v>
      </c>
      <c r="K318" s="36">
        <f t="shared" si="74"/>
        <v>0.18489812528661279</v>
      </c>
      <c r="L318" s="31">
        <v>11281269</v>
      </c>
      <c r="M318" s="36">
        <f t="shared" si="75"/>
        <v>0.1903373653995471</v>
      </c>
      <c r="N318" s="31">
        <f t="shared" si="76"/>
        <v>59858200</v>
      </c>
      <c r="O318" s="36">
        <f t="shared" si="77"/>
        <v>1.0099264617800683</v>
      </c>
      <c r="P318" s="31">
        <v>9824063</v>
      </c>
      <c r="Q318" s="31">
        <v>53031700</v>
      </c>
      <c r="R318" s="31">
        <v>53000570</v>
      </c>
      <c r="S318" s="31">
        <v>54461017</v>
      </c>
      <c r="T318" s="36">
        <f t="shared" si="78"/>
        <v>1.0275553074240522</v>
      </c>
      <c r="U318" s="36">
        <f t="shared" si="79"/>
        <v>0.14833027841942781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127653460</v>
      </c>
      <c r="E319" s="31">
        <v>121694142</v>
      </c>
      <c r="F319" s="31">
        <v>36446798</v>
      </c>
      <c r="G319" s="36">
        <f t="shared" si="72"/>
        <v>0.2855135928160506</v>
      </c>
      <c r="H319" s="31">
        <v>34971731</v>
      </c>
      <c r="I319" s="36">
        <f t="shared" si="73"/>
        <v>0.27395834785833456</v>
      </c>
      <c r="J319" s="31">
        <v>31119809</v>
      </c>
      <c r="K319" s="36">
        <f t="shared" si="74"/>
        <v>0.25572150383376713</v>
      </c>
      <c r="L319" s="31">
        <v>29042759</v>
      </c>
      <c r="M319" s="36">
        <f t="shared" si="75"/>
        <v>0.23865371432587118</v>
      </c>
      <c r="N319" s="31">
        <f t="shared" si="76"/>
        <v>131581097</v>
      </c>
      <c r="O319" s="36">
        <f t="shared" si="77"/>
        <v>1.081244296870099</v>
      </c>
      <c r="P319" s="31">
        <v>26191848</v>
      </c>
      <c r="Q319" s="31">
        <v>112281455</v>
      </c>
      <c r="R319" s="31">
        <v>116325225</v>
      </c>
      <c r="S319" s="31">
        <v>123542215</v>
      </c>
      <c r="T319" s="36">
        <f t="shared" si="78"/>
        <v>1.0620414875621345</v>
      </c>
      <c r="U319" s="36">
        <f t="shared" si="79"/>
        <v>0.10884726423274915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20018600</v>
      </c>
      <c r="E320" s="31">
        <v>20230600</v>
      </c>
      <c r="F320" s="31">
        <v>4902985</v>
      </c>
      <c r="G320" s="36">
        <f t="shared" si="72"/>
        <v>0.24492147303008202</v>
      </c>
      <c r="H320" s="31">
        <v>5033385</v>
      </c>
      <c r="I320" s="36">
        <f t="shared" si="73"/>
        <v>0.25143541506399048</v>
      </c>
      <c r="J320" s="31">
        <v>5242591</v>
      </c>
      <c r="K320" s="36">
        <f t="shared" si="74"/>
        <v>0.25914164681225471</v>
      </c>
      <c r="L320" s="31">
        <v>4826000</v>
      </c>
      <c r="M320" s="36">
        <f t="shared" si="75"/>
        <v>0.23854952398841359</v>
      </c>
      <c r="N320" s="31">
        <f t="shared" si="76"/>
        <v>20004961</v>
      </c>
      <c r="O320" s="36">
        <f t="shared" si="77"/>
        <v>0.98884664814686662</v>
      </c>
      <c r="P320" s="31">
        <v>4389238</v>
      </c>
      <c r="Q320" s="31">
        <v>18314000</v>
      </c>
      <c r="R320" s="31">
        <v>18314000</v>
      </c>
      <c r="S320" s="31">
        <v>18083431</v>
      </c>
      <c r="T320" s="36">
        <f t="shared" si="78"/>
        <v>0.98741023260893301</v>
      </c>
      <c r="U320" s="36">
        <f t="shared" si="79"/>
        <v>9.9507477152070534E-2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30024643</v>
      </c>
      <c r="E321" s="31">
        <v>30283814</v>
      </c>
      <c r="F321" s="31">
        <v>6422875</v>
      </c>
      <c r="G321" s="36">
        <f t="shared" si="72"/>
        <v>0.21392011222248339</v>
      </c>
      <c r="H321" s="31">
        <v>7637084</v>
      </c>
      <c r="I321" s="36">
        <f t="shared" si="73"/>
        <v>0.25436052645155516</v>
      </c>
      <c r="J321" s="31">
        <v>9100748</v>
      </c>
      <c r="K321" s="36">
        <f t="shared" si="74"/>
        <v>0.30051525214096214</v>
      </c>
      <c r="L321" s="31">
        <v>7285423</v>
      </c>
      <c r="M321" s="36">
        <f t="shared" si="75"/>
        <v>0.24057151453908679</v>
      </c>
      <c r="N321" s="31">
        <f t="shared" si="76"/>
        <v>30446130</v>
      </c>
      <c r="O321" s="36">
        <f t="shared" si="77"/>
        <v>1.0053598268698916</v>
      </c>
      <c r="P321" s="31">
        <v>6562232</v>
      </c>
      <c r="Q321" s="31">
        <v>28420337</v>
      </c>
      <c r="R321" s="31">
        <v>27410375</v>
      </c>
      <c r="S321" s="31">
        <v>27734060</v>
      </c>
      <c r="T321" s="36">
        <f t="shared" si="78"/>
        <v>1.0118088497512348</v>
      </c>
      <c r="U321" s="36">
        <f t="shared" si="79"/>
        <v>0.11020503389700331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235720961</v>
      </c>
      <c r="E323" s="32">
        <f>SUM(E318:E322)</f>
        <v>231478416</v>
      </c>
      <c r="F323" s="32">
        <f>SUM(F318:F322)</f>
        <v>74609579</v>
      </c>
      <c r="G323" s="37">
        <f t="shared" si="72"/>
        <v>0.31651652311056039</v>
      </c>
      <c r="H323" s="32">
        <f>SUM(H318:H322)</f>
        <v>58423324</v>
      </c>
      <c r="I323" s="37">
        <f t="shared" si="73"/>
        <v>0.24784950711277645</v>
      </c>
      <c r="J323" s="32">
        <f>SUM(J318:J322)</f>
        <v>56422034</v>
      </c>
      <c r="K323" s="37">
        <f t="shared" si="74"/>
        <v>0.24374641478452141</v>
      </c>
      <c r="L323" s="32">
        <f>SUM(L318:L322)</f>
        <v>52435451</v>
      </c>
      <c r="M323" s="37">
        <f t="shared" si="75"/>
        <v>0.22652414815211108</v>
      </c>
      <c r="N323" s="32">
        <f t="shared" si="76"/>
        <v>241890388</v>
      </c>
      <c r="O323" s="37">
        <f t="shared" si="77"/>
        <v>1.0449803147089101</v>
      </c>
      <c r="P323" s="32">
        <f>SUM(P318:P322)</f>
        <v>46967381</v>
      </c>
      <c r="Q323" s="32">
        <f>SUM(Q318:Q322)</f>
        <v>212047492</v>
      </c>
      <c r="R323" s="32">
        <f>SUM(R318:R322)</f>
        <v>215050170</v>
      </c>
      <c r="S323" s="32">
        <f>SUM(S318:S322)</f>
        <v>223820723</v>
      </c>
      <c r="T323" s="37">
        <f t="shared" si="78"/>
        <v>1.0407837529261195</v>
      </c>
      <c r="U323" s="37">
        <f t="shared" si="79"/>
        <v>0.11642271473472188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16611600</v>
      </c>
      <c r="E324" s="31">
        <v>16611600</v>
      </c>
      <c r="F324" s="31">
        <v>2982791</v>
      </c>
      <c r="G324" s="36">
        <f t="shared" si="72"/>
        <v>0.17956072864745118</v>
      </c>
      <c r="H324" s="31">
        <v>3128493</v>
      </c>
      <c r="I324" s="36">
        <f t="shared" si="73"/>
        <v>0.18833182836090442</v>
      </c>
      <c r="J324" s="31">
        <v>2894899</v>
      </c>
      <c r="K324" s="36">
        <f t="shared" si="74"/>
        <v>0.17426972717859809</v>
      </c>
      <c r="L324" s="31">
        <v>1966719</v>
      </c>
      <c r="M324" s="36">
        <f t="shared" si="75"/>
        <v>0.11839431481615256</v>
      </c>
      <c r="N324" s="31">
        <f t="shared" si="76"/>
        <v>10972902</v>
      </c>
      <c r="O324" s="36">
        <f t="shared" si="77"/>
        <v>0.66055659900310626</v>
      </c>
      <c r="P324" s="31">
        <v>2755242</v>
      </c>
      <c r="Q324" s="31">
        <v>15134890</v>
      </c>
      <c r="R324" s="31">
        <v>15134890</v>
      </c>
      <c r="S324" s="31">
        <v>10774142</v>
      </c>
      <c r="T324" s="36">
        <f t="shared" si="78"/>
        <v>0.71187448339565074</v>
      </c>
      <c r="U324" s="36">
        <f t="shared" si="79"/>
        <v>-0.28619010598706029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43994105</v>
      </c>
      <c r="E325" s="31">
        <v>43693769</v>
      </c>
      <c r="F325" s="31">
        <v>18438648</v>
      </c>
      <c r="G325" s="36">
        <f t="shared" si="72"/>
        <v>0.41911633388155073</v>
      </c>
      <c r="H325" s="31">
        <v>10193965</v>
      </c>
      <c r="I325" s="36">
        <f t="shared" si="73"/>
        <v>0.23171206687805104</v>
      </c>
      <c r="J325" s="31">
        <v>8068216</v>
      </c>
      <c r="K325" s="36">
        <f t="shared" si="74"/>
        <v>0.18465369741850376</v>
      </c>
      <c r="L325" s="31">
        <v>7395515</v>
      </c>
      <c r="M325" s="36">
        <f t="shared" si="75"/>
        <v>0.16925788663367539</v>
      </c>
      <c r="N325" s="31">
        <f t="shared" si="76"/>
        <v>44096344</v>
      </c>
      <c r="O325" s="36">
        <f t="shared" si="77"/>
        <v>1.0092135562853366</v>
      </c>
      <c r="P325" s="31">
        <v>6843974</v>
      </c>
      <c r="Q325" s="31">
        <v>27859360</v>
      </c>
      <c r="R325" s="31">
        <v>30259360</v>
      </c>
      <c r="S325" s="31">
        <v>30294848</v>
      </c>
      <c r="T325" s="36">
        <f t="shared" si="78"/>
        <v>1.0011727941370869</v>
      </c>
      <c r="U325" s="36">
        <f t="shared" si="79"/>
        <v>8.0587828065974643E-2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126354871</v>
      </c>
      <c r="E326" s="31">
        <v>129482266</v>
      </c>
      <c r="F326" s="31">
        <v>23716000</v>
      </c>
      <c r="G326" s="36">
        <f t="shared" si="72"/>
        <v>0.18769359512859618</v>
      </c>
      <c r="H326" s="31">
        <v>24015660</v>
      </c>
      <c r="I326" s="36">
        <f t="shared" si="73"/>
        <v>0.19006516970762449</v>
      </c>
      <c r="J326" s="31">
        <v>24443812</v>
      </c>
      <c r="K326" s="36">
        <f t="shared" si="74"/>
        <v>0.1887811571045567</v>
      </c>
      <c r="L326" s="31">
        <v>24768517</v>
      </c>
      <c r="M326" s="36">
        <f t="shared" si="75"/>
        <v>0.19128887503405292</v>
      </c>
      <c r="N326" s="31">
        <f t="shared" si="76"/>
        <v>96943989</v>
      </c>
      <c r="O326" s="36">
        <f t="shared" si="77"/>
        <v>0.74870476085118864</v>
      </c>
      <c r="P326" s="31">
        <v>22144566</v>
      </c>
      <c r="Q326" s="31">
        <v>118322223</v>
      </c>
      <c r="R326" s="31">
        <v>115824188</v>
      </c>
      <c r="S326" s="31">
        <v>86870322</v>
      </c>
      <c r="T326" s="36">
        <f t="shared" si="78"/>
        <v>0.75001883026367511</v>
      </c>
      <c r="U326" s="36">
        <f t="shared" si="79"/>
        <v>0.11849186838884096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237885485</v>
      </c>
      <c r="E327" s="31">
        <v>241645025</v>
      </c>
      <c r="F327" s="31">
        <v>74156040</v>
      </c>
      <c r="G327" s="36">
        <f t="shared" si="72"/>
        <v>0.31172999058769812</v>
      </c>
      <c r="H327" s="31">
        <v>41586959</v>
      </c>
      <c r="I327" s="36">
        <f t="shared" si="73"/>
        <v>0.17481923707955532</v>
      </c>
      <c r="J327" s="31">
        <v>67217253</v>
      </c>
      <c r="K327" s="36">
        <f t="shared" si="74"/>
        <v>0.2781652674206721</v>
      </c>
      <c r="L327" s="31">
        <v>61847982</v>
      </c>
      <c r="M327" s="36">
        <f t="shared" si="75"/>
        <v>0.25594560450810028</v>
      </c>
      <c r="N327" s="31">
        <f t="shared" si="76"/>
        <v>244808234</v>
      </c>
      <c r="O327" s="36">
        <f t="shared" si="77"/>
        <v>1.0130903129497493</v>
      </c>
      <c r="P327" s="31">
        <v>44927311</v>
      </c>
      <c r="Q327" s="31">
        <v>222027320</v>
      </c>
      <c r="R327" s="31">
        <v>218361960</v>
      </c>
      <c r="S327" s="31">
        <v>230794562</v>
      </c>
      <c r="T327" s="36">
        <f t="shared" si="78"/>
        <v>1.0569357501645433</v>
      </c>
      <c r="U327" s="36">
        <f t="shared" si="79"/>
        <v>0.37662327487171443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59349800</v>
      </c>
      <c r="E328" s="31">
        <v>59349800</v>
      </c>
      <c r="F328" s="31">
        <v>44129629</v>
      </c>
      <c r="G328" s="36">
        <f t="shared" si="72"/>
        <v>0.74355143572514149</v>
      </c>
      <c r="H328" s="31">
        <v>790468</v>
      </c>
      <c r="I328" s="36">
        <f t="shared" si="73"/>
        <v>1.3318798041442431E-2</v>
      </c>
      <c r="J328" s="31">
        <v>612226</v>
      </c>
      <c r="K328" s="36">
        <f t="shared" si="74"/>
        <v>1.0315552874651641E-2</v>
      </c>
      <c r="L328" s="31">
        <v>846699</v>
      </c>
      <c r="M328" s="36">
        <f t="shared" si="75"/>
        <v>1.4266248580450145E-2</v>
      </c>
      <c r="N328" s="31">
        <f t="shared" si="76"/>
        <v>46379022</v>
      </c>
      <c r="O328" s="36">
        <f t="shared" si="77"/>
        <v>0.78145203522168571</v>
      </c>
      <c r="P328" s="31">
        <v>10945714</v>
      </c>
      <c r="Q328" s="31">
        <v>57933200</v>
      </c>
      <c r="R328" s="31">
        <v>45858600</v>
      </c>
      <c r="S328" s="31">
        <v>46291798</v>
      </c>
      <c r="T328" s="36">
        <f t="shared" si="78"/>
        <v>1.0094463851927447</v>
      </c>
      <c r="U328" s="36">
        <f t="shared" si="79"/>
        <v>-0.92264561270283507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100070521</v>
      </c>
      <c r="E329" s="31">
        <v>92359920</v>
      </c>
      <c r="F329" s="31">
        <v>28898575</v>
      </c>
      <c r="G329" s="36">
        <f t="shared" si="72"/>
        <v>0.28878209797668586</v>
      </c>
      <c r="H329" s="31">
        <v>19582816</v>
      </c>
      <c r="I329" s="36">
        <f t="shared" si="73"/>
        <v>0.19569015734413933</v>
      </c>
      <c r="J329" s="31">
        <v>18643052</v>
      </c>
      <c r="K329" s="36">
        <f t="shared" si="74"/>
        <v>0.20185218869830115</v>
      </c>
      <c r="L329" s="31">
        <v>19720548</v>
      </c>
      <c r="M329" s="36">
        <f t="shared" si="75"/>
        <v>0.21351846125462212</v>
      </c>
      <c r="N329" s="31">
        <f t="shared" si="76"/>
        <v>86844991</v>
      </c>
      <c r="O329" s="36">
        <f t="shared" si="77"/>
        <v>0.94028872047528844</v>
      </c>
      <c r="P329" s="31">
        <v>20151490</v>
      </c>
      <c r="Q329" s="31">
        <v>101614376</v>
      </c>
      <c r="R329" s="31">
        <v>101601280</v>
      </c>
      <c r="S329" s="31">
        <v>84951914</v>
      </c>
      <c r="T329" s="36">
        <f t="shared" si="78"/>
        <v>0.83613035190107843</v>
      </c>
      <c r="U329" s="36">
        <f t="shared" si="79"/>
        <v>-2.1385118420523708E-2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56035647</v>
      </c>
      <c r="E330" s="31">
        <v>57707341</v>
      </c>
      <c r="F330" s="31">
        <v>24728453</v>
      </c>
      <c r="G330" s="36">
        <f t="shared" si="72"/>
        <v>0.44129860765237527</v>
      </c>
      <c r="H330" s="31">
        <v>13552191</v>
      </c>
      <c r="I330" s="36">
        <f t="shared" si="73"/>
        <v>0.24184946057640772</v>
      </c>
      <c r="J330" s="31">
        <v>13059869</v>
      </c>
      <c r="K330" s="36">
        <f t="shared" si="74"/>
        <v>0.22631209086552784</v>
      </c>
      <c r="L330" s="31">
        <v>7237965</v>
      </c>
      <c r="M330" s="36">
        <f t="shared" si="75"/>
        <v>0.12542537698973169</v>
      </c>
      <c r="N330" s="31">
        <f t="shared" si="76"/>
        <v>58578478</v>
      </c>
      <c r="O330" s="36">
        <f t="shared" si="77"/>
        <v>1.0150957743833666</v>
      </c>
      <c r="P330" s="31">
        <v>6976094</v>
      </c>
      <c r="Q330" s="31">
        <v>54782262</v>
      </c>
      <c r="R330" s="31">
        <v>57228954</v>
      </c>
      <c r="S330" s="31">
        <v>57618769</v>
      </c>
      <c r="T330" s="36">
        <f t="shared" si="78"/>
        <v>1.0068114996475386</v>
      </c>
      <c r="U330" s="36">
        <f t="shared" si="79"/>
        <v>3.7538341656520036E-2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640302029</v>
      </c>
      <c r="E332" s="32">
        <f>SUM(E324:E331)</f>
        <v>640849721</v>
      </c>
      <c r="F332" s="32">
        <f>SUM(F324:F331)</f>
        <v>217050136</v>
      </c>
      <c r="G332" s="37">
        <f t="shared" si="72"/>
        <v>0.33898086554400098</v>
      </c>
      <c r="H332" s="32">
        <f>SUM(H324:H331)</f>
        <v>112850552</v>
      </c>
      <c r="I332" s="37">
        <f t="shared" si="73"/>
        <v>0.17624581352060653</v>
      </c>
      <c r="J332" s="32">
        <f>SUM(J324:J331)</f>
        <v>134939327</v>
      </c>
      <c r="K332" s="37">
        <f t="shared" si="74"/>
        <v>0.21056313606478108</v>
      </c>
      <c r="L332" s="32">
        <f>SUM(L324:L331)</f>
        <v>123783945</v>
      </c>
      <c r="M332" s="37">
        <f t="shared" si="75"/>
        <v>0.19315596300306417</v>
      </c>
      <c r="N332" s="32">
        <f t="shared" si="76"/>
        <v>588623960</v>
      </c>
      <c r="O332" s="37">
        <f t="shared" si="77"/>
        <v>0.91850544786302557</v>
      </c>
      <c r="P332" s="32">
        <f>SUM(P324:P331)</f>
        <v>114744391</v>
      </c>
      <c r="Q332" s="32">
        <f>SUM(Q324:Q331)</f>
        <v>597673631</v>
      </c>
      <c r="R332" s="32">
        <f>SUM(R324:R331)</f>
        <v>584269232</v>
      </c>
      <c r="S332" s="32">
        <f>SUM(S324:S331)</f>
        <v>547596355</v>
      </c>
      <c r="T332" s="37">
        <f t="shared" si="78"/>
        <v>0.9372329142260909</v>
      </c>
      <c r="U332" s="37">
        <f t="shared" si="79"/>
        <v>7.8779920493019961E-2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3637512</v>
      </c>
      <c r="E333" s="31">
        <v>4410396</v>
      </c>
      <c r="F333" s="31">
        <v>752597</v>
      </c>
      <c r="G333" s="36">
        <f t="shared" si="72"/>
        <v>0.20689883634748146</v>
      </c>
      <c r="H333" s="31">
        <v>725286</v>
      </c>
      <c r="I333" s="36">
        <f t="shared" si="73"/>
        <v>0.19939068242249097</v>
      </c>
      <c r="J333" s="31">
        <v>756405</v>
      </c>
      <c r="K333" s="36">
        <f t="shared" si="74"/>
        <v>0.17150500771359306</v>
      </c>
      <c r="L333" s="31">
        <v>891935</v>
      </c>
      <c r="M333" s="36">
        <f t="shared" si="75"/>
        <v>0.20223467461878705</v>
      </c>
      <c r="N333" s="31">
        <f t="shared" si="76"/>
        <v>3126223</v>
      </c>
      <c r="O333" s="36">
        <f t="shared" si="77"/>
        <v>0.70883045422678603</v>
      </c>
      <c r="P333" s="31">
        <v>494440</v>
      </c>
      <c r="Q333" s="31">
        <v>3390636</v>
      </c>
      <c r="R333" s="31">
        <v>3482676</v>
      </c>
      <c r="S333" s="31">
        <v>2540369</v>
      </c>
      <c r="T333" s="36">
        <f t="shared" si="78"/>
        <v>0.72943018529429671</v>
      </c>
      <c r="U333" s="36">
        <f t="shared" si="79"/>
        <v>0.80392969824447857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7339067</v>
      </c>
      <c r="E334" s="31">
        <v>7028895</v>
      </c>
      <c r="F334" s="31">
        <v>1798692</v>
      </c>
      <c r="G334" s="36">
        <f t="shared" si="72"/>
        <v>0.24508455911357671</v>
      </c>
      <c r="H334" s="31">
        <v>1768201</v>
      </c>
      <c r="I334" s="36">
        <f t="shared" si="73"/>
        <v>0.24092994381983432</v>
      </c>
      <c r="J334" s="31">
        <v>1679463</v>
      </c>
      <c r="K334" s="36">
        <f t="shared" si="74"/>
        <v>0.23893698796183468</v>
      </c>
      <c r="L334" s="31">
        <v>1724935</v>
      </c>
      <c r="M334" s="36">
        <f t="shared" si="75"/>
        <v>0.24540628363348721</v>
      </c>
      <c r="N334" s="31">
        <f t="shared" si="76"/>
        <v>6971291</v>
      </c>
      <c r="O334" s="36">
        <f t="shared" si="77"/>
        <v>0.99180468622735152</v>
      </c>
      <c r="P334" s="31">
        <v>1426036</v>
      </c>
      <c r="Q334" s="31">
        <v>5096474</v>
      </c>
      <c r="R334" s="31">
        <v>6639674</v>
      </c>
      <c r="S334" s="31">
        <v>5900652</v>
      </c>
      <c r="T334" s="36">
        <f t="shared" si="78"/>
        <v>0.88869604140203273</v>
      </c>
      <c r="U334" s="36">
        <f t="shared" si="79"/>
        <v>0.20960130038792846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35245286</v>
      </c>
      <c r="E335" s="31">
        <v>35550375</v>
      </c>
      <c r="F335" s="31">
        <v>11257040</v>
      </c>
      <c r="G335" s="36">
        <f t="shared" si="72"/>
        <v>0.31939136484805375</v>
      </c>
      <c r="H335" s="31">
        <v>8182159</v>
      </c>
      <c r="I335" s="36">
        <f t="shared" si="73"/>
        <v>0.23214903122079927</v>
      </c>
      <c r="J335" s="31">
        <v>7535020</v>
      </c>
      <c r="K335" s="36">
        <f t="shared" si="74"/>
        <v>0.21195331976104331</v>
      </c>
      <c r="L335" s="31">
        <v>5319342</v>
      </c>
      <c r="M335" s="36">
        <f t="shared" si="75"/>
        <v>0.14962829506017869</v>
      </c>
      <c r="N335" s="31">
        <f t="shared" si="76"/>
        <v>32293561</v>
      </c>
      <c r="O335" s="36">
        <f t="shared" si="77"/>
        <v>0.90838875820578546</v>
      </c>
      <c r="P335" s="31">
        <v>5521443</v>
      </c>
      <c r="Q335" s="31">
        <v>37161417</v>
      </c>
      <c r="R335" s="31">
        <v>37545167</v>
      </c>
      <c r="S335" s="31">
        <v>24069950</v>
      </c>
      <c r="T335" s="36">
        <f t="shared" si="78"/>
        <v>0.64109316653192672</v>
      </c>
      <c r="U335" s="36">
        <f t="shared" si="79"/>
        <v>-3.6602931516272141E-2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46221865</v>
      </c>
      <c r="E337" s="32">
        <f>SUM(E333:E336)</f>
        <v>46989666</v>
      </c>
      <c r="F337" s="32">
        <f>SUM(F333:F336)</f>
        <v>13808329</v>
      </c>
      <c r="G337" s="37">
        <f t="shared" si="72"/>
        <v>0.2987401957926189</v>
      </c>
      <c r="H337" s="32">
        <f>SUM(H333:H336)</f>
        <v>10675646</v>
      </c>
      <c r="I337" s="37">
        <f t="shared" si="73"/>
        <v>0.23096528017638407</v>
      </c>
      <c r="J337" s="32">
        <f>SUM(J333:J336)</f>
        <v>9970888</v>
      </c>
      <c r="K337" s="37">
        <f t="shared" si="74"/>
        <v>0.2121932086088886</v>
      </c>
      <c r="L337" s="32">
        <f>SUM(L333:L336)</f>
        <v>7936212</v>
      </c>
      <c r="M337" s="37">
        <f t="shared" si="75"/>
        <v>0.16889270930336045</v>
      </c>
      <c r="N337" s="32">
        <f t="shared" si="76"/>
        <v>42391075</v>
      </c>
      <c r="O337" s="37">
        <f t="shared" si="77"/>
        <v>0.90213612073769578</v>
      </c>
      <c r="P337" s="32">
        <f>SUM(P333:P336)</f>
        <v>7441919</v>
      </c>
      <c r="Q337" s="32">
        <f>SUM(Q333:Q336)</f>
        <v>45648527</v>
      </c>
      <c r="R337" s="32">
        <f>SUM(R333:R336)</f>
        <v>47667517</v>
      </c>
      <c r="S337" s="32">
        <f>SUM(S333:S336)</f>
        <v>32510971</v>
      </c>
      <c r="T337" s="37">
        <f t="shared" si="78"/>
        <v>0.68203617570430619</v>
      </c>
      <c r="U337" s="37">
        <f t="shared" si="79"/>
        <v>6.64200994394053E-2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5003441369</v>
      </c>
      <c r="E338" s="32">
        <f>SUM(E302,E304:E309,E311:E316,E318:E322,E324:E331,E333:E336)</f>
        <v>5062059546</v>
      </c>
      <c r="F338" s="32">
        <f>SUM(F302,F304:F309,F311:F316,F318:F322,F324:F331,F333:F336)</f>
        <v>1458800869</v>
      </c>
      <c r="G338" s="37">
        <f t="shared" si="72"/>
        <v>0.29155950103429701</v>
      </c>
      <c r="H338" s="32">
        <f>SUM(H302,H304:H309,H311:H316,H318:H322,H324:H331,H333:H336)</f>
        <v>1308098429</v>
      </c>
      <c r="I338" s="37">
        <f t="shared" si="73"/>
        <v>0.26143974367415035</v>
      </c>
      <c r="J338" s="32">
        <f>SUM(J302,J304:J309,J311:J316,J318:J322,J324:J331,J333:J336)</f>
        <v>1329411343</v>
      </c>
      <c r="K338" s="37">
        <f t="shared" si="74"/>
        <v>0.26262262048072715</v>
      </c>
      <c r="L338" s="32">
        <f>SUM(L302,L304:L309,L311:L316,L318:L322,L324:L331,L333:L336)</f>
        <v>1010783756</v>
      </c>
      <c r="M338" s="37">
        <f t="shared" si="75"/>
        <v>0.19967836150776089</v>
      </c>
      <c r="N338" s="32">
        <f t="shared" si="76"/>
        <v>5107094397</v>
      </c>
      <c r="O338" s="37">
        <f t="shared" si="77"/>
        <v>1.0088965470656279</v>
      </c>
      <c r="P338" s="32">
        <f>SUM(P302,P304:P309,P311:P316,P318:P322,P324:P331,P333:P336)</f>
        <v>842667309</v>
      </c>
      <c r="Q338" s="32">
        <f>SUM(Q302,Q304:Q309,Q311:Q316,Q318:Q322,Q324:Q331,Q333:Q336)</f>
        <v>4525935079</v>
      </c>
      <c r="R338" s="32">
        <f>SUM(R302,R304:R309,R311:R316,R318:R322,R324:R331,R333:R336)</f>
        <v>4581590971</v>
      </c>
      <c r="S338" s="32">
        <f>SUM(S302,S304:S309,S311:S316,S318:S322,S324:S331,S333:S336)</f>
        <v>4535295888</v>
      </c>
      <c r="T338" s="37">
        <f t="shared" si="78"/>
        <v>0.98989541334155906</v>
      </c>
      <c r="U338" s="37">
        <f t="shared" si="79"/>
        <v>0.19950512521899677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27950271814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28609115088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7131169677</v>
      </c>
      <c r="G339" s="39">
        <f t="shared" si="72"/>
        <v>0.25513775767390112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8264572685</v>
      </c>
      <c r="I339" s="39">
        <f t="shared" si="73"/>
        <v>0.29568845483858092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7077442897</v>
      </c>
      <c r="K339" s="39">
        <f t="shared" si="74"/>
        <v>0.24738419469564826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4958457042</v>
      </c>
      <c r="M339" s="39">
        <f t="shared" si="75"/>
        <v>0.17331738597115184</v>
      </c>
      <c r="N339" s="34">
        <f t="shared" si="76"/>
        <v>27431642301</v>
      </c>
      <c r="O339" s="39">
        <f t="shared" si="77"/>
        <v>0.95884274003658765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6372814047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21476656224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28738544740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36690568214</v>
      </c>
      <c r="T339" s="39">
        <f t="shared" si="78"/>
        <v>1.2767023711862453</v>
      </c>
      <c r="U339" s="39">
        <f t="shared" si="79"/>
        <v>-0.22193602301416715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605918732</v>
      </c>
      <c r="E8" s="31">
        <v>715164365</v>
      </c>
      <c r="F8" s="31">
        <v>210314747</v>
      </c>
      <c r="G8" s="36">
        <f>IF(($D8       =0),0,($F8       /$D8       ))</f>
        <v>0.34710058608981903</v>
      </c>
      <c r="H8" s="31">
        <v>188510912</v>
      </c>
      <c r="I8" s="36">
        <f>IF(($D8       =0),0,($H8       /$D8       ))</f>
        <v>0.31111583459017406</v>
      </c>
      <c r="J8" s="31">
        <v>166570568</v>
      </c>
      <c r="K8" s="36">
        <f>IF(($E8       =0),0,($J8       /$E8       ))</f>
        <v>0.23291228723343899</v>
      </c>
      <c r="L8" s="31">
        <v>123780892</v>
      </c>
      <c r="M8" s="36">
        <f>IF(($E8       =0),0,($L8       /$E8       ))</f>
        <v>0.17308034076893639</v>
      </c>
      <c r="N8" s="31">
        <f>$F8       +$H8       +$J8       +$L8</f>
        <v>689177119</v>
      </c>
      <c r="O8" s="36">
        <f>IF(($E8       =0),0,($N8       /$E8       ))</f>
        <v>0.96366255469118622</v>
      </c>
      <c r="P8" s="31">
        <v>112275795</v>
      </c>
      <c r="Q8" s="31">
        <v>575315004</v>
      </c>
      <c r="R8" s="31">
        <v>592765528</v>
      </c>
      <c r="S8" s="31">
        <v>584339548</v>
      </c>
      <c r="T8" s="36">
        <f>IF(($R8       =0),0,($S8       /$R8       ))</f>
        <v>0.98578530700253542</v>
      </c>
      <c r="U8" s="36">
        <f>IF(($P8       =0),0,(($L8       /$P8       )-1))</f>
        <v>0.10247174825170458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441248750</v>
      </c>
      <c r="E9" s="31">
        <v>522484220</v>
      </c>
      <c r="F9" s="31">
        <v>114390258</v>
      </c>
      <c r="G9" s="36">
        <f>IF(($D9       =0),0,($F9       /$D9       ))</f>
        <v>0.2592421123006014</v>
      </c>
      <c r="H9" s="31">
        <v>73378792</v>
      </c>
      <c r="I9" s="36">
        <f>IF(($D9       =0),0,($H9       /$D9       ))</f>
        <v>0.16629801670826264</v>
      </c>
      <c r="J9" s="31">
        <v>109387087</v>
      </c>
      <c r="K9" s="36">
        <f>IF(($E9       =0),0,($J9       /$E9       ))</f>
        <v>0.20935959941527038</v>
      </c>
      <c r="L9" s="31">
        <v>109364415</v>
      </c>
      <c r="M9" s="36">
        <f>IF(($E9       =0),0,($L9       /$E9       ))</f>
        <v>0.20931620671720957</v>
      </c>
      <c r="N9" s="31">
        <f>$F9       +$H9       +$J9       +$L9</f>
        <v>406520552</v>
      </c>
      <c r="O9" s="36">
        <f>IF(($E9       =0),0,($N9       /$E9       ))</f>
        <v>0.77805326254637897</v>
      </c>
      <c r="P9" s="31">
        <v>107065369</v>
      </c>
      <c r="Q9" s="31">
        <v>480164680</v>
      </c>
      <c r="R9" s="31">
        <v>486930950</v>
      </c>
      <c r="S9" s="31">
        <v>516126472</v>
      </c>
      <c r="T9" s="36">
        <f>IF(($R9       =0),0,($S9       /$R9       ))</f>
        <v>1.0599582384319584</v>
      </c>
      <c r="U9" s="36">
        <f>IF(($P9       =0),0,(($L9       /$P9       )-1))</f>
        <v>2.1473292638630959E-2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1047167482</v>
      </c>
      <c r="E10" s="32">
        <f>SUM(E8:E9)</f>
        <v>1237648585</v>
      </c>
      <c r="F10" s="32">
        <f>SUM(F8:F9)</f>
        <v>324705005</v>
      </c>
      <c r="G10" s="37">
        <f t="shared" ref="G10:G54" si="0">IF(($D10      =0),0,($F10      /$D10      ))</f>
        <v>0.31007934316279695</v>
      </c>
      <c r="H10" s="32">
        <f>SUM(H8:H9)</f>
        <v>261889704</v>
      </c>
      <c r="I10" s="37">
        <f t="shared" ref="I10:I54" si="1">IF(($D10      =0),0,($H10      /$D10      ))</f>
        <v>0.25009342679340379</v>
      </c>
      <c r="J10" s="32">
        <f>SUM(J8:J9)</f>
        <v>275957655</v>
      </c>
      <c r="K10" s="37">
        <f t="shared" ref="K10:K54" si="2">IF(($E10      =0),0,($J10      /$E10      ))</f>
        <v>0.22296931321583502</v>
      </c>
      <c r="L10" s="32">
        <f>SUM(L8:L9)</f>
        <v>233145307</v>
      </c>
      <c r="M10" s="37">
        <f t="shared" ref="M10:M54" si="3">IF(($E10      =0),0,($L10      /$E10      ))</f>
        <v>0.18837762982615941</v>
      </c>
      <c r="N10" s="32">
        <f t="shared" ref="N10:N54" si="4">$F10      +$H10      +$J10      +$L10</f>
        <v>1095697671</v>
      </c>
      <c r="O10" s="37">
        <f t="shared" ref="O10:O54" si="5">IF(($E10      =0),0,($N10      /$E10      ))</f>
        <v>0.88530596186962074</v>
      </c>
      <c r="P10" s="32">
        <f>SUM(P8:P9)</f>
        <v>219341164</v>
      </c>
      <c r="Q10" s="32">
        <f>SUM(Q8:Q9)</f>
        <v>1055479684</v>
      </c>
      <c r="R10" s="32">
        <f>SUM(R8:R9)</f>
        <v>1079696478</v>
      </c>
      <c r="S10" s="32">
        <f>SUM(S8:S9)</f>
        <v>1100466020</v>
      </c>
      <c r="T10" s="37">
        <f t="shared" ref="T10:T54" si="6">IF(($R10      =0),0,($S10      /$R10      ))</f>
        <v>1.0192364636017641</v>
      </c>
      <c r="U10" s="37">
        <f t="shared" ref="U10:U54" si="7">IF(($P10      =0),0,(($L10      /$P10      )-1))</f>
        <v>6.2934575290208628E-2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29126134</v>
      </c>
      <c r="E11" s="31">
        <v>48740212</v>
      </c>
      <c r="F11" s="31">
        <v>14750020</v>
      </c>
      <c r="G11" s="36">
        <f t="shared" si="0"/>
        <v>0.50641873720693587</v>
      </c>
      <c r="H11" s="31">
        <v>7153338</v>
      </c>
      <c r="I11" s="36">
        <f t="shared" si="1"/>
        <v>0.24559860913913256</v>
      </c>
      <c r="J11" s="31">
        <v>7286714</v>
      </c>
      <c r="K11" s="36">
        <f t="shared" si="2"/>
        <v>0.14950107315905806</v>
      </c>
      <c r="L11" s="31">
        <v>4836608</v>
      </c>
      <c r="M11" s="36">
        <f t="shared" si="3"/>
        <v>9.9232395624376843E-2</v>
      </c>
      <c r="N11" s="31">
        <f t="shared" si="4"/>
        <v>34026680</v>
      </c>
      <c r="O11" s="36">
        <f t="shared" si="5"/>
        <v>0.69812334833504619</v>
      </c>
      <c r="P11" s="31">
        <v>6941053</v>
      </c>
      <c r="Q11" s="31">
        <v>33495055</v>
      </c>
      <c r="R11" s="31">
        <v>33495055</v>
      </c>
      <c r="S11" s="31">
        <v>34463304</v>
      </c>
      <c r="T11" s="36">
        <f t="shared" si="6"/>
        <v>1.0289072222750493</v>
      </c>
      <c r="U11" s="36">
        <f t="shared" si="7"/>
        <v>-0.30318814738916411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18562129</v>
      </c>
      <c r="E12" s="31">
        <v>21876649</v>
      </c>
      <c r="F12" s="31">
        <v>3339232</v>
      </c>
      <c r="G12" s="36">
        <f t="shared" si="0"/>
        <v>0.1798948816700929</v>
      </c>
      <c r="H12" s="31">
        <v>2919688</v>
      </c>
      <c r="I12" s="36">
        <f t="shared" si="1"/>
        <v>0.1572927329618278</v>
      </c>
      <c r="J12" s="31">
        <v>2786267</v>
      </c>
      <c r="K12" s="36">
        <f t="shared" si="2"/>
        <v>0.12736260475724595</v>
      </c>
      <c r="L12" s="31">
        <v>2704177</v>
      </c>
      <c r="M12" s="36">
        <f t="shared" si="3"/>
        <v>0.12361020190980804</v>
      </c>
      <c r="N12" s="31">
        <f t="shared" si="4"/>
        <v>11749364</v>
      </c>
      <c r="O12" s="36">
        <f t="shared" si="5"/>
        <v>0.53707329673753967</v>
      </c>
      <c r="P12" s="31">
        <v>2397573</v>
      </c>
      <c r="Q12" s="31">
        <v>16596737</v>
      </c>
      <c r="R12" s="31">
        <v>16860237</v>
      </c>
      <c r="S12" s="31">
        <v>9694043</v>
      </c>
      <c r="T12" s="36">
        <f t="shared" si="6"/>
        <v>0.57496481217909334</v>
      </c>
      <c r="U12" s="36">
        <f t="shared" si="7"/>
        <v>0.12788098631407685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19016832</v>
      </c>
      <c r="E13" s="31">
        <v>44301106</v>
      </c>
      <c r="F13" s="31">
        <v>6644692</v>
      </c>
      <c r="G13" s="36">
        <f t="shared" si="0"/>
        <v>0.34941109013320409</v>
      </c>
      <c r="H13" s="31">
        <v>9237482</v>
      </c>
      <c r="I13" s="36">
        <f t="shared" si="1"/>
        <v>0.48575293718743479</v>
      </c>
      <c r="J13" s="31">
        <v>17342980</v>
      </c>
      <c r="K13" s="36">
        <f t="shared" si="2"/>
        <v>0.39147961678428522</v>
      </c>
      <c r="L13" s="31">
        <v>8076582</v>
      </c>
      <c r="M13" s="36">
        <f t="shared" si="3"/>
        <v>0.18231106916382631</v>
      </c>
      <c r="N13" s="31">
        <f t="shared" si="4"/>
        <v>41301736</v>
      </c>
      <c r="O13" s="36">
        <f t="shared" si="5"/>
        <v>0.93229582123751042</v>
      </c>
      <c r="P13" s="31">
        <v>5565736</v>
      </c>
      <c r="Q13" s="31">
        <v>31252632</v>
      </c>
      <c r="R13" s="31">
        <v>40576184</v>
      </c>
      <c r="S13" s="31">
        <v>30497181</v>
      </c>
      <c r="T13" s="36">
        <f t="shared" si="6"/>
        <v>0.75160298464734876</v>
      </c>
      <c r="U13" s="36">
        <f t="shared" si="7"/>
        <v>0.45112560135802338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44493925</v>
      </c>
      <c r="E14" s="31">
        <v>40530833</v>
      </c>
      <c r="F14" s="31">
        <v>10327188</v>
      </c>
      <c r="G14" s="36">
        <f t="shared" si="0"/>
        <v>0.23210332646535453</v>
      </c>
      <c r="H14" s="31">
        <v>9514250</v>
      </c>
      <c r="I14" s="36">
        <f t="shared" si="1"/>
        <v>0.21383256253522251</v>
      </c>
      <c r="J14" s="31">
        <v>9323488</v>
      </c>
      <c r="K14" s="36">
        <f t="shared" si="2"/>
        <v>0.23003445302986988</v>
      </c>
      <c r="L14" s="31">
        <v>7765961</v>
      </c>
      <c r="M14" s="36">
        <f t="shared" si="3"/>
        <v>0.19160625196131548</v>
      </c>
      <c r="N14" s="31">
        <f t="shared" si="4"/>
        <v>36930887</v>
      </c>
      <c r="O14" s="36">
        <f t="shared" si="5"/>
        <v>0.91118006382943084</v>
      </c>
      <c r="P14" s="31">
        <v>6897157</v>
      </c>
      <c r="Q14" s="31">
        <v>24718839</v>
      </c>
      <c r="R14" s="31">
        <v>31929279</v>
      </c>
      <c r="S14" s="31">
        <v>28522930</v>
      </c>
      <c r="T14" s="36">
        <f t="shared" si="6"/>
        <v>0.89331581837472751</v>
      </c>
      <c r="U14" s="36">
        <f t="shared" si="7"/>
        <v>0.1259655246357303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24091899</v>
      </c>
      <c r="E15" s="31">
        <v>24956184</v>
      </c>
      <c r="F15" s="31">
        <v>2717874</v>
      </c>
      <c r="G15" s="36">
        <f t="shared" si="0"/>
        <v>0.11281277577994163</v>
      </c>
      <c r="H15" s="31">
        <v>2037376</v>
      </c>
      <c r="I15" s="36">
        <f t="shared" si="1"/>
        <v>8.4566849628582616E-2</v>
      </c>
      <c r="J15" s="31">
        <v>6125939</v>
      </c>
      <c r="K15" s="36">
        <f t="shared" si="2"/>
        <v>0.24546777664405744</v>
      </c>
      <c r="L15" s="31">
        <v>2261457</v>
      </c>
      <c r="M15" s="36">
        <f t="shared" si="3"/>
        <v>9.061709915265892E-2</v>
      </c>
      <c r="N15" s="31">
        <f t="shared" si="4"/>
        <v>13142646</v>
      </c>
      <c r="O15" s="36">
        <f t="shared" si="5"/>
        <v>0.52662883075393252</v>
      </c>
      <c r="P15" s="31">
        <v>1478036</v>
      </c>
      <c r="Q15" s="31">
        <v>23278860</v>
      </c>
      <c r="R15" s="31">
        <v>28451293</v>
      </c>
      <c r="S15" s="31">
        <v>22315191</v>
      </c>
      <c r="T15" s="36">
        <f t="shared" si="6"/>
        <v>0.78432959092579724</v>
      </c>
      <c r="U15" s="36">
        <f t="shared" si="7"/>
        <v>0.53004189343155383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74347221</v>
      </c>
      <c r="E16" s="31">
        <v>76719931</v>
      </c>
      <c r="F16" s="31">
        <v>14054643</v>
      </c>
      <c r="G16" s="36">
        <f t="shared" si="0"/>
        <v>0.18904059641987156</v>
      </c>
      <c r="H16" s="31">
        <v>9924586</v>
      </c>
      <c r="I16" s="36">
        <f t="shared" si="1"/>
        <v>0.13348967004429124</v>
      </c>
      <c r="J16" s="31">
        <v>28824705</v>
      </c>
      <c r="K16" s="36">
        <f t="shared" si="2"/>
        <v>0.37571338535223658</v>
      </c>
      <c r="L16" s="31">
        <v>11887406</v>
      </c>
      <c r="M16" s="36">
        <f t="shared" si="3"/>
        <v>0.15494547303490144</v>
      </c>
      <c r="N16" s="31">
        <f t="shared" si="4"/>
        <v>64691340</v>
      </c>
      <c r="O16" s="36">
        <f t="shared" si="5"/>
        <v>0.84321426201491234</v>
      </c>
      <c r="P16" s="31">
        <v>1234577</v>
      </c>
      <c r="Q16" s="31">
        <v>68285101</v>
      </c>
      <c r="R16" s="31">
        <v>69445634</v>
      </c>
      <c r="S16" s="31">
        <v>52551714</v>
      </c>
      <c r="T16" s="36">
        <f t="shared" si="6"/>
        <v>0.75673171908834469</v>
      </c>
      <c r="U16" s="36">
        <f t="shared" si="7"/>
        <v>8.6287278962754037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9435427</v>
      </c>
      <c r="E17" s="31">
        <v>14098148</v>
      </c>
      <c r="F17" s="31">
        <v>1574595</v>
      </c>
      <c r="G17" s="36">
        <f t="shared" si="0"/>
        <v>0.16688115969738307</v>
      </c>
      <c r="H17" s="31">
        <v>2903432</v>
      </c>
      <c r="I17" s="36">
        <f t="shared" si="1"/>
        <v>0.30771601539601756</v>
      </c>
      <c r="J17" s="31">
        <v>1974127</v>
      </c>
      <c r="K17" s="36">
        <f t="shared" si="2"/>
        <v>0.1400273993435166</v>
      </c>
      <c r="L17" s="31">
        <v>1972952</v>
      </c>
      <c r="M17" s="36">
        <f t="shared" si="3"/>
        <v>0.13994405506311894</v>
      </c>
      <c r="N17" s="31">
        <f t="shared" si="4"/>
        <v>8425106</v>
      </c>
      <c r="O17" s="36">
        <f t="shared" si="5"/>
        <v>0.59760374199504784</v>
      </c>
      <c r="P17" s="31">
        <v>1671708</v>
      </c>
      <c r="Q17" s="31">
        <v>6974547</v>
      </c>
      <c r="R17" s="31">
        <v>8541975</v>
      </c>
      <c r="S17" s="31">
        <v>6784451</v>
      </c>
      <c r="T17" s="36">
        <f t="shared" si="6"/>
        <v>0.79424851980952882</v>
      </c>
      <c r="U17" s="36">
        <f t="shared" si="7"/>
        <v>0.18020132702601166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219073567</v>
      </c>
      <c r="E19" s="32">
        <f>SUM(E11:E18)</f>
        <v>271223063</v>
      </c>
      <c r="F19" s="32">
        <f>SUM(F11:F18)</f>
        <v>53408244</v>
      </c>
      <c r="G19" s="37">
        <f t="shared" si="0"/>
        <v>0.24379136529967579</v>
      </c>
      <c r="H19" s="32">
        <f>SUM(H11:H18)</f>
        <v>43690152</v>
      </c>
      <c r="I19" s="37">
        <f t="shared" si="1"/>
        <v>0.19943141748360724</v>
      </c>
      <c r="J19" s="32">
        <f>SUM(J11:J18)</f>
        <v>73664220</v>
      </c>
      <c r="K19" s="37">
        <f t="shared" si="2"/>
        <v>0.27160013306095582</v>
      </c>
      <c r="L19" s="32">
        <f>SUM(L11:L18)</f>
        <v>39505143</v>
      </c>
      <c r="M19" s="37">
        <f t="shared" si="3"/>
        <v>0.14565554478676468</v>
      </c>
      <c r="N19" s="32">
        <f t="shared" si="4"/>
        <v>210267759</v>
      </c>
      <c r="O19" s="37">
        <f t="shared" si="5"/>
        <v>0.77525766678624963</v>
      </c>
      <c r="P19" s="32">
        <f>SUM(P11:P18)</f>
        <v>26185840</v>
      </c>
      <c r="Q19" s="32">
        <f>SUM(Q11:Q18)</f>
        <v>204601771</v>
      </c>
      <c r="R19" s="32">
        <f>SUM(R11:R18)</f>
        <v>229299657</v>
      </c>
      <c r="S19" s="32">
        <f>SUM(S11:S18)</f>
        <v>184828814</v>
      </c>
      <c r="T19" s="37">
        <f t="shared" si="6"/>
        <v>0.80605796108975425</v>
      </c>
      <c r="U19" s="37">
        <f t="shared" si="7"/>
        <v>0.50864524491099017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255139</v>
      </c>
      <c r="G20" s="36">
        <f t="shared" si="0"/>
        <v>0.51027800000000001</v>
      </c>
      <c r="H20" s="31">
        <v>518396</v>
      </c>
      <c r="I20" s="36">
        <f t="shared" si="1"/>
        <v>1.0367919999999999</v>
      </c>
      <c r="J20" s="31">
        <v>613058</v>
      </c>
      <c r="K20" s="36">
        <f t="shared" si="2"/>
        <v>1.226116</v>
      </c>
      <c r="L20" s="31">
        <v>611463</v>
      </c>
      <c r="M20" s="36">
        <f t="shared" si="3"/>
        <v>1.222926</v>
      </c>
      <c r="N20" s="31">
        <f t="shared" si="4"/>
        <v>1998056</v>
      </c>
      <c r="O20" s="36">
        <f t="shared" si="5"/>
        <v>3.9961120000000001</v>
      </c>
      <c r="P20" s="31">
        <v>765814</v>
      </c>
      <c r="Q20" s="31">
        <v>500000</v>
      </c>
      <c r="R20" s="31">
        <v>500000</v>
      </c>
      <c r="S20" s="31">
        <v>2751045</v>
      </c>
      <c r="T20" s="36">
        <f t="shared" si="6"/>
        <v>5.5020899999999999</v>
      </c>
      <c r="U20" s="36">
        <f t="shared" si="7"/>
        <v>-0.20155155168226224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9680864</v>
      </c>
      <c r="E22" s="31">
        <v>9680864</v>
      </c>
      <c r="F22" s="31">
        <v>1490413</v>
      </c>
      <c r="G22" s="36">
        <f t="shared" si="0"/>
        <v>0.15395454372667564</v>
      </c>
      <c r="H22" s="31">
        <v>1925411</v>
      </c>
      <c r="I22" s="36">
        <f t="shared" si="1"/>
        <v>0.19888834302392844</v>
      </c>
      <c r="J22" s="31">
        <v>1701513</v>
      </c>
      <c r="K22" s="36">
        <f t="shared" si="2"/>
        <v>0.1757604486541697</v>
      </c>
      <c r="L22" s="31">
        <v>415791</v>
      </c>
      <c r="M22" s="36">
        <f t="shared" si="3"/>
        <v>4.2949782168203166E-2</v>
      </c>
      <c r="N22" s="31">
        <f t="shared" si="4"/>
        <v>5533128</v>
      </c>
      <c r="O22" s="36">
        <f t="shared" si="5"/>
        <v>0.571553117572977</v>
      </c>
      <c r="P22" s="31">
        <v>2056530</v>
      </c>
      <c r="Q22" s="31">
        <v>15537413</v>
      </c>
      <c r="R22" s="31">
        <v>15537413</v>
      </c>
      <c r="S22" s="31">
        <v>8048549</v>
      </c>
      <c r="T22" s="36">
        <f t="shared" si="6"/>
        <v>0.51801088121941541</v>
      </c>
      <c r="U22" s="36">
        <f t="shared" si="7"/>
        <v>-0.79781914195270676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17345700</v>
      </c>
      <c r="E23" s="31">
        <v>19101122</v>
      </c>
      <c r="F23" s="31">
        <v>2893675</v>
      </c>
      <c r="G23" s="36">
        <f t="shared" si="0"/>
        <v>0.16682376612071004</v>
      </c>
      <c r="H23" s="31">
        <v>2909061</v>
      </c>
      <c r="I23" s="36">
        <f t="shared" si="1"/>
        <v>0.16771078711150314</v>
      </c>
      <c r="J23" s="31">
        <v>2875643</v>
      </c>
      <c r="K23" s="36">
        <f t="shared" si="2"/>
        <v>0.15054838139874716</v>
      </c>
      <c r="L23" s="31">
        <v>2879900</v>
      </c>
      <c r="M23" s="36">
        <f t="shared" si="3"/>
        <v>0.15077124788795129</v>
      </c>
      <c r="N23" s="31">
        <f t="shared" si="4"/>
        <v>11558279</v>
      </c>
      <c r="O23" s="36">
        <f t="shared" si="5"/>
        <v>0.6051099511327136</v>
      </c>
      <c r="P23" s="31">
        <v>2756520</v>
      </c>
      <c r="Q23" s="31">
        <v>13140724</v>
      </c>
      <c r="R23" s="31">
        <v>17645460</v>
      </c>
      <c r="S23" s="31">
        <v>11405740</v>
      </c>
      <c r="T23" s="36">
        <f t="shared" si="6"/>
        <v>0.64638382904157787</v>
      </c>
      <c r="U23" s="36">
        <f t="shared" si="7"/>
        <v>4.4759334233018366E-2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1582191</v>
      </c>
      <c r="E24" s="31">
        <v>1582191</v>
      </c>
      <c r="F24" s="31">
        <v>584865</v>
      </c>
      <c r="G24" s="36">
        <f t="shared" si="0"/>
        <v>0.36965511749213592</v>
      </c>
      <c r="H24" s="31">
        <v>426168</v>
      </c>
      <c r="I24" s="36">
        <f t="shared" si="1"/>
        <v>0.26935306799242315</v>
      </c>
      <c r="J24" s="31">
        <v>426168</v>
      </c>
      <c r="K24" s="36">
        <f t="shared" si="2"/>
        <v>0.26935306799242315</v>
      </c>
      <c r="L24" s="31">
        <v>426168</v>
      </c>
      <c r="M24" s="36">
        <f t="shared" si="3"/>
        <v>0.26935306799242315</v>
      </c>
      <c r="N24" s="31">
        <f t="shared" si="4"/>
        <v>1863369</v>
      </c>
      <c r="O24" s="36">
        <f t="shared" si="5"/>
        <v>1.1777143214694055</v>
      </c>
      <c r="P24" s="31">
        <v>345773</v>
      </c>
      <c r="Q24" s="31">
        <v>1521337</v>
      </c>
      <c r="R24" s="31">
        <v>1521337</v>
      </c>
      <c r="S24" s="31">
        <v>1566935</v>
      </c>
      <c r="T24" s="36">
        <f t="shared" si="6"/>
        <v>1.0299723203997537</v>
      </c>
      <c r="U24" s="36">
        <f t="shared" si="7"/>
        <v>0.23250803272667331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44007946</v>
      </c>
      <c r="E25" s="31">
        <v>44007946</v>
      </c>
      <c r="F25" s="31">
        <v>12159603</v>
      </c>
      <c r="G25" s="36">
        <f t="shared" si="0"/>
        <v>0.27630471551660241</v>
      </c>
      <c r="H25" s="31">
        <v>15793454</v>
      </c>
      <c r="I25" s="36">
        <f t="shared" si="1"/>
        <v>0.35887732638101311</v>
      </c>
      <c r="J25" s="31">
        <v>10687737</v>
      </c>
      <c r="K25" s="36">
        <f t="shared" si="2"/>
        <v>0.24285925546263851</v>
      </c>
      <c r="L25" s="31">
        <v>16199690</v>
      </c>
      <c r="M25" s="36">
        <f t="shared" si="3"/>
        <v>0.36810829571550557</v>
      </c>
      <c r="N25" s="31">
        <f t="shared" si="4"/>
        <v>54840484</v>
      </c>
      <c r="O25" s="36">
        <f t="shared" si="5"/>
        <v>1.2461495930757596</v>
      </c>
      <c r="P25" s="31">
        <v>6451047</v>
      </c>
      <c r="Q25" s="31">
        <v>21125200</v>
      </c>
      <c r="R25" s="31">
        <v>31603707</v>
      </c>
      <c r="S25" s="31">
        <v>25445848</v>
      </c>
      <c r="T25" s="36">
        <f t="shared" si="6"/>
        <v>0.80515390172425028</v>
      </c>
      <c r="U25" s="36">
        <f t="shared" si="7"/>
        <v>1.5111722174710556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61937</v>
      </c>
      <c r="G26" s="36">
        <f t="shared" si="0"/>
        <v>0</v>
      </c>
      <c r="H26" s="31">
        <v>48820</v>
      </c>
      <c r="I26" s="36">
        <f t="shared" si="1"/>
        <v>0</v>
      </c>
      <c r="J26" s="31">
        <v>60196</v>
      </c>
      <c r="K26" s="36">
        <f t="shared" si="2"/>
        <v>0</v>
      </c>
      <c r="L26" s="31">
        <v>32872</v>
      </c>
      <c r="M26" s="36">
        <f t="shared" si="3"/>
        <v>0</v>
      </c>
      <c r="N26" s="31">
        <f t="shared" si="4"/>
        <v>203825</v>
      </c>
      <c r="O26" s="36">
        <f t="shared" si="5"/>
        <v>0</v>
      </c>
      <c r="P26" s="31">
        <v>75328</v>
      </c>
      <c r="Q26" s="31">
        <v>0</v>
      </c>
      <c r="R26" s="31">
        <v>0</v>
      </c>
      <c r="S26" s="31">
        <v>202513</v>
      </c>
      <c r="T26" s="36">
        <f t="shared" si="6"/>
        <v>0</v>
      </c>
      <c r="U26" s="36">
        <f t="shared" si="7"/>
        <v>-0.56361512319456253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73116701</v>
      </c>
      <c r="E27" s="32">
        <f>SUM(E20:E26)</f>
        <v>74872123</v>
      </c>
      <c r="F27" s="32">
        <f>SUM(F20:F26)</f>
        <v>17445632</v>
      </c>
      <c r="G27" s="37">
        <f t="shared" si="0"/>
        <v>0.23859982413593853</v>
      </c>
      <c r="H27" s="32">
        <f>SUM(H20:H26)</f>
        <v>21621310</v>
      </c>
      <c r="I27" s="37">
        <f t="shared" si="1"/>
        <v>0.29570959444682821</v>
      </c>
      <c r="J27" s="32">
        <f>SUM(J20:J26)</f>
        <v>16364315</v>
      </c>
      <c r="K27" s="37">
        <f t="shared" si="2"/>
        <v>0.21856352330225765</v>
      </c>
      <c r="L27" s="32">
        <f>SUM(L20:L26)</f>
        <v>20565884</v>
      </c>
      <c r="M27" s="37">
        <f t="shared" si="3"/>
        <v>0.27468012360221172</v>
      </c>
      <c r="N27" s="32">
        <f t="shared" si="4"/>
        <v>75997141</v>
      </c>
      <c r="O27" s="37">
        <f t="shared" si="5"/>
        <v>1.0150258594911219</v>
      </c>
      <c r="P27" s="32">
        <f>SUM(P20:P26)</f>
        <v>12451012</v>
      </c>
      <c r="Q27" s="32">
        <f>SUM(Q20:Q26)</f>
        <v>51824674</v>
      </c>
      <c r="R27" s="32">
        <f>SUM(R20:R26)</f>
        <v>66807917</v>
      </c>
      <c r="S27" s="32">
        <f>SUM(S20:S26)</f>
        <v>49420630</v>
      </c>
      <c r="T27" s="37">
        <f t="shared" si="6"/>
        <v>0.73974211768943487</v>
      </c>
      <c r="U27" s="37">
        <f t="shared" si="7"/>
        <v>0.65174397069089651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41640629</v>
      </c>
      <c r="E28" s="31">
        <v>41637411</v>
      </c>
      <c r="F28" s="31">
        <v>9590209</v>
      </c>
      <c r="G28" s="36">
        <f t="shared" si="0"/>
        <v>0.23030893697595203</v>
      </c>
      <c r="H28" s="31">
        <v>9284730</v>
      </c>
      <c r="I28" s="36">
        <f t="shared" si="1"/>
        <v>0.22297285662999952</v>
      </c>
      <c r="J28" s="31">
        <v>8452997</v>
      </c>
      <c r="K28" s="36">
        <f t="shared" si="2"/>
        <v>0.20301447176915011</v>
      </c>
      <c r="L28" s="31">
        <v>8728865</v>
      </c>
      <c r="M28" s="36">
        <f t="shared" si="3"/>
        <v>0.20963995575997749</v>
      </c>
      <c r="N28" s="31">
        <f t="shared" si="4"/>
        <v>36056801</v>
      </c>
      <c r="O28" s="36">
        <f t="shared" si="5"/>
        <v>0.86597125359211213</v>
      </c>
      <c r="P28" s="31">
        <v>8007809</v>
      </c>
      <c r="Q28" s="31">
        <v>39214657</v>
      </c>
      <c r="R28" s="31">
        <v>39214657</v>
      </c>
      <c r="S28" s="31">
        <v>34800890</v>
      </c>
      <c r="T28" s="36">
        <f t="shared" si="6"/>
        <v>0.88744598735110702</v>
      </c>
      <c r="U28" s="36">
        <f t="shared" si="7"/>
        <v>9.0044105697326238E-2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4263056</v>
      </c>
      <c r="E29" s="31">
        <v>4263056</v>
      </c>
      <c r="F29" s="31">
        <v>363501</v>
      </c>
      <c r="G29" s="36">
        <f t="shared" si="0"/>
        <v>8.5267704670077049E-2</v>
      </c>
      <c r="H29" s="31">
        <v>363327</v>
      </c>
      <c r="I29" s="36">
        <f t="shared" si="1"/>
        <v>8.5226888879714455E-2</v>
      </c>
      <c r="J29" s="31">
        <v>363647</v>
      </c>
      <c r="K29" s="36">
        <f t="shared" si="2"/>
        <v>8.5301952402220382E-2</v>
      </c>
      <c r="L29" s="31">
        <v>412849</v>
      </c>
      <c r="M29" s="36">
        <f t="shared" si="3"/>
        <v>9.6843438134521342E-2</v>
      </c>
      <c r="N29" s="31">
        <f t="shared" si="4"/>
        <v>1503324</v>
      </c>
      <c r="O29" s="36">
        <f t="shared" si="5"/>
        <v>0.35263998408653324</v>
      </c>
      <c r="P29" s="31">
        <v>344855</v>
      </c>
      <c r="Q29" s="31">
        <v>2088000</v>
      </c>
      <c r="R29" s="31">
        <v>2088000</v>
      </c>
      <c r="S29" s="31">
        <v>1746034</v>
      </c>
      <c r="T29" s="36">
        <f t="shared" si="6"/>
        <v>0.83622318007662833</v>
      </c>
      <c r="U29" s="36">
        <f t="shared" si="7"/>
        <v>0.19716692522944435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5314750</v>
      </c>
      <c r="E30" s="31">
        <v>5314750</v>
      </c>
      <c r="F30" s="31">
        <v>-1216950</v>
      </c>
      <c r="G30" s="36">
        <f t="shared" si="0"/>
        <v>-0.22897596312150148</v>
      </c>
      <c r="H30" s="31">
        <v>2914961</v>
      </c>
      <c r="I30" s="36">
        <f t="shared" si="1"/>
        <v>0.54846624958840962</v>
      </c>
      <c r="J30" s="31">
        <v>6690046</v>
      </c>
      <c r="K30" s="36">
        <f t="shared" si="2"/>
        <v>1.2587696505009642</v>
      </c>
      <c r="L30" s="31">
        <v>2994195</v>
      </c>
      <c r="M30" s="36">
        <f t="shared" si="3"/>
        <v>0.56337457077002684</v>
      </c>
      <c r="N30" s="31">
        <f t="shared" si="4"/>
        <v>11382252</v>
      </c>
      <c r="O30" s="36">
        <f t="shared" si="5"/>
        <v>2.1416345077378991</v>
      </c>
      <c r="P30" s="31">
        <v>4232234</v>
      </c>
      <c r="Q30" s="31">
        <v>5459950</v>
      </c>
      <c r="R30" s="31">
        <v>6474950</v>
      </c>
      <c r="S30" s="31">
        <v>14115472</v>
      </c>
      <c r="T30" s="36">
        <f t="shared" si="6"/>
        <v>2.1800125097491101</v>
      </c>
      <c r="U30" s="36">
        <f t="shared" si="7"/>
        <v>-0.29252612213785911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44296396</v>
      </c>
      <c r="E31" s="31">
        <v>44286396</v>
      </c>
      <c r="F31" s="31">
        <v>667820</v>
      </c>
      <c r="G31" s="36">
        <f t="shared" si="0"/>
        <v>1.5076170079389755E-2</v>
      </c>
      <c r="H31" s="31">
        <v>3738528</v>
      </c>
      <c r="I31" s="36">
        <f t="shared" si="1"/>
        <v>8.4398017391753496E-2</v>
      </c>
      <c r="J31" s="31">
        <v>829350</v>
      </c>
      <c r="K31" s="36">
        <f t="shared" si="2"/>
        <v>1.8726969790000523E-2</v>
      </c>
      <c r="L31" s="31">
        <v>768955</v>
      </c>
      <c r="M31" s="36">
        <f t="shared" si="3"/>
        <v>1.7363232718236997E-2</v>
      </c>
      <c r="N31" s="31">
        <f t="shared" si="4"/>
        <v>6004653</v>
      </c>
      <c r="O31" s="36">
        <f t="shared" si="5"/>
        <v>0.13558685154691746</v>
      </c>
      <c r="P31" s="31">
        <v>1045353</v>
      </c>
      <c r="Q31" s="31">
        <v>31433913</v>
      </c>
      <c r="R31" s="31">
        <v>33745913</v>
      </c>
      <c r="S31" s="31">
        <v>4207679</v>
      </c>
      <c r="T31" s="36">
        <f t="shared" si="6"/>
        <v>0.12468706951268439</v>
      </c>
      <c r="U31" s="36">
        <f t="shared" si="7"/>
        <v>-0.26440637755858543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7260064</v>
      </c>
      <c r="E32" s="31">
        <v>7260064</v>
      </c>
      <c r="F32" s="31">
        <v>2091834</v>
      </c>
      <c r="G32" s="36">
        <f t="shared" si="0"/>
        <v>0.28812886497970264</v>
      </c>
      <c r="H32" s="31">
        <v>2150723</v>
      </c>
      <c r="I32" s="36">
        <f t="shared" si="1"/>
        <v>0.29624022598147898</v>
      </c>
      <c r="J32" s="31">
        <v>2189370</v>
      </c>
      <c r="K32" s="36">
        <f t="shared" si="2"/>
        <v>0.30156345729183653</v>
      </c>
      <c r="L32" s="31">
        <v>6152761</v>
      </c>
      <c r="M32" s="36">
        <f t="shared" si="3"/>
        <v>0.84748027014637883</v>
      </c>
      <c r="N32" s="31">
        <f t="shared" si="4"/>
        <v>12584688</v>
      </c>
      <c r="O32" s="36">
        <f t="shared" si="5"/>
        <v>1.7334128183993971</v>
      </c>
      <c r="P32" s="31">
        <v>2278605</v>
      </c>
      <c r="Q32" s="31">
        <v>6895593</v>
      </c>
      <c r="R32" s="31">
        <v>6895592</v>
      </c>
      <c r="S32" s="31">
        <v>10078644</v>
      </c>
      <c r="T32" s="36">
        <f t="shared" si="6"/>
        <v>1.461606777199115</v>
      </c>
      <c r="U32" s="36">
        <f t="shared" si="7"/>
        <v>1.7002315012913605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114437137</v>
      </c>
      <c r="E33" s="31">
        <v>147932140</v>
      </c>
      <c r="F33" s="31">
        <v>36611327</v>
      </c>
      <c r="G33" s="36">
        <f t="shared" si="0"/>
        <v>0.31992522672076285</v>
      </c>
      <c r="H33" s="31">
        <v>110386389</v>
      </c>
      <c r="I33" s="36">
        <f t="shared" si="1"/>
        <v>0.96460285440381122</v>
      </c>
      <c r="J33" s="31">
        <v>62999779</v>
      </c>
      <c r="K33" s="36">
        <f t="shared" si="2"/>
        <v>0.42586944932994275</v>
      </c>
      <c r="L33" s="31">
        <v>34535774</v>
      </c>
      <c r="M33" s="36">
        <f t="shared" si="3"/>
        <v>0.233456867452874</v>
      </c>
      <c r="N33" s="31">
        <f t="shared" si="4"/>
        <v>244533269</v>
      </c>
      <c r="O33" s="36">
        <f t="shared" si="5"/>
        <v>1.6530097448735617</v>
      </c>
      <c r="P33" s="31">
        <v>31247611</v>
      </c>
      <c r="Q33" s="31">
        <v>107507584</v>
      </c>
      <c r="R33" s="31">
        <v>112874790</v>
      </c>
      <c r="S33" s="31">
        <v>128628184</v>
      </c>
      <c r="T33" s="36">
        <f t="shared" si="6"/>
        <v>1.1395652120371609</v>
      </c>
      <c r="U33" s="36">
        <f t="shared" si="7"/>
        <v>0.10522926056651172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217212032</v>
      </c>
      <c r="E35" s="32">
        <f>SUM(E28:E34)</f>
        <v>250693817</v>
      </c>
      <c r="F35" s="32">
        <f>SUM(F28:F34)</f>
        <v>48107741</v>
      </c>
      <c r="G35" s="37">
        <f t="shared" si="0"/>
        <v>0.2214782512600407</v>
      </c>
      <c r="H35" s="32">
        <f>SUM(H28:H34)</f>
        <v>128838658</v>
      </c>
      <c r="I35" s="37">
        <f t="shared" si="1"/>
        <v>0.59314696710723647</v>
      </c>
      <c r="J35" s="32">
        <f>SUM(J28:J34)</f>
        <v>81525189</v>
      </c>
      <c r="K35" s="37">
        <f t="shared" si="2"/>
        <v>0.32519824372054618</v>
      </c>
      <c r="L35" s="32">
        <f>SUM(L28:L34)</f>
        <v>53593399</v>
      </c>
      <c r="M35" s="37">
        <f t="shared" si="3"/>
        <v>0.21378029837887866</v>
      </c>
      <c r="N35" s="32">
        <f t="shared" si="4"/>
        <v>312064987</v>
      </c>
      <c r="O35" s="37">
        <f t="shared" si="5"/>
        <v>1.2448052797409039</v>
      </c>
      <c r="P35" s="32">
        <f>SUM(P28:P34)</f>
        <v>47156467</v>
      </c>
      <c r="Q35" s="32">
        <f>SUM(Q28:Q34)</f>
        <v>192599697</v>
      </c>
      <c r="R35" s="32">
        <f>SUM(R28:R34)</f>
        <v>201293902</v>
      </c>
      <c r="S35" s="32">
        <f>SUM(S28:S34)</f>
        <v>193576903</v>
      </c>
      <c r="T35" s="37">
        <f t="shared" si="6"/>
        <v>0.96166302643385593</v>
      </c>
      <c r="U35" s="37">
        <f t="shared" si="7"/>
        <v>0.13650157464086532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3956544</v>
      </c>
      <c r="E36" s="31">
        <v>7023849</v>
      </c>
      <c r="F36" s="31">
        <v>1756817</v>
      </c>
      <c r="G36" s="36">
        <f t="shared" si="0"/>
        <v>0.44402817206127365</v>
      </c>
      <c r="H36" s="31">
        <v>1758235</v>
      </c>
      <c r="I36" s="36">
        <f t="shared" si="1"/>
        <v>0.44438656564921303</v>
      </c>
      <c r="J36" s="31">
        <v>1757161</v>
      </c>
      <c r="K36" s="36">
        <f t="shared" si="2"/>
        <v>0.2501706685323104</v>
      </c>
      <c r="L36" s="31">
        <v>1756435</v>
      </c>
      <c r="M36" s="36">
        <f t="shared" si="3"/>
        <v>0.2500673064013762</v>
      </c>
      <c r="N36" s="31">
        <f t="shared" si="4"/>
        <v>7028648</v>
      </c>
      <c r="O36" s="36">
        <f t="shared" si="5"/>
        <v>1.0006832436175663</v>
      </c>
      <c r="P36" s="31">
        <v>1775605</v>
      </c>
      <c r="Q36" s="31">
        <v>3757404</v>
      </c>
      <c r="R36" s="31">
        <v>3757404</v>
      </c>
      <c r="S36" s="31">
        <v>6777179</v>
      </c>
      <c r="T36" s="36">
        <f t="shared" si="6"/>
        <v>1.8036865346393414</v>
      </c>
      <c r="U36" s="36">
        <f t="shared" si="7"/>
        <v>-1.0796320127505865E-2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49342856</v>
      </c>
      <c r="E37" s="31">
        <v>51209392</v>
      </c>
      <c r="F37" s="31">
        <v>3580219</v>
      </c>
      <c r="G37" s="36">
        <f t="shared" si="0"/>
        <v>7.2558001101517111E-2</v>
      </c>
      <c r="H37" s="31">
        <v>3624485</v>
      </c>
      <c r="I37" s="36">
        <f t="shared" si="1"/>
        <v>7.3455111718705543E-2</v>
      </c>
      <c r="J37" s="31">
        <v>3471966</v>
      </c>
      <c r="K37" s="36">
        <f t="shared" si="2"/>
        <v>6.7799398985248643E-2</v>
      </c>
      <c r="L37" s="31">
        <v>3301787</v>
      </c>
      <c r="M37" s="36">
        <f t="shared" si="3"/>
        <v>6.4476199990814179E-2</v>
      </c>
      <c r="N37" s="31">
        <f t="shared" si="4"/>
        <v>13978457</v>
      </c>
      <c r="O37" s="36">
        <f t="shared" si="5"/>
        <v>0.27296666595846325</v>
      </c>
      <c r="P37" s="31">
        <v>3381579</v>
      </c>
      <c r="Q37" s="31">
        <v>47759862</v>
      </c>
      <c r="R37" s="31">
        <v>47412860</v>
      </c>
      <c r="S37" s="31">
        <v>13131486</v>
      </c>
      <c r="T37" s="36">
        <f t="shared" si="6"/>
        <v>0.2769604280357692</v>
      </c>
      <c r="U37" s="36">
        <f t="shared" si="7"/>
        <v>-2.359607745375758E-2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25826404</v>
      </c>
      <c r="E38" s="31">
        <v>32329404</v>
      </c>
      <c r="F38" s="31">
        <v>5578612</v>
      </c>
      <c r="G38" s="36">
        <f t="shared" si="0"/>
        <v>0.2160042102648127</v>
      </c>
      <c r="H38" s="31">
        <v>10928734</v>
      </c>
      <c r="I38" s="36">
        <f t="shared" si="1"/>
        <v>0.42316127324578368</v>
      </c>
      <c r="J38" s="31">
        <v>8840993</v>
      </c>
      <c r="K38" s="36">
        <f t="shared" si="2"/>
        <v>0.27346600636374241</v>
      </c>
      <c r="L38" s="31">
        <v>9256240</v>
      </c>
      <c r="M38" s="36">
        <f t="shared" si="3"/>
        <v>0.2863102579930023</v>
      </c>
      <c r="N38" s="31">
        <f t="shared" si="4"/>
        <v>34604579</v>
      </c>
      <c r="O38" s="36">
        <f t="shared" si="5"/>
        <v>1.0703747894641051</v>
      </c>
      <c r="P38" s="31">
        <v>7474108</v>
      </c>
      <c r="Q38" s="31">
        <v>21533635</v>
      </c>
      <c r="R38" s="31">
        <v>27929680</v>
      </c>
      <c r="S38" s="31">
        <v>31017467</v>
      </c>
      <c r="T38" s="36">
        <f t="shared" si="6"/>
        <v>1.110555760037351</v>
      </c>
      <c r="U38" s="36">
        <f t="shared" si="7"/>
        <v>0.2384407610914907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79125804</v>
      </c>
      <c r="E40" s="32">
        <f>SUM(E36:E39)</f>
        <v>90562645</v>
      </c>
      <c r="F40" s="32">
        <f>SUM(F36:F39)</f>
        <v>10915648</v>
      </c>
      <c r="G40" s="37">
        <f t="shared" si="0"/>
        <v>0.13795307533304813</v>
      </c>
      <c r="H40" s="32">
        <f>SUM(H36:H39)</f>
        <v>16311454</v>
      </c>
      <c r="I40" s="37">
        <f t="shared" si="1"/>
        <v>0.20614582317545865</v>
      </c>
      <c r="J40" s="32">
        <f>SUM(J36:J39)</f>
        <v>14070120</v>
      </c>
      <c r="K40" s="37">
        <f t="shared" si="2"/>
        <v>0.15536339513935354</v>
      </c>
      <c r="L40" s="32">
        <f>SUM(L36:L39)</f>
        <v>14314462</v>
      </c>
      <c r="M40" s="37">
        <f t="shared" si="3"/>
        <v>0.1580614391286827</v>
      </c>
      <c r="N40" s="32">
        <f t="shared" si="4"/>
        <v>55611684</v>
      </c>
      <c r="O40" s="37">
        <f t="shared" si="5"/>
        <v>0.61406868140832238</v>
      </c>
      <c r="P40" s="32">
        <f>SUM(P36:P39)</f>
        <v>12631292</v>
      </c>
      <c r="Q40" s="32">
        <f>SUM(Q36:Q39)</f>
        <v>73050901</v>
      </c>
      <c r="R40" s="32">
        <f>SUM(R36:R39)</f>
        <v>79099944</v>
      </c>
      <c r="S40" s="32">
        <f>SUM(S36:S39)</f>
        <v>50926132</v>
      </c>
      <c r="T40" s="37">
        <f t="shared" si="6"/>
        <v>0.64382007653507312</v>
      </c>
      <c r="U40" s="37">
        <f t="shared" si="7"/>
        <v>0.13325398541970213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12201756</v>
      </c>
      <c r="E41" s="31">
        <v>11337752</v>
      </c>
      <c r="F41" s="31">
        <v>1772240</v>
      </c>
      <c r="G41" s="36">
        <f t="shared" si="0"/>
        <v>0.14524466806253133</v>
      </c>
      <c r="H41" s="31">
        <v>2626568</v>
      </c>
      <c r="I41" s="36">
        <f t="shared" si="1"/>
        <v>0.215261475479431</v>
      </c>
      <c r="J41" s="31">
        <v>2290423</v>
      </c>
      <c r="K41" s="36">
        <f t="shared" si="2"/>
        <v>0.20201738404579672</v>
      </c>
      <c r="L41" s="31">
        <v>2054023</v>
      </c>
      <c r="M41" s="36">
        <f t="shared" si="3"/>
        <v>0.18116668983410467</v>
      </c>
      <c r="N41" s="31">
        <f t="shared" si="4"/>
        <v>8743254</v>
      </c>
      <c r="O41" s="36">
        <f t="shared" si="5"/>
        <v>0.77116292541943054</v>
      </c>
      <c r="P41" s="31">
        <v>2352378</v>
      </c>
      <c r="Q41" s="31">
        <v>9509160</v>
      </c>
      <c r="R41" s="31">
        <v>9509160</v>
      </c>
      <c r="S41" s="31">
        <v>9187466</v>
      </c>
      <c r="T41" s="36">
        <f t="shared" si="6"/>
        <v>0.96617009283680155</v>
      </c>
      <c r="U41" s="36">
        <f t="shared" si="7"/>
        <v>-0.12683123205539248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1500000</v>
      </c>
      <c r="E42" s="31">
        <v>2434783</v>
      </c>
      <c r="F42" s="31">
        <v>283971</v>
      </c>
      <c r="G42" s="36">
        <f t="shared" si="0"/>
        <v>0.18931400000000001</v>
      </c>
      <c r="H42" s="31">
        <v>190550</v>
      </c>
      <c r="I42" s="36">
        <f t="shared" si="1"/>
        <v>0.12703333333333333</v>
      </c>
      <c r="J42" s="31">
        <v>379675</v>
      </c>
      <c r="K42" s="36">
        <f t="shared" si="2"/>
        <v>0.15593792136711979</v>
      </c>
      <c r="L42" s="31">
        <v>287113</v>
      </c>
      <c r="M42" s="36">
        <f t="shared" si="3"/>
        <v>0.11792139176263347</v>
      </c>
      <c r="N42" s="31">
        <f t="shared" si="4"/>
        <v>1141309</v>
      </c>
      <c r="O42" s="36">
        <f t="shared" si="5"/>
        <v>0.46875183537916931</v>
      </c>
      <c r="P42" s="31">
        <v>271835</v>
      </c>
      <c r="Q42" s="31">
        <v>2000000</v>
      </c>
      <c r="R42" s="31">
        <v>2000000</v>
      </c>
      <c r="S42" s="31">
        <v>1084857</v>
      </c>
      <c r="T42" s="36">
        <f t="shared" si="6"/>
        <v>0.54242849999999998</v>
      </c>
      <c r="U42" s="36">
        <f t="shared" si="7"/>
        <v>5.6203211506980377E-2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518151</v>
      </c>
      <c r="E43" s="31">
        <v>1102315</v>
      </c>
      <c r="F43" s="31">
        <v>141079</v>
      </c>
      <c r="G43" s="36">
        <f t="shared" si="0"/>
        <v>0.2722739124309323</v>
      </c>
      <c r="H43" s="31">
        <v>282927</v>
      </c>
      <c r="I43" s="36">
        <f t="shared" si="1"/>
        <v>0.54603194821586754</v>
      </c>
      <c r="J43" s="31">
        <v>234947</v>
      </c>
      <c r="K43" s="36">
        <f t="shared" si="2"/>
        <v>0.21313961980014787</v>
      </c>
      <c r="L43" s="31">
        <v>198516</v>
      </c>
      <c r="M43" s="36">
        <f t="shared" si="3"/>
        <v>0.18009008314320316</v>
      </c>
      <c r="N43" s="31">
        <f t="shared" si="4"/>
        <v>857469</v>
      </c>
      <c r="O43" s="36">
        <f t="shared" si="5"/>
        <v>0.77788018851235807</v>
      </c>
      <c r="P43" s="31">
        <v>223183</v>
      </c>
      <c r="Q43" s="31">
        <v>1443621</v>
      </c>
      <c r="R43" s="31">
        <v>1443621</v>
      </c>
      <c r="S43" s="31">
        <v>729926</v>
      </c>
      <c r="T43" s="36">
        <f t="shared" si="6"/>
        <v>0.5056216278372232</v>
      </c>
      <c r="U43" s="36">
        <f t="shared" si="7"/>
        <v>-0.11052365099492345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49647160</v>
      </c>
      <c r="E44" s="31">
        <v>49388823</v>
      </c>
      <c r="F44" s="31">
        <v>13780099</v>
      </c>
      <c r="G44" s="36">
        <f t="shared" si="0"/>
        <v>0.27756067013702296</v>
      </c>
      <c r="H44" s="31">
        <v>11158258</v>
      </c>
      <c r="I44" s="36">
        <f t="shared" si="1"/>
        <v>0.22475118415635456</v>
      </c>
      <c r="J44" s="31">
        <v>8529370</v>
      </c>
      <c r="K44" s="36">
        <f t="shared" si="2"/>
        <v>0.17269838562461795</v>
      </c>
      <c r="L44" s="31">
        <v>648418</v>
      </c>
      <c r="M44" s="36">
        <f t="shared" si="3"/>
        <v>1.3128840912041981E-2</v>
      </c>
      <c r="N44" s="31">
        <f t="shared" si="4"/>
        <v>34116145</v>
      </c>
      <c r="O44" s="36">
        <f t="shared" si="5"/>
        <v>0.69076651209120732</v>
      </c>
      <c r="P44" s="31">
        <v>624286</v>
      </c>
      <c r="Q44" s="31">
        <v>1924284</v>
      </c>
      <c r="R44" s="31">
        <v>39084290</v>
      </c>
      <c r="S44" s="31">
        <v>19799049</v>
      </c>
      <c r="T44" s="36">
        <f t="shared" si="6"/>
        <v>0.50657307578057575</v>
      </c>
      <c r="U44" s="36">
        <f t="shared" si="7"/>
        <v>3.8655359883130513E-2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70165752</v>
      </c>
      <c r="E45" s="31">
        <v>69669846</v>
      </c>
      <c r="F45" s="31">
        <v>60951493</v>
      </c>
      <c r="G45" s="36">
        <f t="shared" si="0"/>
        <v>0.86867868244325241</v>
      </c>
      <c r="H45" s="31">
        <v>1810177</v>
      </c>
      <c r="I45" s="36">
        <f t="shared" si="1"/>
        <v>2.5798583331651602E-2</v>
      </c>
      <c r="J45" s="31">
        <v>2515725</v>
      </c>
      <c r="K45" s="36">
        <f t="shared" si="2"/>
        <v>3.6109237273181286E-2</v>
      </c>
      <c r="L45" s="31">
        <v>-5634044</v>
      </c>
      <c r="M45" s="36">
        <f t="shared" si="3"/>
        <v>-8.0867754465827293E-2</v>
      </c>
      <c r="N45" s="31">
        <f t="shared" si="4"/>
        <v>59643351</v>
      </c>
      <c r="O45" s="36">
        <f t="shared" si="5"/>
        <v>0.85608558686924618</v>
      </c>
      <c r="P45" s="31">
        <v>-1660137</v>
      </c>
      <c r="Q45" s="31">
        <v>52005549</v>
      </c>
      <c r="R45" s="31">
        <v>56112064</v>
      </c>
      <c r="S45" s="31">
        <v>53496762</v>
      </c>
      <c r="T45" s="36">
        <f t="shared" si="6"/>
        <v>0.95339144894046313</v>
      </c>
      <c r="U45" s="36">
        <f t="shared" si="7"/>
        <v>2.3937223253261628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134032819</v>
      </c>
      <c r="E47" s="32">
        <f>SUM(E41:E46)</f>
        <v>133933519</v>
      </c>
      <c r="F47" s="32">
        <f>SUM(F41:F46)</f>
        <v>76928882</v>
      </c>
      <c r="G47" s="37">
        <f t="shared" si="0"/>
        <v>0.57395556233134215</v>
      </c>
      <c r="H47" s="32">
        <f>SUM(H41:H46)</f>
        <v>16068480</v>
      </c>
      <c r="I47" s="37">
        <f t="shared" si="1"/>
        <v>0.11988466794837763</v>
      </c>
      <c r="J47" s="32">
        <f>SUM(J41:J46)</f>
        <v>13950140</v>
      </c>
      <c r="K47" s="37">
        <f t="shared" si="2"/>
        <v>0.10415719757202825</v>
      </c>
      <c r="L47" s="32">
        <f>SUM(L41:L46)</f>
        <v>-2445974</v>
      </c>
      <c r="M47" s="37">
        <f t="shared" si="3"/>
        <v>-1.8262597878877504E-2</v>
      </c>
      <c r="N47" s="32">
        <f t="shared" si="4"/>
        <v>104501528</v>
      </c>
      <c r="O47" s="37">
        <f t="shared" si="5"/>
        <v>0.780249251869504</v>
      </c>
      <c r="P47" s="32">
        <f>SUM(P41:P46)</f>
        <v>1811545</v>
      </c>
      <c r="Q47" s="32">
        <f>SUM(Q41:Q46)</f>
        <v>66882614</v>
      </c>
      <c r="R47" s="32">
        <f>SUM(R41:R46)</f>
        <v>108149135</v>
      </c>
      <c r="S47" s="32">
        <f>SUM(S41:S46)</f>
        <v>84298060</v>
      </c>
      <c r="T47" s="37">
        <f t="shared" si="6"/>
        <v>0.77946125042978842</v>
      </c>
      <c r="U47" s="37">
        <f t="shared" si="7"/>
        <v>-2.3502143198209264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19288872</v>
      </c>
      <c r="E48" s="31">
        <v>19022667</v>
      </c>
      <c r="F48" s="31">
        <v>4143944</v>
      </c>
      <c r="G48" s="36">
        <f t="shared" si="0"/>
        <v>0.21483599455686159</v>
      </c>
      <c r="H48" s="31">
        <v>3492003</v>
      </c>
      <c r="I48" s="36">
        <f t="shared" si="1"/>
        <v>0.18103718040121786</v>
      </c>
      <c r="J48" s="31">
        <v>3699360</v>
      </c>
      <c r="K48" s="36">
        <f t="shared" si="2"/>
        <v>0.19447115380824362</v>
      </c>
      <c r="L48" s="31">
        <v>3648478</v>
      </c>
      <c r="M48" s="36">
        <f t="shared" si="3"/>
        <v>0.19179634485532443</v>
      </c>
      <c r="N48" s="31">
        <f t="shared" si="4"/>
        <v>14983785</v>
      </c>
      <c r="O48" s="36">
        <f t="shared" si="5"/>
        <v>0.78768056024951705</v>
      </c>
      <c r="P48" s="31">
        <v>2976436</v>
      </c>
      <c r="Q48" s="31">
        <v>78680580</v>
      </c>
      <c r="R48" s="31">
        <v>78680580</v>
      </c>
      <c r="S48" s="31">
        <v>11809986</v>
      </c>
      <c r="T48" s="36">
        <f t="shared" si="6"/>
        <v>0.15010039326095462</v>
      </c>
      <c r="U48" s="36">
        <f t="shared" si="7"/>
        <v>0.22578748543560145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4964920</v>
      </c>
      <c r="E49" s="31">
        <v>6817000</v>
      </c>
      <c r="F49" s="31">
        <v>3706499</v>
      </c>
      <c r="G49" s="36">
        <f t="shared" si="0"/>
        <v>0.74653750715016554</v>
      </c>
      <c r="H49" s="31">
        <v>1073689</v>
      </c>
      <c r="I49" s="36">
        <f t="shared" si="1"/>
        <v>0.21625504539851598</v>
      </c>
      <c r="J49" s="31">
        <v>772376</v>
      </c>
      <c r="K49" s="36">
        <f t="shared" si="2"/>
        <v>0.11330145225172364</v>
      </c>
      <c r="L49" s="31">
        <v>-596085</v>
      </c>
      <c r="M49" s="36">
        <f t="shared" si="3"/>
        <v>-8.7440956432448286E-2</v>
      </c>
      <c r="N49" s="31">
        <f t="shared" si="4"/>
        <v>4956479</v>
      </c>
      <c r="O49" s="36">
        <f t="shared" si="5"/>
        <v>0.72707627988851398</v>
      </c>
      <c r="P49" s="31">
        <v>4110659</v>
      </c>
      <c r="Q49" s="31">
        <v>5450000</v>
      </c>
      <c r="R49" s="31">
        <v>9650004</v>
      </c>
      <c r="S49" s="31">
        <v>10917413</v>
      </c>
      <c r="T49" s="36">
        <f t="shared" si="6"/>
        <v>1.1313376657667706</v>
      </c>
      <c r="U49" s="36">
        <f t="shared" si="7"/>
        <v>-1.1450095957850068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8903328</v>
      </c>
      <c r="E50" s="31">
        <v>7723328</v>
      </c>
      <c r="F50" s="31">
        <v>2593728</v>
      </c>
      <c r="G50" s="36">
        <f t="shared" si="0"/>
        <v>0.29132117787865391</v>
      </c>
      <c r="H50" s="31">
        <v>2750595</v>
      </c>
      <c r="I50" s="36">
        <f t="shared" si="1"/>
        <v>0.30894009520934196</v>
      </c>
      <c r="J50" s="31">
        <v>1045973</v>
      </c>
      <c r="K50" s="36">
        <f t="shared" si="2"/>
        <v>0.13543034816079286</v>
      </c>
      <c r="L50" s="31">
        <v>840449</v>
      </c>
      <c r="M50" s="36">
        <f t="shared" si="3"/>
        <v>0.10881953997033403</v>
      </c>
      <c r="N50" s="31">
        <f t="shared" si="4"/>
        <v>7230745</v>
      </c>
      <c r="O50" s="36">
        <f t="shared" si="5"/>
        <v>0.93622140610886917</v>
      </c>
      <c r="P50" s="31">
        <v>1077373</v>
      </c>
      <c r="Q50" s="31">
        <v>9550293</v>
      </c>
      <c r="R50" s="31">
        <v>8217982</v>
      </c>
      <c r="S50" s="31">
        <v>8115063</v>
      </c>
      <c r="T50" s="36">
        <f t="shared" si="6"/>
        <v>0.98747636585234677</v>
      </c>
      <c r="U50" s="36">
        <f t="shared" si="7"/>
        <v>-0.21990898231160427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760000</v>
      </c>
      <c r="F51" s="31">
        <v>165490</v>
      </c>
      <c r="G51" s="36">
        <f t="shared" si="0"/>
        <v>0</v>
      </c>
      <c r="H51" s="31">
        <v>164856</v>
      </c>
      <c r="I51" s="36">
        <f t="shared" si="1"/>
        <v>0</v>
      </c>
      <c r="J51" s="31">
        <v>164856</v>
      </c>
      <c r="K51" s="36">
        <f t="shared" si="2"/>
        <v>0.2169157894736842</v>
      </c>
      <c r="L51" s="31">
        <v>164856</v>
      </c>
      <c r="M51" s="36">
        <f t="shared" si="3"/>
        <v>0.2169157894736842</v>
      </c>
      <c r="N51" s="31">
        <f t="shared" si="4"/>
        <v>660058</v>
      </c>
      <c r="O51" s="36">
        <f t="shared" si="5"/>
        <v>0.86849736842105263</v>
      </c>
      <c r="P51" s="31">
        <v>165858</v>
      </c>
      <c r="Q51" s="31">
        <v>668079</v>
      </c>
      <c r="R51" s="31">
        <v>668079</v>
      </c>
      <c r="S51" s="31">
        <v>605866</v>
      </c>
      <c r="T51" s="36">
        <f t="shared" si="6"/>
        <v>0.9068777794242896</v>
      </c>
      <c r="U51" s="36">
        <f t="shared" si="7"/>
        <v>-6.0413124479976599E-3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33157120</v>
      </c>
      <c r="E53" s="32">
        <f>SUM(E48:E52)</f>
        <v>34322995</v>
      </c>
      <c r="F53" s="32">
        <f>SUM(F48:F52)</f>
        <v>10609661</v>
      </c>
      <c r="G53" s="37">
        <f t="shared" si="0"/>
        <v>0.31998137956493206</v>
      </c>
      <c r="H53" s="32">
        <f>SUM(H48:H52)</f>
        <v>7481143</v>
      </c>
      <c r="I53" s="37">
        <f t="shared" si="1"/>
        <v>0.2256270448096819</v>
      </c>
      <c r="J53" s="32">
        <f>SUM(J48:J52)</f>
        <v>5682565</v>
      </c>
      <c r="K53" s="37">
        <f t="shared" si="2"/>
        <v>0.16556145522848459</v>
      </c>
      <c r="L53" s="32">
        <f>SUM(L48:L52)</f>
        <v>4057698</v>
      </c>
      <c r="M53" s="37">
        <f t="shared" si="3"/>
        <v>0.11822097692814977</v>
      </c>
      <c r="N53" s="32">
        <f t="shared" si="4"/>
        <v>27831067</v>
      </c>
      <c r="O53" s="37">
        <f t="shared" si="5"/>
        <v>0.81085776459775727</v>
      </c>
      <c r="P53" s="32">
        <f>SUM(P48:P52)</f>
        <v>8330326</v>
      </c>
      <c r="Q53" s="32">
        <f>SUM(Q48:Q52)</f>
        <v>94348952</v>
      </c>
      <c r="R53" s="32">
        <f>SUM(R48:R52)</f>
        <v>97216645</v>
      </c>
      <c r="S53" s="32">
        <f>SUM(S48:S52)</f>
        <v>31448328</v>
      </c>
      <c r="T53" s="37">
        <f t="shared" si="6"/>
        <v>0.32348707363847001</v>
      </c>
      <c r="U53" s="37">
        <f t="shared" si="7"/>
        <v>-0.51290045551638674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1802885525</v>
      </c>
      <c r="E54" s="32">
        <f>SUM(E8:E9,E11:E18,E20:E26,E28:E34,E36:E39,E41:E46,E48:E52)</f>
        <v>2093256747</v>
      </c>
      <c r="F54" s="32">
        <f>SUM(F8:F9,F11:F18,F20:F26,F28:F34,F36:F39,F41:F46,F48:F52)</f>
        <v>542120813</v>
      </c>
      <c r="G54" s="37">
        <f t="shared" si="0"/>
        <v>0.30069619256608099</v>
      </c>
      <c r="H54" s="32">
        <f>SUM(H8:H9,H11:H18,H20:H26,H28:H34,H36:H39,H41:H46,H48:H52)</f>
        <v>495900901</v>
      </c>
      <c r="I54" s="37">
        <f t="shared" si="1"/>
        <v>0.27505956097794948</v>
      </c>
      <c r="J54" s="32">
        <f>SUM(J8:J9,J11:J18,J20:J26,J28:J34,J36:J39,J41:J46,J48:J52)</f>
        <v>481214204</v>
      </c>
      <c r="K54" s="37">
        <f t="shared" si="2"/>
        <v>0.22988780745107518</v>
      </c>
      <c r="L54" s="32">
        <f>SUM(L8:L9,L11:L18,L20:L26,L28:L34,L36:L39,L41:L46,L48:L52)</f>
        <v>362735919</v>
      </c>
      <c r="M54" s="37">
        <f t="shared" si="3"/>
        <v>0.17328782984689456</v>
      </c>
      <c r="N54" s="32">
        <f t="shared" si="4"/>
        <v>1881971837</v>
      </c>
      <c r="O54" s="37">
        <f t="shared" si="5"/>
        <v>0.8990640253266553</v>
      </c>
      <c r="P54" s="32">
        <f>SUM(P8:P9,P11:P18,P20:P26,P28:P34,P36:P39,P41:P46,P48:P52)</f>
        <v>327907646</v>
      </c>
      <c r="Q54" s="32">
        <f>SUM(Q8:Q9,Q11:Q18,Q20:Q26,Q28:Q34,Q36:Q39,Q41:Q46,Q48:Q52)</f>
        <v>1738788293</v>
      </c>
      <c r="R54" s="32">
        <f>SUM(R8:R9,R11:R18,R20:R26,R28:R34,R36:R39,R41:R46,R48:R52)</f>
        <v>1861563678</v>
      </c>
      <c r="S54" s="32">
        <f>SUM(S8:S9,S11:S18,S20:S26,S28:S34,S36:S39,S41:S46,S48:S52)</f>
        <v>1694964887</v>
      </c>
      <c r="T54" s="37">
        <f t="shared" si="6"/>
        <v>0.91050599398297882</v>
      </c>
      <c r="U54" s="37">
        <f t="shared" si="7"/>
        <v>0.10621366541724364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487229638</v>
      </c>
      <c r="E57" s="31">
        <v>487229638</v>
      </c>
      <c r="F57" s="31">
        <v>164412887</v>
      </c>
      <c r="G57" s="36">
        <f t="shared" ref="G57:G85" si="8">IF(($D57      =0),0,($F57      /$D57      ))</f>
        <v>0.33744434693030723</v>
      </c>
      <c r="H57" s="31">
        <v>58767071</v>
      </c>
      <c r="I57" s="36">
        <f t="shared" ref="I57:I85" si="9">IF(($D57      =0),0,($H57      /$D57      ))</f>
        <v>0.12061472951692648</v>
      </c>
      <c r="J57" s="31">
        <v>210654856</v>
      </c>
      <c r="K57" s="36">
        <f t="shared" ref="K57:K85" si="10">IF(($E57      =0),0,($J57      /$E57      ))</f>
        <v>0.43235230283753795</v>
      </c>
      <c r="L57" s="31">
        <v>81470226</v>
      </c>
      <c r="M57" s="36">
        <f t="shared" ref="M57:M85" si="11">IF(($E57      =0),0,($L57      /$E57      ))</f>
        <v>0.16721114572262535</v>
      </c>
      <c r="N57" s="31">
        <f t="shared" ref="N57:N85" si="12">$F57      +$H57      +$J57      +$L57</f>
        <v>515305040</v>
      </c>
      <c r="O57" s="36">
        <f t="shared" ref="O57:O85" si="13">IF(($E57      =0),0,($N57      /$E57      ))</f>
        <v>1.057622525007397</v>
      </c>
      <c r="P57" s="31">
        <v>52923727</v>
      </c>
      <c r="Q57" s="31">
        <v>452362916</v>
      </c>
      <c r="R57" s="31">
        <v>452362916</v>
      </c>
      <c r="S57" s="31">
        <v>464834826</v>
      </c>
      <c r="T57" s="36">
        <f t="shared" ref="T57:T85" si="14">IF(($R57      =0),0,($S57      /$R57      ))</f>
        <v>1.0275705844994598</v>
      </c>
      <c r="U57" s="36">
        <f t="shared" ref="U57:U85" si="15">IF(($P57      =0),0,(($L57      /$P57      )-1))</f>
        <v>0.53938943113360094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487229638</v>
      </c>
      <c r="E58" s="32">
        <f>E57</f>
        <v>487229638</v>
      </c>
      <c r="F58" s="32">
        <f>F57</f>
        <v>164412887</v>
      </c>
      <c r="G58" s="37">
        <f t="shared" si="8"/>
        <v>0.33744434693030723</v>
      </c>
      <c r="H58" s="32">
        <f>H57</f>
        <v>58767071</v>
      </c>
      <c r="I58" s="37">
        <f t="shared" si="9"/>
        <v>0.12061472951692648</v>
      </c>
      <c r="J58" s="32">
        <f>J57</f>
        <v>210654856</v>
      </c>
      <c r="K58" s="37">
        <f t="shared" si="10"/>
        <v>0.43235230283753795</v>
      </c>
      <c r="L58" s="32">
        <f>L57</f>
        <v>81470226</v>
      </c>
      <c r="M58" s="37">
        <f t="shared" si="11"/>
        <v>0.16721114572262535</v>
      </c>
      <c r="N58" s="32">
        <f t="shared" si="12"/>
        <v>515305040</v>
      </c>
      <c r="O58" s="37">
        <f t="shared" si="13"/>
        <v>1.057622525007397</v>
      </c>
      <c r="P58" s="32">
        <f>P57</f>
        <v>52923727</v>
      </c>
      <c r="Q58" s="32">
        <f>Q57</f>
        <v>452362916</v>
      </c>
      <c r="R58" s="32">
        <f>R57</f>
        <v>452362916</v>
      </c>
      <c r="S58" s="32">
        <f>S57</f>
        <v>464834826</v>
      </c>
      <c r="T58" s="37">
        <f t="shared" si="14"/>
        <v>1.0275705844994598</v>
      </c>
      <c r="U58" s="37">
        <f t="shared" si="15"/>
        <v>0.53938943113360094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680448</v>
      </c>
      <c r="E59" s="31">
        <v>680448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15585579</v>
      </c>
      <c r="R59" s="31">
        <v>19203279</v>
      </c>
      <c r="S59" s="31">
        <v>6737550</v>
      </c>
      <c r="T59" s="36">
        <f t="shared" si="14"/>
        <v>0.35085414319085817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19838000</v>
      </c>
      <c r="E60" s="31">
        <v>19838000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4692249</v>
      </c>
      <c r="Q60" s="31">
        <v>18769000</v>
      </c>
      <c r="R60" s="31">
        <v>18769000</v>
      </c>
      <c r="S60" s="31">
        <v>18394080</v>
      </c>
      <c r="T60" s="36">
        <f t="shared" si="14"/>
        <v>0.98002450849805534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11998747</v>
      </c>
      <c r="E61" s="31">
        <v>8741541</v>
      </c>
      <c r="F61" s="31">
        <v>608780</v>
      </c>
      <c r="G61" s="36">
        <f t="shared" si="8"/>
        <v>5.0736964451371463E-2</v>
      </c>
      <c r="H61" s="31">
        <v>1825725</v>
      </c>
      <c r="I61" s="36">
        <f t="shared" si="9"/>
        <v>0.15215963800220139</v>
      </c>
      <c r="J61" s="31">
        <v>2465193</v>
      </c>
      <c r="K61" s="36">
        <f t="shared" si="10"/>
        <v>0.2820089730174577</v>
      </c>
      <c r="L61" s="31">
        <v>608921</v>
      </c>
      <c r="M61" s="36">
        <f t="shared" si="11"/>
        <v>6.965831310520651E-2</v>
      </c>
      <c r="N61" s="31">
        <f t="shared" si="12"/>
        <v>5508619</v>
      </c>
      <c r="O61" s="36">
        <f t="shared" si="13"/>
        <v>0.6301656652986013</v>
      </c>
      <c r="P61" s="31">
        <v>2009503</v>
      </c>
      <c r="Q61" s="31">
        <v>5495306</v>
      </c>
      <c r="R61" s="31">
        <v>7831548</v>
      </c>
      <c r="S61" s="31">
        <v>8018607</v>
      </c>
      <c r="T61" s="36">
        <f t="shared" si="14"/>
        <v>1.023885316159717</v>
      </c>
      <c r="U61" s="36">
        <f t="shared" si="15"/>
        <v>-0.69697930284254372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32517195</v>
      </c>
      <c r="E63" s="32">
        <f>SUM(E59:E62)</f>
        <v>29259989</v>
      </c>
      <c r="F63" s="32">
        <f>SUM(F59:F62)</f>
        <v>608780</v>
      </c>
      <c r="G63" s="37">
        <f t="shared" si="8"/>
        <v>1.8721787042209514E-2</v>
      </c>
      <c r="H63" s="32">
        <f>SUM(H59:H62)</f>
        <v>1825725</v>
      </c>
      <c r="I63" s="37">
        <f t="shared" si="9"/>
        <v>5.6146448056174587E-2</v>
      </c>
      <c r="J63" s="32">
        <f>SUM(J59:J62)</f>
        <v>2465193</v>
      </c>
      <c r="K63" s="37">
        <f t="shared" si="10"/>
        <v>8.4251330374731176E-2</v>
      </c>
      <c r="L63" s="32">
        <f>SUM(L59:L62)</f>
        <v>608921</v>
      </c>
      <c r="M63" s="37">
        <f t="shared" si="11"/>
        <v>2.0810705021112617E-2</v>
      </c>
      <c r="N63" s="32">
        <f t="shared" si="12"/>
        <v>5508619</v>
      </c>
      <c r="O63" s="37">
        <f t="shared" si="13"/>
        <v>0.18826456154853646</v>
      </c>
      <c r="P63" s="32">
        <f>SUM(P59:P62)</f>
        <v>6701752</v>
      </c>
      <c r="Q63" s="32">
        <f>SUM(Q59:Q62)</f>
        <v>39849885</v>
      </c>
      <c r="R63" s="32">
        <f>SUM(R59:R62)</f>
        <v>45803827</v>
      </c>
      <c r="S63" s="32">
        <f>SUM(S59:S62)</f>
        <v>33150237</v>
      </c>
      <c r="T63" s="37">
        <f t="shared" si="14"/>
        <v>0.72374382603444909</v>
      </c>
      <c r="U63" s="37">
        <f t="shared" si="15"/>
        <v>-0.90914002786137116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225304256</v>
      </c>
      <c r="E64" s="31">
        <v>223045489</v>
      </c>
      <c r="F64" s="31">
        <v>3757512</v>
      </c>
      <c r="G64" s="36">
        <f t="shared" si="8"/>
        <v>1.667750120086502E-2</v>
      </c>
      <c r="H64" s="31">
        <v>1205779</v>
      </c>
      <c r="I64" s="36">
        <f t="shared" si="9"/>
        <v>5.3517808380858988E-3</v>
      </c>
      <c r="J64" s="31">
        <v>3607646</v>
      </c>
      <c r="K64" s="36">
        <f t="shared" si="10"/>
        <v>1.617448537594051E-2</v>
      </c>
      <c r="L64" s="31">
        <v>3561045</v>
      </c>
      <c r="M64" s="36">
        <f t="shared" si="11"/>
        <v>1.5965554900776318E-2</v>
      </c>
      <c r="N64" s="31">
        <f t="shared" si="12"/>
        <v>12131982</v>
      </c>
      <c r="O64" s="36">
        <f t="shared" si="13"/>
        <v>5.4392411406266994E-2</v>
      </c>
      <c r="P64" s="31">
        <v>3684405</v>
      </c>
      <c r="Q64" s="31">
        <v>165392881</v>
      </c>
      <c r="R64" s="31">
        <v>165392881</v>
      </c>
      <c r="S64" s="31">
        <v>15298406</v>
      </c>
      <c r="T64" s="36">
        <f t="shared" si="14"/>
        <v>9.2497366921131266E-2</v>
      </c>
      <c r="U64" s="36">
        <f t="shared" si="15"/>
        <v>-3.348166121802576E-2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22201214</v>
      </c>
      <c r="E65" s="31">
        <v>37828383</v>
      </c>
      <c r="F65" s="31">
        <v>4541474</v>
      </c>
      <c r="G65" s="36">
        <f t="shared" si="8"/>
        <v>0.20455971461740785</v>
      </c>
      <c r="H65" s="31">
        <v>8728583</v>
      </c>
      <c r="I65" s="36">
        <f t="shared" si="9"/>
        <v>0.39315791469781786</v>
      </c>
      <c r="J65" s="31">
        <v>6145033</v>
      </c>
      <c r="K65" s="36">
        <f t="shared" si="10"/>
        <v>0.16244503498867505</v>
      </c>
      <c r="L65" s="31">
        <v>6801662</v>
      </c>
      <c r="M65" s="36">
        <f t="shared" si="11"/>
        <v>0.17980313882303667</v>
      </c>
      <c r="N65" s="31">
        <f t="shared" si="12"/>
        <v>26216752</v>
      </c>
      <c r="O65" s="36">
        <f t="shared" si="13"/>
        <v>0.69304447932654167</v>
      </c>
      <c r="P65" s="31">
        <v>6141007</v>
      </c>
      <c r="Q65" s="31">
        <v>15777131</v>
      </c>
      <c r="R65" s="31">
        <v>15777131</v>
      </c>
      <c r="S65" s="31">
        <v>20939460</v>
      </c>
      <c r="T65" s="36">
        <f t="shared" si="14"/>
        <v>1.3272032792273829</v>
      </c>
      <c r="U65" s="36">
        <f t="shared" si="15"/>
        <v>0.1075808902351032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4047792</v>
      </c>
      <c r="E66" s="31">
        <v>4047792</v>
      </c>
      <c r="F66" s="31">
        <v>1007051</v>
      </c>
      <c r="G66" s="36">
        <f t="shared" si="8"/>
        <v>0.24879020463502077</v>
      </c>
      <c r="H66" s="31">
        <v>1007118</v>
      </c>
      <c r="I66" s="36">
        <f t="shared" si="9"/>
        <v>0.24880675686893003</v>
      </c>
      <c r="J66" s="31">
        <v>1011901</v>
      </c>
      <c r="K66" s="36">
        <f t="shared" si="10"/>
        <v>0.24998838873143681</v>
      </c>
      <c r="L66" s="31">
        <v>1018027</v>
      </c>
      <c r="M66" s="36">
        <f t="shared" si="11"/>
        <v>0.25150180641693054</v>
      </c>
      <c r="N66" s="31">
        <f t="shared" si="12"/>
        <v>4044097</v>
      </c>
      <c r="O66" s="36">
        <f t="shared" si="13"/>
        <v>0.99908715665231806</v>
      </c>
      <c r="P66" s="31">
        <v>940454</v>
      </c>
      <c r="Q66" s="31">
        <v>3743112</v>
      </c>
      <c r="R66" s="31">
        <v>3743112</v>
      </c>
      <c r="S66" s="31">
        <v>3756063</v>
      </c>
      <c r="T66" s="36">
        <f t="shared" si="14"/>
        <v>1.0034599552457955</v>
      </c>
      <c r="U66" s="36">
        <f t="shared" si="15"/>
        <v>8.2484629763922568E-2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170165594</v>
      </c>
      <c r="E67" s="31">
        <v>170165594</v>
      </c>
      <c r="F67" s="31">
        <v>51357009</v>
      </c>
      <c r="G67" s="36">
        <f t="shared" si="8"/>
        <v>0.30180606897537698</v>
      </c>
      <c r="H67" s="31">
        <v>51163659</v>
      </c>
      <c r="I67" s="36">
        <f t="shared" si="9"/>
        <v>0.30066982283151789</v>
      </c>
      <c r="J67" s="31">
        <v>51834910</v>
      </c>
      <c r="K67" s="36">
        <f t="shared" si="10"/>
        <v>0.30461451566995384</v>
      </c>
      <c r="L67" s="31">
        <v>52407739</v>
      </c>
      <c r="M67" s="36">
        <f t="shared" si="11"/>
        <v>0.3079808189662594</v>
      </c>
      <c r="N67" s="31">
        <f t="shared" si="12"/>
        <v>206763317</v>
      </c>
      <c r="O67" s="36">
        <f t="shared" si="13"/>
        <v>1.2150712264431081</v>
      </c>
      <c r="P67" s="31">
        <v>42570295</v>
      </c>
      <c r="Q67" s="31">
        <v>154443686</v>
      </c>
      <c r="R67" s="31">
        <v>154443686</v>
      </c>
      <c r="S67" s="31">
        <v>162788197</v>
      </c>
      <c r="T67" s="36">
        <f t="shared" si="14"/>
        <v>1.0540294732411397</v>
      </c>
      <c r="U67" s="36">
        <f t="shared" si="15"/>
        <v>0.23108705260322959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26887558</v>
      </c>
      <c r="E68" s="31">
        <v>27433771</v>
      </c>
      <c r="F68" s="31">
        <v>4719357</v>
      </c>
      <c r="G68" s="36">
        <f t="shared" si="8"/>
        <v>0.17552196447144811</v>
      </c>
      <c r="H68" s="31">
        <v>4725682</v>
      </c>
      <c r="I68" s="36">
        <f t="shared" si="9"/>
        <v>0.17575720338752965</v>
      </c>
      <c r="J68" s="31">
        <v>-2465797</v>
      </c>
      <c r="K68" s="36">
        <f t="shared" si="10"/>
        <v>-8.9881810269539689E-2</v>
      </c>
      <c r="L68" s="31">
        <v>1463288</v>
      </c>
      <c r="M68" s="36">
        <f t="shared" si="11"/>
        <v>5.3338930327879459E-2</v>
      </c>
      <c r="N68" s="31">
        <f t="shared" si="12"/>
        <v>8442530</v>
      </c>
      <c r="O68" s="36">
        <f t="shared" si="13"/>
        <v>0.30774223492643427</v>
      </c>
      <c r="P68" s="31">
        <v>6679392</v>
      </c>
      <c r="Q68" s="31">
        <v>17230870</v>
      </c>
      <c r="R68" s="31">
        <v>17230870</v>
      </c>
      <c r="S68" s="31">
        <v>22233670</v>
      </c>
      <c r="T68" s="36">
        <f t="shared" si="14"/>
        <v>1.2903393734616999</v>
      </c>
      <c r="U68" s="36">
        <f t="shared" si="15"/>
        <v>-0.78092497041646902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448606414</v>
      </c>
      <c r="E70" s="32">
        <f>SUM(E64:E69)</f>
        <v>462521029</v>
      </c>
      <c r="F70" s="32">
        <f>SUM(F64:F69)</f>
        <v>65382403</v>
      </c>
      <c r="G70" s="37">
        <f t="shared" si="8"/>
        <v>0.14574558222879086</v>
      </c>
      <c r="H70" s="32">
        <f>SUM(H64:H69)</f>
        <v>66830821</v>
      </c>
      <c r="I70" s="37">
        <f t="shared" si="9"/>
        <v>0.14897428773722349</v>
      </c>
      <c r="J70" s="32">
        <f>SUM(J64:J69)</f>
        <v>60133693</v>
      </c>
      <c r="K70" s="37">
        <f t="shared" si="10"/>
        <v>0.13001288423579979</v>
      </c>
      <c r="L70" s="32">
        <f>SUM(L64:L69)</f>
        <v>65251761</v>
      </c>
      <c r="M70" s="37">
        <f t="shared" si="11"/>
        <v>0.14107847407733756</v>
      </c>
      <c r="N70" s="32">
        <f t="shared" si="12"/>
        <v>257598678</v>
      </c>
      <c r="O70" s="37">
        <f t="shared" si="13"/>
        <v>0.55694479136861041</v>
      </c>
      <c r="P70" s="32">
        <f>SUM(P64:P69)</f>
        <v>60015553</v>
      </c>
      <c r="Q70" s="32">
        <f>SUM(Q64:Q69)</f>
        <v>356587680</v>
      </c>
      <c r="R70" s="32">
        <f>SUM(R64:R69)</f>
        <v>356587680</v>
      </c>
      <c r="S70" s="32">
        <f>SUM(S64:S69)</f>
        <v>225015796</v>
      </c>
      <c r="T70" s="37">
        <f t="shared" si="14"/>
        <v>0.631025154879159</v>
      </c>
      <c r="U70" s="37">
        <f t="shared" si="15"/>
        <v>8.7247517322718071E-2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90253476</v>
      </c>
      <c r="E71" s="31">
        <v>91338548</v>
      </c>
      <c r="F71" s="31">
        <v>28759884</v>
      </c>
      <c r="G71" s="36">
        <f t="shared" si="8"/>
        <v>0.3186568016504982</v>
      </c>
      <c r="H71" s="31">
        <v>21955316</v>
      </c>
      <c r="I71" s="36">
        <f t="shared" si="9"/>
        <v>0.24326283012080333</v>
      </c>
      <c r="J71" s="31">
        <v>22841406</v>
      </c>
      <c r="K71" s="36">
        <f t="shared" si="10"/>
        <v>0.25007410890744619</v>
      </c>
      <c r="L71" s="31">
        <v>13834468</v>
      </c>
      <c r="M71" s="36">
        <f t="shared" si="11"/>
        <v>0.15146362957291593</v>
      </c>
      <c r="N71" s="31">
        <f t="shared" si="12"/>
        <v>87391074</v>
      </c>
      <c r="O71" s="36">
        <f t="shared" si="13"/>
        <v>0.95678194928169868</v>
      </c>
      <c r="P71" s="31">
        <v>23280020</v>
      </c>
      <c r="Q71" s="31">
        <v>87901524</v>
      </c>
      <c r="R71" s="31">
        <v>87901524</v>
      </c>
      <c r="S71" s="31">
        <v>88506604</v>
      </c>
      <c r="T71" s="36">
        <f t="shared" si="14"/>
        <v>1.006883612165814</v>
      </c>
      <c r="U71" s="36">
        <f t="shared" si="15"/>
        <v>-0.40573642118864162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139262628</v>
      </c>
      <c r="E72" s="31">
        <v>150786178</v>
      </c>
      <c r="F72" s="31">
        <v>44900854</v>
      </c>
      <c r="G72" s="36">
        <f t="shared" si="8"/>
        <v>0.32241854577094436</v>
      </c>
      <c r="H72" s="31">
        <v>39667579</v>
      </c>
      <c r="I72" s="36">
        <f t="shared" si="9"/>
        <v>0.28484008645880216</v>
      </c>
      <c r="J72" s="31">
        <v>22985322</v>
      </c>
      <c r="K72" s="36">
        <f t="shared" si="10"/>
        <v>0.15243653168263208</v>
      </c>
      <c r="L72" s="31">
        <v>35016133</v>
      </c>
      <c r="M72" s="36">
        <f t="shared" si="11"/>
        <v>0.23222375859941222</v>
      </c>
      <c r="N72" s="31">
        <f t="shared" si="12"/>
        <v>142569888</v>
      </c>
      <c r="O72" s="36">
        <f t="shared" si="13"/>
        <v>0.94551032389719436</v>
      </c>
      <c r="P72" s="31">
        <v>20722314</v>
      </c>
      <c r="Q72" s="31">
        <v>79273195</v>
      </c>
      <c r="R72" s="31">
        <v>87002334</v>
      </c>
      <c r="S72" s="31">
        <v>80486732</v>
      </c>
      <c r="T72" s="36">
        <f t="shared" si="14"/>
        <v>0.92511003210557552</v>
      </c>
      <c r="U72" s="36">
        <f t="shared" si="15"/>
        <v>0.68977909513387359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38874648</v>
      </c>
      <c r="E73" s="31">
        <v>38874648</v>
      </c>
      <c r="F73" s="31">
        <v>8273690</v>
      </c>
      <c r="G73" s="36">
        <f t="shared" si="8"/>
        <v>0.21282996568869253</v>
      </c>
      <c r="H73" s="31">
        <v>7857825</v>
      </c>
      <c r="I73" s="36">
        <f t="shared" si="9"/>
        <v>0.20213237686422267</v>
      </c>
      <c r="J73" s="31">
        <v>8068971</v>
      </c>
      <c r="K73" s="36">
        <f t="shared" si="10"/>
        <v>0.20756383440436554</v>
      </c>
      <c r="L73" s="31">
        <v>8363058</v>
      </c>
      <c r="M73" s="36">
        <f t="shared" si="11"/>
        <v>0.2151288418097059</v>
      </c>
      <c r="N73" s="31">
        <f t="shared" si="12"/>
        <v>32563544</v>
      </c>
      <c r="O73" s="36">
        <f t="shared" si="13"/>
        <v>0.83765501876698667</v>
      </c>
      <c r="P73" s="31">
        <v>6827748</v>
      </c>
      <c r="Q73" s="31">
        <v>36840351</v>
      </c>
      <c r="R73" s="31">
        <v>37092006</v>
      </c>
      <c r="S73" s="31">
        <v>29784591</v>
      </c>
      <c r="T73" s="36">
        <f t="shared" si="14"/>
        <v>0.80299218651048421</v>
      </c>
      <c r="U73" s="36">
        <f t="shared" si="15"/>
        <v>0.22486330778464581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61603695</v>
      </c>
      <c r="E74" s="31">
        <v>61989995</v>
      </c>
      <c r="F74" s="31">
        <v>12064190</v>
      </c>
      <c r="G74" s="36">
        <f t="shared" si="8"/>
        <v>0.19583549330928932</v>
      </c>
      <c r="H74" s="31">
        <v>23592736</v>
      </c>
      <c r="I74" s="36">
        <f t="shared" si="9"/>
        <v>0.3829759886967819</v>
      </c>
      <c r="J74" s="31">
        <v>5485323</v>
      </c>
      <c r="K74" s="36">
        <f t="shared" si="10"/>
        <v>8.8487230882983617E-2</v>
      </c>
      <c r="L74" s="31">
        <v>12364922</v>
      </c>
      <c r="M74" s="36">
        <f t="shared" si="11"/>
        <v>0.1994664138946938</v>
      </c>
      <c r="N74" s="31">
        <f t="shared" si="12"/>
        <v>53507171</v>
      </c>
      <c r="O74" s="36">
        <f t="shared" si="13"/>
        <v>0.86315817576691212</v>
      </c>
      <c r="P74" s="31">
        <v>10439612</v>
      </c>
      <c r="Q74" s="31">
        <v>54253159</v>
      </c>
      <c r="R74" s="31">
        <v>52945207</v>
      </c>
      <c r="S74" s="31">
        <v>51216018</v>
      </c>
      <c r="T74" s="36">
        <f t="shared" si="14"/>
        <v>0.96734002758738857</v>
      </c>
      <c r="U74" s="36">
        <f t="shared" si="15"/>
        <v>0.18442352072088508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30289762</v>
      </c>
      <c r="E75" s="31">
        <v>33160168</v>
      </c>
      <c r="F75" s="31">
        <v>5944879</v>
      </c>
      <c r="G75" s="36">
        <f t="shared" si="8"/>
        <v>0.19626694326617686</v>
      </c>
      <c r="H75" s="31">
        <v>6078578</v>
      </c>
      <c r="I75" s="36">
        <f t="shared" si="9"/>
        <v>0.20068094295359601</v>
      </c>
      <c r="J75" s="31">
        <v>6131554</v>
      </c>
      <c r="K75" s="36">
        <f t="shared" si="10"/>
        <v>0.18490720553647377</v>
      </c>
      <c r="L75" s="31">
        <v>6379418</v>
      </c>
      <c r="M75" s="36">
        <f t="shared" si="11"/>
        <v>0.19238195656909821</v>
      </c>
      <c r="N75" s="31">
        <f t="shared" si="12"/>
        <v>24534429</v>
      </c>
      <c r="O75" s="36">
        <f t="shared" si="13"/>
        <v>0.7398764988162907</v>
      </c>
      <c r="P75" s="31">
        <v>3982096</v>
      </c>
      <c r="Q75" s="31">
        <v>23052598</v>
      </c>
      <c r="R75" s="31">
        <v>27943189</v>
      </c>
      <c r="S75" s="31">
        <v>35400625</v>
      </c>
      <c r="T75" s="36">
        <f t="shared" si="14"/>
        <v>1.2668784869185832</v>
      </c>
      <c r="U75" s="36">
        <f t="shared" si="15"/>
        <v>0.6020251646369148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37576000</v>
      </c>
      <c r="E76" s="31">
        <v>22984000</v>
      </c>
      <c r="F76" s="31">
        <v>337</v>
      </c>
      <c r="G76" s="36">
        <f t="shared" si="8"/>
        <v>8.9684905258675744E-6</v>
      </c>
      <c r="H76" s="31">
        <v>3839016</v>
      </c>
      <c r="I76" s="36">
        <f t="shared" si="9"/>
        <v>0.10216670215030871</v>
      </c>
      <c r="J76" s="31">
        <v>5729831</v>
      </c>
      <c r="K76" s="36">
        <f t="shared" si="10"/>
        <v>0.24929651061608074</v>
      </c>
      <c r="L76" s="31">
        <v>5762372</v>
      </c>
      <c r="M76" s="36">
        <f t="shared" si="11"/>
        <v>0.25071232161503654</v>
      </c>
      <c r="N76" s="31">
        <f t="shared" si="12"/>
        <v>15331556</v>
      </c>
      <c r="O76" s="36">
        <f t="shared" si="13"/>
        <v>0.66705342847198046</v>
      </c>
      <c r="P76" s="31">
        <v>1827931</v>
      </c>
      <c r="Q76" s="31">
        <v>42862507</v>
      </c>
      <c r="R76" s="31">
        <v>41255995</v>
      </c>
      <c r="S76" s="31">
        <v>10943042</v>
      </c>
      <c r="T76" s="36">
        <f t="shared" si="14"/>
        <v>0.26524731738987267</v>
      </c>
      <c r="U76" s="36">
        <f t="shared" si="15"/>
        <v>2.1524012667874226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397860209</v>
      </c>
      <c r="E78" s="32">
        <f>SUM(E71:E77)</f>
        <v>399133537</v>
      </c>
      <c r="F78" s="32">
        <f>SUM(F71:F77)</f>
        <v>99943834</v>
      </c>
      <c r="G78" s="37">
        <f t="shared" si="8"/>
        <v>0.25120339189285451</v>
      </c>
      <c r="H78" s="32">
        <f>SUM(H71:H77)</f>
        <v>102991050</v>
      </c>
      <c r="I78" s="37">
        <f t="shared" si="9"/>
        <v>0.2588624036036738</v>
      </c>
      <c r="J78" s="32">
        <f>SUM(J71:J77)</f>
        <v>71242407</v>
      </c>
      <c r="K78" s="37">
        <f t="shared" si="10"/>
        <v>0.17849266071570427</v>
      </c>
      <c r="L78" s="32">
        <f>SUM(L71:L77)</f>
        <v>81720371</v>
      </c>
      <c r="M78" s="37">
        <f t="shared" si="11"/>
        <v>0.20474443619604935</v>
      </c>
      <c r="N78" s="32">
        <f t="shared" si="12"/>
        <v>355897662</v>
      </c>
      <c r="O78" s="37">
        <f t="shared" si="13"/>
        <v>0.89167566492915373</v>
      </c>
      <c r="P78" s="32">
        <f>SUM(P71:P77)</f>
        <v>67079721</v>
      </c>
      <c r="Q78" s="32">
        <f>SUM(Q71:Q77)</f>
        <v>324183334</v>
      </c>
      <c r="R78" s="32">
        <f>SUM(R71:R77)</f>
        <v>334140255</v>
      </c>
      <c r="S78" s="32">
        <f>SUM(S71:S77)</f>
        <v>296337612</v>
      </c>
      <c r="T78" s="37">
        <f t="shared" si="14"/>
        <v>0.88686594196799184</v>
      </c>
      <c r="U78" s="37">
        <f t="shared" si="15"/>
        <v>0.21825746711140903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69871401</v>
      </c>
      <c r="E79" s="31">
        <v>69871401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42096954</v>
      </c>
      <c r="K79" s="36">
        <f t="shared" si="10"/>
        <v>0.60249191224890419</v>
      </c>
      <c r="L79" s="31">
        <v>14516264</v>
      </c>
      <c r="M79" s="36">
        <f t="shared" si="11"/>
        <v>0.20775687609298116</v>
      </c>
      <c r="N79" s="31">
        <f t="shared" si="12"/>
        <v>56613218</v>
      </c>
      <c r="O79" s="36">
        <f t="shared" si="13"/>
        <v>0.81024878834188541</v>
      </c>
      <c r="P79" s="31">
        <v>12416475</v>
      </c>
      <c r="Q79" s="31">
        <v>65206000</v>
      </c>
      <c r="R79" s="31">
        <v>65206000</v>
      </c>
      <c r="S79" s="31">
        <v>48514273</v>
      </c>
      <c r="T79" s="36">
        <f t="shared" si="14"/>
        <v>0.74401547403613166</v>
      </c>
      <c r="U79" s="36">
        <f t="shared" si="15"/>
        <v>0.16911313396112826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63633494</v>
      </c>
      <c r="E80" s="31">
        <v>63633494</v>
      </c>
      <c r="F80" s="31">
        <v>13078937</v>
      </c>
      <c r="G80" s="36">
        <f t="shared" si="8"/>
        <v>0.20553542133015673</v>
      </c>
      <c r="H80" s="31">
        <v>13233766</v>
      </c>
      <c r="I80" s="36">
        <f t="shared" si="9"/>
        <v>0.20796855819358276</v>
      </c>
      <c r="J80" s="31">
        <v>13453829</v>
      </c>
      <c r="K80" s="36">
        <f t="shared" si="10"/>
        <v>0.21142684699978914</v>
      </c>
      <c r="L80" s="31">
        <v>14029862</v>
      </c>
      <c r="M80" s="36">
        <f t="shared" si="11"/>
        <v>0.22047920235214494</v>
      </c>
      <c r="N80" s="31">
        <f t="shared" si="12"/>
        <v>53796394</v>
      </c>
      <c r="O80" s="36">
        <f t="shared" si="13"/>
        <v>0.84541002887567351</v>
      </c>
      <c r="P80" s="31">
        <v>8615156</v>
      </c>
      <c r="Q80" s="31">
        <v>60430669</v>
      </c>
      <c r="R80" s="31">
        <v>60430669</v>
      </c>
      <c r="S80" s="31">
        <v>49825043</v>
      </c>
      <c r="T80" s="36">
        <f t="shared" si="14"/>
        <v>0.82449927866924655</v>
      </c>
      <c r="U80" s="36">
        <f t="shared" si="15"/>
        <v>0.62850933865852232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66683850</v>
      </c>
      <c r="E81" s="31">
        <v>58583230</v>
      </c>
      <c r="F81" s="31">
        <v>15425639</v>
      </c>
      <c r="G81" s="36">
        <f t="shared" si="8"/>
        <v>0.23132496099130448</v>
      </c>
      <c r="H81" s="31">
        <v>16105237</v>
      </c>
      <c r="I81" s="36">
        <f t="shared" si="9"/>
        <v>0.24151630417259951</v>
      </c>
      <c r="J81" s="31">
        <v>16295793</v>
      </c>
      <c r="K81" s="36">
        <f t="shared" si="10"/>
        <v>0.27816480928074466</v>
      </c>
      <c r="L81" s="31">
        <v>16379812</v>
      </c>
      <c r="M81" s="36">
        <f t="shared" si="11"/>
        <v>0.27959899104231706</v>
      </c>
      <c r="N81" s="31">
        <f t="shared" si="12"/>
        <v>64206481</v>
      </c>
      <c r="O81" s="36">
        <f t="shared" si="13"/>
        <v>1.0959873841029251</v>
      </c>
      <c r="P81" s="31">
        <v>20417242</v>
      </c>
      <c r="Q81" s="31">
        <v>72219800</v>
      </c>
      <c r="R81" s="31">
        <v>72178100</v>
      </c>
      <c r="S81" s="31">
        <v>71330480</v>
      </c>
      <c r="T81" s="36">
        <f t="shared" si="14"/>
        <v>0.98825654873154045</v>
      </c>
      <c r="U81" s="36">
        <f t="shared" si="15"/>
        <v>-0.19774610106497248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200188745</v>
      </c>
      <c r="E84" s="32">
        <f>SUM(E79:E83)</f>
        <v>192088125</v>
      </c>
      <c r="F84" s="32">
        <f>SUM(F79:F83)</f>
        <v>28504576</v>
      </c>
      <c r="G84" s="37">
        <f t="shared" si="8"/>
        <v>0.14238850440867692</v>
      </c>
      <c r="H84" s="32">
        <f>SUM(H79:H83)</f>
        <v>29339003</v>
      </c>
      <c r="I84" s="37">
        <f t="shared" si="9"/>
        <v>0.14655670577284452</v>
      </c>
      <c r="J84" s="32">
        <f>SUM(J79:J83)</f>
        <v>71846576</v>
      </c>
      <c r="K84" s="37">
        <f t="shared" si="10"/>
        <v>0.37402924308829605</v>
      </c>
      <c r="L84" s="32">
        <f>SUM(L79:L83)</f>
        <v>44925938</v>
      </c>
      <c r="M84" s="37">
        <f t="shared" si="11"/>
        <v>0.23388191227333807</v>
      </c>
      <c r="N84" s="32">
        <f t="shared" si="12"/>
        <v>174616093</v>
      </c>
      <c r="O84" s="37">
        <f t="shared" si="13"/>
        <v>0.90904158182604988</v>
      </c>
      <c r="P84" s="32">
        <f>SUM(P79:P83)</f>
        <v>41448873</v>
      </c>
      <c r="Q84" s="32">
        <f>SUM(Q79:Q83)</f>
        <v>197856469</v>
      </c>
      <c r="R84" s="32">
        <f>SUM(R79:R83)</f>
        <v>197814769</v>
      </c>
      <c r="S84" s="32">
        <f>SUM(S79:S83)</f>
        <v>169669796</v>
      </c>
      <c r="T84" s="37">
        <f t="shared" si="14"/>
        <v>0.85772056787124928</v>
      </c>
      <c r="U84" s="37">
        <f t="shared" si="15"/>
        <v>8.3888046847498066E-2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1566402201</v>
      </c>
      <c r="E85" s="32">
        <f>SUM(E57,E59:E62,E64:E69,E71:E77,E79:E83)</f>
        <v>1570232318</v>
      </c>
      <c r="F85" s="32">
        <f>SUM(F57,F59:F62,F64:F69,F71:F77,F79:F83)</f>
        <v>358852480</v>
      </c>
      <c r="G85" s="37">
        <f t="shared" si="8"/>
        <v>0.22909344724548175</v>
      </c>
      <c r="H85" s="32">
        <f>SUM(H57,H59:H62,H64:H69,H71:H77,H79:H83)</f>
        <v>259753670</v>
      </c>
      <c r="I85" s="37">
        <f t="shared" si="9"/>
        <v>0.16582820800058362</v>
      </c>
      <c r="J85" s="32">
        <f>SUM(J57,J59:J62,J64:J69,J71:J77,J79:J83)</f>
        <v>416342725</v>
      </c>
      <c r="K85" s="37">
        <f t="shared" si="10"/>
        <v>0.2651472143499724</v>
      </c>
      <c r="L85" s="32">
        <f>SUM(L57,L59:L62,L64:L69,L71:L77,L79:L83)</f>
        <v>273977217</v>
      </c>
      <c r="M85" s="37">
        <f t="shared" si="11"/>
        <v>0.17448196286582862</v>
      </c>
      <c r="N85" s="32">
        <f t="shared" si="12"/>
        <v>1308926092</v>
      </c>
      <c r="O85" s="37">
        <f t="shared" si="13"/>
        <v>0.83358753796837848</v>
      </c>
      <c r="P85" s="32">
        <f>SUM(P57,P59:P62,P64:P69,P71:P77,P79:P83)</f>
        <v>228169626</v>
      </c>
      <c r="Q85" s="32">
        <f>SUM(Q57,Q59:Q62,Q64:Q69,Q71:Q77,Q79:Q83)</f>
        <v>1370840284</v>
      </c>
      <c r="R85" s="32">
        <f>SUM(R57,R59:R62,R64:R69,R71:R77,R79:R83)</f>
        <v>1386709447</v>
      </c>
      <c r="S85" s="32">
        <f>SUM(S57,S59:S62,S64:S69,S71:S77,S79:S83)</f>
        <v>1189008267</v>
      </c>
      <c r="T85" s="37">
        <f t="shared" si="14"/>
        <v>0.85743143206552341</v>
      </c>
      <c r="U85" s="37">
        <f t="shared" si="15"/>
        <v>0.20076112584766204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2728310267</v>
      </c>
      <c r="E88" s="31">
        <v>2728310267</v>
      </c>
      <c r="F88" s="31">
        <v>788374750</v>
      </c>
      <c r="G88" s="36">
        <f t="shared" ref="G88:G99" si="16">IF(($D88      =0),0,($F88      /$D88      ))</f>
        <v>0.28896081194859208</v>
      </c>
      <c r="H88" s="31">
        <v>674848478</v>
      </c>
      <c r="I88" s="36">
        <f t="shared" ref="I88:I99" si="17">IF(($D88      =0),0,($H88      /$D88      ))</f>
        <v>0.24735034213760851</v>
      </c>
      <c r="J88" s="31">
        <v>624163216</v>
      </c>
      <c r="K88" s="36">
        <f t="shared" ref="K88:K99" si="18">IF(($E88      =0),0,($J88      /$E88      ))</f>
        <v>0.22877281354305734</v>
      </c>
      <c r="L88" s="31">
        <v>389185669</v>
      </c>
      <c r="M88" s="36">
        <f t="shared" ref="M88:M99" si="19">IF(($E88      =0),0,($L88      /$E88      ))</f>
        <v>0.14264714453753877</v>
      </c>
      <c r="N88" s="31">
        <f t="shared" ref="N88:N99" si="20">$F88      +$H88      +$J88      +$L88</f>
        <v>2476572113</v>
      </c>
      <c r="O88" s="36">
        <f t="shared" ref="O88:O99" si="21">IF(($E88      =0),0,($N88      /$E88      ))</f>
        <v>0.90773111216679669</v>
      </c>
      <c r="P88" s="31">
        <v>480437855</v>
      </c>
      <c r="Q88" s="31">
        <v>2491817639</v>
      </c>
      <c r="R88" s="31">
        <v>2541817639</v>
      </c>
      <c r="S88" s="31">
        <v>2612921581</v>
      </c>
      <c r="T88" s="36">
        <f t="shared" ref="T88:T99" si="22">IF(($R88      =0),0,($S88      /$R88      ))</f>
        <v>1.0279736598365781</v>
      </c>
      <c r="U88" s="36">
        <f t="shared" ref="U88:U99" si="23">IF(($P88      =0),0,(($L88      /$P88      )-1))</f>
        <v>-0.18993546210050416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2600935000</v>
      </c>
      <c r="E89" s="31">
        <v>2962705000</v>
      </c>
      <c r="F89" s="31">
        <v>1058573290</v>
      </c>
      <c r="G89" s="36">
        <f t="shared" si="16"/>
        <v>0.40699721061848915</v>
      </c>
      <c r="H89" s="31">
        <v>1070720208</v>
      </c>
      <c r="I89" s="36">
        <f t="shared" si="17"/>
        <v>0.41166742267684509</v>
      </c>
      <c r="J89" s="31">
        <v>1064683765</v>
      </c>
      <c r="K89" s="36">
        <f t="shared" si="18"/>
        <v>0.35936205764664386</v>
      </c>
      <c r="L89" s="31">
        <v>1110862123</v>
      </c>
      <c r="M89" s="36">
        <f t="shared" si="19"/>
        <v>0.37494861047589956</v>
      </c>
      <c r="N89" s="31">
        <f t="shared" si="20"/>
        <v>4304839386</v>
      </c>
      <c r="O89" s="36">
        <f t="shared" si="21"/>
        <v>1.4530097954403156</v>
      </c>
      <c r="P89" s="31">
        <v>785901192</v>
      </c>
      <c r="Q89" s="31">
        <v>2398092000</v>
      </c>
      <c r="R89" s="31">
        <v>2415726000</v>
      </c>
      <c r="S89" s="31">
        <v>3519927632</v>
      </c>
      <c r="T89" s="36">
        <f t="shared" si="22"/>
        <v>1.4570889380666516</v>
      </c>
      <c r="U89" s="36">
        <f t="shared" si="23"/>
        <v>0.41348827856212234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1825767344</v>
      </c>
      <c r="E90" s="31">
        <v>1925767345</v>
      </c>
      <c r="F90" s="31">
        <v>660174058</v>
      </c>
      <c r="G90" s="36">
        <f t="shared" si="16"/>
        <v>0.36158717602739643</v>
      </c>
      <c r="H90" s="31">
        <v>679115848</v>
      </c>
      <c r="I90" s="36">
        <f t="shared" si="17"/>
        <v>0.37196187686879778</v>
      </c>
      <c r="J90" s="31">
        <v>473562947</v>
      </c>
      <c r="K90" s="36">
        <f t="shared" si="18"/>
        <v>0.24590870139611803</v>
      </c>
      <c r="L90" s="31">
        <v>196875089</v>
      </c>
      <c r="M90" s="36">
        <f t="shared" si="19"/>
        <v>0.10223202169834279</v>
      </c>
      <c r="N90" s="31">
        <f t="shared" si="20"/>
        <v>2009727942</v>
      </c>
      <c r="O90" s="36">
        <f t="shared" si="21"/>
        <v>1.0435985152713243</v>
      </c>
      <c r="P90" s="31">
        <v>490541226</v>
      </c>
      <c r="Q90" s="31">
        <v>1727363453</v>
      </c>
      <c r="R90" s="31">
        <v>1776767515</v>
      </c>
      <c r="S90" s="31">
        <v>1327776419</v>
      </c>
      <c r="T90" s="36">
        <f t="shared" si="22"/>
        <v>0.74729890533821475</v>
      </c>
      <c r="U90" s="36">
        <f t="shared" si="23"/>
        <v>-0.59865740417911373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7155012611</v>
      </c>
      <c r="E91" s="32">
        <f>SUM(E88:E90)</f>
        <v>7616782612</v>
      </c>
      <c r="F91" s="32">
        <f>SUM(F88:F90)</f>
        <v>2507122098</v>
      </c>
      <c r="G91" s="37">
        <f t="shared" si="16"/>
        <v>0.35040079372405175</v>
      </c>
      <c r="H91" s="32">
        <f>SUM(H88:H90)</f>
        <v>2424684534</v>
      </c>
      <c r="I91" s="37">
        <f t="shared" si="17"/>
        <v>0.33887914191406587</v>
      </c>
      <c r="J91" s="32">
        <f>SUM(J88:J90)</f>
        <v>2162409928</v>
      </c>
      <c r="K91" s="37">
        <f t="shared" si="18"/>
        <v>0.28390070166807591</v>
      </c>
      <c r="L91" s="32">
        <f>SUM(L88:L90)</f>
        <v>1696922881</v>
      </c>
      <c r="M91" s="37">
        <f t="shared" si="19"/>
        <v>0.222787358841849</v>
      </c>
      <c r="N91" s="32">
        <f t="shared" si="20"/>
        <v>8791139441</v>
      </c>
      <c r="O91" s="37">
        <f t="shared" si="21"/>
        <v>1.1541801688221793</v>
      </c>
      <c r="P91" s="32">
        <f>SUM(P88:P90)</f>
        <v>1756880273</v>
      </c>
      <c r="Q91" s="32">
        <f>SUM(Q88:Q90)</f>
        <v>6617273092</v>
      </c>
      <c r="R91" s="32">
        <f>SUM(R88:R90)</f>
        <v>6734311154</v>
      </c>
      <c r="S91" s="32">
        <f>SUM(S88:S90)</f>
        <v>7460625632</v>
      </c>
      <c r="T91" s="37">
        <f t="shared" si="22"/>
        <v>1.1078528243484249</v>
      </c>
      <c r="U91" s="37">
        <f t="shared" si="23"/>
        <v>-3.4127192912023818E-2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433443827</v>
      </c>
      <c r="E92" s="31">
        <v>433443827</v>
      </c>
      <c r="F92" s="31">
        <v>49077065</v>
      </c>
      <c r="G92" s="36">
        <f t="shared" si="16"/>
        <v>0.11322589443637411</v>
      </c>
      <c r="H92" s="31">
        <v>52403871</v>
      </c>
      <c r="I92" s="36">
        <f t="shared" si="17"/>
        <v>0.12090118196561604</v>
      </c>
      <c r="J92" s="31">
        <v>49134963</v>
      </c>
      <c r="K92" s="36">
        <f t="shared" si="18"/>
        <v>0.11335947114549633</v>
      </c>
      <c r="L92" s="31">
        <v>50420303</v>
      </c>
      <c r="M92" s="36">
        <f t="shared" si="19"/>
        <v>0.11632488423926729</v>
      </c>
      <c r="N92" s="31">
        <f t="shared" si="20"/>
        <v>201036202</v>
      </c>
      <c r="O92" s="36">
        <f t="shared" si="21"/>
        <v>0.46381143178675377</v>
      </c>
      <c r="P92" s="31">
        <v>46751813</v>
      </c>
      <c r="Q92" s="31">
        <v>212742264</v>
      </c>
      <c r="R92" s="31">
        <v>223294821</v>
      </c>
      <c r="S92" s="31">
        <v>188695570</v>
      </c>
      <c r="T92" s="36">
        <f t="shared" si="22"/>
        <v>0.84505126072762793</v>
      </c>
      <c r="U92" s="36">
        <f t="shared" si="23"/>
        <v>7.8467331309697075E-2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68463161</v>
      </c>
      <c r="E93" s="31">
        <v>70992581</v>
      </c>
      <c r="F93" s="31">
        <v>19361172</v>
      </c>
      <c r="G93" s="36">
        <f t="shared" si="16"/>
        <v>0.28279693366772823</v>
      </c>
      <c r="H93" s="31">
        <v>18297122</v>
      </c>
      <c r="I93" s="36">
        <f t="shared" si="17"/>
        <v>0.26725499864080188</v>
      </c>
      <c r="J93" s="31">
        <v>17423543</v>
      </c>
      <c r="K93" s="36">
        <f t="shared" si="18"/>
        <v>0.24542765954656587</v>
      </c>
      <c r="L93" s="31">
        <v>15134235</v>
      </c>
      <c r="M93" s="36">
        <f t="shared" si="19"/>
        <v>0.21318051529919724</v>
      </c>
      <c r="N93" s="31">
        <f t="shared" si="20"/>
        <v>70216072</v>
      </c>
      <c r="O93" s="36">
        <f t="shared" si="21"/>
        <v>0.98906211058871063</v>
      </c>
      <c r="P93" s="31">
        <v>15360372</v>
      </c>
      <c r="Q93" s="31">
        <v>64575020</v>
      </c>
      <c r="R93" s="31">
        <v>64575020</v>
      </c>
      <c r="S93" s="31">
        <v>66519888</v>
      </c>
      <c r="T93" s="36">
        <f t="shared" si="22"/>
        <v>1.0301179620230858</v>
      </c>
      <c r="U93" s="36">
        <f t="shared" si="23"/>
        <v>-1.4722104386534429E-2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52378218</v>
      </c>
      <c r="E94" s="31">
        <v>51453826</v>
      </c>
      <c r="F94" s="31">
        <v>12744856</v>
      </c>
      <c r="G94" s="36">
        <f t="shared" si="16"/>
        <v>0.24332358920649039</v>
      </c>
      <c r="H94" s="31">
        <v>12196224</v>
      </c>
      <c r="I94" s="36">
        <f t="shared" si="17"/>
        <v>0.23284915878581436</v>
      </c>
      <c r="J94" s="31">
        <v>11494122</v>
      </c>
      <c r="K94" s="36">
        <f t="shared" si="18"/>
        <v>0.22338711993934135</v>
      </c>
      <c r="L94" s="31">
        <v>11692002</v>
      </c>
      <c r="M94" s="36">
        <f t="shared" si="19"/>
        <v>0.22723289809391434</v>
      </c>
      <c r="N94" s="31">
        <f t="shared" si="20"/>
        <v>48127204</v>
      </c>
      <c r="O94" s="36">
        <f t="shared" si="21"/>
        <v>0.93534743169536116</v>
      </c>
      <c r="P94" s="31">
        <v>11265667</v>
      </c>
      <c r="Q94" s="31">
        <v>42988215</v>
      </c>
      <c r="R94" s="31">
        <v>48526319</v>
      </c>
      <c r="S94" s="31">
        <v>44647492</v>
      </c>
      <c r="T94" s="36">
        <f t="shared" si="22"/>
        <v>0.92006756168750403</v>
      </c>
      <c r="U94" s="36">
        <f t="shared" si="23"/>
        <v>3.7843742407795311E-2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554285206</v>
      </c>
      <c r="E96" s="32">
        <f>SUM(E92:E95)</f>
        <v>555890234</v>
      </c>
      <c r="F96" s="32">
        <f>SUM(F92:F95)</f>
        <v>81183093</v>
      </c>
      <c r="G96" s="37">
        <f t="shared" si="16"/>
        <v>0.14646447735067278</v>
      </c>
      <c r="H96" s="32">
        <f>SUM(H92:H95)</f>
        <v>82897217</v>
      </c>
      <c r="I96" s="37">
        <f t="shared" si="17"/>
        <v>0.14955697193909953</v>
      </c>
      <c r="J96" s="32">
        <f>SUM(J92:J95)</f>
        <v>78052628</v>
      </c>
      <c r="K96" s="37">
        <f t="shared" si="18"/>
        <v>0.14041014435234708</v>
      </c>
      <c r="L96" s="32">
        <f>SUM(L92:L95)</f>
        <v>77246540</v>
      </c>
      <c r="M96" s="37">
        <f t="shared" si="19"/>
        <v>0.13896005951419538</v>
      </c>
      <c r="N96" s="32">
        <f t="shared" si="20"/>
        <v>319379478</v>
      </c>
      <c r="O96" s="37">
        <f t="shared" si="21"/>
        <v>0.57453694716284587</v>
      </c>
      <c r="P96" s="32">
        <f>SUM(P92:P95)</f>
        <v>73377852</v>
      </c>
      <c r="Q96" s="32">
        <f>SUM(Q92:Q95)</f>
        <v>320305499</v>
      </c>
      <c r="R96" s="32">
        <f>SUM(R92:R95)</f>
        <v>336396160</v>
      </c>
      <c r="S96" s="32">
        <f>SUM(S92:S95)</f>
        <v>299862950</v>
      </c>
      <c r="T96" s="37">
        <f t="shared" si="22"/>
        <v>0.89139825496224456</v>
      </c>
      <c r="U96" s="37">
        <f t="shared" si="23"/>
        <v>5.2722829771577384E-2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293412319</v>
      </c>
      <c r="E97" s="31">
        <v>309350401</v>
      </c>
      <c r="F97" s="31">
        <v>103896058</v>
      </c>
      <c r="G97" s="36">
        <f t="shared" si="16"/>
        <v>0.35409575969439783</v>
      </c>
      <c r="H97" s="31">
        <v>89721021</v>
      </c>
      <c r="I97" s="36">
        <f t="shared" si="17"/>
        <v>0.30578477858661413</v>
      </c>
      <c r="J97" s="31">
        <v>36985477</v>
      </c>
      <c r="K97" s="36">
        <f t="shared" si="18"/>
        <v>0.11955852289326756</v>
      </c>
      <c r="L97" s="31">
        <v>38641612</v>
      </c>
      <c r="M97" s="36">
        <f t="shared" si="19"/>
        <v>0.12491211220379184</v>
      </c>
      <c r="N97" s="31">
        <f t="shared" si="20"/>
        <v>269244168</v>
      </c>
      <c r="O97" s="36">
        <f t="shared" si="21"/>
        <v>0.87035338286178587</v>
      </c>
      <c r="P97" s="31">
        <v>29807007</v>
      </c>
      <c r="Q97" s="31">
        <v>276517555</v>
      </c>
      <c r="R97" s="31">
        <v>268706388</v>
      </c>
      <c r="S97" s="31">
        <v>273311825</v>
      </c>
      <c r="T97" s="36">
        <f t="shared" si="22"/>
        <v>1.0171392910837684</v>
      </c>
      <c r="U97" s="36">
        <f t="shared" si="23"/>
        <v>0.29639356276193718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103132316</v>
      </c>
      <c r="E98" s="31">
        <v>86544215</v>
      </c>
      <c r="F98" s="31">
        <v>21773340</v>
      </c>
      <c r="G98" s="36">
        <f t="shared" si="16"/>
        <v>0.21112044065799898</v>
      </c>
      <c r="H98" s="31">
        <v>14352707</v>
      </c>
      <c r="I98" s="36">
        <f t="shared" si="17"/>
        <v>0.13916789185651565</v>
      </c>
      <c r="J98" s="31">
        <v>0</v>
      </c>
      <c r="K98" s="36">
        <f t="shared" si="18"/>
        <v>0</v>
      </c>
      <c r="L98" s="31">
        <v>-5991202</v>
      </c>
      <c r="M98" s="36">
        <f t="shared" si="19"/>
        <v>-6.9227065032596347E-2</v>
      </c>
      <c r="N98" s="31">
        <f t="shared" si="20"/>
        <v>30134845</v>
      </c>
      <c r="O98" s="36">
        <f t="shared" si="21"/>
        <v>0.3482017255572773</v>
      </c>
      <c r="P98" s="31">
        <v>13598593</v>
      </c>
      <c r="Q98" s="31">
        <v>111748959</v>
      </c>
      <c r="R98" s="31">
        <v>107329960</v>
      </c>
      <c r="S98" s="31">
        <v>75571954</v>
      </c>
      <c r="T98" s="36">
        <f t="shared" si="22"/>
        <v>0.70410865707953307</v>
      </c>
      <c r="U98" s="36">
        <f t="shared" si="23"/>
        <v>-1.4405751389132684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145388927</v>
      </c>
      <c r="E99" s="31">
        <v>148490977</v>
      </c>
      <c r="F99" s="31">
        <v>39192358</v>
      </c>
      <c r="G99" s="36">
        <f t="shared" si="16"/>
        <v>0.26956907110264317</v>
      </c>
      <c r="H99" s="31">
        <v>37692766</v>
      </c>
      <c r="I99" s="36">
        <f t="shared" si="17"/>
        <v>0.25925472302302638</v>
      </c>
      <c r="J99" s="31">
        <v>34014709</v>
      </c>
      <c r="K99" s="36">
        <f t="shared" si="18"/>
        <v>0.22906919792170269</v>
      </c>
      <c r="L99" s="31">
        <v>36227692</v>
      </c>
      <c r="M99" s="36">
        <f t="shared" si="19"/>
        <v>0.24397234587526487</v>
      </c>
      <c r="N99" s="31">
        <f t="shared" si="20"/>
        <v>147127525</v>
      </c>
      <c r="O99" s="36">
        <f t="shared" si="21"/>
        <v>0.99081794714031679</v>
      </c>
      <c r="P99" s="31">
        <v>28250074</v>
      </c>
      <c r="Q99" s="31">
        <v>109521947</v>
      </c>
      <c r="R99" s="31">
        <v>132803926</v>
      </c>
      <c r="S99" s="31">
        <v>129565618</v>
      </c>
      <c r="T99" s="36">
        <f t="shared" si="22"/>
        <v>0.9756158714765707</v>
      </c>
      <c r="U99" s="36">
        <f t="shared" si="23"/>
        <v>0.28239281780288428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541933562</v>
      </c>
      <c r="E101" s="32">
        <f>SUM(E97:E100)</f>
        <v>544385593</v>
      </c>
      <c r="F101" s="32">
        <f>SUM(F97:F100)</f>
        <v>164861756</v>
      </c>
      <c r="G101" s="37">
        <f>IF(($D101     =0),0,($F101     /$D101     ))</f>
        <v>0.30421027144283047</v>
      </c>
      <c r="H101" s="32">
        <f>SUM(H97:H100)</f>
        <v>141766494</v>
      </c>
      <c r="I101" s="37">
        <f>IF(($D101     =0),0,($H101     /$D101     ))</f>
        <v>0.26159386304995075</v>
      </c>
      <c r="J101" s="32">
        <f>SUM(J97:J100)</f>
        <v>71000186</v>
      </c>
      <c r="K101" s="37">
        <f>IF(($E101     =0),0,($J101     /$E101     ))</f>
        <v>0.13042260286267349</v>
      </c>
      <c r="L101" s="32">
        <f>SUM(L97:L100)</f>
        <v>68878102</v>
      </c>
      <c r="M101" s="37">
        <f>IF(($E101     =0),0,($L101     /$E101     ))</f>
        <v>0.12652447619053725</v>
      </c>
      <c r="N101" s="32">
        <f>$F101     +$H101     +$J101     +$L101</f>
        <v>446506538</v>
      </c>
      <c r="O101" s="37">
        <f>IF(($E101     =0),0,($N101     /$E101     ))</f>
        <v>0.82020270878109003</v>
      </c>
      <c r="P101" s="32">
        <f>SUM(P97:P100)</f>
        <v>71655674</v>
      </c>
      <c r="Q101" s="32">
        <f>SUM(Q97:Q100)</f>
        <v>497788461</v>
      </c>
      <c r="R101" s="32">
        <f>SUM(R97:R100)</f>
        <v>508840274</v>
      </c>
      <c r="S101" s="32">
        <f>SUM(S97:S100)</f>
        <v>478449397</v>
      </c>
      <c r="T101" s="37">
        <f>IF(($R101     =0),0,($S101     /$R101     ))</f>
        <v>0.94027423033735735</v>
      </c>
      <c r="U101" s="37">
        <f>IF(($P101     =0),0,(($L101     /$P101     )-1))</f>
        <v>-3.8762764271814687E-2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8251231379</v>
      </c>
      <c r="E102" s="32">
        <f>SUM(E88:E90,E92:E95,E97:E100)</f>
        <v>8717058439</v>
      </c>
      <c r="F102" s="32">
        <f>SUM(F88:F90,F92:F95,F97:F100)</f>
        <v>2753166947</v>
      </c>
      <c r="G102" s="37">
        <f>IF(($D102     =0),0,($F102     /$D102     ))</f>
        <v>0.33366740314748844</v>
      </c>
      <c r="H102" s="32">
        <f>SUM(H88:H90,H92:H95,H97:H100)</f>
        <v>2649348245</v>
      </c>
      <c r="I102" s="37">
        <f>IF(($D102     =0),0,($H102     /$D102     ))</f>
        <v>0.32108519605240848</v>
      </c>
      <c r="J102" s="32">
        <f>SUM(J88:J90,J92:J95,J97:J100)</f>
        <v>2311462742</v>
      </c>
      <c r="K102" s="37">
        <f>IF(($E102     =0),0,($J102     /$E102     ))</f>
        <v>0.26516545210463971</v>
      </c>
      <c r="L102" s="32">
        <f>SUM(L88:L90,L92:L95,L97:L100)</f>
        <v>1843047523</v>
      </c>
      <c r="M102" s="37">
        <f>IF(($E102     =0),0,($L102     /$E102     ))</f>
        <v>0.21142998362317161</v>
      </c>
      <c r="N102" s="32">
        <f>$F102     +$H102     +$J102     +$L102</f>
        <v>9557025457</v>
      </c>
      <c r="O102" s="37">
        <f>IF(($E102     =0),0,($N102     /$E102     ))</f>
        <v>1.0963589981503392</v>
      </c>
      <c r="P102" s="32">
        <f>SUM(P88:P90,P92:P95,P97:P100)</f>
        <v>1901913799</v>
      </c>
      <c r="Q102" s="32">
        <f>SUM(Q88:Q90,Q92:Q95,Q97:Q100)</f>
        <v>7435367052</v>
      </c>
      <c r="R102" s="32">
        <f>SUM(R88:R90,R92:R95,R97:R100)</f>
        <v>7579547588</v>
      </c>
      <c r="S102" s="32">
        <f>SUM(S88:S90,S92:S95,S97:S100)</f>
        <v>8238937979</v>
      </c>
      <c r="T102" s="37">
        <f>IF(($R102     =0),0,($S102     /$R102     ))</f>
        <v>1.086996009107978</v>
      </c>
      <c r="U102" s="37">
        <f>IF(($P102     =0),0,(($L102     /$P102     )-1))</f>
        <v>-3.0951074665398148E-2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1529273850</v>
      </c>
      <c r="E105" s="31">
        <v>1529273850</v>
      </c>
      <c r="F105" s="31">
        <v>464309012</v>
      </c>
      <c r="G105" s="36">
        <f t="shared" ref="G105:G136" si="24">IF(($D105     =0),0,($F105     /$D105     ))</f>
        <v>0.30361404008837267</v>
      </c>
      <c r="H105" s="31">
        <v>252195779</v>
      </c>
      <c r="I105" s="36">
        <f t="shared" ref="I105:I136" si="25">IF(($D105     =0),0,($H105     /$D105     ))</f>
        <v>0.16491211106499989</v>
      </c>
      <c r="J105" s="31">
        <v>426193592</v>
      </c>
      <c r="K105" s="36">
        <f t="shared" ref="K105:K136" si="26">IF(($E105     =0),0,($J105     /$E105     ))</f>
        <v>0.27869017180931982</v>
      </c>
      <c r="L105" s="31">
        <v>216541215</v>
      </c>
      <c r="M105" s="36">
        <f t="shared" ref="M105:M136" si="27">IF(($E105     =0),0,($L105     /$E105     ))</f>
        <v>0.14159740912329077</v>
      </c>
      <c r="N105" s="31">
        <f t="shared" ref="N105:N136" si="28">$F105     +$H105     +$J105     +$L105</f>
        <v>1359239598</v>
      </c>
      <c r="O105" s="36">
        <f t="shared" ref="O105:O136" si="29">IF(($E105     =0),0,($N105     /$E105     ))</f>
        <v>0.88881373208598313</v>
      </c>
      <c r="P105" s="31">
        <v>237042555</v>
      </c>
      <c r="Q105" s="31">
        <v>1318303930</v>
      </c>
      <c r="R105" s="31">
        <v>1318303930</v>
      </c>
      <c r="S105" s="31">
        <v>1303064915</v>
      </c>
      <c r="T105" s="36">
        <f t="shared" ref="T105:T136" si="30">IF(($R105     =0),0,($S105     /$R105     ))</f>
        <v>0.9884404387689264</v>
      </c>
      <c r="U105" s="36">
        <f t="shared" ref="U105:U136" si="31">IF(($P105     =0),0,(($L105     /$P105     )-1))</f>
        <v>-8.6488014778612232E-2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1529273850</v>
      </c>
      <c r="E106" s="32">
        <f>E105</f>
        <v>1529273850</v>
      </c>
      <c r="F106" s="32">
        <f>F105</f>
        <v>464309012</v>
      </c>
      <c r="G106" s="37">
        <f t="shared" si="24"/>
        <v>0.30361404008837267</v>
      </c>
      <c r="H106" s="32">
        <f>H105</f>
        <v>252195779</v>
      </c>
      <c r="I106" s="37">
        <f t="shared" si="25"/>
        <v>0.16491211106499989</v>
      </c>
      <c r="J106" s="32">
        <f>J105</f>
        <v>426193592</v>
      </c>
      <c r="K106" s="37">
        <f t="shared" si="26"/>
        <v>0.27869017180931982</v>
      </c>
      <c r="L106" s="32">
        <f>L105</f>
        <v>216541215</v>
      </c>
      <c r="M106" s="37">
        <f t="shared" si="27"/>
        <v>0.14159740912329077</v>
      </c>
      <c r="N106" s="32">
        <f t="shared" si="28"/>
        <v>1359239598</v>
      </c>
      <c r="O106" s="37">
        <f t="shared" si="29"/>
        <v>0.88881373208598313</v>
      </c>
      <c r="P106" s="32">
        <f>P105</f>
        <v>237042555</v>
      </c>
      <c r="Q106" s="32">
        <f>Q105</f>
        <v>1318303930</v>
      </c>
      <c r="R106" s="32">
        <f>R105</f>
        <v>1318303930</v>
      </c>
      <c r="S106" s="32">
        <f>S105</f>
        <v>1303064915</v>
      </c>
      <c r="T106" s="37">
        <f t="shared" si="30"/>
        <v>0.9884404387689264</v>
      </c>
      <c r="U106" s="37">
        <f t="shared" si="31"/>
        <v>-8.6488014778612232E-2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13149627</v>
      </c>
      <c r="E107" s="31">
        <v>13154779</v>
      </c>
      <c r="F107" s="31">
        <v>4804332</v>
      </c>
      <c r="G107" s="36">
        <f t="shared" si="24"/>
        <v>0.36535880447407365</v>
      </c>
      <c r="H107" s="31">
        <v>2786533</v>
      </c>
      <c r="I107" s="36">
        <f t="shared" si="25"/>
        <v>0.21190966101167735</v>
      </c>
      <c r="J107" s="31">
        <v>2789858</v>
      </c>
      <c r="K107" s="36">
        <f t="shared" si="26"/>
        <v>0.21207942756012854</v>
      </c>
      <c r="L107" s="31">
        <v>2697602</v>
      </c>
      <c r="M107" s="36">
        <f t="shared" si="27"/>
        <v>0.20506631088215166</v>
      </c>
      <c r="N107" s="31">
        <f t="shared" si="28"/>
        <v>13078325</v>
      </c>
      <c r="O107" s="36">
        <f t="shared" si="29"/>
        <v>0.99418811977000909</v>
      </c>
      <c r="P107" s="31">
        <v>2593542</v>
      </c>
      <c r="Q107" s="31">
        <v>11169090</v>
      </c>
      <c r="R107" s="31">
        <v>11169090</v>
      </c>
      <c r="S107" s="31">
        <v>12907244</v>
      </c>
      <c r="T107" s="36">
        <f t="shared" si="30"/>
        <v>1.1556218098341047</v>
      </c>
      <c r="U107" s="36">
        <f t="shared" si="31"/>
        <v>4.0122735625642392E-2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21704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11003713</v>
      </c>
      <c r="E109" s="31">
        <v>10279891</v>
      </c>
      <c r="F109" s="31">
        <v>9054895</v>
      </c>
      <c r="G109" s="36">
        <f t="shared" si="24"/>
        <v>0.82289450842638301</v>
      </c>
      <c r="H109" s="31">
        <v>1180747</v>
      </c>
      <c r="I109" s="36">
        <f t="shared" si="25"/>
        <v>0.10730441624567998</v>
      </c>
      <c r="J109" s="31">
        <v>-442084</v>
      </c>
      <c r="K109" s="36">
        <f t="shared" si="26"/>
        <v>-4.3004736139711987E-2</v>
      </c>
      <c r="L109" s="31">
        <v>689497</v>
      </c>
      <c r="M109" s="36">
        <f t="shared" si="27"/>
        <v>6.7072403783269688E-2</v>
      </c>
      <c r="N109" s="31">
        <f t="shared" si="28"/>
        <v>10483055</v>
      </c>
      <c r="O109" s="36">
        <f t="shared" si="29"/>
        <v>1.0197632445713676</v>
      </c>
      <c r="P109" s="31">
        <v>512721</v>
      </c>
      <c r="Q109" s="31">
        <v>10784952</v>
      </c>
      <c r="R109" s="31">
        <v>10784952</v>
      </c>
      <c r="S109" s="31">
        <v>10387705</v>
      </c>
      <c r="T109" s="36">
        <f t="shared" si="30"/>
        <v>0.9631665490954433</v>
      </c>
      <c r="U109" s="36">
        <f t="shared" si="31"/>
        <v>0.34478010457929353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73613461</v>
      </c>
      <c r="E110" s="31">
        <v>73854533</v>
      </c>
      <c r="F110" s="31">
        <v>25847898</v>
      </c>
      <c r="G110" s="36">
        <f t="shared" si="24"/>
        <v>0.35113004671795012</v>
      </c>
      <c r="H110" s="31">
        <v>22660772</v>
      </c>
      <c r="I110" s="36">
        <f t="shared" si="25"/>
        <v>0.30783462280084889</v>
      </c>
      <c r="J110" s="31">
        <v>19479502</v>
      </c>
      <c r="K110" s="36">
        <f t="shared" si="26"/>
        <v>0.26375499524179513</v>
      </c>
      <c r="L110" s="31">
        <v>8503409</v>
      </c>
      <c r="M110" s="36">
        <f t="shared" si="27"/>
        <v>0.11513726584663395</v>
      </c>
      <c r="N110" s="31">
        <f t="shared" si="28"/>
        <v>76491581</v>
      </c>
      <c r="O110" s="36">
        <f t="shared" si="29"/>
        <v>1.0357059735250103</v>
      </c>
      <c r="P110" s="31">
        <v>7934237</v>
      </c>
      <c r="Q110" s="31">
        <v>81218008</v>
      </c>
      <c r="R110" s="31">
        <v>78556004</v>
      </c>
      <c r="S110" s="31">
        <v>72223603</v>
      </c>
      <c r="T110" s="36">
        <f t="shared" si="30"/>
        <v>0.91938998068180755</v>
      </c>
      <c r="U110" s="36">
        <f t="shared" si="31"/>
        <v>7.1736198452352795E-2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97766801</v>
      </c>
      <c r="E112" s="32">
        <f>SUM(E107:E111)</f>
        <v>97289203</v>
      </c>
      <c r="F112" s="32">
        <f>SUM(F107:F111)</f>
        <v>39707125</v>
      </c>
      <c r="G112" s="37">
        <f t="shared" si="24"/>
        <v>0.40614119101636559</v>
      </c>
      <c r="H112" s="32">
        <f>SUM(H107:H111)</f>
        <v>26628052</v>
      </c>
      <c r="I112" s="37">
        <f t="shared" si="25"/>
        <v>0.27236292614299612</v>
      </c>
      <c r="J112" s="32">
        <f>SUM(J107:J111)</f>
        <v>21827276</v>
      </c>
      <c r="K112" s="37">
        <f t="shared" si="26"/>
        <v>0.22435455658938844</v>
      </c>
      <c r="L112" s="32">
        <f>SUM(L107:L111)</f>
        <v>11890508</v>
      </c>
      <c r="M112" s="37">
        <f t="shared" si="27"/>
        <v>0.12221816638789815</v>
      </c>
      <c r="N112" s="32">
        <f t="shared" si="28"/>
        <v>100052961</v>
      </c>
      <c r="O112" s="37">
        <f t="shared" si="29"/>
        <v>1.0284076538277325</v>
      </c>
      <c r="P112" s="32">
        <f>SUM(P107:P111)</f>
        <v>11040500</v>
      </c>
      <c r="Q112" s="32">
        <f>SUM(Q107:Q111)</f>
        <v>103193754</v>
      </c>
      <c r="R112" s="32">
        <f>SUM(R107:R111)</f>
        <v>100510046</v>
      </c>
      <c r="S112" s="32">
        <f>SUM(S107:S111)</f>
        <v>95518552</v>
      </c>
      <c r="T112" s="37">
        <f t="shared" si="30"/>
        <v>0.9503383572225208</v>
      </c>
      <c r="U112" s="37">
        <f t="shared" si="31"/>
        <v>7.6989991395317148E-2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21628618</v>
      </c>
      <c r="E114" s="31">
        <v>25687210</v>
      </c>
      <c r="F114" s="31">
        <v>7510833</v>
      </c>
      <c r="G114" s="36">
        <f t="shared" si="24"/>
        <v>0.3472636578074475</v>
      </c>
      <c r="H114" s="31">
        <v>6578653</v>
      </c>
      <c r="I114" s="36">
        <f t="shared" si="25"/>
        <v>0.30416427901218651</v>
      </c>
      <c r="J114" s="31">
        <v>5963319</v>
      </c>
      <c r="K114" s="36">
        <f t="shared" si="26"/>
        <v>0.23215129241361751</v>
      </c>
      <c r="L114" s="31">
        <v>3342745</v>
      </c>
      <c r="M114" s="36">
        <f t="shared" si="27"/>
        <v>0.13013266135169993</v>
      </c>
      <c r="N114" s="31">
        <f t="shared" si="28"/>
        <v>23395550</v>
      </c>
      <c r="O114" s="36">
        <f t="shared" si="29"/>
        <v>0.91078595145210395</v>
      </c>
      <c r="P114" s="31">
        <v>3044320</v>
      </c>
      <c r="Q114" s="31">
        <v>19413623</v>
      </c>
      <c r="R114" s="31">
        <v>19924382</v>
      </c>
      <c r="S114" s="31">
        <v>21567904</v>
      </c>
      <c r="T114" s="36">
        <f t="shared" si="30"/>
        <v>1.0824879787990414</v>
      </c>
      <c r="U114" s="36">
        <f t="shared" si="31"/>
        <v>9.8026817154569734E-2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4900416</v>
      </c>
      <c r="E115" s="31">
        <v>5003141</v>
      </c>
      <c r="F115" s="31">
        <v>1247637</v>
      </c>
      <c r="G115" s="36">
        <f t="shared" si="24"/>
        <v>0.25459818105238413</v>
      </c>
      <c r="H115" s="31">
        <v>1258738</v>
      </c>
      <c r="I115" s="36">
        <f t="shared" si="25"/>
        <v>0.25686349893560056</v>
      </c>
      <c r="J115" s="31">
        <v>1258652</v>
      </c>
      <c r="K115" s="36">
        <f t="shared" si="26"/>
        <v>0.25157236224203955</v>
      </c>
      <c r="L115" s="31">
        <v>1286556</v>
      </c>
      <c r="M115" s="36">
        <f t="shared" si="27"/>
        <v>0.25714965858447725</v>
      </c>
      <c r="N115" s="31">
        <f t="shared" si="28"/>
        <v>5051583</v>
      </c>
      <c r="O115" s="36">
        <f t="shared" si="29"/>
        <v>1.0096823175681038</v>
      </c>
      <c r="P115" s="31">
        <v>1164869</v>
      </c>
      <c r="Q115" s="31">
        <v>4298893</v>
      </c>
      <c r="R115" s="31">
        <v>4651975</v>
      </c>
      <c r="S115" s="31">
        <v>4654705</v>
      </c>
      <c r="T115" s="36">
        <f t="shared" si="30"/>
        <v>1.0005868475217514</v>
      </c>
      <c r="U115" s="36">
        <f t="shared" si="31"/>
        <v>0.10446410712277521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101911</v>
      </c>
      <c r="E116" s="31">
        <v>98774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90883</v>
      </c>
      <c r="M116" s="36">
        <f t="shared" si="27"/>
        <v>0.92011055540931819</v>
      </c>
      <c r="N116" s="31">
        <f t="shared" si="28"/>
        <v>90883</v>
      </c>
      <c r="O116" s="36">
        <f t="shared" si="29"/>
        <v>0.92011055540931819</v>
      </c>
      <c r="P116" s="31">
        <v>0</v>
      </c>
      <c r="Q116" s="31">
        <v>96142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158771855</v>
      </c>
      <c r="E117" s="31">
        <v>150874979</v>
      </c>
      <c r="F117" s="31">
        <v>47328094</v>
      </c>
      <c r="G117" s="36">
        <f t="shared" si="24"/>
        <v>0.29808868832577412</v>
      </c>
      <c r="H117" s="31">
        <v>40188641</v>
      </c>
      <c r="I117" s="36">
        <f t="shared" si="25"/>
        <v>0.25312194658177922</v>
      </c>
      <c r="J117" s="31">
        <v>43610680</v>
      </c>
      <c r="K117" s="36">
        <f t="shared" si="26"/>
        <v>0.2890517717984239</v>
      </c>
      <c r="L117" s="31">
        <v>29888315</v>
      </c>
      <c r="M117" s="36">
        <f t="shared" si="27"/>
        <v>0.19809987844306509</v>
      </c>
      <c r="N117" s="31">
        <f t="shared" si="28"/>
        <v>161015730</v>
      </c>
      <c r="O117" s="36">
        <f t="shared" si="29"/>
        <v>1.0672129405897051</v>
      </c>
      <c r="P117" s="31">
        <v>30897923</v>
      </c>
      <c r="Q117" s="31">
        <v>140636594</v>
      </c>
      <c r="R117" s="31">
        <v>182985839</v>
      </c>
      <c r="S117" s="31">
        <v>135800245</v>
      </c>
      <c r="T117" s="36">
        <f t="shared" si="30"/>
        <v>0.74213526982271016</v>
      </c>
      <c r="U117" s="36">
        <f t="shared" si="31"/>
        <v>-3.2675594408077213E-2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653441</v>
      </c>
      <c r="E118" s="31">
        <v>653441</v>
      </c>
      <c r="F118" s="31">
        <v>156924</v>
      </c>
      <c r="G118" s="36">
        <f t="shared" si="24"/>
        <v>0.24015022014229287</v>
      </c>
      <c r="H118" s="31">
        <v>157278</v>
      </c>
      <c r="I118" s="36">
        <f t="shared" si="25"/>
        <v>0.24069196759921707</v>
      </c>
      <c r="J118" s="31">
        <v>157986</v>
      </c>
      <c r="K118" s="36">
        <f t="shared" si="26"/>
        <v>0.24177546251306545</v>
      </c>
      <c r="L118" s="31">
        <v>157986</v>
      </c>
      <c r="M118" s="36">
        <f t="shared" si="27"/>
        <v>0.24177546251306545</v>
      </c>
      <c r="N118" s="31">
        <f t="shared" si="28"/>
        <v>630174</v>
      </c>
      <c r="O118" s="36">
        <f t="shared" si="29"/>
        <v>0.96439311276764084</v>
      </c>
      <c r="P118" s="31">
        <v>151836</v>
      </c>
      <c r="Q118" s="31">
        <v>620551</v>
      </c>
      <c r="R118" s="31">
        <v>620551</v>
      </c>
      <c r="S118" s="31">
        <v>596063</v>
      </c>
      <c r="T118" s="36">
        <f t="shared" si="30"/>
        <v>0.96053829580485728</v>
      </c>
      <c r="U118" s="36">
        <f t="shared" si="31"/>
        <v>4.0504228246265761E-2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1519872</v>
      </c>
      <c r="E119" s="31">
        <v>1507902</v>
      </c>
      <c r="F119" s="31">
        <v>343352</v>
      </c>
      <c r="G119" s="36">
        <f t="shared" si="24"/>
        <v>0.22590849755768908</v>
      </c>
      <c r="H119" s="31">
        <v>350603</v>
      </c>
      <c r="I119" s="36">
        <f t="shared" si="25"/>
        <v>0.23067929404581439</v>
      </c>
      <c r="J119" s="31">
        <v>345078</v>
      </c>
      <c r="K119" s="36">
        <f t="shared" si="26"/>
        <v>0.22884643697004181</v>
      </c>
      <c r="L119" s="31">
        <v>346726</v>
      </c>
      <c r="M119" s="36">
        <f t="shared" si="27"/>
        <v>0.22993934619093284</v>
      </c>
      <c r="N119" s="31">
        <f t="shared" si="28"/>
        <v>1385759</v>
      </c>
      <c r="O119" s="36">
        <f t="shared" si="29"/>
        <v>0.91899805159751757</v>
      </c>
      <c r="P119" s="31">
        <v>969730</v>
      </c>
      <c r="Q119" s="31">
        <v>6173820</v>
      </c>
      <c r="R119" s="31">
        <v>6173820</v>
      </c>
      <c r="S119" s="31">
        <v>1299500</v>
      </c>
      <c r="T119" s="36">
        <f t="shared" si="30"/>
        <v>0.21048556647262148</v>
      </c>
      <c r="U119" s="36">
        <f t="shared" si="31"/>
        <v>-0.64245099151310159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187576113</v>
      </c>
      <c r="E121" s="32">
        <f>SUM(E113:E120)</f>
        <v>183825447</v>
      </c>
      <c r="F121" s="32">
        <f>SUM(F113:F120)</f>
        <v>56586840</v>
      </c>
      <c r="G121" s="37">
        <f t="shared" si="24"/>
        <v>0.30167401965515728</v>
      </c>
      <c r="H121" s="32">
        <f>SUM(H113:H120)</f>
        <v>48533913</v>
      </c>
      <c r="I121" s="37">
        <f t="shared" si="25"/>
        <v>0.2587425031032603</v>
      </c>
      <c r="J121" s="32">
        <f>SUM(J113:J120)</f>
        <v>51335715</v>
      </c>
      <c r="K121" s="37">
        <f t="shared" si="26"/>
        <v>0.27926337641382154</v>
      </c>
      <c r="L121" s="32">
        <f>SUM(L113:L120)</f>
        <v>35113211</v>
      </c>
      <c r="M121" s="37">
        <f t="shared" si="27"/>
        <v>0.19101387524437788</v>
      </c>
      <c r="N121" s="32">
        <f t="shared" si="28"/>
        <v>191569679</v>
      </c>
      <c r="O121" s="37">
        <f t="shared" si="29"/>
        <v>1.0421281826122799</v>
      </c>
      <c r="P121" s="32">
        <f>SUM(P113:P120)</f>
        <v>36228678</v>
      </c>
      <c r="Q121" s="32">
        <f>SUM(Q113:Q120)</f>
        <v>171239623</v>
      </c>
      <c r="R121" s="32">
        <f>SUM(R113:R120)</f>
        <v>214356567</v>
      </c>
      <c r="S121" s="32">
        <f>SUM(S113:S120)</f>
        <v>163918417</v>
      </c>
      <c r="T121" s="37">
        <f t="shared" si="30"/>
        <v>0.76469976774726012</v>
      </c>
      <c r="U121" s="37">
        <f t="shared" si="31"/>
        <v>-3.0789613686704187E-2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1707489</v>
      </c>
      <c r="E122" s="31">
        <v>1920014</v>
      </c>
      <c r="F122" s="31">
        <v>483186</v>
      </c>
      <c r="G122" s="36">
        <f t="shared" si="24"/>
        <v>0.28298044672615752</v>
      </c>
      <c r="H122" s="31">
        <v>316673</v>
      </c>
      <c r="I122" s="36">
        <f t="shared" si="25"/>
        <v>0.18546122405473769</v>
      </c>
      <c r="J122" s="31">
        <v>480873</v>
      </c>
      <c r="K122" s="36">
        <f t="shared" si="26"/>
        <v>0.25045286128121985</v>
      </c>
      <c r="L122" s="31">
        <v>477157</v>
      </c>
      <c r="M122" s="36">
        <f t="shared" si="27"/>
        <v>0.24851745872686345</v>
      </c>
      <c r="N122" s="31">
        <f t="shared" si="28"/>
        <v>1757889</v>
      </c>
      <c r="O122" s="36">
        <f t="shared" si="29"/>
        <v>0.91556051153793672</v>
      </c>
      <c r="P122" s="31">
        <v>453399</v>
      </c>
      <c r="Q122" s="31">
        <v>1335118</v>
      </c>
      <c r="R122" s="31">
        <v>1621547</v>
      </c>
      <c r="S122" s="31">
        <v>1704197</v>
      </c>
      <c r="T122" s="36">
        <f t="shared" si="30"/>
        <v>1.0509698454623886</v>
      </c>
      <c r="U122" s="36">
        <f t="shared" si="31"/>
        <v>5.2399762681435202E-2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12296302</v>
      </c>
      <c r="E123" s="31">
        <v>13708941</v>
      </c>
      <c r="F123" s="31">
        <v>3002038</v>
      </c>
      <c r="G123" s="36">
        <f t="shared" si="24"/>
        <v>0.24414153133194028</v>
      </c>
      <c r="H123" s="31">
        <v>3804880</v>
      </c>
      <c r="I123" s="36">
        <f t="shared" si="25"/>
        <v>0.30943286851607904</v>
      </c>
      <c r="J123" s="31">
        <v>3655498</v>
      </c>
      <c r="K123" s="36">
        <f t="shared" si="26"/>
        <v>0.26665064792386223</v>
      </c>
      <c r="L123" s="31">
        <v>3481582</v>
      </c>
      <c r="M123" s="36">
        <f t="shared" si="27"/>
        <v>0.25396432882744191</v>
      </c>
      <c r="N123" s="31">
        <f t="shared" si="28"/>
        <v>13943998</v>
      </c>
      <c r="O123" s="36">
        <f t="shared" si="29"/>
        <v>1.0171462551337846</v>
      </c>
      <c r="P123" s="31">
        <v>3193813</v>
      </c>
      <c r="Q123" s="31">
        <v>10072328</v>
      </c>
      <c r="R123" s="31">
        <v>11878432</v>
      </c>
      <c r="S123" s="31">
        <v>12829404</v>
      </c>
      <c r="T123" s="36">
        <f t="shared" si="30"/>
        <v>1.0800587148202725</v>
      </c>
      <c r="U123" s="36">
        <f t="shared" si="31"/>
        <v>9.010201912259741E-2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107799180</v>
      </c>
      <c r="E124" s="31">
        <v>110470146</v>
      </c>
      <c r="F124" s="31">
        <v>40942588</v>
      </c>
      <c r="G124" s="36">
        <f t="shared" si="24"/>
        <v>0.37980426196191847</v>
      </c>
      <c r="H124" s="31">
        <v>33490985</v>
      </c>
      <c r="I124" s="36">
        <f t="shared" si="25"/>
        <v>0.31067940405483602</v>
      </c>
      <c r="J124" s="31">
        <v>27573841</v>
      </c>
      <c r="K124" s="36">
        <f t="shared" si="26"/>
        <v>0.24960445874670972</v>
      </c>
      <c r="L124" s="31">
        <v>8018411</v>
      </c>
      <c r="M124" s="36">
        <f t="shared" si="27"/>
        <v>7.2584415702682245E-2</v>
      </c>
      <c r="N124" s="31">
        <f t="shared" si="28"/>
        <v>110025825</v>
      </c>
      <c r="O124" s="36">
        <f t="shared" si="29"/>
        <v>0.9959779088189129</v>
      </c>
      <c r="P124" s="31">
        <v>5883586</v>
      </c>
      <c r="Q124" s="31">
        <v>99718524</v>
      </c>
      <c r="R124" s="31">
        <v>101179760</v>
      </c>
      <c r="S124" s="31">
        <v>99902435</v>
      </c>
      <c r="T124" s="36">
        <f t="shared" si="30"/>
        <v>0.9873756865997706</v>
      </c>
      <c r="U124" s="36">
        <f t="shared" si="31"/>
        <v>0.36284419060076623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121802971</v>
      </c>
      <c r="E126" s="32">
        <f>SUM(E122:E125)</f>
        <v>126099101</v>
      </c>
      <c r="F126" s="32">
        <f>SUM(F122:F125)</f>
        <v>44427812</v>
      </c>
      <c r="G126" s="37">
        <f t="shared" si="24"/>
        <v>0.36475146406732556</v>
      </c>
      <c r="H126" s="32">
        <f>SUM(H122:H125)</f>
        <v>37612538</v>
      </c>
      <c r="I126" s="37">
        <f t="shared" si="25"/>
        <v>0.30879819836250133</v>
      </c>
      <c r="J126" s="32">
        <f>SUM(J122:J125)</f>
        <v>31710212</v>
      </c>
      <c r="K126" s="37">
        <f t="shared" si="26"/>
        <v>0.25147056361646858</v>
      </c>
      <c r="L126" s="32">
        <f>SUM(L122:L125)</f>
        <v>11977150</v>
      </c>
      <c r="M126" s="37">
        <f t="shared" si="27"/>
        <v>9.4982041148731114E-2</v>
      </c>
      <c r="N126" s="32">
        <f t="shared" si="28"/>
        <v>125727712</v>
      </c>
      <c r="O126" s="37">
        <f t="shared" si="29"/>
        <v>0.99705478471254128</v>
      </c>
      <c r="P126" s="32">
        <f>SUM(P122:P125)</f>
        <v>9530798</v>
      </c>
      <c r="Q126" s="32">
        <f>SUM(Q122:Q125)</f>
        <v>111125970</v>
      </c>
      <c r="R126" s="32">
        <f>SUM(R122:R125)</f>
        <v>114679739</v>
      </c>
      <c r="S126" s="32">
        <f>SUM(S122:S125)</f>
        <v>114436036</v>
      </c>
      <c r="T126" s="37">
        <f t="shared" si="30"/>
        <v>0.9978749254042163</v>
      </c>
      <c r="U126" s="37">
        <f t="shared" si="31"/>
        <v>0.25667861180144613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28698343</v>
      </c>
      <c r="E127" s="31">
        <v>30944693</v>
      </c>
      <c r="F127" s="31">
        <v>10188058</v>
      </c>
      <c r="G127" s="36">
        <f t="shared" si="24"/>
        <v>0.35500509559036214</v>
      </c>
      <c r="H127" s="31">
        <v>9511036</v>
      </c>
      <c r="I127" s="36">
        <f t="shared" si="25"/>
        <v>0.33141411683594413</v>
      </c>
      <c r="J127" s="31">
        <v>8824241</v>
      </c>
      <c r="K127" s="36">
        <f t="shared" si="26"/>
        <v>0.28516169153786725</v>
      </c>
      <c r="L127" s="31">
        <v>6630644</v>
      </c>
      <c r="M127" s="36">
        <f t="shared" si="27"/>
        <v>0.21427402753680574</v>
      </c>
      <c r="N127" s="31">
        <f t="shared" si="28"/>
        <v>35153979</v>
      </c>
      <c r="O127" s="36">
        <f t="shared" si="29"/>
        <v>1.1360261030865615</v>
      </c>
      <c r="P127" s="31">
        <v>5868517</v>
      </c>
      <c r="Q127" s="31">
        <v>27468107</v>
      </c>
      <c r="R127" s="31">
        <v>27551288</v>
      </c>
      <c r="S127" s="31">
        <v>30504863</v>
      </c>
      <c r="T127" s="36">
        <f t="shared" si="30"/>
        <v>1.1072027921162888</v>
      </c>
      <c r="U127" s="36">
        <f t="shared" si="31"/>
        <v>0.12986705159071699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1453803</v>
      </c>
      <c r="E128" s="31">
        <v>1610003</v>
      </c>
      <c r="F128" s="31">
        <v>370631</v>
      </c>
      <c r="G128" s="36">
        <f t="shared" si="24"/>
        <v>0.2549389428966648</v>
      </c>
      <c r="H128" s="31">
        <v>554685</v>
      </c>
      <c r="I128" s="36">
        <f t="shared" si="25"/>
        <v>0.38154069017604175</v>
      </c>
      <c r="J128" s="31">
        <v>555640</v>
      </c>
      <c r="K128" s="36">
        <f t="shared" si="26"/>
        <v>0.34511736934651677</v>
      </c>
      <c r="L128" s="31">
        <v>552376</v>
      </c>
      <c r="M128" s="36">
        <f t="shared" si="27"/>
        <v>0.34309004393159515</v>
      </c>
      <c r="N128" s="31">
        <f t="shared" si="28"/>
        <v>2033332</v>
      </c>
      <c r="O128" s="36">
        <f t="shared" si="29"/>
        <v>1.2629367771364401</v>
      </c>
      <c r="P128" s="31">
        <v>473901</v>
      </c>
      <c r="Q128" s="31">
        <v>3324916</v>
      </c>
      <c r="R128" s="31">
        <v>2135896</v>
      </c>
      <c r="S128" s="31">
        <v>1898587</v>
      </c>
      <c r="T128" s="36">
        <f t="shared" si="30"/>
        <v>0.88889487128586786</v>
      </c>
      <c r="U128" s="36">
        <f t="shared" si="31"/>
        <v>0.16559365774708223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236640</v>
      </c>
      <c r="G129" s="36">
        <f t="shared" si="24"/>
        <v>0.39439999999999997</v>
      </c>
      <c r="H129" s="31">
        <v>412605</v>
      </c>
      <c r="I129" s="36">
        <f t="shared" si="25"/>
        <v>0.68767500000000004</v>
      </c>
      <c r="J129" s="31">
        <v>522518</v>
      </c>
      <c r="K129" s="36">
        <f t="shared" si="26"/>
        <v>0.87086333333333332</v>
      </c>
      <c r="L129" s="31">
        <v>313512</v>
      </c>
      <c r="M129" s="36">
        <f t="shared" si="27"/>
        <v>0.52251999999999998</v>
      </c>
      <c r="N129" s="31">
        <f t="shared" si="28"/>
        <v>1485275</v>
      </c>
      <c r="O129" s="36">
        <f t="shared" si="29"/>
        <v>2.4754583333333335</v>
      </c>
      <c r="P129" s="31">
        <v>441614</v>
      </c>
      <c r="Q129" s="31">
        <v>561972</v>
      </c>
      <c r="R129" s="31">
        <v>561972</v>
      </c>
      <c r="S129" s="31">
        <v>1343549</v>
      </c>
      <c r="T129" s="36">
        <f t="shared" si="30"/>
        <v>2.3907756970098153</v>
      </c>
      <c r="U129" s="36">
        <f t="shared" si="31"/>
        <v>-0.29007685444754927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14016232</v>
      </c>
      <c r="E130" s="31">
        <v>13951820</v>
      </c>
      <c r="F130" s="31">
        <v>2625676</v>
      </c>
      <c r="G130" s="36">
        <f t="shared" si="24"/>
        <v>0.18733108869773274</v>
      </c>
      <c r="H130" s="31">
        <v>2615592</v>
      </c>
      <c r="I130" s="36">
        <f t="shared" si="25"/>
        <v>0.18661163713614329</v>
      </c>
      <c r="J130" s="31">
        <v>2610234</v>
      </c>
      <c r="K130" s="36">
        <f t="shared" si="26"/>
        <v>0.18708913962479448</v>
      </c>
      <c r="L130" s="31">
        <v>5344748</v>
      </c>
      <c r="M130" s="36">
        <f t="shared" si="27"/>
        <v>0.38308607765868541</v>
      </c>
      <c r="N130" s="31">
        <f t="shared" si="28"/>
        <v>13196250</v>
      </c>
      <c r="O130" s="36">
        <f t="shared" si="29"/>
        <v>0.94584434145509333</v>
      </c>
      <c r="P130" s="31">
        <v>2617253</v>
      </c>
      <c r="Q130" s="31">
        <v>13312805</v>
      </c>
      <c r="R130" s="31">
        <v>13312805</v>
      </c>
      <c r="S130" s="31">
        <v>10576457</v>
      </c>
      <c r="T130" s="36">
        <f t="shared" si="30"/>
        <v>0.79445744153842857</v>
      </c>
      <c r="U130" s="36">
        <f t="shared" si="31"/>
        <v>1.0421212622547382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44768378</v>
      </c>
      <c r="E132" s="32">
        <f>SUM(E127:E131)</f>
        <v>47106516</v>
      </c>
      <c r="F132" s="32">
        <f>SUM(F127:F131)</f>
        <v>13421005</v>
      </c>
      <c r="G132" s="37">
        <f t="shared" si="24"/>
        <v>0.29978760901277235</v>
      </c>
      <c r="H132" s="32">
        <f>SUM(H127:H131)</f>
        <v>13093918</v>
      </c>
      <c r="I132" s="37">
        <f t="shared" si="25"/>
        <v>0.29248140283304436</v>
      </c>
      <c r="J132" s="32">
        <f>SUM(J127:J131)</f>
        <v>12512633</v>
      </c>
      <c r="K132" s="37">
        <f t="shared" si="26"/>
        <v>0.2656242503690997</v>
      </c>
      <c r="L132" s="32">
        <f>SUM(L127:L131)</f>
        <v>12841280</v>
      </c>
      <c r="M132" s="37">
        <f t="shared" si="27"/>
        <v>0.27260092849999773</v>
      </c>
      <c r="N132" s="32">
        <f t="shared" si="28"/>
        <v>51868836</v>
      </c>
      <c r="O132" s="37">
        <f t="shared" si="29"/>
        <v>1.1010968418891349</v>
      </c>
      <c r="P132" s="32">
        <f>SUM(P127:P131)</f>
        <v>9401285</v>
      </c>
      <c r="Q132" s="32">
        <f>SUM(Q127:Q131)</f>
        <v>44667800</v>
      </c>
      <c r="R132" s="32">
        <f>SUM(R127:R131)</f>
        <v>43561961</v>
      </c>
      <c r="S132" s="32">
        <f>SUM(S127:S131)</f>
        <v>44323456</v>
      </c>
      <c r="T132" s="37">
        <f t="shared" si="30"/>
        <v>1.017480732788866</v>
      </c>
      <c r="U132" s="37">
        <f t="shared" si="31"/>
        <v>0.36590689464259407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157009331</v>
      </c>
      <c r="E133" s="31">
        <v>156649331</v>
      </c>
      <c r="F133" s="31">
        <v>47030652</v>
      </c>
      <c r="G133" s="36">
        <f t="shared" si="24"/>
        <v>0.29954049036741642</v>
      </c>
      <c r="H133" s="31">
        <v>42861137</v>
      </c>
      <c r="I133" s="36">
        <f t="shared" si="25"/>
        <v>0.27298464828182728</v>
      </c>
      <c r="J133" s="31">
        <v>38857035</v>
      </c>
      <c r="K133" s="36">
        <f t="shared" si="26"/>
        <v>0.24805107530270909</v>
      </c>
      <c r="L133" s="31">
        <v>25393458</v>
      </c>
      <c r="M133" s="36">
        <f t="shared" si="27"/>
        <v>0.16210383943484571</v>
      </c>
      <c r="N133" s="31">
        <f t="shared" si="28"/>
        <v>154142282</v>
      </c>
      <c r="O133" s="36">
        <f t="shared" si="29"/>
        <v>0.98399578865740578</v>
      </c>
      <c r="P133" s="31">
        <v>25746953</v>
      </c>
      <c r="Q133" s="31">
        <v>144402002</v>
      </c>
      <c r="R133" s="31">
        <v>146946841</v>
      </c>
      <c r="S133" s="31">
        <v>147984927</v>
      </c>
      <c r="T133" s="36">
        <f t="shared" si="30"/>
        <v>1.0070643641805135</v>
      </c>
      <c r="U133" s="36">
        <f t="shared" si="31"/>
        <v>-1.3729585788267884E-2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2434140</v>
      </c>
      <c r="E134" s="31">
        <v>2434241</v>
      </c>
      <c r="F134" s="31">
        <v>504978</v>
      </c>
      <c r="G134" s="36">
        <f t="shared" si="24"/>
        <v>0.20745643225122631</v>
      </c>
      <c r="H134" s="31">
        <v>503032</v>
      </c>
      <c r="I134" s="36">
        <f t="shared" si="25"/>
        <v>0.20665697125062651</v>
      </c>
      <c r="J134" s="31">
        <v>499045</v>
      </c>
      <c r="K134" s="36">
        <f t="shared" si="26"/>
        <v>0.20501051457107164</v>
      </c>
      <c r="L134" s="31">
        <v>497891</v>
      </c>
      <c r="M134" s="36">
        <f t="shared" si="27"/>
        <v>0.20453644483023661</v>
      </c>
      <c r="N134" s="31">
        <f t="shared" si="28"/>
        <v>2004946</v>
      </c>
      <c r="O134" s="36">
        <f t="shared" si="29"/>
        <v>0.82364318076969367</v>
      </c>
      <c r="P134" s="31">
        <v>479834</v>
      </c>
      <c r="Q134" s="31">
        <v>1935774</v>
      </c>
      <c r="R134" s="31">
        <v>1935774</v>
      </c>
      <c r="S134" s="31">
        <v>1917217</v>
      </c>
      <c r="T134" s="36">
        <f t="shared" si="30"/>
        <v>0.99041365365998302</v>
      </c>
      <c r="U134" s="36">
        <f t="shared" si="31"/>
        <v>3.7631764318493577E-2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8146789</v>
      </c>
      <c r="E135" s="31">
        <v>8146789</v>
      </c>
      <c r="F135" s="31">
        <v>1082162</v>
      </c>
      <c r="G135" s="36">
        <f t="shared" si="24"/>
        <v>0.13283294804861154</v>
      </c>
      <c r="H135" s="31">
        <v>707639</v>
      </c>
      <c r="I135" s="36">
        <f t="shared" si="25"/>
        <v>8.6861093370651926E-2</v>
      </c>
      <c r="J135" s="31">
        <v>2336842</v>
      </c>
      <c r="K135" s="36">
        <f t="shared" si="26"/>
        <v>0.28684209201932198</v>
      </c>
      <c r="L135" s="31">
        <v>1078962</v>
      </c>
      <c r="M135" s="36">
        <f t="shared" si="27"/>
        <v>0.1324401552562611</v>
      </c>
      <c r="N135" s="31">
        <f t="shared" si="28"/>
        <v>5205605</v>
      </c>
      <c r="O135" s="36">
        <f t="shared" si="29"/>
        <v>0.63897628869484657</v>
      </c>
      <c r="P135" s="31">
        <v>1095979</v>
      </c>
      <c r="Q135" s="31">
        <v>6980340</v>
      </c>
      <c r="R135" s="31">
        <v>29052920</v>
      </c>
      <c r="S135" s="31">
        <v>6151256</v>
      </c>
      <c r="T135" s="36">
        <f t="shared" si="30"/>
        <v>0.21172591257608531</v>
      </c>
      <c r="U135" s="36">
        <f t="shared" si="31"/>
        <v>-1.5526757355752263E-2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167590260</v>
      </c>
      <c r="E137" s="32">
        <f>SUM(E133:E136)</f>
        <v>167230361</v>
      </c>
      <c r="F137" s="32">
        <f>SUM(F133:F136)</f>
        <v>48617792</v>
      </c>
      <c r="G137" s="37">
        <f t="shared" ref="G137:G170" si="32">IF(($D137     =0),0,($F137     /$D137     ))</f>
        <v>0.29009915015347548</v>
      </c>
      <c r="H137" s="32">
        <f>SUM(H133:H136)</f>
        <v>44071808</v>
      </c>
      <c r="I137" s="37">
        <f t="shared" ref="I137:I170" si="33">IF(($D137     =0),0,($H137     /$D137     ))</f>
        <v>0.26297356421548601</v>
      </c>
      <c r="J137" s="32">
        <f>SUM(J133:J136)</f>
        <v>41692922</v>
      </c>
      <c r="K137" s="37">
        <f t="shared" ref="K137:K170" si="34">IF(($E137     =0),0,($J137     /$E137     ))</f>
        <v>0.24931430961869419</v>
      </c>
      <c r="L137" s="32">
        <f>SUM(L133:L136)</f>
        <v>26970311</v>
      </c>
      <c r="M137" s="37">
        <f t="shared" ref="M137:M170" si="35">IF(($E137     =0),0,($L137     /$E137     ))</f>
        <v>0.16127640243508176</v>
      </c>
      <c r="N137" s="32">
        <f t="shared" ref="N137:N170" si="36">$F137     +$H137     +$J137     +$L137</f>
        <v>161352833</v>
      </c>
      <c r="O137" s="37">
        <f t="shared" ref="O137:O170" si="37">IF(($E137     =0),0,($N137     /$E137     ))</f>
        <v>0.96485370261205139</v>
      </c>
      <c r="P137" s="32">
        <f>SUM(P133:P136)</f>
        <v>27322766</v>
      </c>
      <c r="Q137" s="32">
        <f>SUM(Q133:Q136)</f>
        <v>153318116</v>
      </c>
      <c r="R137" s="32">
        <f>SUM(R133:R136)</f>
        <v>177935535</v>
      </c>
      <c r="S137" s="32">
        <f>SUM(S133:S136)</f>
        <v>156053400</v>
      </c>
      <c r="T137" s="37">
        <f t="shared" ref="T137:T170" si="38">IF(($R137     =0),0,($S137     /$R137     ))</f>
        <v>0.8770221192748261</v>
      </c>
      <c r="U137" s="37">
        <f t="shared" ref="U137:U170" si="39">IF(($P137     =0),0,(($L137     /$P137     )-1))</f>
        <v>-1.2899682264965406E-2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9127501</v>
      </c>
      <c r="E139" s="31">
        <v>13319428</v>
      </c>
      <c r="F139" s="31">
        <v>2843254</v>
      </c>
      <c r="G139" s="36">
        <f t="shared" si="32"/>
        <v>0.31150410172510529</v>
      </c>
      <c r="H139" s="31">
        <v>2844143</v>
      </c>
      <c r="I139" s="36">
        <f t="shared" si="33"/>
        <v>0.31160149968759249</v>
      </c>
      <c r="J139" s="31">
        <v>2840224</v>
      </c>
      <c r="K139" s="36">
        <f t="shared" si="34"/>
        <v>0.21323918714827694</v>
      </c>
      <c r="L139" s="31">
        <v>2854808</v>
      </c>
      <c r="M139" s="36">
        <f t="shared" si="35"/>
        <v>0.21433412906320001</v>
      </c>
      <c r="N139" s="31">
        <f t="shared" si="36"/>
        <v>11382429</v>
      </c>
      <c r="O139" s="36">
        <f t="shared" si="37"/>
        <v>0.85457340960888106</v>
      </c>
      <c r="P139" s="31">
        <v>-214041</v>
      </c>
      <c r="Q139" s="31">
        <v>11051723</v>
      </c>
      <c r="R139" s="31">
        <v>11201723</v>
      </c>
      <c r="S139" s="31">
        <v>9387349</v>
      </c>
      <c r="T139" s="36">
        <f t="shared" si="38"/>
        <v>0.83802723920239774</v>
      </c>
      <c r="U139" s="36">
        <f t="shared" si="39"/>
        <v>-14.33766895127569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28587742</v>
      </c>
      <c r="E140" s="31">
        <v>28587742</v>
      </c>
      <c r="F140" s="31">
        <v>7821877</v>
      </c>
      <c r="G140" s="36">
        <f t="shared" si="32"/>
        <v>0.27360947219965814</v>
      </c>
      <c r="H140" s="31">
        <v>6780831</v>
      </c>
      <c r="I140" s="36">
        <f t="shared" si="33"/>
        <v>0.23719365453906782</v>
      </c>
      <c r="J140" s="31">
        <v>7827762</v>
      </c>
      <c r="K140" s="36">
        <f t="shared" si="34"/>
        <v>0.27381532966122335</v>
      </c>
      <c r="L140" s="31">
        <v>8330473</v>
      </c>
      <c r="M140" s="36">
        <f t="shared" si="35"/>
        <v>0.29140017424251274</v>
      </c>
      <c r="N140" s="31">
        <f t="shared" si="36"/>
        <v>30760943</v>
      </c>
      <c r="O140" s="36">
        <f t="shared" si="37"/>
        <v>1.0760186306424622</v>
      </c>
      <c r="P140" s="31">
        <v>5113642</v>
      </c>
      <c r="Q140" s="31">
        <v>27148851</v>
      </c>
      <c r="R140" s="31">
        <v>27148851</v>
      </c>
      <c r="S140" s="31">
        <v>22127141</v>
      </c>
      <c r="T140" s="36">
        <f t="shared" si="38"/>
        <v>0.81503047771708648</v>
      </c>
      <c r="U140" s="36">
        <f t="shared" si="39"/>
        <v>0.62906847996007542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1785584</v>
      </c>
      <c r="E141" s="31">
        <v>1923829</v>
      </c>
      <c r="F141" s="31">
        <v>551840</v>
      </c>
      <c r="G141" s="36">
        <f t="shared" si="32"/>
        <v>0.30905294850312282</v>
      </c>
      <c r="H141" s="31">
        <v>551010</v>
      </c>
      <c r="I141" s="36">
        <f t="shared" si="33"/>
        <v>0.30858811458884039</v>
      </c>
      <c r="J141" s="31">
        <v>551013</v>
      </c>
      <c r="K141" s="36">
        <f t="shared" si="34"/>
        <v>0.28641474891999236</v>
      </c>
      <c r="L141" s="31">
        <v>522408</v>
      </c>
      <c r="M141" s="36">
        <f t="shared" si="35"/>
        <v>0.27154596380447532</v>
      </c>
      <c r="N141" s="31">
        <f t="shared" si="36"/>
        <v>2176271</v>
      </c>
      <c r="O141" s="36">
        <f t="shared" si="37"/>
        <v>1.1312185230600016</v>
      </c>
      <c r="P141" s="31">
        <v>523215</v>
      </c>
      <c r="Q141" s="31">
        <v>2534743</v>
      </c>
      <c r="R141" s="31">
        <v>2534743</v>
      </c>
      <c r="S141" s="31">
        <v>2901051</v>
      </c>
      <c r="T141" s="36">
        <f t="shared" si="38"/>
        <v>1.1445148482508878</v>
      </c>
      <c r="U141" s="36">
        <f t="shared" si="39"/>
        <v>-1.5423869728505846E-3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10051154</v>
      </c>
      <c r="E142" s="31">
        <v>10051154</v>
      </c>
      <c r="F142" s="31">
        <v>2537560</v>
      </c>
      <c r="G142" s="36">
        <f t="shared" si="32"/>
        <v>0.25246454287736514</v>
      </c>
      <c r="H142" s="31">
        <v>2521312</v>
      </c>
      <c r="I142" s="36">
        <f t="shared" si="33"/>
        <v>0.25084801207901103</v>
      </c>
      <c r="J142" s="31">
        <v>2515569</v>
      </c>
      <c r="K142" s="36">
        <f t="shared" si="34"/>
        <v>0.25027663490182323</v>
      </c>
      <c r="L142" s="31">
        <v>2514270</v>
      </c>
      <c r="M142" s="36">
        <f t="shared" si="35"/>
        <v>0.25014739601044816</v>
      </c>
      <c r="N142" s="31">
        <f t="shared" si="36"/>
        <v>10088711</v>
      </c>
      <c r="O142" s="36">
        <f t="shared" si="37"/>
        <v>1.0037365858686476</v>
      </c>
      <c r="P142" s="31">
        <v>2389607</v>
      </c>
      <c r="Q142" s="31">
        <v>10302822</v>
      </c>
      <c r="R142" s="31">
        <v>9558592</v>
      </c>
      <c r="S142" s="31">
        <v>10026162</v>
      </c>
      <c r="T142" s="36">
        <f t="shared" si="38"/>
        <v>1.0489162002102401</v>
      </c>
      <c r="U142" s="36">
        <f t="shared" si="39"/>
        <v>5.2168829435133013E-2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49551981</v>
      </c>
      <c r="E144" s="32">
        <f>SUM(E138:E143)</f>
        <v>53882153</v>
      </c>
      <c r="F144" s="32">
        <f>SUM(F138:F143)</f>
        <v>13754531</v>
      </c>
      <c r="G144" s="37">
        <f t="shared" si="32"/>
        <v>0.27757782277160625</v>
      </c>
      <c r="H144" s="32">
        <f>SUM(H138:H143)</f>
        <v>12697296</v>
      </c>
      <c r="I144" s="37">
        <f t="shared" si="33"/>
        <v>0.25624194520093957</v>
      </c>
      <c r="J144" s="32">
        <f>SUM(J138:J143)</f>
        <v>13734568</v>
      </c>
      <c r="K144" s="37">
        <f t="shared" si="34"/>
        <v>0.25490013363051772</v>
      </c>
      <c r="L144" s="32">
        <f>SUM(L138:L143)</f>
        <v>14221959</v>
      </c>
      <c r="M144" s="37">
        <f t="shared" si="35"/>
        <v>0.26394563335284693</v>
      </c>
      <c r="N144" s="32">
        <f t="shared" si="36"/>
        <v>54408354</v>
      </c>
      <c r="O144" s="37">
        <f t="shared" si="37"/>
        <v>1.0097657753208191</v>
      </c>
      <c r="P144" s="32">
        <f>SUM(P138:P143)</f>
        <v>7812423</v>
      </c>
      <c r="Q144" s="32">
        <f>SUM(Q138:Q143)</f>
        <v>51038139</v>
      </c>
      <c r="R144" s="32">
        <f>SUM(R138:R143)</f>
        <v>50443909</v>
      </c>
      <c r="S144" s="32">
        <f>SUM(S138:S143)</f>
        <v>44441703</v>
      </c>
      <c r="T144" s="37">
        <f t="shared" si="38"/>
        <v>0.88101227444526553</v>
      </c>
      <c r="U144" s="37">
        <f t="shared" si="39"/>
        <v>0.82042869414520947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485605</v>
      </c>
      <c r="E145" s="31">
        <v>439657</v>
      </c>
      <c r="F145" s="31">
        <v>117489</v>
      </c>
      <c r="G145" s="36">
        <f t="shared" si="32"/>
        <v>0.24194355494692188</v>
      </c>
      <c r="H145" s="31">
        <v>117489</v>
      </c>
      <c r="I145" s="36">
        <f t="shared" si="33"/>
        <v>0.24194355494692188</v>
      </c>
      <c r="J145" s="31">
        <v>117489</v>
      </c>
      <c r="K145" s="36">
        <f t="shared" si="34"/>
        <v>0.26722877151961644</v>
      </c>
      <c r="L145" s="31">
        <v>117489</v>
      </c>
      <c r="M145" s="36">
        <f t="shared" si="35"/>
        <v>0.26722877151961644</v>
      </c>
      <c r="N145" s="31">
        <f t="shared" si="36"/>
        <v>469956</v>
      </c>
      <c r="O145" s="36">
        <f t="shared" si="37"/>
        <v>1.0689150860784657</v>
      </c>
      <c r="P145" s="31">
        <v>117489</v>
      </c>
      <c r="Q145" s="31">
        <v>437052</v>
      </c>
      <c r="R145" s="31">
        <v>437052</v>
      </c>
      <c r="S145" s="31">
        <v>469956</v>
      </c>
      <c r="T145" s="36">
        <f t="shared" si="38"/>
        <v>1.0752862359627686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31459962</v>
      </c>
      <c r="E147" s="31">
        <v>29464207</v>
      </c>
      <c r="F147" s="31">
        <v>1432594</v>
      </c>
      <c r="G147" s="36">
        <f t="shared" si="32"/>
        <v>4.5537054367707122E-2</v>
      </c>
      <c r="H147" s="31">
        <v>1392886</v>
      </c>
      <c r="I147" s="36">
        <f t="shared" si="33"/>
        <v>4.4274878653699584E-2</v>
      </c>
      <c r="J147" s="31">
        <v>15590225</v>
      </c>
      <c r="K147" s="36">
        <f t="shared" si="34"/>
        <v>0.52912420144210903</v>
      </c>
      <c r="L147" s="31">
        <v>1433271</v>
      </c>
      <c r="M147" s="36">
        <f t="shared" si="35"/>
        <v>4.8644479045371898E-2</v>
      </c>
      <c r="N147" s="31">
        <f t="shared" si="36"/>
        <v>19848976</v>
      </c>
      <c r="O147" s="36">
        <f t="shared" si="37"/>
        <v>0.67366401546120014</v>
      </c>
      <c r="P147" s="31">
        <v>1226759</v>
      </c>
      <c r="Q147" s="31">
        <v>24390352</v>
      </c>
      <c r="R147" s="31">
        <v>42799666</v>
      </c>
      <c r="S147" s="31">
        <v>32206717</v>
      </c>
      <c r="T147" s="36">
        <f t="shared" si="38"/>
        <v>0.75249926015777791</v>
      </c>
      <c r="U147" s="36">
        <f t="shared" si="39"/>
        <v>0.16833950270591047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3795680</v>
      </c>
      <c r="E148" s="31">
        <v>3795680</v>
      </c>
      <c r="F148" s="31">
        <v>1325080</v>
      </c>
      <c r="G148" s="36">
        <f t="shared" si="32"/>
        <v>0.34910213716646293</v>
      </c>
      <c r="H148" s="31">
        <v>1370867</v>
      </c>
      <c r="I148" s="36">
        <f t="shared" si="33"/>
        <v>0.36116506133288367</v>
      </c>
      <c r="J148" s="31">
        <v>843577</v>
      </c>
      <c r="K148" s="36">
        <f t="shared" si="34"/>
        <v>0.22224660666863383</v>
      </c>
      <c r="L148" s="31">
        <v>545328</v>
      </c>
      <c r="M148" s="36">
        <f t="shared" si="35"/>
        <v>0.14367069932133372</v>
      </c>
      <c r="N148" s="31">
        <f t="shared" si="36"/>
        <v>4084852</v>
      </c>
      <c r="O148" s="36">
        <f t="shared" si="37"/>
        <v>1.0761845044893141</v>
      </c>
      <c r="P148" s="31">
        <v>350328</v>
      </c>
      <c r="Q148" s="31">
        <v>4121300</v>
      </c>
      <c r="R148" s="31">
        <v>4121300</v>
      </c>
      <c r="S148" s="31">
        <v>4228720</v>
      </c>
      <c r="T148" s="36">
        <f t="shared" si="38"/>
        <v>1.026064591269745</v>
      </c>
      <c r="U148" s="36">
        <f t="shared" si="39"/>
        <v>0.55662122353908328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35741247</v>
      </c>
      <c r="E150" s="32">
        <f>SUM(E145:E149)</f>
        <v>33699544</v>
      </c>
      <c r="F150" s="32">
        <f>SUM(F145:F149)</f>
        <v>2875163</v>
      </c>
      <c r="G150" s="37">
        <f t="shared" si="32"/>
        <v>8.0443835661357876E-2</v>
      </c>
      <c r="H150" s="32">
        <f>SUM(H145:H149)</f>
        <v>2881242</v>
      </c>
      <c r="I150" s="37">
        <f t="shared" si="33"/>
        <v>8.0613919262526007E-2</v>
      </c>
      <c r="J150" s="32">
        <f>SUM(J145:J149)</f>
        <v>16551291</v>
      </c>
      <c r="K150" s="37">
        <f t="shared" si="34"/>
        <v>0.49114287718551919</v>
      </c>
      <c r="L150" s="32">
        <f>SUM(L145:L149)</f>
        <v>2096088</v>
      </c>
      <c r="M150" s="37">
        <f t="shared" si="35"/>
        <v>6.2199298601785233E-2</v>
      </c>
      <c r="N150" s="32">
        <f t="shared" si="36"/>
        <v>24403784</v>
      </c>
      <c r="O150" s="37">
        <f t="shared" si="37"/>
        <v>0.7241576918666911</v>
      </c>
      <c r="P150" s="32">
        <f>SUM(P145:P149)</f>
        <v>1694576</v>
      </c>
      <c r="Q150" s="32">
        <f>SUM(Q145:Q149)</f>
        <v>28948704</v>
      </c>
      <c r="R150" s="32">
        <f>SUM(R145:R149)</f>
        <v>47358018</v>
      </c>
      <c r="S150" s="32">
        <f>SUM(S145:S149)</f>
        <v>36905393</v>
      </c>
      <c r="T150" s="37">
        <f t="shared" si="38"/>
        <v>0.77928499879365731</v>
      </c>
      <c r="U150" s="37">
        <f t="shared" si="39"/>
        <v>0.23693950581148315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2718868</v>
      </c>
      <c r="E151" s="31">
        <v>2718868</v>
      </c>
      <c r="F151" s="31">
        <v>1737179</v>
      </c>
      <c r="G151" s="36">
        <f t="shared" si="32"/>
        <v>0.63893465957155704</v>
      </c>
      <c r="H151" s="31">
        <v>557154</v>
      </c>
      <c r="I151" s="36">
        <f t="shared" si="33"/>
        <v>0.20492131284049098</v>
      </c>
      <c r="J151" s="31">
        <v>222700</v>
      </c>
      <c r="K151" s="36">
        <f t="shared" si="34"/>
        <v>8.190908863541739E-2</v>
      </c>
      <c r="L151" s="31">
        <v>192999</v>
      </c>
      <c r="M151" s="36">
        <f t="shared" si="35"/>
        <v>7.0985057016375933E-2</v>
      </c>
      <c r="N151" s="31">
        <f t="shared" si="36"/>
        <v>2710032</v>
      </c>
      <c r="O151" s="36">
        <f t="shared" si="37"/>
        <v>0.99675011806384128</v>
      </c>
      <c r="P151" s="31">
        <v>170658</v>
      </c>
      <c r="Q151" s="31">
        <v>2613857</v>
      </c>
      <c r="R151" s="31">
        <v>2513857</v>
      </c>
      <c r="S151" s="31">
        <v>2516346</v>
      </c>
      <c r="T151" s="36">
        <f t="shared" si="38"/>
        <v>1.0009901120071667</v>
      </c>
      <c r="U151" s="36">
        <f t="shared" si="39"/>
        <v>0.13091094469641029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217638600</v>
      </c>
      <c r="E152" s="31">
        <v>217415700</v>
      </c>
      <c r="F152" s="31">
        <v>71219608</v>
      </c>
      <c r="G152" s="36">
        <f t="shared" si="32"/>
        <v>0.32723794400441836</v>
      </c>
      <c r="H152" s="31">
        <v>63019277</v>
      </c>
      <c r="I152" s="36">
        <f t="shared" si="33"/>
        <v>0.28955928314186913</v>
      </c>
      <c r="J152" s="31">
        <v>54726563</v>
      </c>
      <c r="K152" s="36">
        <f t="shared" si="34"/>
        <v>0.25171394246137696</v>
      </c>
      <c r="L152" s="31">
        <v>30012719</v>
      </c>
      <c r="M152" s="36">
        <f t="shared" si="35"/>
        <v>0.13804301621272061</v>
      </c>
      <c r="N152" s="31">
        <f t="shared" si="36"/>
        <v>218978167</v>
      </c>
      <c r="O152" s="36">
        <f t="shared" si="37"/>
        <v>1.0071865417262875</v>
      </c>
      <c r="P152" s="31">
        <v>26977911</v>
      </c>
      <c r="Q152" s="31">
        <v>210755000</v>
      </c>
      <c r="R152" s="31">
        <v>202068104</v>
      </c>
      <c r="S152" s="31">
        <v>201751193</v>
      </c>
      <c r="T152" s="36">
        <f t="shared" si="38"/>
        <v>0.99843166242605019</v>
      </c>
      <c r="U152" s="36">
        <f t="shared" si="39"/>
        <v>0.11249232751935456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28818700</v>
      </c>
      <c r="E153" s="31">
        <v>30833010</v>
      </c>
      <c r="F153" s="31">
        <v>4190429</v>
      </c>
      <c r="G153" s="36">
        <f t="shared" si="32"/>
        <v>0.14540659363538258</v>
      </c>
      <c r="H153" s="31">
        <v>4212355</v>
      </c>
      <c r="I153" s="36">
        <f t="shared" si="33"/>
        <v>0.14616741907164446</v>
      </c>
      <c r="J153" s="31">
        <v>4244007</v>
      </c>
      <c r="K153" s="36">
        <f t="shared" si="34"/>
        <v>0.13764491368179751</v>
      </c>
      <c r="L153" s="31">
        <v>18594057</v>
      </c>
      <c r="M153" s="36">
        <f t="shared" si="35"/>
        <v>0.60305682124450388</v>
      </c>
      <c r="N153" s="31">
        <f t="shared" si="36"/>
        <v>31240848</v>
      </c>
      <c r="O153" s="36">
        <f t="shared" si="37"/>
        <v>1.0132273170864603</v>
      </c>
      <c r="P153" s="31">
        <v>18584948</v>
      </c>
      <c r="Q153" s="31">
        <v>28369440</v>
      </c>
      <c r="R153" s="31">
        <v>29215470</v>
      </c>
      <c r="S153" s="31">
        <v>29717146</v>
      </c>
      <c r="T153" s="36">
        <f t="shared" si="38"/>
        <v>1.0171715875185303</v>
      </c>
      <c r="U153" s="36">
        <f t="shared" si="39"/>
        <v>4.9012781741430977E-4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2108642</v>
      </c>
      <c r="E154" s="31">
        <v>2108642</v>
      </c>
      <c r="F154" s="31">
        <v>499255</v>
      </c>
      <c r="G154" s="36">
        <f t="shared" si="32"/>
        <v>0.23676612720414372</v>
      </c>
      <c r="H154" s="31">
        <v>503124</v>
      </c>
      <c r="I154" s="36">
        <f t="shared" si="33"/>
        <v>0.2386009573934314</v>
      </c>
      <c r="J154" s="31">
        <v>484214</v>
      </c>
      <c r="K154" s="36">
        <f t="shared" si="34"/>
        <v>0.22963310035558432</v>
      </c>
      <c r="L154" s="31">
        <v>519119</v>
      </c>
      <c r="M154" s="36">
        <f t="shared" si="35"/>
        <v>0.24618640812428094</v>
      </c>
      <c r="N154" s="31">
        <f t="shared" si="36"/>
        <v>2005712</v>
      </c>
      <c r="O154" s="36">
        <f t="shared" si="37"/>
        <v>0.95118659307744036</v>
      </c>
      <c r="P154" s="31">
        <v>464791</v>
      </c>
      <c r="Q154" s="31">
        <v>2302885</v>
      </c>
      <c r="R154" s="31">
        <v>2302885</v>
      </c>
      <c r="S154" s="31">
        <v>1894761</v>
      </c>
      <c r="T154" s="36">
        <f t="shared" si="38"/>
        <v>0.82277708179088405</v>
      </c>
      <c r="U154" s="36">
        <f t="shared" si="39"/>
        <v>0.11688694488490525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1488807</v>
      </c>
      <c r="E155" s="31">
        <v>1923623</v>
      </c>
      <c r="F155" s="31">
        <v>540178</v>
      </c>
      <c r="G155" s="36">
        <f t="shared" si="32"/>
        <v>0.36282607483710111</v>
      </c>
      <c r="H155" s="31">
        <v>421292</v>
      </c>
      <c r="I155" s="36">
        <f t="shared" si="33"/>
        <v>0.2829728769410676</v>
      </c>
      <c r="J155" s="31">
        <v>480822</v>
      </c>
      <c r="K155" s="36">
        <f t="shared" si="34"/>
        <v>0.24995646236294741</v>
      </c>
      <c r="L155" s="31">
        <v>482598</v>
      </c>
      <c r="M155" s="36">
        <f t="shared" si="35"/>
        <v>0.25087972019465354</v>
      </c>
      <c r="N155" s="31">
        <f t="shared" si="36"/>
        <v>1924890</v>
      </c>
      <c r="O155" s="36">
        <f t="shared" si="37"/>
        <v>1.000658652968903</v>
      </c>
      <c r="P155" s="31">
        <v>2333600</v>
      </c>
      <c r="Q155" s="31">
        <v>1346306</v>
      </c>
      <c r="R155" s="31">
        <v>4948559</v>
      </c>
      <c r="S155" s="31">
        <v>3532846</v>
      </c>
      <c r="T155" s="36">
        <f t="shared" si="38"/>
        <v>0.71391409095051706</v>
      </c>
      <c r="U155" s="36">
        <f t="shared" si="39"/>
        <v>-0.79319592046623244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41674583</v>
      </c>
      <c r="E156" s="31">
        <v>43724450</v>
      </c>
      <c r="F156" s="31">
        <v>8106840</v>
      </c>
      <c r="G156" s="36">
        <f t="shared" si="32"/>
        <v>0.1945272013879539</v>
      </c>
      <c r="H156" s="31">
        <v>8533219</v>
      </c>
      <c r="I156" s="36">
        <f t="shared" si="33"/>
        <v>0.20475835355089217</v>
      </c>
      <c r="J156" s="31">
        <v>8933367</v>
      </c>
      <c r="K156" s="36">
        <f t="shared" si="34"/>
        <v>0.20431056308312626</v>
      </c>
      <c r="L156" s="31">
        <v>8900847</v>
      </c>
      <c r="M156" s="36">
        <f t="shared" si="35"/>
        <v>0.20356681444820918</v>
      </c>
      <c r="N156" s="31">
        <f t="shared" si="36"/>
        <v>34474273</v>
      </c>
      <c r="O156" s="36">
        <f t="shared" si="37"/>
        <v>0.78844383405623175</v>
      </c>
      <c r="P156" s="31">
        <v>11553496</v>
      </c>
      <c r="Q156" s="31">
        <v>37743519</v>
      </c>
      <c r="R156" s="31">
        <v>42243519</v>
      </c>
      <c r="S156" s="31">
        <v>39084531</v>
      </c>
      <c r="T156" s="36">
        <f t="shared" si="38"/>
        <v>0.9252195822038406</v>
      </c>
      <c r="U156" s="36">
        <f t="shared" si="39"/>
        <v>-0.22959708472656237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294448200</v>
      </c>
      <c r="E157" s="32">
        <f>SUM(E151:E156)</f>
        <v>298724293</v>
      </c>
      <c r="F157" s="32">
        <f>SUM(F151:F156)</f>
        <v>86293489</v>
      </c>
      <c r="G157" s="37">
        <f t="shared" si="32"/>
        <v>0.29306848878682229</v>
      </c>
      <c r="H157" s="32">
        <f>SUM(H151:H156)</f>
        <v>77246421</v>
      </c>
      <c r="I157" s="37">
        <f t="shared" si="33"/>
        <v>0.26234298936111683</v>
      </c>
      <c r="J157" s="32">
        <f>SUM(J151:J156)</f>
        <v>69091673</v>
      </c>
      <c r="K157" s="37">
        <f t="shared" si="34"/>
        <v>0.23128910041474263</v>
      </c>
      <c r="L157" s="32">
        <f>SUM(L151:L156)</f>
        <v>58702339</v>
      </c>
      <c r="M157" s="37">
        <f t="shared" si="35"/>
        <v>0.19651009434308042</v>
      </c>
      <c r="N157" s="32">
        <f t="shared" si="36"/>
        <v>291333922</v>
      </c>
      <c r="O157" s="37">
        <f t="shared" si="37"/>
        <v>0.97526022766417597</v>
      </c>
      <c r="P157" s="32">
        <f>SUM(P151:P156)</f>
        <v>60085404</v>
      </c>
      <c r="Q157" s="32">
        <f>SUM(Q151:Q156)</f>
        <v>283131007</v>
      </c>
      <c r="R157" s="32">
        <f>SUM(R151:R156)</f>
        <v>283292394</v>
      </c>
      <c r="S157" s="32">
        <f>SUM(S151:S156)</f>
        <v>278496823</v>
      </c>
      <c r="T157" s="37">
        <f t="shared" si="38"/>
        <v>0.98307200933887406</v>
      </c>
      <c r="U157" s="37">
        <f t="shared" si="39"/>
        <v>-2.3018319057986236E-2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12462673</v>
      </c>
      <c r="E158" s="31">
        <v>12462673</v>
      </c>
      <c r="F158" s="31">
        <v>3430691</v>
      </c>
      <c r="G158" s="36">
        <f t="shared" si="32"/>
        <v>0.27527730206834439</v>
      </c>
      <c r="H158" s="31">
        <v>3840965</v>
      </c>
      <c r="I158" s="36">
        <f t="shared" si="33"/>
        <v>0.3081975271276074</v>
      </c>
      <c r="J158" s="31">
        <v>3324728</v>
      </c>
      <c r="K158" s="36">
        <f t="shared" si="34"/>
        <v>0.26677487245312465</v>
      </c>
      <c r="L158" s="31">
        <v>3622215</v>
      </c>
      <c r="M158" s="36">
        <f t="shared" si="35"/>
        <v>0.29064511281006894</v>
      </c>
      <c r="N158" s="31">
        <f t="shared" si="36"/>
        <v>14218599</v>
      </c>
      <c r="O158" s="36">
        <f t="shared" si="37"/>
        <v>1.1408948144591453</v>
      </c>
      <c r="P158" s="31">
        <v>3379421</v>
      </c>
      <c r="Q158" s="31">
        <v>9352696</v>
      </c>
      <c r="R158" s="31">
        <v>9352696</v>
      </c>
      <c r="S158" s="31">
        <v>13027275</v>
      </c>
      <c r="T158" s="36">
        <f t="shared" si="38"/>
        <v>1.3928898148726314</v>
      </c>
      <c r="U158" s="36">
        <f t="shared" si="39"/>
        <v>7.1844851529300424E-2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127831296</v>
      </c>
      <c r="E159" s="31">
        <v>125831296</v>
      </c>
      <c r="F159" s="31">
        <v>37500520</v>
      </c>
      <c r="G159" s="36">
        <f t="shared" si="32"/>
        <v>0.29335946026863408</v>
      </c>
      <c r="H159" s="31">
        <v>36966280</v>
      </c>
      <c r="I159" s="36">
        <f t="shared" si="33"/>
        <v>0.28918020200624422</v>
      </c>
      <c r="J159" s="31">
        <v>25873018</v>
      </c>
      <c r="K159" s="36">
        <f t="shared" si="34"/>
        <v>0.20561671716390809</v>
      </c>
      <c r="L159" s="31">
        <v>25958947</v>
      </c>
      <c r="M159" s="36">
        <f t="shared" si="35"/>
        <v>0.20629960769060188</v>
      </c>
      <c r="N159" s="31">
        <f t="shared" si="36"/>
        <v>126298765</v>
      </c>
      <c r="O159" s="36">
        <f t="shared" si="37"/>
        <v>1.0037150455797579</v>
      </c>
      <c r="P159" s="31">
        <v>22310246</v>
      </c>
      <c r="Q159" s="31">
        <v>105900060</v>
      </c>
      <c r="R159" s="31">
        <v>110915060</v>
      </c>
      <c r="S159" s="31">
        <v>115942377</v>
      </c>
      <c r="T159" s="36">
        <f t="shared" si="38"/>
        <v>1.0453258286115519</v>
      </c>
      <c r="U159" s="36">
        <f t="shared" si="39"/>
        <v>0.16354373681043222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685440</v>
      </c>
      <c r="E160" s="31">
        <v>594780</v>
      </c>
      <c r="F160" s="31">
        <v>148695</v>
      </c>
      <c r="G160" s="36">
        <f t="shared" si="32"/>
        <v>0.21693364845938376</v>
      </c>
      <c r="H160" s="31">
        <v>148695</v>
      </c>
      <c r="I160" s="36">
        <f t="shared" si="33"/>
        <v>0.21693364845938376</v>
      </c>
      <c r="J160" s="31">
        <v>148695</v>
      </c>
      <c r="K160" s="36">
        <f t="shared" si="34"/>
        <v>0.25</v>
      </c>
      <c r="L160" s="31">
        <v>151825</v>
      </c>
      <c r="M160" s="36">
        <f t="shared" si="35"/>
        <v>0.25526244998150577</v>
      </c>
      <c r="N160" s="31">
        <f t="shared" si="36"/>
        <v>597910</v>
      </c>
      <c r="O160" s="36">
        <f t="shared" si="37"/>
        <v>1.0052624499815057</v>
      </c>
      <c r="P160" s="31">
        <v>148695</v>
      </c>
      <c r="Q160" s="31">
        <v>1000000</v>
      </c>
      <c r="R160" s="31">
        <v>581384</v>
      </c>
      <c r="S160" s="31">
        <v>580000</v>
      </c>
      <c r="T160" s="36">
        <f t="shared" si="38"/>
        <v>0.99761947353212332</v>
      </c>
      <c r="U160" s="36">
        <f t="shared" si="39"/>
        <v>2.1049799926023072E-2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63186</v>
      </c>
      <c r="G161" s="36">
        <f t="shared" si="32"/>
        <v>0</v>
      </c>
      <c r="H161" s="31">
        <v>63186</v>
      </c>
      <c r="I161" s="36">
        <f t="shared" si="33"/>
        <v>0</v>
      </c>
      <c r="J161" s="31">
        <v>64481</v>
      </c>
      <c r="K161" s="36">
        <f t="shared" si="34"/>
        <v>0</v>
      </c>
      <c r="L161" s="31">
        <v>67071</v>
      </c>
      <c r="M161" s="36">
        <f t="shared" si="35"/>
        <v>0</v>
      </c>
      <c r="N161" s="31">
        <f t="shared" si="36"/>
        <v>257924</v>
      </c>
      <c r="O161" s="36">
        <f t="shared" si="37"/>
        <v>0</v>
      </c>
      <c r="P161" s="31">
        <v>60069</v>
      </c>
      <c r="Q161" s="31">
        <v>0</v>
      </c>
      <c r="R161" s="31">
        <v>0</v>
      </c>
      <c r="S161" s="31">
        <v>228682</v>
      </c>
      <c r="T161" s="36">
        <f t="shared" si="38"/>
        <v>0</v>
      </c>
      <c r="U161" s="36">
        <f t="shared" si="39"/>
        <v>0.11656594915846785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140979409</v>
      </c>
      <c r="E163" s="32">
        <f>SUM(E158:E162)</f>
        <v>138888749</v>
      </c>
      <c r="F163" s="32">
        <f>SUM(F158:F162)</f>
        <v>41143092</v>
      </c>
      <c r="G163" s="37">
        <f t="shared" si="32"/>
        <v>0.29183759736147002</v>
      </c>
      <c r="H163" s="32">
        <f>SUM(H158:H162)</f>
        <v>41019126</v>
      </c>
      <c r="I163" s="37">
        <f t="shared" si="33"/>
        <v>0.29095827746022118</v>
      </c>
      <c r="J163" s="32">
        <f>SUM(J158:J162)</f>
        <v>29410922</v>
      </c>
      <c r="K163" s="37">
        <f t="shared" si="34"/>
        <v>0.21175885168351541</v>
      </c>
      <c r="L163" s="32">
        <f>SUM(L158:L162)</f>
        <v>29800058</v>
      </c>
      <c r="M163" s="37">
        <f t="shared" si="35"/>
        <v>0.21456063370547027</v>
      </c>
      <c r="N163" s="32">
        <f t="shared" si="36"/>
        <v>141373198</v>
      </c>
      <c r="O163" s="37">
        <f t="shared" si="37"/>
        <v>1.0178880508168449</v>
      </c>
      <c r="P163" s="32">
        <f>SUM(P158:P162)</f>
        <v>25898431</v>
      </c>
      <c r="Q163" s="32">
        <f>SUM(Q158:Q162)</f>
        <v>116252756</v>
      </c>
      <c r="R163" s="32">
        <f>SUM(R158:R162)</f>
        <v>120849140</v>
      </c>
      <c r="S163" s="32">
        <f>SUM(S158:S162)</f>
        <v>129778334</v>
      </c>
      <c r="T163" s="37">
        <f t="shared" si="38"/>
        <v>1.0738871124775897</v>
      </c>
      <c r="U163" s="37">
        <f t="shared" si="39"/>
        <v>0.15065109542736388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20252388</v>
      </c>
      <c r="E164" s="31">
        <v>20252388</v>
      </c>
      <c r="F164" s="31">
        <v>8380501</v>
      </c>
      <c r="G164" s="36">
        <f t="shared" si="32"/>
        <v>0.41380310312048141</v>
      </c>
      <c r="H164" s="31">
        <v>6142772</v>
      </c>
      <c r="I164" s="36">
        <f t="shared" si="33"/>
        <v>0.30331099720191024</v>
      </c>
      <c r="J164" s="31">
        <v>5852912</v>
      </c>
      <c r="K164" s="36">
        <f t="shared" si="34"/>
        <v>0.28899861092923956</v>
      </c>
      <c r="L164" s="31">
        <v>5556796</v>
      </c>
      <c r="M164" s="36">
        <f t="shared" si="35"/>
        <v>0.27437732281249994</v>
      </c>
      <c r="N164" s="31">
        <f t="shared" si="36"/>
        <v>25932981</v>
      </c>
      <c r="O164" s="36">
        <f t="shared" si="37"/>
        <v>1.2804900340641312</v>
      </c>
      <c r="P164" s="31">
        <v>4723455</v>
      </c>
      <c r="Q164" s="31">
        <v>21334461</v>
      </c>
      <c r="R164" s="31">
        <v>20248441</v>
      </c>
      <c r="S164" s="31">
        <v>18913795</v>
      </c>
      <c r="T164" s="36">
        <f t="shared" si="38"/>
        <v>0.93408648102834191</v>
      </c>
      <c r="U164" s="36">
        <f t="shared" si="39"/>
        <v>0.17642615416046104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3443284</v>
      </c>
      <c r="E165" s="31">
        <v>3910430</v>
      </c>
      <c r="F165" s="31">
        <v>805603</v>
      </c>
      <c r="G165" s="36">
        <f t="shared" si="32"/>
        <v>0.2339635650152587</v>
      </c>
      <c r="H165" s="31">
        <v>892122</v>
      </c>
      <c r="I165" s="36">
        <f t="shared" si="33"/>
        <v>0.25909044969860168</v>
      </c>
      <c r="J165" s="31">
        <v>901380</v>
      </c>
      <c r="K165" s="36">
        <f t="shared" si="34"/>
        <v>0.23050661947663045</v>
      </c>
      <c r="L165" s="31">
        <v>5989088</v>
      </c>
      <c r="M165" s="36">
        <f t="shared" si="35"/>
        <v>1.5315676281125095</v>
      </c>
      <c r="N165" s="31">
        <f t="shared" si="36"/>
        <v>8588193</v>
      </c>
      <c r="O165" s="36">
        <f t="shared" si="37"/>
        <v>2.196227269123856</v>
      </c>
      <c r="P165" s="31">
        <v>784421</v>
      </c>
      <c r="Q165" s="31">
        <v>3614006</v>
      </c>
      <c r="R165" s="31">
        <v>3614006</v>
      </c>
      <c r="S165" s="31">
        <v>3176995</v>
      </c>
      <c r="T165" s="36">
        <f t="shared" si="38"/>
        <v>0.87907850734060766</v>
      </c>
      <c r="U165" s="36">
        <f t="shared" si="39"/>
        <v>6.6350429170050269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3816071</v>
      </c>
      <c r="E166" s="31">
        <v>3693936</v>
      </c>
      <c r="F166" s="31">
        <v>941743</v>
      </c>
      <c r="G166" s="36">
        <f t="shared" si="32"/>
        <v>0.24678340628358331</v>
      </c>
      <c r="H166" s="31">
        <v>885683</v>
      </c>
      <c r="I166" s="36">
        <f t="shared" si="33"/>
        <v>0.23209290393181889</v>
      </c>
      <c r="J166" s="31">
        <v>902878</v>
      </c>
      <c r="K166" s="36">
        <f t="shared" si="34"/>
        <v>0.24442166837757881</v>
      </c>
      <c r="L166" s="31">
        <v>893978</v>
      </c>
      <c r="M166" s="36">
        <f t="shared" si="35"/>
        <v>0.24201231423608854</v>
      </c>
      <c r="N166" s="31">
        <f t="shared" si="36"/>
        <v>3624282</v>
      </c>
      <c r="O166" s="36">
        <f t="shared" si="37"/>
        <v>0.98114369063243112</v>
      </c>
      <c r="P166" s="31">
        <v>1279670</v>
      </c>
      <c r="Q166" s="31">
        <v>3446244</v>
      </c>
      <c r="R166" s="31">
        <v>3780299</v>
      </c>
      <c r="S166" s="31">
        <v>3964258</v>
      </c>
      <c r="T166" s="36">
        <f t="shared" si="38"/>
        <v>1.0486625528827218</v>
      </c>
      <c r="U166" s="36">
        <f t="shared" si="39"/>
        <v>-0.30139957957911023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4421331</v>
      </c>
      <c r="E167" s="31">
        <v>4421331</v>
      </c>
      <c r="F167" s="31">
        <v>736300</v>
      </c>
      <c r="G167" s="36">
        <f t="shared" si="32"/>
        <v>0.16653356195227184</v>
      </c>
      <c r="H167" s="31">
        <v>0</v>
      </c>
      <c r="I167" s="36">
        <f t="shared" si="33"/>
        <v>0</v>
      </c>
      <c r="J167" s="31">
        <v>1471489</v>
      </c>
      <c r="K167" s="36">
        <f t="shared" si="34"/>
        <v>0.33281584210727494</v>
      </c>
      <c r="L167" s="31">
        <v>1067424</v>
      </c>
      <c r="M167" s="36">
        <f t="shared" si="35"/>
        <v>0.24142594164517428</v>
      </c>
      <c r="N167" s="31">
        <f t="shared" si="36"/>
        <v>3275213</v>
      </c>
      <c r="O167" s="36">
        <f t="shared" si="37"/>
        <v>0.74077534570472103</v>
      </c>
      <c r="P167" s="31">
        <v>1050160</v>
      </c>
      <c r="Q167" s="31">
        <v>3547228</v>
      </c>
      <c r="R167" s="31">
        <v>4194993</v>
      </c>
      <c r="S167" s="31">
        <v>4197040</v>
      </c>
      <c r="T167" s="36">
        <f t="shared" si="38"/>
        <v>1.0004879626735967</v>
      </c>
      <c r="U167" s="36">
        <f t="shared" si="39"/>
        <v>1.643939971052033E-2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31933074</v>
      </c>
      <c r="E169" s="32">
        <f>SUM(E164:E168)</f>
        <v>32278085</v>
      </c>
      <c r="F169" s="32">
        <f>SUM(F164:F168)</f>
        <v>10864147</v>
      </c>
      <c r="G169" s="37">
        <f t="shared" si="32"/>
        <v>0.340216134531865</v>
      </c>
      <c r="H169" s="32">
        <f>SUM(H164:H168)</f>
        <v>7920577</v>
      </c>
      <c r="I169" s="37">
        <f t="shared" si="33"/>
        <v>0.24803678468286516</v>
      </c>
      <c r="J169" s="32">
        <f>SUM(J164:J168)</f>
        <v>9128659</v>
      </c>
      <c r="K169" s="37">
        <f t="shared" si="34"/>
        <v>0.28281290541244936</v>
      </c>
      <c r="L169" s="32">
        <f>SUM(L164:L168)</f>
        <v>13507286</v>
      </c>
      <c r="M169" s="37">
        <f t="shared" si="35"/>
        <v>0.41846615126021264</v>
      </c>
      <c r="N169" s="32">
        <f t="shared" si="36"/>
        <v>41420669</v>
      </c>
      <c r="O169" s="37">
        <f t="shared" si="37"/>
        <v>1.2832443126660085</v>
      </c>
      <c r="P169" s="32">
        <f>SUM(P164:P168)</f>
        <v>7837706</v>
      </c>
      <c r="Q169" s="32">
        <f>SUM(Q164:Q168)</f>
        <v>31941939</v>
      </c>
      <c r="R169" s="32">
        <f>SUM(R164:R168)</f>
        <v>31837739</v>
      </c>
      <c r="S169" s="32">
        <f>SUM(S164:S168)</f>
        <v>30252088</v>
      </c>
      <c r="T169" s="37">
        <f t="shared" si="38"/>
        <v>0.95019586660974886</v>
      </c>
      <c r="U169" s="37">
        <f t="shared" si="39"/>
        <v>0.72337237451876857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2701432284</v>
      </c>
      <c r="E170" s="32">
        <f>SUM(E105,E107:E111,E113:E120,E122:E125,E127:E131,E133:E136,E138:E143,E145:E149,E151:E156,E158:E162,E164:E168)</f>
        <v>2708297302</v>
      </c>
      <c r="F170" s="32">
        <f>SUM(F105,F107:F111,F113:F120,F122:F125,F127:F131,F133:F136,F138:F143,F145:F149,F151:F156,F158:F162,F164:F168)</f>
        <v>822000008</v>
      </c>
      <c r="G170" s="37">
        <f t="shared" si="32"/>
        <v>0.30428303269659157</v>
      </c>
      <c r="H170" s="32">
        <f>SUM(H105,H107:H111,H113:H120,H122:H125,H127:H131,H133:H136,H138:H143,H145:H149,H151:H156,H158:H162,H164:H168)</f>
        <v>563900670</v>
      </c>
      <c r="I170" s="37">
        <f t="shared" si="33"/>
        <v>0.20874136780694519</v>
      </c>
      <c r="J170" s="32">
        <f>SUM(J105,J107:J111,J113:J120,J122:J125,J127:J131,J133:J136,J138:J143,J145:J149,J151:J156,J158:J162,J164:J168)</f>
        <v>723189463</v>
      </c>
      <c r="K170" s="37">
        <f t="shared" si="34"/>
        <v>0.26702735422213258</v>
      </c>
      <c r="L170" s="32">
        <f>SUM(L105,L107:L111,L113:L120,L122:L125,L127:L131,L133:L136,L138:L143,L145:L149,L151:L156,L158:L162,L164:L168)</f>
        <v>433661405</v>
      </c>
      <c r="M170" s="37">
        <f t="shared" si="35"/>
        <v>0.16012326441404845</v>
      </c>
      <c r="N170" s="32">
        <f t="shared" si="36"/>
        <v>2542751546</v>
      </c>
      <c r="O170" s="37">
        <f t="shared" si="37"/>
        <v>0.93887459996443179</v>
      </c>
      <c r="P170" s="32">
        <f>SUM(P105,P107:P111,P113:P120,P122:P125,P127:P131,P133:P136,P138:P143,P145:P149,P151:P156,P158:P162,P164:P168)</f>
        <v>433895122</v>
      </c>
      <c r="Q170" s="32">
        <f>SUM(Q105,Q107:Q111,Q113:Q120,Q122:Q125,Q127:Q131,Q133:Q136,Q138:Q143,Q145:Q149,Q151:Q156,Q158:Q162,Q164:Q168)</f>
        <v>2413161738</v>
      </c>
      <c r="R170" s="32">
        <f>SUM(R105,R107:R111,R113:R120,R122:R125,R127:R131,R133:R136,R138:R143,R145:R149,R151:R156,R158:R162,R164:R168)</f>
        <v>2503128978</v>
      </c>
      <c r="S170" s="32">
        <f>SUM(S105,S107:S111,S113:S120,S122:S125,S127:S131,S133:S136,S138:S143,S145:S149,S151:S156,S158:S162,S164:S168)</f>
        <v>2397189117</v>
      </c>
      <c r="T170" s="37">
        <f t="shared" si="38"/>
        <v>0.95767702666098897</v>
      </c>
      <c r="U170" s="37">
        <f t="shared" si="39"/>
        <v>-5.3864859997199144E-4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12648695</v>
      </c>
      <c r="E173" s="31">
        <v>9976242</v>
      </c>
      <c r="F173" s="31">
        <v>3073645</v>
      </c>
      <c r="G173" s="36">
        <f t="shared" ref="G173:G205" si="40">IF(($D173     =0),0,($F173     /$D173     ))</f>
        <v>0.24300095780631914</v>
      </c>
      <c r="H173" s="31">
        <v>3106253</v>
      </c>
      <c r="I173" s="36">
        <f t="shared" ref="I173:I205" si="41">IF(($D173     =0),0,($H173     /$D173     ))</f>
        <v>0.24557893126524119</v>
      </c>
      <c r="J173" s="31">
        <v>3147010</v>
      </c>
      <c r="K173" s="36">
        <f t="shared" ref="K173:K205" si="42">IF(($E173     =0),0,($J173     /$E173     ))</f>
        <v>0.31545044717239218</v>
      </c>
      <c r="L173" s="31">
        <v>3179003</v>
      </c>
      <c r="M173" s="36">
        <f t="shared" ref="M173:M205" si="43">IF(($E173     =0),0,($L173     /$E173     ))</f>
        <v>0.31865736617054796</v>
      </c>
      <c r="N173" s="31">
        <f t="shared" ref="N173:N205" si="44">$F173     +$H173     +$J173     +$L173</f>
        <v>12505911</v>
      </c>
      <c r="O173" s="36">
        <f t="shared" ref="O173:O205" si="45">IF(($E173     =0),0,($N173     /$E173     ))</f>
        <v>1.2535693300142479</v>
      </c>
      <c r="P173" s="31">
        <v>2856516</v>
      </c>
      <c r="Q173" s="31">
        <v>11200000</v>
      </c>
      <c r="R173" s="31">
        <v>12007090</v>
      </c>
      <c r="S173" s="31">
        <v>9567923</v>
      </c>
      <c r="T173" s="36">
        <f t="shared" ref="T173:T205" si="46">IF(($R173     =0),0,($S173     /$R173     ))</f>
        <v>0.79685610751647573</v>
      </c>
      <c r="U173" s="36">
        <f t="shared" ref="U173:U205" si="47">IF(($P173     =0),0,(($L173     /$P173     )-1))</f>
        <v>0.11289521921109502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6058856</v>
      </c>
      <c r="E174" s="31">
        <v>6058856</v>
      </c>
      <c r="F174" s="31">
        <v>1387909</v>
      </c>
      <c r="G174" s="36">
        <f t="shared" si="40"/>
        <v>0.22907113157995504</v>
      </c>
      <c r="H174" s="31">
        <v>1428102</v>
      </c>
      <c r="I174" s="36">
        <f t="shared" si="41"/>
        <v>0.2357048921446557</v>
      </c>
      <c r="J174" s="31">
        <v>1436662</v>
      </c>
      <c r="K174" s="36">
        <f t="shared" si="42"/>
        <v>0.23711770010708291</v>
      </c>
      <c r="L174" s="31">
        <v>1457233</v>
      </c>
      <c r="M174" s="36">
        <f t="shared" si="43"/>
        <v>0.24051289550370564</v>
      </c>
      <c r="N174" s="31">
        <f t="shared" si="44"/>
        <v>5709906</v>
      </c>
      <c r="O174" s="36">
        <f t="shared" si="45"/>
        <v>0.94240661933539926</v>
      </c>
      <c r="P174" s="31">
        <v>1353149</v>
      </c>
      <c r="Q174" s="31">
        <v>5253900</v>
      </c>
      <c r="R174" s="31">
        <v>5753900</v>
      </c>
      <c r="S174" s="31">
        <v>5438913</v>
      </c>
      <c r="T174" s="36">
        <f t="shared" si="46"/>
        <v>0.94525678235631483</v>
      </c>
      <c r="U174" s="36">
        <f t="shared" si="47"/>
        <v>7.691983661814028E-2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46305774</v>
      </c>
      <c r="E175" s="31">
        <v>43193774</v>
      </c>
      <c r="F175" s="31">
        <v>10146713</v>
      </c>
      <c r="G175" s="36">
        <f t="shared" si="40"/>
        <v>0.21912414205623687</v>
      </c>
      <c r="H175" s="31">
        <v>10424275</v>
      </c>
      <c r="I175" s="36">
        <f t="shared" si="41"/>
        <v>0.22511825415119938</v>
      </c>
      <c r="J175" s="31">
        <v>10756714</v>
      </c>
      <c r="K175" s="36">
        <f t="shared" si="42"/>
        <v>0.24903390011717894</v>
      </c>
      <c r="L175" s="31">
        <v>12861669</v>
      </c>
      <c r="M175" s="36">
        <f t="shared" si="43"/>
        <v>0.29776673369638873</v>
      </c>
      <c r="N175" s="31">
        <f t="shared" si="44"/>
        <v>44189371</v>
      </c>
      <c r="O175" s="36">
        <f t="shared" si="45"/>
        <v>1.0230495487613562</v>
      </c>
      <c r="P175" s="31">
        <v>9768966</v>
      </c>
      <c r="Q175" s="31">
        <v>75958774</v>
      </c>
      <c r="R175" s="31">
        <v>75958774</v>
      </c>
      <c r="S175" s="31">
        <v>29971301</v>
      </c>
      <c r="T175" s="36">
        <f t="shared" si="46"/>
        <v>0.39457325891015566</v>
      </c>
      <c r="U175" s="36">
        <f t="shared" si="47"/>
        <v>0.31658447782498178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32814801</v>
      </c>
      <c r="E176" s="31">
        <v>32814801</v>
      </c>
      <c r="F176" s="31">
        <v>6524605</v>
      </c>
      <c r="G176" s="36">
        <f t="shared" si="40"/>
        <v>0.19883116158467637</v>
      </c>
      <c r="H176" s="31">
        <v>12299167</v>
      </c>
      <c r="I176" s="36">
        <f t="shared" si="41"/>
        <v>0.37480547268898567</v>
      </c>
      <c r="J176" s="31">
        <v>7524315</v>
      </c>
      <c r="K176" s="36">
        <f t="shared" si="42"/>
        <v>0.22929637757059687</v>
      </c>
      <c r="L176" s="31">
        <v>7577579</v>
      </c>
      <c r="M176" s="36">
        <f t="shared" si="43"/>
        <v>0.23091954755416619</v>
      </c>
      <c r="N176" s="31">
        <f t="shared" si="44"/>
        <v>33925666</v>
      </c>
      <c r="O176" s="36">
        <f t="shared" si="45"/>
        <v>1.0338525593984251</v>
      </c>
      <c r="P176" s="31">
        <v>6759930</v>
      </c>
      <c r="Q176" s="31">
        <v>31336366</v>
      </c>
      <c r="R176" s="31">
        <v>31163154</v>
      </c>
      <c r="S176" s="31">
        <v>26356868</v>
      </c>
      <c r="T176" s="36">
        <f t="shared" si="46"/>
        <v>0.84577023237121629</v>
      </c>
      <c r="U176" s="36">
        <f t="shared" si="47"/>
        <v>0.12095524657799706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5199996</v>
      </c>
      <c r="E177" s="31">
        <v>5200000</v>
      </c>
      <c r="F177" s="31">
        <v>1318309</v>
      </c>
      <c r="G177" s="36">
        <f t="shared" si="40"/>
        <v>0.25352115655473584</v>
      </c>
      <c r="H177" s="31">
        <v>1323097</v>
      </c>
      <c r="I177" s="36">
        <f t="shared" si="41"/>
        <v>0.25444192649378961</v>
      </c>
      <c r="J177" s="31">
        <v>1360480</v>
      </c>
      <c r="K177" s="36">
        <f t="shared" si="42"/>
        <v>0.26163076923076922</v>
      </c>
      <c r="L177" s="31">
        <v>918819</v>
      </c>
      <c r="M177" s="36">
        <f t="shared" si="43"/>
        <v>0.17669596153846154</v>
      </c>
      <c r="N177" s="31">
        <f t="shared" si="44"/>
        <v>4920705</v>
      </c>
      <c r="O177" s="36">
        <f t="shared" si="45"/>
        <v>0.9462894230769231</v>
      </c>
      <c r="P177" s="31">
        <v>1212248</v>
      </c>
      <c r="Q177" s="31">
        <v>4774600</v>
      </c>
      <c r="R177" s="31">
        <v>4900000</v>
      </c>
      <c r="S177" s="31">
        <v>4923220</v>
      </c>
      <c r="T177" s="36">
        <f t="shared" si="46"/>
        <v>1.0047387755102042</v>
      </c>
      <c r="U177" s="36">
        <f t="shared" si="47"/>
        <v>-0.24205360619279226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103028122</v>
      </c>
      <c r="E179" s="32">
        <f>SUM(E173:E178)</f>
        <v>97243673</v>
      </c>
      <c r="F179" s="32">
        <f>SUM(F173:F178)</f>
        <v>22451181</v>
      </c>
      <c r="G179" s="37">
        <f t="shared" si="40"/>
        <v>0.21791313443527582</v>
      </c>
      <c r="H179" s="32">
        <f>SUM(H173:H178)</f>
        <v>28580894</v>
      </c>
      <c r="I179" s="37">
        <f t="shared" si="41"/>
        <v>0.27740866712100215</v>
      </c>
      <c r="J179" s="32">
        <f>SUM(J173:J178)</f>
        <v>24225181</v>
      </c>
      <c r="K179" s="37">
        <f t="shared" si="42"/>
        <v>0.2491183256724579</v>
      </c>
      <c r="L179" s="32">
        <f>SUM(L173:L178)</f>
        <v>25994303</v>
      </c>
      <c r="M179" s="37">
        <f t="shared" si="43"/>
        <v>0.26731099513281448</v>
      </c>
      <c r="N179" s="32">
        <f t="shared" si="44"/>
        <v>101251559</v>
      </c>
      <c r="O179" s="37">
        <f t="shared" si="45"/>
        <v>1.0412148767766105</v>
      </c>
      <c r="P179" s="32">
        <f>SUM(P173:P178)</f>
        <v>21950809</v>
      </c>
      <c r="Q179" s="32">
        <f>SUM(Q173:Q178)</f>
        <v>128523640</v>
      </c>
      <c r="R179" s="32">
        <f>SUM(R173:R178)</f>
        <v>129782918</v>
      </c>
      <c r="S179" s="32">
        <f>SUM(S173:S178)</f>
        <v>76258225</v>
      </c>
      <c r="T179" s="37">
        <f t="shared" si="46"/>
        <v>0.58758291287609976</v>
      </c>
      <c r="U179" s="37">
        <f t="shared" si="47"/>
        <v>0.18420706043226009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17659410</v>
      </c>
      <c r="E180" s="31">
        <v>22562410</v>
      </c>
      <c r="F180" s="31">
        <v>5742240</v>
      </c>
      <c r="G180" s="36">
        <f t="shared" si="40"/>
        <v>0.32516601630518799</v>
      </c>
      <c r="H180" s="31">
        <v>5751877</v>
      </c>
      <c r="I180" s="36">
        <f t="shared" si="41"/>
        <v>0.3257117310261215</v>
      </c>
      <c r="J180" s="31">
        <v>5641389</v>
      </c>
      <c r="K180" s="36">
        <f t="shared" si="42"/>
        <v>0.25003485886481097</v>
      </c>
      <c r="L180" s="31">
        <v>4141468</v>
      </c>
      <c r="M180" s="36">
        <f t="shared" si="43"/>
        <v>0.18355610061159247</v>
      </c>
      <c r="N180" s="31">
        <f t="shared" si="44"/>
        <v>21276974</v>
      </c>
      <c r="O180" s="36">
        <f t="shared" si="45"/>
        <v>0.94302754005445344</v>
      </c>
      <c r="P180" s="31">
        <v>5394183</v>
      </c>
      <c r="Q180" s="31">
        <v>0</v>
      </c>
      <c r="R180" s="31">
        <v>0</v>
      </c>
      <c r="S180" s="31">
        <v>19379258</v>
      </c>
      <c r="T180" s="36">
        <f t="shared" si="46"/>
        <v>0</v>
      </c>
      <c r="U180" s="36">
        <f t="shared" si="47"/>
        <v>-0.23223442734516053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34549366</v>
      </c>
      <c r="E181" s="31">
        <v>38322043</v>
      </c>
      <c r="F181" s="31">
        <v>8963752</v>
      </c>
      <c r="G181" s="36">
        <f t="shared" si="40"/>
        <v>0.25944765527680014</v>
      </c>
      <c r="H181" s="31">
        <v>10357652</v>
      </c>
      <c r="I181" s="36">
        <f t="shared" si="41"/>
        <v>0.29979282398409279</v>
      </c>
      <c r="J181" s="31">
        <v>10277715</v>
      </c>
      <c r="K181" s="36">
        <f t="shared" si="42"/>
        <v>0.26819329543573656</v>
      </c>
      <c r="L181" s="31">
        <v>10432969</v>
      </c>
      <c r="M181" s="36">
        <f t="shared" si="43"/>
        <v>0.27224459301399978</v>
      </c>
      <c r="N181" s="31">
        <f t="shared" si="44"/>
        <v>40032088</v>
      </c>
      <c r="O181" s="36">
        <f t="shared" si="45"/>
        <v>1.044623012400461</v>
      </c>
      <c r="P181" s="31">
        <v>10248838</v>
      </c>
      <c r="Q181" s="31">
        <v>63019988</v>
      </c>
      <c r="R181" s="31">
        <v>39172500</v>
      </c>
      <c r="S181" s="31">
        <v>38626759</v>
      </c>
      <c r="T181" s="36">
        <f t="shared" si="46"/>
        <v>0.98606826217371879</v>
      </c>
      <c r="U181" s="36">
        <f t="shared" si="47"/>
        <v>1.796603673509134E-2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17936310</v>
      </c>
      <c r="E182" s="31">
        <v>18972310</v>
      </c>
      <c r="F182" s="31">
        <v>4773150</v>
      </c>
      <c r="G182" s="36">
        <f t="shared" si="40"/>
        <v>0.26611660926913061</v>
      </c>
      <c r="H182" s="31">
        <v>4561226</v>
      </c>
      <c r="I182" s="36">
        <f t="shared" si="41"/>
        <v>0.25430124702349594</v>
      </c>
      <c r="J182" s="31">
        <v>4446741</v>
      </c>
      <c r="K182" s="36">
        <f t="shared" si="42"/>
        <v>0.23438057885413005</v>
      </c>
      <c r="L182" s="31">
        <v>4369920</v>
      </c>
      <c r="M182" s="36">
        <f t="shared" si="43"/>
        <v>0.23033146728047349</v>
      </c>
      <c r="N182" s="31">
        <f t="shared" si="44"/>
        <v>18151037</v>
      </c>
      <c r="O182" s="36">
        <f t="shared" si="45"/>
        <v>0.95671201872623834</v>
      </c>
      <c r="P182" s="31">
        <v>4377774</v>
      </c>
      <c r="Q182" s="31">
        <v>14412957</v>
      </c>
      <c r="R182" s="31">
        <v>14251957</v>
      </c>
      <c r="S182" s="31">
        <v>17536910</v>
      </c>
      <c r="T182" s="36">
        <f t="shared" si="46"/>
        <v>1.2304913633966199</v>
      </c>
      <c r="U182" s="36">
        <f t="shared" si="47"/>
        <v>-1.7940624618812961E-3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7660808</v>
      </c>
      <c r="E183" s="31">
        <v>6560714</v>
      </c>
      <c r="F183" s="31">
        <v>1375993</v>
      </c>
      <c r="G183" s="36">
        <f t="shared" si="40"/>
        <v>0.17961460462134021</v>
      </c>
      <c r="H183" s="31">
        <v>1418551</v>
      </c>
      <c r="I183" s="36">
        <f t="shared" si="41"/>
        <v>0.18516989330629355</v>
      </c>
      <c r="J183" s="31">
        <v>1417445</v>
      </c>
      <c r="K183" s="36">
        <f t="shared" si="42"/>
        <v>0.2160504176831973</v>
      </c>
      <c r="L183" s="31">
        <v>1416544</v>
      </c>
      <c r="M183" s="36">
        <f t="shared" si="43"/>
        <v>0.2159130850697043</v>
      </c>
      <c r="N183" s="31">
        <f t="shared" si="44"/>
        <v>5628533</v>
      </c>
      <c r="O183" s="36">
        <f t="shared" si="45"/>
        <v>0.85791470257657931</v>
      </c>
      <c r="P183" s="31">
        <v>881898</v>
      </c>
      <c r="Q183" s="31">
        <v>6424344</v>
      </c>
      <c r="R183" s="31">
        <v>6424344</v>
      </c>
      <c r="S183" s="31">
        <v>3761666</v>
      </c>
      <c r="T183" s="36">
        <f t="shared" si="46"/>
        <v>0.58553309100508943</v>
      </c>
      <c r="U183" s="36">
        <f t="shared" si="47"/>
        <v>0.60624471310741157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77805894</v>
      </c>
      <c r="E185" s="32">
        <f>SUM(E180:E184)</f>
        <v>86417477</v>
      </c>
      <c r="F185" s="32">
        <f>SUM(F180:F184)</f>
        <v>20855135</v>
      </c>
      <c r="G185" s="37">
        <f t="shared" si="40"/>
        <v>0.26804055487107442</v>
      </c>
      <c r="H185" s="32">
        <f>SUM(H180:H184)</f>
        <v>22089306</v>
      </c>
      <c r="I185" s="37">
        <f t="shared" si="41"/>
        <v>0.28390273364123286</v>
      </c>
      <c r="J185" s="32">
        <f>SUM(J180:J184)</f>
        <v>21783290</v>
      </c>
      <c r="K185" s="37">
        <f t="shared" si="42"/>
        <v>0.25207042320849055</v>
      </c>
      <c r="L185" s="32">
        <f>SUM(L180:L184)</f>
        <v>20360901</v>
      </c>
      <c r="M185" s="37">
        <f t="shared" si="43"/>
        <v>0.23561091699078418</v>
      </c>
      <c r="N185" s="32">
        <f t="shared" si="44"/>
        <v>85088632</v>
      </c>
      <c r="O185" s="37">
        <f t="shared" si="45"/>
        <v>0.98462296000611083</v>
      </c>
      <c r="P185" s="32">
        <f>SUM(P180:P184)</f>
        <v>20902693</v>
      </c>
      <c r="Q185" s="32">
        <f>SUM(Q180:Q184)</f>
        <v>83857289</v>
      </c>
      <c r="R185" s="32">
        <f>SUM(R180:R184)</f>
        <v>59848801</v>
      </c>
      <c r="S185" s="32">
        <f>SUM(S180:S184)</f>
        <v>79304593</v>
      </c>
      <c r="T185" s="37">
        <f t="shared" si="46"/>
        <v>1.3250824022355936</v>
      </c>
      <c r="U185" s="37">
        <f t="shared" si="47"/>
        <v>-2.5919722401319345E-2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4878124</v>
      </c>
      <c r="E186" s="31">
        <v>4578124</v>
      </c>
      <c r="F186" s="31">
        <v>1534980</v>
      </c>
      <c r="G186" s="36">
        <f t="shared" si="40"/>
        <v>0.31466604784954216</v>
      </c>
      <c r="H186" s="31">
        <v>384655</v>
      </c>
      <c r="I186" s="36">
        <f t="shared" si="41"/>
        <v>7.8853059085828903E-2</v>
      </c>
      <c r="J186" s="31">
        <v>775296</v>
      </c>
      <c r="K186" s="36">
        <f t="shared" si="42"/>
        <v>0.16934796873129693</v>
      </c>
      <c r="L186" s="31">
        <v>812219</v>
      </c>
      <c r="M186" s="36">
        <f t="shared" si="43"/>
        <v>0.17741306264312631</v>
      </c>
      <c r="N186" s="31">
        <f t="shared" si="44"/>
        <v>3507150</v>
      </c>
      <c r="O186" s="36">
        <f t="shared" si="45"/>
        <v>0.76606706153000659</v>
      </c>
      <c r="P186" s="31">
        <v>551538</v>
      </c>
      <c r="Q186" s="31">
        <v>5765512</v>
      </c>
      <c r="R186" s="31">
        <v>5765512</v>
      </c>
      <c r="S186" s="31">
        <v>4116272</v>
      </c>
      <c r="T186" s="36">
        <f t="shared" si="46"/>
        <v>0.71394734760763656</v>
      </c>
      <c r="U186" s="36">
        <f t="shared" si="47"/>
        <v>0.47264377069213737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4009818</v>
      </c>
      <c r="E187" s="31">
        <v>4009818</v>
      </c>
      <c r="F187" s="31">
        <v>847709</v>
      </c>
      <c r="G187" s="36">
        <f t="shared" si="40"/>
        <v>0.21140834820932022</v>
      </c>
      <c r="H187" s="31">
        <v>854603</v>
      </c>
      <c r="I187" s="36">
        <f t="shared" si="41"/>
        <v>0.21312762823649353</v>
      </c>
      <c r="J187" s="31">
        <v>846329</v>
      </c>
      <c r="K187" s="36">
        <f t="shared" si="42"/>
        <v>0.21106419293843262</v>
      </c>
      <c r="L187" s="31">
        <v>869697</v>
      </c>
      <c r="M187" s="36">
        <f t="shared" si="43"/>
        <v>0.21689188885879609</v>
      </c>
      <c r="N187" s="31">
        <f t="shared" si="44"/>
        <v>3418338</v>
      </c>
      <c r="O187" s="36">
        <f t="shared" si="45"/>
        <v>0.85249205824304242</v>
      </c>
      <c r="P187" s="31">
        <v>718169</v>
      </c>
      <c r="Q187" s="31">
        <v>2854204</v>
      </c>
      <c r="R187" s="31">
        <v>2854204</v>
      </c>
      <c r="S187" s="31">
        <v>2854484</v>
      </c>
      <c r="T187" s="36">
        <f t="shared" si="46"/>
        <v>1.0000981009065926</v>
      </c>
      <c r="U187" s="36">
        <f t="shared" si="47"/>
        <v>0.21099212023910807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150571887</v>
      </c>
      <c r="E188" s="31">
        <v>150571887</v>
      </c>
      <c r="F188" s="31">
        <v>37703334</v>
      </c>
      <c r="G188" s="36">
        <f t="shared" si="40"/>
        <v>0.25040088658781301</v>
      </c>
      <c r="H188" s="31">
        <v>36893080</v>
      </c>
      <c r="I188" s="36">
        <f t="shared" si="41"/>
        <v>0.24501970942291504</v>
      </c>
      <c r="J188" s="31">
        <v>31150355</v>
      </c>
      <c r="K188" s="36">
        <f t="shared" si="42"/>
        <v>0.20688028569370323</v>
      </c>
      <c r="L188" s="31">
        <v>39307520</v>
      </c>
      <c r="M188" s="36">
        <f t="shared" si="43"/>
        <v>0.2610548408681363</v>
      </c>
      <c r="N188" s="31">
        <f t="shared" si="44"/>
        <v>145054289</v>
      </c>
      <c r="O188" s="36">
        <f t="shared" si="45"/>
        <v>0.96335572257256763</v>
      </c>
      <c r="P188" s="31">
        <v>40286164</v>
      </c>
      <c r="Q188" s="31">
        <v>133625015</v>
      </c>
      <c r="R188" s="31">
        <v>133625015</v>
      </c>
      <c r="S188" s="31">
        <v>140768458</v>
      </c>
      <c r="T188" s="36">
        <f t="shared" si="46"/>
        <v>1.0534588751963845</v>
      </c>
      <c r="U188" s="36">
        <f t="shared" si="47"/>
        <v>-2.4292310382294069E-2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9951546</v>
      </c>
      <c r="E189" s="31">
        <v>8758546</v>
      </c>
      <c r="F189" s="31">
        <v>1846390</v>
      </c>
      <c r="G189" s="36">
        <f t="shared" si="40"/>
        <v>0.18553800585356287</v>
      </c>
      <c r="H189" s="31">
        <v>3041147</v>
      </c>
      <c r="I189" s="36">
        <f t="shared" si="41"/>
        <v>0.30559543210672996</v>
      </c>
      <c r="J189" s="31">
        <v>1914995</v>
      </c>
      <c r="K189" s="36">
        <f t="shared" si="42"/>
        <v>0.21864302590863827</v>
      </c>
      <c r="L189" s="31">
        <v>1856826</v>
      </c>
      <c r="M189" s="36">
        <f t="shared" si="43"/>
        <v>0.21200162675402973</v>
      </c>
      <c r="N189" s="31">
        <f t="shared" si="44"/>
        <v>8659358</v>
      </c>
      <c r="O189" s="36">
        <f t="shared" si="45"/>
        <v>0.98867528925463199</v>
      </c>
      <c r="P189" s="31">
        <v>1583313</v>
      </c>
      <c r="Q189" s="31">
        <v>8511472</v>
      </c>
      <c r="R189" s="31">
        <v>8513472</v>
      </c>
      <c r="S189" s="31">
        <v>8173565</v>
      </c>
      <c r="T189" s="36">
        <f t="shared" si="46"/>
        <v>0.96007422118731345</v>
      </c>
      <c r="U189" s="36">
        <f t="shared" si="47"/>
        <v>0.17274727107021803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169411375</v>
      </c>
      <c r="E191" s="32">
        <f>SUM(E186:E190)</f>
        <v>167918375</v>
      </c>
      <c r="F191" s="32">
        <f>SUM(F186:F190)</f>
        <v>41932413</v>
      </c>
      <c r="G191" s="37">
        <f t="shared" si="40"/>
        <v>0.24751828500299936</v>
      </c>
      <c r="H191" s="32">
        <f>SUM(H186:H190)</f>
        <v>41173485</v>
      </c>
      <c r="I191" s="37">
        <f t="shared" si="41"/>
        <v>0.24303849136458516</v>
      </c>
      <c r="J191" s="32">
        <f>SUM(J186:J190)</f>
        <v>34686975</v>
      </c>
      <c r="K191" s="37">
        <f t="shared" si="42"/>
        <v>0.20657045424599899</v>
      </c>
      <c r="L191" s="32">
        <f>SUM(L186:L190)</f>
        <v>42846262</v>
      </c>
      <c r="M191" s="37">
        <f t="shared" si="43"/>
        <v>0.25516124724289407</v>
      </c>
      <c r="N191" s="32">
        <f t="shared" si="44"/>
        <v>160639135</v>
      </c>
      <c r="O191" s="37">
        <f t="shared" si="45"/>
        <v>0.95665012837338381</v>
      </c>
      <c r="P191" s="32">
        <f>SUM(P186:P190)</f>
        <v>43139184</v>
      </c>
      <c r="Q191" s="32">
        <f>SUM(Q186:Q190)</f>
        <v>150756203</v>
      </c>
      <c r="R191" s="32">
        <f>SUM(R186:R190)</f>
        <v>150758203</v>
      </c>
      <c r="S191" s="32">
        <f>SUM(S186:S190)</f>
        <v>155912779</v>
      </c>
      <c r="T191" s="37">
        <f t="shared" si="46"/>
        <v>1.034191015131694</v>
      </c>
      <c r="U191" s="37">
        <f t="shared" si="47"/>
        <v>-6.7901608894596066E-3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19259206</v>
      </c>
      <c r="E192" s="31">
        <v>19259206</v>
      </c>
      <c r="F192" s="31">
        <v>3172201</v>
      </c>
      <c r="G192" s="36">
        <f t="shared" si="40"/>
        <v>0.16471089202742834</v>
      </c>
      <c r="H192" s="31">
        <v>4780742</v>
      </c>
      <c r="I192" s="36">
        <f t="shared" si="41"/>
        <v>0.24823152107101404</v>
      </c>
      <c r="J192" s="31">
        <v>3091830</v>
      </c>
      <c r="K192" s="36">
        <f t="shared" si="42"/>
        <v>0.16053777087175869</v>
      </c>
      <c r="L192" s="31">
        <v>4679935</v>
      </c>
      <c r="M192" s="36">
        <f t="shared" si="43"/>
        <v>0.24299729698098665</v>
      </c>
      <c r="N192" s="31">
        <f t="shared" si="44"/>
        <v>15724708</v>
      </c>
      <c r="O192" s="36">
        <f t="shared" si="45"/>
        <v>0.81647748095118766</v>
      </c>
      <c r="P192" s="31">
        <v>3017301</v>
      </c>
      <c r="Q192" s="31">
        <v>18096181</v>
      </c>
      <c r="R192" s="31">
        <v>18096181</v>
      </c>
      <c r="S192" s="31">
        <v>16638850</v>
      </c>
      <c r="T192" s="36">
        <f t="shared" si="46"/>
        <v>0.91946748322201244</v>
      </c>
      <c r="U192" s="36">
        <f t="shared" si="47"/>
        <v>0.55103352300615693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28790548</v>
      </c>
      <c r="E193" s="31">
        <v>28790548</v>
      </c>
      <c r="F193" s="31">
        <v>7676625</v>
      </c>
      <c r="G193" s="36">
        <f t="shared" si="40"/>
        <v>0.26663698794479357</v>
      </c>
      <c r="H193" s="31">
        <v>7977649</v>
      </c>
      <c r="I193" s="36">
        <f t="shared" si="41"/>
        <v>0.27709264165447633</v>
      </c>
      <c r="J193" s="31">
        <v>8283524</v>
      </c>
      <c r="K193" s="36">
        <f t="shared" si="42"/>
        <v>0.28771678816255947</v>
      </c>
      <c r="L193" s="31">
        <v>8938085</v>
      </c>
      <c r="M193" s="36">
        <f t="shared" si="43"/>
        <v>0.31045206225320893</v>
      </c>
      <c r="N193" s="31">
        <f t="shared" si="44"/>
        <v>32875883</v>
      </c>
      <c r="O193" s="36">
        <f t="shared" si="45"/>
        <v>1.1418984800150382</v>
      </c>
      <c r="P193" s="31">
        <v>9457501</v>
      </c>
      <c r="Q193" s="31">
        <v>25427939</v>
      </c>
      <c r="R193" s="31">
        <v>25427939</v>
      </c>
      <c r="S193" s="31">
        <v>27223864</v>
      </c>
      <c r="T193" s="36">
        <f t="shared" si="46"/>
        <v>1.0706280206193668</v>
      </c>
      <c r="U193" s="36">
        <f t="shared" si="47"/>
        <v>-5.4921062128357123E-2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10749779</v>
      </c>
      <c r="E194" s="31">
        <v>11237669</v>
      </c>
      <c r="F194" s="31">
        <v>3469791</v>
      </c>
      <c r="G194" s="36">
        <f t="shared" si="40"/>
        <v>0.3227778915268863</v>
      </c>
      <c r="H194" s="31">
        <v>2792770</v>
      </c>
      <c r="I194" s="36">
        <f t="shared" si="41"/>
        <v>0.25979789910099549</v>
      </c>
      <c r="J194" s="31">
        <v>2782195</v>
      </c>
      <c r="K194" s="36">
        <f t="shared" si="42"/>
        <v>0.24757758926695564</v>
      </c>
      <c r="L194" s="31">
        <v>3076380</v>
      </c>
      <c r="M194" s="36">
        <f t="shared" si="43"/>
        <v>0.27375606097670258</v>
      </c>
      <c r="N194" s="31">
        <f t="shared" si="44"/>
        <v>12121136</v>
      </c>
      <c r="O194" s="36">
        <f t="shared" si="45"/>
        <v>1.0786165707496813</v>
      </c>
      <c r="P194" s="31">
        <v>2840823</v>
      </c>
      <c r="Q194" s="31">
        <v>11041258</v>
      </c>
      <c r="R194" s="31">
        <v>11041258</v>
      </c>
      <c r="S194" s="31">
        <v>10696209</v>
      </c>
      <c r="T194" s="36">
        <f t="shared" si="46"/>
        <v>0.96874912260903601</v>
      </c>
      <c r="U194" s="36">
        <f t="shared" si="47"/>
        <v>8.2918576764550167E-2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27550840</v>
      </c>
      <c r="E195" s="31">
        <v>54451840</v>
      </c>
      <c r="F195" s="31">
        <v>7951430</v>
      </c>
      <c r="G195" s="36">
        <f t="shared" si="40"/>
        <v>0.2886093491160342</v>
      </c>
      <c r="H195" s="31">
        <v>15299900</v>
      </c>
      <c r="I195" s="36">
        <f t="shared" si="41"/>
        <v>0.55533334010868629</v>
      </c>
      <c r="J195" s="31">
        <v>8103241</v>
      </c>
      <c r="K195" s="36">
        <f t="shared" si="42"/>
        <v>0.14881482425570927</v>
      </c>
      <c r="L195" s="31">
        <v>8462188</v>
      </c>
      <c r="M195" s="36">
        <f t="shared" si="43"/>
        <v>0.15540683290041254</v>
      </c>
      <c r="N195" s="31">
        <f t="shared" si="44"/>
        <v>39816759</v>
      </c>
      <c r="O195" s="36">
        <f t="shared" si="45"/>
        <v>0.73122889878468755</v>
      </c>
      <c r="P195" s="31">
        <v>7055695</v>
      </c>
      <c r="Q195" s="31">
        <v>26232073</v>
      </c>
      <c r="R195" s="31">
        <v>26232073</v>
      </c>
      <c r="S195" s="31">
        <v>27392906</v>
      </c>
      <c r="T195" s="36">
        <f t="shared" si="46"/>
        <v>1.0442524309840095</v>
      </c>
      <c r="U195" s="36">
        <f t="shared" si="47"/>
        <v>0.19934152482498191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30372814</v>
      </c>
      <c r="E196" s="31">
        <v>30372814</v>
      </c>
      <c r="F196" s="31">
        <v>7307238</v>
      </c>
      <c r="G196" s="36">
        <f t="shared" si="40"/>
        <v>0.24058482035941747</v>
      </c>
      <c r="H196" s="31">
        <v>7328713</v>
      </c>
      <c r="I196" s="36">
        <f t="shared" si="41"/>
        <v>0.24129186712828124</v>
      </c>
      <c r="J196" s="31">
        <v>4820999</v>
      </c>
      <c r="K196" s="36">
        <f t="shared" si="42"/>
        <v>0.15872743961096261</v>
      </c>
      <c r="L196" s="31">
        <v>7010353</v>
      </c>
      <c r="M196" s="36">
        <f t="shared" si="43"/>
        <v>0.23081012513361454</v>
      </c>
      <c r="N196" s="31">
        <f t="shared" si="44"/>
        <v>26467303</v>
      </c>
      <c r="O196" s="36">
        <f t="shared" si="45"/>
        <v>0.87141425223227587</v>
      </c>
      <c r="P196" s="31">
        <v>3376654</v>
      </c>
      <c r="Q196" s="31">
        <v>22498381</v>
      </c>
      <c r="R196" s="31">
        <v>22498381</v>
      </c>
      <c r="S196" s="31">
        <v>18704756</v>
      </c>
      <c r="T196" s="36">
        <f t="shared" si="46"/>
        <v>0.83138231146498942</v>
      </c>
      <c r="U196" s="36">
        <f t="shared" si="47"/>
        <v>1.076124174996905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116723187</v>
      </c>
      <c r="E198" s="32">
        <f>SUM(E192:E197)</f>
        <v>144112077</v>
      </c>
      <c r="F198" s="32">
        <f>SUM(F192:F197)</f>
        <v>29577285</v>
      </c>
      <c r="G198" s="37">
        <f t="shared" si="40"/>
        <v>0.25339682508840339</v>
      </c>
      <c r="H198" s="32">
        <f>SUM(H192:H197)</f>
        <v>38179774</v>
      </c>
      <c r="I198" s="37">
        <f t="shared" si="41"/>
        <v>0.32709674042741826</v>
      </c>
      <c r="J198" s="32">
        <f>SUM(J192:J197)</f>
        <v>27081789</v>
      </c>
      <c r="K198" s="37">
        <f t="shared" si="42"/>
        <v>0.18792171734503557</v>
      </c>
      <c r="L198" s="32">
        <f>SUM(L192:L197)</f>
        <v>32166941</v>
      </c>
      <c r="M198" s="37">
        <f t="shared" si="43"/>
        <v>0.22320780929415096</v>
      </c>
      <c r="N198" s="32">
        <f t="shared" si="44"/>
        <v>127005789</v>
      </c>
      <c r="O198" s="37">
        <f t="shared" si="45"/>
        <v>0.88129872002330523</v>
      </c>
      <c r="P198" s="32">
        <f>SUM(P192:P197)</f>
        <v>25747974</v>
      </c>
      <c r="Q198" s="32">
        <f>SUM(Q192:Q197)</f>
        <v>103295832</v>
      </c>
      <c r="R198" s="32">
        <f>SUM(R192:R197)</f>
        <v>103295832</v>
      </c>
      <c r="S198" s="32">
        <f>SUM(S192:S197)</f>
        <v>100656585</v>
      </c>
      <c r="T198" s="37">
        <f t="shared" si="46"/>
        <v>0.97444962735766527</v>
      </c>
      <c r="U198" s="37">
        <f t="shared" si="47"/>
        <v>0.24929988666292724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6100470</v>
      </c>
      <c r="E199" s="31">
        <v>6020795</v>
      </c>
      <c r="F199" s="31">
        <v>1005370</v>
      </c>
      <c r="G199" s="36">
        <f t="shared" si="40"/>
        <v>0.1648020562350114</v>
      </c>
      <c r="H199" s="31">
        <v>1504281</v>
      </c>
      <c r="I199" s="36">
        <f t="shared" si="41"/>
        <v>0.24658444349369801</v>
      </c>
      <c r="J199" s="31">
        <v>1499239</v>
      </c>
      <c r="K199" s="36">
        <f t="shared" si="42"/>
        <v>0.24901013902649069</v>
      </c>
      <c r="L199" s="31">
        <v>1504452</v>
      </c>
      <c r="M199" s="36">
        <f t="shared" si="43"/>
        <v>0.24987597152867685</v>
      </c>
      <c r="N199" s="31">
        <f t="shared" si="44"/>
        <v>5513342</v>
      </c>
      <c r="O199" s="36">
        <f t="shared" si="45"/>
        <v>0.91571661217497025</v>
      </c>
      <c r="P199" s="31">
        <v>1439578</v>
      </c>
      <c r="Q199" s="31">
        <v>5826619</v>
      </c>
      <c r="R199" s="31">
        <v>5826619</v>
      </c>
      <c r="S199" s="31">
        <v>5244367</v>
      </c>
      <c r="T199" s="36">
        <f t="shared" si="46"/>
        <v>0.9000703495457657</v>
      </c>
      <c r="U199" s="36">
        <f t="shared" si="47"/>
        <v>4.5064595318905942E-2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49147988</v>
      </c>
      <c r="E200" s="31">
        <v>49640554</v>
      </c>
      <c r="F200" s="31">
        <v>17821212</v>
      </c>
      <c r="G200" s="36">
        <f t="shared" si="40"/>
        <v>0.36260308356875159</v>
      </c>
      <c r="H200" s="31">
        <v>11424148</v>
      </c>
      <c r="I200" s="36">
        <f t="shared" si="41"/>
        <v>0.23244385914638052</v>
      </c>
      <c r="J200" s="31">
        <v>17872095</v>
      </c>
      <c r="K200" s="36">
        <f t="shared" si="42"/>
        <v>0.3600301277862451</v>
      </c>
      <c r="L200" s="31">
        <v>3281381</v>
      </c>
      <c r="M200" s="36">
        <f t="shared" si="43"/>
        <v>6.6102827941847714E-2</v>
      </c>
      <c r="N200" s="31">
        <f t="shared" si="44"/>
        <v>50398836</v>
      </c>
      <c r="O200" s="36">
        <f t="shared" si="45"/>
        <v>1.0152754540168911</v>
      </c>
      <c r="P200" s="31">
        <v>5221979</v>
      </c>
      <c r="Q200" s="31">
        <v>32934782</v>
      </c>
      <c r="R200" s="31">
        <v>33660993</v>
      </c>
      <c r="S200" s="31">
        <v>35418598</v>
      </c>
      <c r="T200" s="36">
        <f t="shared" si="46"/>
        <v>1.0522148886100895</v>
      </c>
      <c r="U200" s="36">
        <f t="shared" si="47"/>
        <v>-0.37162118039923175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25686288</v>
      </c>
      <c r="E202" s="31">
        <v>34163447</v>
      </c>
      <c r="F202" s="31">
        <v>8805932</v>
      </c>
      <c r="G202" s="36">
        <f t="shared" si="40"/>
        <v>0.34282618025617401</v>
      </c>
      <c r="H202" s="31">
        <v>8300285</v>
      </c>
      <c r="I202" s="36">
        <f t="shared" si="41"/>
        <v>0.32314069670167989</v>
      </c>
      <c r="J202" s="31">
        <v>8480773</v>
      </c>
      <c r="K202" s="36">
        <f t="shared" si="42"/>
        <v>0.24824113913329648</v>
      </c>
      <c r="L202" s="31">
        <v>7825383</v>
      </c>
      <c r="M202" s="36">
        <f t="shared" si="43"/>
        <v>0.22905718500829264</v>
      </c>
      <c r="N202" s="31">
        <f t="shared" si="44"/>
        <v>33412373</v>
      </c>
      <c r="O202" s="36">
        <f t="shared" si="45"/>
        <v>0.97801527462963556</v>
      </c>
      <c r="P202" s="31">
        <v>7080641</v>
      </c>
      <c r="Q202" s="31">
        <v>29177511</v>
      </c>
      <c r="R202" s="31">
        <v>29177511</v>
      </c>
      <c r="S202" s="31">
        <v>28069869</v>
      </c>
      <c r="T202" s="36">
        <f t="shared" si="46"/>
        <v>0.96203781741355521</v>
      </c>
      <c r="U202" s="36">
        <f t="shared" si="47"/>
        <v>0.10518002536775972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80934746</v>
      </c>
      <c r="E204" s="32">
        <f>SUM(E199:E203)</f>
        <v>89824796</v>
      </c>
      <c r="F204" s="32">
        <f>SUM(F199:F203)</f>
        <v>27632514</v>
      </c>
      <c r="G204" s="37">
        <f t="shared" si="40"/>
        <v>0.34141719552687544</v>
      </c>
      <c r="H204" s="32">
        <f>SUM(H199:H203)</f>
        <v>21228714</v>
      </c>
      <c r="I204" s="37">
        <f t="shared" si="41"/>
        <v>0.26229419438716717</v>
      </c>
      <c r="J204" s="32">
        <f>SUM(J199:J203)</f>
        <v>27852107</v>
      </c>
      <c r="K204" s="37">
        <f t="shared" si="42"/>
        <v>0.31007147514145206</v>
      </c>
      <c r="L204" s="32">
        <f>SUM(L199:L203)</f>
        <v>12611216</v>
      </c>
      <c r="M204" s="37">
        <f t="shared" si="43"/>
        <v>0.14039793644507692</v>
      </c>
      <c r="N204" s="32">
        <f t="shared" si="44"/>
        <v>89324551</v>
      </c>
      <c r="O204" s="37">
        <f t="shared" si="45"/>
        <v>0.99443088075591068</v>
      </c>
      <c r="P204" s="32">
        <f>SUM(P199:P203)</f>
        <v>13742198</v>
      </c>
      <c r="Q204" s="32">
        <f>SUM(Q199:Q203)</f>
        <v>67938912</v>
      </c>
      <c r="R204" s="32">
        <f>SUM(R199:R203)</f>
        <v>68665123</v>
      </c>
      <c r="S204" s="32">
        <f>SUM(S199:S203)</f>
        <v>68732834</v>
      </c>
      <c r="T204" s="37">
        <f t="shared" si="46"/>
        <v>1.0009861046924797</v>
      </c>
      <c r="U204" s="37">
        <f t="shared" si="47"/>
        <v>-8.2299934843028777E-2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547903324</v>
      </c>
      <c r="E205" s="32">
        <f>SUM(E173:E178,E180:E184,E186:E190,E192:E197,E199:E203)</f>
        <v>585516398</v>
      </c>
      <c r="F205" s="32">
        <f>SUM(F173:F178,F180:F184,F186:F190,F192:F197,F199:F203)</f>
        <v>142448528</v>
      </c>
      <c r="G205" s="37">
        <f t="shared" si="40"/>
        <v>0.25998843547808081</v>
      </c>
      <c r="H205" s="32">
        <f>SUM(H173:H178,H180:H184,H186:H190,H192:H197,H199:H203)</f>
        <v>151252173</v>
      </c>
      <c r="I205" s="37">
        <f t="shared" si="41"/>
        <v>0.27605631573061967</v>
      </c>
      <c r="J205" s="32">
        <f>SUM(J173:J178,J180:J184,J186:J190,J192:J197,J199:J203)</f>
        <v>135629342</v>
      </c>
      <c r="K205" s="37">
        <f t="shared" si="42"/>
        <v>0.23164055261864758</v>
      </c>
      <c r="L205" s="32">
        <f>SUM(L173:L178,L180:L184,L186:L190,L192:L197,L199:L203)</f>
        <v>133979623</v>
      </c>
      <c r="M205" s="37">
        <f t="shared" si="43"/>
        <v>0.22882300727639057</v>
      </c>
      <c r="N205" s="32">
        <f t="shared" si="44"/>
        <v>563309666</v>
      </c>
      <c r="O205" s="37">
        <f t="shared" si="45"/>
        <v>0.96207325349750494</v>
      </c>
      <c r="P205" s="32">
        <f>SUM(P173:P178,P180:P184,P186:P190,P192:P197,P199:P203)</f>
        <v>125482858</v>
      </c>
      <c r="Q205" s="32">
        <f>SUM(Q173:Q178,Q180:Q184,Q186:Q190,Q192:Q197,Q199:Q203)</f>
        <v>534371876</v>
      </c>
      <c r="R205" s="32">
        <f>SUM(R173:R178,R180:R184,R186:R190,R192:R197,R199:R203)</f>
        <v>512350877</v>
      </c>
      <c r="S205" s="32">
        <f>SUM(S173:S178,S180:S184,S186:S190,S192:S197,S199:S203)</f>
        <v>480865016</v>
      </c>
      <c r="T205" s="37">
        <f t="shared" si="46"/>
        <v>0.938546292368306</v>
      </c>
      <c r="U205" s="37">
        <f t="shared" si="47"/>
        <v>6.7712555606599167E-2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12854282</v>
      </c>
      <c r="E208" s="31">
        <v>12854282</v>
      </c>
      <c r="F208" s="31">
        <v>851660</v>
      </c>
      <c r="G208" s="36">
        <f t="shared" ref="G208:G231" si="48">IF(($D208     =0),0,($F208     /$D208     ))</f>
        <v>6.625496468803159E-2</v>
      </c>
      <c r="H208" s="31">
        <v>2339095</v>
      </c>
      <c r="I208" s="36">
        <f t="shared" ref="I208:I231" si="49">IF(($D208     =0),0,($H208     /$D208     ))</f>
        <v>0.18197010148058057</v>
      </c>
      <c r="J208" s="31">
        <v>2419302</v>
      </c>
      <c r="K208" s="36">
        <f t="shared" ref="K208:K231" si="50">IF(($E208     =0),0,($J208     /$E208     ))</f>
        <v>0.18820981210774745</v>
      </c>
      <c r="L208" s="31">
        <v>1593281</v>
      </c>
      <c r="M208" s="36">
        <f t="shared" ref="M208:M231" si="51">IF(($E208     =0),0,($L208     /$E208     ))</f>
        <v>0.1239494356822108</v>
      </c>
      <c r="N208" s="31">
        <f t="shared" ref="N208:N231" si="52">$F208     +$H208     +$J208     +$L208</f>
        <v>7203338</v>
      </c>
      <c r="O208" s="36">
        <f t="shared" ref="O208:O231" si="53">IF(($E208     =0),0,($N208     /$E208     ))</f>
        <v>0.56038431395857036</v>
      </c>
      <c r="P208" s="31">
        <v>2539983</v>
      </c>
      <c r="Q208" s="31">
        <v>12213983</v>
      </c>
      <c r="R208" s="31">
        <v>12176817</v>
      </c>
      <c r="S208" s="31">
        <v>9587340</v>
      </c>
      <c r="T208" s="36">
        <f t="shared" ref="T208:T231" si="54">IF(($R208     =0),0,($S208     /$R208     ))</f>
        <v>0.78734368759914841</v>
      </c>
      <c r="U208" s="36">
        <f t="shared" ref="U208:U231" si="55">IF(($P208     =0),0,(($L208     /$P208     )-1))</f>
        <v>-0.37271981741610083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68028598</v>
      </c>
      <c r="E209" s="31">
        <v>70281034</v>
      </c>
      <c r="F209" s="31">
        <v>14936488</v>
      </c>
      <c r="G209" s="36">
        <f t="shared" si="48"/>
        <v>0.21956189660119116</v>
      </c>
      <c r="H209" s="31">
        <v>14924100</v>
      </c>
      <c r="I209" s="36">
        <f t="shared" si="49"/>
        <v>0.21937979671431712</v>
      </c>
      <c r="J209" s="31">
        <v>14743544</v>
      </c>
      <c r="K209" s="36">
        <f t="shared" si="50"/>
        <v>0.20977983903879388</v>
      </c>
      <c r="L209" s="31">
        <v>14509341</v>
      </c>
      <c r="M209" s="36">
        <f t="shared" si="51"/>
        <v>0.2064474606335473</v>
      </c>
      <c r="N209" s="31">
        <f t="shared" si="52"/>
        <v>59113473</v>
      </c>
      <c r="O209" s="36">
        <f t="shared" si="53"/>
        <v>0.84110135602159752</v>
      </c>
      <c r="P209" s="31">
        <v>17617459</v>
      </c>
      <c r="Q209" s="31">
        <v>58454161</v>
      </c>
      <c r="R209" s="31">
        <v>64134711</v>
      </c>
      <c r="S209" s="31">
        <v>59601184</v>
      </c>
      <c r="T209" s="36">
        <f t="shared" si="54"/>
        <v>0.92931242802357061</v>
      </c>
      <c r="U209" s="36">
        <f t="shared" si="55"/>
        <v>-0.17642260441758373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22819401</v>
      </c>
      <c r="E210" s="31">
        <v>28042457</v>
      </c>
      <c r="F210" s="31">
        <v>3882755</v>
      </c>
      <c r="G210" s="36">
        <f t="shared" si="48"/>
        <v>0.17015148644786951</v>
      </c>
      <c r="H210" s="31">
        <v>6017292</v>
      </c>
      <c r="I210" s="36">
        <f t="shared" si="49"/>
        <v>0.26369193477076808</v>
      </c>
      <c r="J210" s="31">
        <v>6013117</v>
      </c>
      <c r="K210" s="36">
        <f t="shared" si="50"/>
        <v>0.21442903523040083</v>
      </c>
      <c r="L210" s="31">
        <v>4019205</v>
      </c>
      <c r="M210" s="36">
        <f t="shared" si="51"/>
        <v>0.14332570787217397</v>
      </c>
      <c r="N210" s="31">
        <f t="shared" si="52"/>
        <v>19932369</v>
      </c>
      <c r="O210" s="36">
        <f t="shared" si="53"/>
        <v>0.71079253148181698</v>
      </c>
      <c r="P210" s="31">
        <v>2363157</v>
      </c>
      <c r="Q210" s="31">
        <v>17882568</v>
      </c>
      <c r="R210" s="31">
        <v>21545373</v>
      </c>
      <c r="S210" s="31">
        <v>17495249</v>
      </c>
      <c r="T210" s="36">
        <f t="shared" si="54"/>
        <v>0.81201884970847338</v>
      </c>
      <c r="U210" s="36">
        <f t="shared" si="55"/>
        <v>0.70077781543926188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29995860</v>
      </c>
      <c r="E211" s="31">
        <v>29805860</v>
      </c>
      <c r="F211" s="31">
        <v>3055688</v>
      </c>
      <c r="G211" s="36">
        <f t="shared" si="48"/>
        <v>0.10187032477148514</v>
      </c>
      <c r="H211" s="31">
        <v>2053088</v>
      </c>
      <c r="I211" s="36">
        <f t="shared" si="49"/>
        <v>6.8445712174946813E-2</v>
      </c>
      <c r="J211" s="31">
        <v>3150966</v>
      </c>
      <c r="K211" s="36">
        <f t="shared" si="50"/>
        <v>0.10571632558161381</v>
      </c>
      <c r="L211" s="31">
        <v>3123064</v>
      </c>
      <c r="M211" s="36">
        <f t="shared" si="51"/>
        <v>0.10478020094035199</v>
      </c>
      <c r="N211" s="31">
        <f t="shared" si="52"/>
        <v>11382806</v>
      </c>
      <c r="O211" s="36">
        <f t="shared" si="53"/>
        <v>0.38189825759095697</v>
      </c>
      <c r="P211" s="31">
        <v>4709209</v>
      </c>
      <c r="Q211" s="31">
        <v>9629428</v>
      </c>
      <c r="R211" s="31">
        <v>12639391</v>
      </c>
      <c r="S211" s="31">
        <v>13100275</v>
      </c>
      <c r="T211" s="36">
        <f t="shared" si="54"/>
        <v>1.0364640986262708</v>
      </c>
      <c r="U211" s="36">
        <f t="shared" si="55"/>
        <v>-0.33681771184927234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44627867</v>
      </c>
      <c r="E212" s="31">
        <v>44627867</v>
      </c>
      <c r="F212" s="31">
        <v>7299935</v>
      </c>
      <c r="G212" s="36">
        <f t="shared" si="48"/>
        <v>0.16357346856841712</v>
      </c>
      <c r="H212" s="31">
        <v>7498629</v>
      </c>
      <c r="I212" s="36">
        <f t="shared" si="49"/>
        <v>0.16802570913819387</v>
      </c>
      <c r="J212" s="31">
        <v>30326610</v>
      </c>
      <c r="K212" s="36">
        <f t="shared" si="50"/>
        <v>0.67954424082154763</v>
      </c>
      <c r="L212" s="31">
        <v>14362306</v>
      </c>
      <c r="M212" s="36">
        <f t="shared" si="51"/>
        <v>0.32182371610993643</v>
      </c>
      <c r="N212" s="31">
        <f t="shared" si="52"/>
        <v>59487480</v>
      </c>
      <c r="O212" s="36">
        <f t="shared" si="53"/>
        <v>1.3329671346380951</v>
      </c>
      <c r="P212" s="31">
        <v>7159255</v>
      </c>
      <c r="Q212" s="31">
        <v>35565447</v>
      </c>
      <c r="R212" s="31">
        <v>35565447</v>
      </c>
      <c r="S212" s="31">
        <v>28581315</v>
      </c>
      <c r="T212" s="36">
        <f t="shared" si="54"/>
        <v>0.80362591815590001</v>
      </c>
      <c r="U212" s="36">
        <f t="shared" si="55"/>
        <v>1.0061173962933294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10633000</v>
      </c>
      <c r="E213" s="31">
        <v>10633000</v>
      </c>
      <c r="F213" s="31">
        <v>2820520</v>
      </c>
      <c r="G213" s="36">
        <f t="shared" si="48"/>
        <v>0.26526097996802406</v>
      </c>
      <c r="H213" s="31">
        <v>2563977</v>
      </c>
      <c r="I213" s="36">
        <f t="shared" si="49"/>
        <v>0.24113392269350137</v>
      </c>
      <c r="J213" s="31">
        <v>2981814</v>
      </c>
      <c r="K213" s="36">
        <f t="shared" si="50"/>
        <v>0.28043017022477196</v>
      </c>
      <c r="L213" s="31">
        <v>3184090</v>
      </c>
      <c r="M213" s="36">
        <f t="shared" si="51"/>
        <v>0.29945358788676762</v>
      </c>
      <c r="N213" s="31">
        <f t="shared" si="52"/>
        <v>11550401</v>
      </c>
      <c r="O213" s="36">
        <f t="shared" si="53"/>
        <v>1.086278660773065</v>
      </c>
      <c r="P213" s="31">
        <v>2368086</v>
      </c>
      <c r="Q213" s="31">
        <v>10444000</v>
      </c>
      <c r="R213" s="31">
        <v>10444000</v>
      </c>
      <c r="S213" s="31">
        <v>10050594</v>
      </c>
      <c r="T213" s="36">
        <f t="shared" si="54"/>
        <v>0.96233186518575253</v>
      </c>
      <c r="U213" s="36">
        <f t="shared" si="55"/>
        <v>0.344583769339458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194779396</v>
      </c>
      <c r="E214" s="31">
        <v>194779396</v>
      </c>
      <c r="F214" s="31">
        <v>4349887</v>
      </c>
      <c r="G214" s="36">
        <f t="shared" si="48"/>
        <v>2.2332377496437045E-2</v>
      </c>
      <c r="H214" s="31">
        <v>34426780</v>
      </c>
      <c r="I214" s="36">
        <f t="shared" si="49"/>
        <v>0.17674754469410101</v>
      </c>
      <c r="J214" s="31">
        <v>37429628</v>
      </c>
      <c r="K214" s="36">
        <f t="shared" si="50"/>
        <v>0.19216420611551749</v>
      </c>
      <c r="L214" s="31">
        <v>25074810</v>
      </c>
      <c r="M214" s="36">
        <f t="shared" si="51"/>
        <v>0.12873440679526493</v>
      </c>
      <c r="N214" s="31">
        <f t="shared" si="52"/>
        <v>101281105</v>
      </c>
      <c r="O214" s="36">
        <f t="shared" si="53"/>
        <v>0.51997853510132042</v>
      </c>
      <c r="P214" s="31">
        <v>35667188</v>
      </c>
      <c r="Q214" s="31">
        <v>184975685</v>
      </c>
      <c r="R214" s="31">
        <v>184975685</v>
      </c>
      <c r="S214" s="31">
        <v>101757543</v>
      </c>
      <c r="T214" s="36">
        <f t="shared" si="54"/>
        <v>0.55011307567262147</v>
      </c>
      <c r="U214" s="36">
        <f t="shared" si="55"/>
        <v>-0.29697821986975814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383738404</v>
      </c>
      <c r="E216" s="32">
        <f>SUM(E208:E215)</f>
        <v>391023896</v>
      </c>
      <c r="F216" s="32">
        <f>SUM(F208:F215)</f>
        <v>37196933</v>
      </c>
      <c r="G216" s="37">
        <f t="shared" si="48"/>
        <v>9.6933047649825535E-2</v>
      </c>
      <c r="H216" s="32">
        <f>SUM(H208:H215)</f>
        <v>69822961</v>
      </c>
      <c r="I216" s="37">
        <f t="shared" si="49"/>
        <v>0.18195458226797651</v>
      </c>
      <c r="J216" s="32">
        <f>SUM(J208:J215)</f>
        <v>97064981</v>
      </c>
      <c r="K216" s="37">
        <f t="shared" si="50"/>
        <v>0.24823286247447138</v>
      </c>
      <c r="L216" s="32">
        <f>SUM(L208:L215)</f>
        <v>65866097</v>
      </c>
      <c r="M216" s="37">
        <f t="shared" si="51"/>
        <v>0.16844519650533071</v>
      </c>
      <c r="N216" s="32">
        <f t="shared" si="52"/>
        <v>269950972</v>
      </c>
      <c r="O216" s="37">
        <f t="shared" si="53"/>
        <v>0.69036950110077155</v>
      </c>
      <c r="P216" s="32">
        <f>SUM(P208:P215)</f>
        <v>72424337</v>
      </c>
      <c r="Q216" s="32">
        <f>SUM(Q208:Q215)</f>
        <v>329165272</v>
      </c>
      <c r="R216" s="32">
        <f>SUM(R208:R215)</f>
        <v>341481424</v>
      </c>
      <c r="S216" s="32">
        <f>SUM(S208:S215)</f>
        <v>240173500</v>
      </c>
      <c r="T216" s="37">
        <f t="shared" si="54"/>
        <v>0.70332815526738579</v>
      </c>
      <c r="U216" s="37">
        <f t="shared" si="55"/>
        <v>-9.0552986353192311E-2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18685961</v>
      </c>
      <c r="E217" s="31">
        <v>18685961</v>
      </c>
      <c r="F217" s="31">
        <v>41242951</v>
      </c>
      <c r="G217" s="36">
        <f t="shared" si="48"/>
        <v>2.2071624253095679</v>
      </c>
      <c r="H217" s="31">
        <v>21938501</v>
      </c>
      <c r="I217" s="36">
        <f t="shared" si="49"/>
        <v>1.1740632981092061</v>
      </c>
      <c r="J217" s="31">
        <v>3055462</v>
      </c>
      <c r="K217" s="36">
        <f t="shared" si="50"/>
        <v>0.16351644959550113</v>
      </c>
      <c r="L217" s="31">
        <v>30170393</v>
      </c>
      <c r="M217" s="36">
        <f t="shared" si="51"/>
        <v>1.6146021604133713</v>
      </c>
      <c r="N217" s="31">
        <f t="shared" si="52"/>
        <v>96407307</v>
      </c>
      <c r="O217" s="36">
        <f t="shared" si="53"/>
        <v>5.1593443334276463</v>
      </c>
      <c r="P217" s="31">
        <v>25994487</v>
      </c>
      <c r="Q217" s="31">
        <v>139421498</v>
      </c>
      <c r="R217" s="31">
        <v>77074000</v>
      </c>
      <c r="S217" s="31">
        <v>102834808</v>
      </c>
      <c r="T217" s="36">
        <f t="shared" si="54"/>
        <v>1.3342347354490489</v>
      </c>
      <c r="U217" s="36">
        <f t="shared" si="55"/>
        <v>0.16064583232590812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279126093</v>
      </c>
      <c r="E218" s="31">
        <v>254223191</v>
      </c>
      <c r="F218" s="31">
        <v>48927157</v>
      </c>
      <c r="G218" s="36">
        <f t="shared" si="48"/>
        <v>0.1752869338517915</v>
      </c>
      <c r="H218" s="31">
        <v>42144753</v>
      </c>
      <c r="I218" s="36">
        <f t="shared" si="49"/>
        <v>0.15098822380607749</v>
      </c>
      <c r="J218" s="31">
        <v>49764828</v>
      </c>
      <c r="K218" s="36">
        <f t="shared" si="50"/>
        <v>0.19575251102878335</v>
      </c>
      <c r="L218" s="31">
        <v>49339950</v>
      </c>
      <c r="M218" s="36">
        <f t="shared" si="51"/>
        <v>0.19408123155845369</v>
      </c>
      <c r="N218" s="31">
        <f t="shared" si="52"/>
        <v>190176688</v>
      </c>
      <c r="O218" s="36">
        <f t="shared" si="53"/>
        <v>0.74806978565539284</v>
      </c>
      <c r="P218" s="31">
        <v>48217547</v>
      </c>
      <c r="Q218" s="31">
        <v>242167444</v>
      </c>
      <c r="R218" s="31">
        <v>246718561</v>
      </c>
      <c r="S218" s="31">
        <v>176553730</v>
      </c>
      <c r="T218" s="36">
        <f t="shared" si="54"/>
        <v>0.71560781355238201</v>
      </c>
      <c r="U218" s="36">
        <f t="shared" si="55"/>
        <v>2.3277895078320787E-2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158419453</v>
      </c>
      <c r="E219" s="31">
        <v>161051483</v>
      </c>
      <c r="F219" s="31">
        <v>48149884</v>
      </c>
      <c r="G219" s="36">
        <f t="shared" si="48"/>
        <v>0.30393921382874617</v>
      </c>
      <c r="H219" s="31">
        <v>45064098</v>
      </c>
      <c r="I219" s="36">
        <f t="shared" si="49"/>
        <v>0.28446063375815345</v>
      </c>
      <c r="J219" s="31">
        <v>41432230</v>
      </c>
      <c r="K219" s="36">
        <f t="shared" si="50"/>
        <v>0.25726077915097495</v>
      </c>
      <c r="L219" s="31">
        <v>19868785</v>
      </c>
      <c r="M219" s="36">
        <f t="shared" si="51"/>
        <v>0.12336915270752273</v>
      </c>
      <c r="N219" s="31">
        <f t="shared" si="52"/>
        <v>154514997</v>
      </c>
      <c r="O219" s="36">
        <f t="shared" si="53"/>
        <v>0.95941368636760704</v>
      </c>
      <c r="P219" s="31">
        <v>29156615</v>
      </c>
      <c r="Q219" s="31">
        <v>135384960</v>
      </c>
      <c r="R219" s="31">
        <v>147951460</v>
      </c>
      <c r="S219" s="31">
        <v>150080324</v>
      </c>
      <c r="T219" s="36">
        <f t="shared" si="54"/>
        <v>1.0143889353981366</v>
      </c>
      <c r="U219" s="36">
        <f t="shared" si="55"/>
        <v>-0.31854966703096366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12029826</v>
      </c>
      <c r="E220" s="31">
        <v>11679826</v>
      </c>
      <c r="F220" s="31">
        <v>2848571</v>
      </c>
      <c r="G220" s="36">
        <f t="shared" si="48"/>
        <v>0.2367923692329382</v>
      </c>
      <c r="H220" s="31">
        <v>1985335</v>
      </c>
      <c r="I220" s="36">
        <f t="shared" si="49"/>
        <v>0.16503439035610323</v>
      </c>
      <c r="J220" s="31">
        <v>2841855</v>
      </c>
      <c r="K220" s="36">
        <f t="shared" si="50"/>
        <v>0.24331312812365527</v>
      </c>
      <c r="L220" s="31">
        <v>1908438</v>
      </c>
      <c r="M220" s="36">
        <f t="shared" si="51"/>
        <v>0.16339609853776932</v>
      </c>
      <c r="N220" s="31">
        <f t="shared" si="52"/>
        <v>9584199</v>
      </c>
      <c r="O220" s="36">
        <f t="shared" si="53"/>
        <v>0.82057720722894334</v>
      </c>
      <c r="P220" s="31">
        <v>2756525</v>
      </c>
      <c r="Q220" s="31">
        <v>11424336</v>
      </c>
      <c r="R220" s="31">
        <v>11424336</v>
      </c>
      <c r="S220" s="31">
        <v>11130492</v>
      </c>
      <c r="T220" s="36">
        <f t="shared" si="54"/>
        <v>0.97427911784107191</v>
      </c>
      <c r="U220" s="36">
        <f t="shared" si="55"/>
        <v>-0.30766526695749175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74079370</v>
      </c>
      <c r="E221" s="31">
        <v>80768632</v>
      </c>
      <c r="F221" s="31">
        <v>19700342</v>
      </c>
      <c r="G221" s="36">
        <f t="shared" si="48"/>
        <v>0.26593560393399673</v>
      </c>
      <c r="H221" s="31">
        <v>21936068</v>
      </c>
      <c r="I221" s="36">
        <f t="shared" si="49"/>
        <v>0.29611574720465361</v>
      </c>
      <c r="J221" s="31">
        <v>19649461</v>
      </c>
      <c r="K221" s="36">
        <f t="shared" si="50"/>
        <v>0.24328084447437465</v>
      </c>
      <c r="L221" s="31">
        <v>11242259</v>
      </c>
      <c r="M221" s="36">
        <f t="shared" si="51"/>
        <v>0.13919090520191058</v>
      </c>
      <c r="N221" s="31">
        <f t="shared" si="52"/>
        <v>72528130</v>
      </c>
      <c r="O221" s="36">
        <f t="shared" si="53"/>
        <v>0.89797398078996804</v>
      </c>
      <c r="P221" s="31">
        <v>17773369</v>
      </c>
      <c r="Q221" s="31">
        <v>64670492</v>
      </c>
      <c r="R221" s="31">
        <v>69179796</v>
      </c>
      <c r="S221" s="31">
        <v>69960260</v>
      </c>
      <c r="T221" s="36">
        <f t="shared" si="54"/>
        <v>1.0112816753608236</v>
      </c>
      <c r="U221" s="36">
        <f t="shared" si="55"/>
        <v>-0.3674660667879005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4706999</v>
      </c>
      <c r="E222" s="31">
        <v>5636999</v>
      </c>
      <c r="F222" s="31">
        <v>1428742</v>
      </c>
      <c r="G222" s="36">
        <f t="shared" si="48"/>
        <v>0.30353564978450176</v>
      </c>
      <c r="H222" s="31">
        <v>1418735</v>
      </c>
      <c r="I222" s="36">
        <f t="shared" si="49"/>
        <v>0.30140966675370018</v>
      </c>
      <c r="J222" s="31">
        <v>1453455</v>
      </c>
      <c r="K222" s="36">
        <f t="shared" si="50"/>
        <v>0.25784198294163257</v>
      </c>
      <c r="L222" s="31">
        <v>1490039</v>
      </c>
      <c r="M222" s="36">
        <f t="shared" si="51"/>
        <v>0.26433196103103795</v>
      </c>
      <c r="N222" s="31">
        <f t="shared" si="52"/>
        <v>5790971</v>
      </c>
      <c r="O222" s="36">
        <f t="shared" si="53"/>
        <v>1.0273145338503697</v>
      </c>
      <c r="P222" s="31">
        <v>1243181</v>
      </c>
      <c r="Q222" s="31">
        <v>4500000</v>
      </c>
      <c r="R222" s="31">
        <v>4500000</v>
      </c>
      <c r="S222" s="31">
        <v>5245422</v>
      </c>
      <c r="T222" s="36">
        <f t="shared" si="54"/>
        <v>1.1656493333333333</v>
      </c>
      <c r="U222" s="36">
        <f t="shared" si="55"/>
        <v>0.19856963708422182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547047702</v>
      </c>
      <c r="E224" s="32">
        <f>SUM(E217:E223)</f>
        <v>532046092</v>
      </c>
      <c r="F224" s="32">
        <f>SUM(F217:F223)</f>
        <v>162297647</v>
      </c>
      <c r="G224" s="37">
        <f t="shared" si="48"/>
        <v>0.29667914956345071</v>
      </c>
      <c r="H224" s="32">
        <f>SUM(H217:H223)</f>
        <v>134487490</v>
      </c>
      <c r="I224" s="37">
        <f t="shared" si="49"/>
        <v>0.24584234520740203</v>
      </c>
      <c r="J224" s="32">
        <f>SUM(J217:J223)</f>
        <v>118197291</v>
      </c>
      <c r="K224" s="37">
        <f t="shared" si="50"/>
        <v>0.22215611161748747</v>
      </c>
      <c r="L224" s="32">
        <f>SUM(L217:L223)</f>
        <v>114019864</v>
      </c>
      <c r="M224" s="37">
        <f t="shared" si="51"/>
        <v>0.21430448548431402</v>
      </c>
      <c r="N224" s="32">
        <f t="shared" si="52"/>
        <v>529002292</v>
      </c>
      <c r="O224" s="37">
        <f t="shared" si="53"/>
        <v>0.99427906708503744</v>
      </c>
      <c r="P224" s="32">
        <f>SUM(P217:P223)</f>
        <v>125141724</v>
      </c>
      <c r="Q224" s="32">
        <f>SUM(Q217:Q223)</f>
        <v>597568730</v>
      </c>
      <c r="R224" s="32">
        <f>SUM(R217:R223)</f>
        <v>556848153</v>
      </c>
      <c r="S224" s="32">
        <f>SUM(S217:S223)</f>
        <v>515805036</v>
      </c>
      <c r="T224" s="37">
        <f t="shared" si="54"/>
        <v>0.92629387961712428</v>
      </c>
      <c r="U224" s="37">
        <f t="shared" si="55"/>
        <v>-8.8874115239134799E-2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28875143</v>
      </c>
      <c r="E225" s="31">
        <v>28875143</v>
      </c>
      <c r="F225" s="31">
        <v>6223326</v>
      </c>
      <c r="G225" s="36">
        <f t="shared" si="48"/>
        <v>0.21552537419468365</v>
      </c>
      <c r="H225" s="31">
        <v>8793112</v>
      </c>
      <c r="I225" s="36">
        <f t="shared" si="49"/>
        <v>0.30452185119914382</v>
      </c>
      <c r="J225" s="31">
        <v>8031301</v>
      </c>
      <c r="K225" s="36">
        <f t="shared" si="50"/>
        <v>0.2781389169224201</v>
      </c>
      <c r="L225" s="31">
        <v>7930532</v>
      </c>
      <c r="M225" s="36">
        <f t="shared" si="51"/>
        <v>0.27464909870749382</v>
      </c>
      <c r="N225" s="31">
        <f t="shared" si="52"/>
        <v>30978271</v>
      </c>
      <c r="O225" s="36">
        <f t="shared" si="53"/>
        <v>1.0728352410237414</v>
      </c>
      <c r="P225" s="31">
        <v>5843448</v>
      </c>
      <c r="Q225" s="31">
        <v>27247944</v>
      </c>
      <c r="R225" s="31">
        <v>27247944</v>
      </c>
      <c r="S225" s="31">
        <v>23485278</v>
      </c>
      <c r="T225" s="36">
        <f t="shared" si="54"/>
        <v>0.86191009494147519</v>
      </c>
      <c r="U225" s="36">
        <f t="shared" si="55"/>
        <v>0.35716652223139489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119555663</v>
      </c>
      <c r="E226" s="31">
        <v>119703768</v>
      </c>
      <c r="F226" s="31">
        <v>47802798</v>
      </c>
      <c r="G226" s="36">
        <f t="shared" si="48"/>
        <v>0.39983717040655781</v>
      </c>
      <c r="H226" s="31">
        <v>38816296</v>
      </c>
      <c r="I226" s="36">
        <f t="shared" si="49"/>
        <v>0.32467132903608253</v>
      </c>
      <c r="J226" s="31">
        <v>29885797</v>
      </c>
      <c r="K226" s="36">
        <f t="shared" si="50"/>
        <v>0.24966463044003762</v>
      </c>
      <c r="L226" s="31">
        <v>3031763</v>
      </c>
      <c r="M226" s="36">
        <f t="shared" si="51"/>
        <v>2.5327214428204133E-2</v>
      </c>
      <c r="N226" s="31">
        <f t="shared" si="52"/>
        <v>119536654</v>
      </c>
      <c r="O226" s="36">
        <f t="shared" si="53"/>
        <v>0.9986039370122417</v>
      </c>
      <c r="P226" s="31">
        <v>2903137</v>
      </c>
      <c r="Q226" s="31">
        <v>115591031</v>
      </c>
      <c r="R226" s="31">
        <v>111047229</v>
      </c>
      <c r="S226" s="31">
        <v>111082209</v>
      </c>
      <c r="T226" s="36">
        <f t="shared" si="54"/>
        <v>1.000315001106421</v>
      </c>
      <c r="U226" s="36">
        <f t="shared" si="55"/>
        <v>4.430586637833489E-2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13387091</v>
      </c>
      <c r="E227" s="31">
        <v>13206091</v>
      </c>
      <c r="F227" s="31">
        <v>2404506</v>
      </c>
      <c r="G227" s="36">
        <f t="shared" si="48"/>
        <v>0.17961377867678646</v>
      </c>
      <c r="H227" s="31">
        <v>2405001</v>
      </c>
      <c r="I227" s="36">
        <f t="shared" si="49"/>
        <v>0.17965075459634958</v>
      </c>
      <c r="J227" s="31">
        <v>2697333</v>
      </c>
      <c r="K227" s="36">
        <f t="shared" si="50"/>
        <v>0.20424916048208361</v>
      </c>
      <c r="L227" s="31">
        <v>2147123</v>
      </c>
      <c r="M227" s="36">
        <f t="shared" si="51"/>
        <v>0.16258580983577955</v>
      </c>
      <c r="N227" s="31">
        <f t="shared" si="52"/>
        <v>9653963</v>
      </c>
      <c r="O227" s="36">
        <f t="shared" si="53"/>
        <v>0.73102351028779067</v>
      </c>
      <c r="P227" s="31">
        <v>2382396</v>
      </c>
      <c r="Q227" s="31">
        <v>9848632</v>
      </c>
      <c r="R227" s="31">
        <v>15067632</v>
      </c>
      <c r="S227" s="31">
        <v>9155353</v>
      </c>
      <c r="T227" s="36">
        <f t="shared" si="54"/>
        <v>0.60761724204573087</v>
      </c>
      <c r="U227" s="36">
        <f t="shared" si="55"/>
        <v>-9.8754782999971424E-2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334260157</v>
      </c>
      <c r="E228" s="31">
        <v>334260157</v>
      </c>
      <c r="F228" s="31">
        <v>214254817</v>
      </c>
      <c r="G228" s="36">
        <f t="shared" si="48"/>
        <v>0.64098221852986204</v>
      </c>
      <c r="H228" s="31">
        <v>39434370</v>
      </c>
      <c r="I228" s="36">
        <f t="shared" si="49"/>
        <v>0.11797508370104667</v>
      </c>
      <c r="J228" s="31">
        <v>46202705</v>
      </c>
      <c r="K228" s="36">
        <f t="shared" si="50"/>
        <v>0.13822378776660479</v>
      </c>
      <c r="L228" s="31">
        <v>42250620</v>
      </c>
      <c r="M228" s="36">
        <f t="shared" si="51"/>
        <v>0.12640040733302235</v>
      </c>
      <c r="N228" s="31">
        <f t="shared" si="52"/>
        <v>342142512</v>
      </c>
      <c r="O228" s="36">
        <f t="shared" si="53"/>
        <v>1.0235814973305359</v>
      </c>
      <c r="P228" s="31">
        <v>37807281</v>
      </c>
      <c r="Q228" s="31">
        <v>323491027</v>
      </c>
      <c r="R228" s="31">
        <v>330691027</v>
      </c>
      <c r="S228" s="31">
        <v>311942124</v>
      </c>
      <c r="T228" s="36">
        <f t="shared" si="54"/>
        <v>0.94330386533288069</v>
      </c>
      <c r="U228" s="36">
        <f t="shared" si="55"/>
        <v>0.11752601304494759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496078054</v>
      </c>
      <c r="E230" s="32">
        <f>SUM(E225:E229)</f>
        <v>496045159</v>
      </c>
      <c r="F230" s="32">
        <f>SUM(F225:F229)</f>
        <v>270685447</v>
      </c>
      <c r="G230" s="37">
        <f t="shared" si="48"/>
        <v>0.54565092089318668</v>
      </c>
      <c r="H230" s="32">
        <f>SUM(H225:H229)</f>
        <v>89448779</v>
      </c>
      <c r="I230" s="37">
        <f t="shared" si="49"/>
        <v>0.18031190510999706</v>
      </c>
      <c r="J230" s="32">
        <f>SUM(J225:J229)</f>
        <v>86817136</v>
      </c>
      <c r="K230" s="37">
        <f t="shared" si="50"/>
        <v>0.17501861357747875</v>
      </c>
      <c r="L230" s="32">
        <f>SUM(L225:L229)</f>
        <v>55360038</v>
      </c>
      <c r="M230" s="37">
        <f t="shared" si="51"/>
        <v>0.11160281880706753</v>
      </c>
      <c r="N230" s="32">
        <f t="shared" si="52"/>
        <v>502311400</v>
      </c>
      <c r="O230" s="37">
        <f t="shared" si="53"/>
        <v>1.0126324002690248</v>
      </c>
      <c r="P230" s="32">
        <f>SUM(P225:P229)</f>
        <v>48936262</v>
      </c>
      <c r="Q230" s="32">
        <f>SUM(Q225:Q229)</f>
        <v>476178634</v>
      </c>
      <c r="R230" s="32">
        <f>SUM(R225:R229)</f>
        <v>484053832</v>
      </c>
      <c r="S230" s="32">
        <f>SUM(S225:S229)</f>
        <v>455664964</v>
      </c>
      <c r="T230" s="37">
        <f t="shared" si="54"/>
        <v>0.94135183708245074</v>
      </c>
      <c r="U230" s="37">
        <f t="shared" si="55"/>
        <v>0.13126821987343451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1426864160</v>
      </c>
      <c r="E231" s="32">
        <f>SUM(E208:E215,E217:E223,E225:E229)</f>
        <v>1419115147</v>
      </c>
      <c r="F231" s="32">
        <f>SUM(F208:F215,F217:F223,F225:F229)</f>
        <v>470180027</v>
      </c>
      <c r="G231" s="37">
        <f t="shared" si="48"/>
        <v>0.32951982408752911</v>
      </c>
      <c r="H231" s="32">
        <f>SUM(H208:H215,H217:H223,H225:H229)</f>
        <v>293759230</v>
      </c>
      <c r="I231" s="37">
        <f t="shared" si="49"/>
        <v>0.20587750273298616</v>
      </c>
      <c r="J231" s="32">
        <f>SUM(J208:J215,J217:J223,J225:J229)</f>
        <v>302079408</v>
      </c>
      <c r="K231" s="37">
        <f t="shared" si="50"/>
        <v>0.2128646210553061</v>
      </c>
      <c r="L231" s="32">
        <f>SUM(L208:L215,L217:L223,L225:L229)</f>
        <v>235245999</v>
      </c>
      <c r="M231" s="37">
        <f t="shared" si="51"/>
        <v>0.16576949340390629</v>
      </c>
      <c r="N231" s="32">
        <f t="shared" si="52"/>
        <v>1301264664</v>
      </c>
      <c r="O231" s="37">
        <f t="shared" si="53"/>
        <v>0.91695495376176128</v>
      </c>
      <c r="P231" s="32">
        <f>SUM(P208:P215,P217:P223,P225:P229)</f>
        <v>246502323</v>
      </c>
      <c r="Q231" s="32">
        <f>SUM(Q208:Q215,Q217:Q223,Q225:Q229)</f>
        <v>1402912636</v>
      </c>
      <c r="R231" s="32">
        <f>SUM(R208:R215,R217:R223,R225:R229)</f>
        <v>1382383409</v>
      </c>
      <c r="S231" s="32">
        <f>SUM(S208:S215,S217:S223,S225:S229)</f>
        <v>1211643500</v>
      </c>
      <c r="T231" s="37">
        <f t="shared" si="54"/>
        <v>0.87648874553296963</v>
      </c>
      <c r="U231" s="37">
        <f t="shared" si="55"/>
        <v>-4.5664170069504739E-2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34103610</v>
      </c>
      <c r="F234" s="31">
        <v>7867362</v>
      </c>
      <c r="G234" s="36">
        <f t="shared" ref="G234:G260" si="56">IF(($D234     =0),0,($F234     /$D234     ))</f>
        <v>0</v>
      </c>
      <c r="H234" s="31">
        <v>7428645</v>
      </c>
      <c r="I234" s="36">
        <f t="shared" ref="I234:I260" si="57">IF(($D234     =0),0,($H234     /$D234     ))</f>
        <v>0</v>
      </c>
      <c r="J234" s="31">
        <v>6225524</v>
      </c>
      <c r="K234" s="36">
        <f t="shared" ref="K234:K260" si="58">IF(($E234     =0),0,($J234     /$E234     ))</f>
        <v>0.18254736082191886</v>
      </c>
      <c r="L234" s="31">
        <v>9496498</v>
      </c>
      <c r="M234" s="36">
        <f t="shared" ref="M234:M260" si="59">IF(($E234     =0),0,($L234     /$E234     ))</f>
        <v>0.27846019820189122</v>
      </c>
      <c r="N234" s="31">
        <f t="shared" ref="N234:N260" si="60">$F234     +$H234     +$J234     +$L234</f>
        <v>31018029</v>
      </c>
      <c r="O234" s="36">
        <f t="shared" ref="O234:O260" si="61">IF(($E234     =0),0,($N234     /$E234     ))</f>
        <v>0.90952333198743474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72953261</v>
      </c>
      <c r="E235" s="31">
        <v>73953261</v>
      </c>
      <c r="F235" s="31">
        <v>17908150</v>
      </c>
      <c r="G235" s="36">
        <f t="shared" si="56"/>
        <v>0.2454742907243036</v>
      </c>
      <c r="H235" s="31">
        <v>17998980</v>
      </c>
      <c r="I235" s="36">
        <f t="shared" si="57"/>
        <v>0.24671933445168406</v>
      </c>
      <c r="J235" s="31">
        <v>18507666</v>
      </c>
      <c r="K235" s="36">
        <f t="shared" si="58"/>
        <v>0.25026166188939253</v>
      </c>
      <c r="L235" s="31">
        <v>18508280</v>
      </c>
      <c r="M235" s="36">
        <f t="shared" si="59"/>
        <v>0.2502699644306422</v>
      </c>
      <c r="N235" s="31">
        <f t="shared" si="60"/>
        <v>72923076</v>
      </c>
      <c r="O235" s="36">
        <f t="shared" si="61"/>
        <v>0.98606978264285061</v>
      </c>
      <c r="P235" s="31">
        <v>16448367</v>
      </c>
      <c r="Q235" s="31">
        <v>78778145</v>
      </c>
      <c r="R235" s="31">
        <v>78778145</v>
      </c>
      <c r="S235" s="31">
        <v>68175936</v>
      </c>
      <c r="T235" s="36">
        <f t="shared" si="62"/>
        <v>0.86541687418509283</v>
      </c>
      <c r="U235" s="36">
        <f t="shared" si="63"/>
        <v>0.12523510692581219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339646825</v>
      </c>
      <c r="E236" s="31">
        <v>348646825</v>
      </c>
      <c r="F236" s="31">
        <v>30486785</v>
      </c>
      <c r="G236" s="36">
        <f t="shared" si="56"/>
        <v>8.9760253168861506E-2</v>
      </c>
      <c r="H236" s="31">
        <v>172068626</v>
      </c>
      <c r="I236" s="36">
        <f t="shared" si="57"/>
        <v>0.50661043570773845</v>
      </c>
      <c r="J236" s="31">
        <v>45691369</v>
      </c>
      <c r="K236" s="36">
        <f t="shared" si="58"/>
        <v>0.13105344928926285</v>
      </c>
      <c r="L236" s="31">
        <v>84320959</v>
      </c>
      <c r="M236" s="36">
        <f t="shared" si="59"/>
        <v>0.24185207767201092</v>
      </c>
      <c r="N236" s="31">
        <f t="shared" si="60"/>
        <v>332567739</v>
      </c>
      <c r="O236" s="36">
        <f t="shared" si="61"/>
        <v>0.95388145008921277</v>
      </c>
      <c r="P236" s="31">
        <v>79316217</v>
      </c>
      <c r="Q236" s="31">
        <v>289866350</v>
      </c>
      <c r="R236" s="31">
        <v>299866350</v>
      </c>
      <c r="S236" s="31">
        <v>303269250</v>
      </c>
      <c r="T236" s="36">
        <f t="shared" si="62"/>
        <v>1.0113480555587515</v>
      </c>
      <c r="U236" s="36">
        <f t="shared" si="63"/>
        <v>6.3098596848107258E-2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1795146</v>
      </c>
      <c r="E237" s="31">
        <v>1795146</v>
      </c>
      <c r="F237" s="31">
        <v>816315</v>
      </c>
      <c r="G237" s="36">
        <f t="shared" si="56"/>
        <v>0.45473460097395979</v>
      </c>
      <c r="H237" s="31">
        <v>835649</v>
      </c>
      <c r="I237" s="36">
        <f t="shared" si="57"/>
        <v>0.46550475560205129</v>
      </c>
      <c r="J237" s="31">
        <v>829358</v>
      </c>
      <c r="K237" s="36">
        <f t="shared" si="58"/>
        <v>0.46200030526764951</v>
      </c>
      <c r="L237" s="31">
        <v>880613</v>
      </c>
      <c r="M237" s="36">
        <f t="shared" si="59"/>
        <v>0.4905523004814093</v>
      </c>
      <c r="N237" s="31">
        <f t="shared" si="60"/>
        <v>3361935</v>
      </c>
      <c r="O237" s="36">
        <f t="shared" si="61"/>
        <v>1.8727919623250699</v>
      </c>
      <c r="P237" s="31">
        <v>543733</v>
      </c>
      <c r="Q237" s="31">
        <v>1546076</v>
      </c>
      <c r="R237" s="31">
        <v>1552076</v>
      </c>
      <c r="S237" s="31">
        <v>2802443</v>
      </c>
      <c r="T237" s="36">
        <f t="shared" si="62"/>
        <v>1.8056093902618171</v>
      </c>
      <c r="U237" s="36">
        <f t="shared" si="63"/>
        <v>0.61956879571407297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99539783</v>
      </c>
      <c r="E238" s="31">
        <v>99539783</v>
      </c>
      <c r="F238" s="31">
        <v>3193662</v>
      </c>
      <c r="G238" s="36">
        <f t="shared" si="56"/>
        <v>3.208427729845463E-2</v>
      </c>
      <c r="H238" s="31">
        <v>3161427</v>
      </c>
      <c r="I238" s="36">
        <f t="shared" si="57"/>
        <v>3.176043693002626E-2</v>
      </c>
      <c r="J238" s="31">
        <v>3154636</v>
      </c>
      <c r="K238" s="36">
        <f t="shared" si="58"/>
        <v>3.169221295167983E-2</v>
      </c>
      <c r="L238" s="31">
        <v>3354929</v>
      </c>
      <c r="M238" s="36">
        <f t="shared" si="59"/>
        <v>3.3704403394168539E-2</v>
      </c>
      <c r="N238" s="31">
        <f t="shared" si="60"/>
        <v>12864654</v>
      </c>
      <c r="O238" s="36">
        <f t="shared" si="61"/>
        <v>0.12924133057432927</v>
      </c>
      <c r="P238" s="31">
        <v>2880299</v>
      </c>
      <c r="Q238" s="31">
        <v>92947583</v>
      </c>
      <c r="R238" s="31">
        <v>92947583</v>
      </c>
      <c r="S238" s="31">
        <v>93207004</v>
      </c>
      <c r="T238" s="36">
        <f t="shared" si="62"/>
        <v>1.0027910462179528</v>
      </c>
      <c r="U238" s="36">
        <f t="shared" si="63"/>
        <v>0.16478497544872939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513935015</v>
      </c>
      <c r="E240" s="32">
        <f>SUM(E234:E239)</f>
        <v>558038625</v>
      </c>
      <c r="F240" s="32">
        <f>SUM(F234:F239)</f>
        <v>60272274</v>
      </c>
      <c r="G240" s="37">
        <f t="shared" si="56"/>
        <v>0.11727606067082236</v>
      </c>
      <c r="H240" s="32">
        <f>SUM(H234:H239)</f>
        <v>201493327</v>
      </c>
      <c r="I240" s="37">
        <f t="shared" si="57"/>
        <v>0.39205993193516886</v>
      </c>
      <c r="J240" s="32">
        <f>SUM(J234:J239)</f>
        <v>74408553</v>
      </c>
      <c r="K240" s="37">
        <f t="shared" si="58"/>
        <v>0.13333943147752542</v>
      </c>
      <c r="L240" s="32">
        <f>SUM(L234:L239)</f>
        <v>116561279</v>
      </c>
      <c r="M240" s="37">
        <f t="shared" si="59"/>
        <v>0.20887672246701561</v>
      </c>
      <c r="N240" s="32">
        <f t="shared" si="60"/>
        <v>452735433</v>
      </c>
      <c r="O240" s="37">
        <f t="shared" si="61"/>
        <v>0.81129766420738347</v>
      </c>
      <c r="P240" s="32">
        <f>SUM(P234:P239)</f>
        <v>99188616</v>
      </c>
      <c r="Q240" s="32">
        <f>SUM(Q234:Q239)</f>
        <v>463138154</v>
      </c>
      <c r="R240" s="32">
        <f>SUM(R234:R239)</f>
        <v>473144154</v>
      </c>
      <c r="S240" s="32">
        <f>SUM(S234:S239)</f>
        <v>467454633</v>
      </c>
      <c r="T240" s="37">
        <f t="shared" si="62"/>
        <v>0.98797507915526306</v>
      </c>
      <c r="U240" s="37">
        <f t="shared" si="63"/>
        <v>0.17514775082656664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13369380</v>
      </c>
      <c r="E242" s="31">
        <v>12029000</v>
      </c>
      <c r="F242" s="31">
        <v>3028386</v>
      </c>
      <c r="G242" s="36">
        <f t="shared" si="56"/>
        <v>0.22651656247335328</v>
      </c>
      <c r="H242" s="31">
        <v>2986279</v>
      </c>
      <c r="I242" s="36">
        <f t="shared" si="57"/>
        <v>0.22336705217444638</v>
      </c>
      <c r="J242" s="31">
        <v>2986923</v>
      </c>
      <c r="K242" s="36">
        <f t="shared" si="58"/>
        <v>0.24831016709618423</v>
      </c>
      <c r="L242" s="31">
        <v>3029032</v>
      </c>
      <c r="M242" s="36">
        <f t="shared" si="59"/>
        <v>0.25181079058940892</v>
      </c>
      <c r="N242" s="31">
        <f t="shared" si="60"/>
        <v>12030620</v>
      </c>
      <c r="O242" s="36">
        <f t="shared" si="61"/>
        <v>1.0001346745365367</v>
      </c>
      <c r="P242" s="31">
        <v>3473129</v>
      </c>
      <c r="Q242" s="31">
        <v>12701971</v>
      </c>
      <c r="R242" s="31">
        <v>13403828</v>
      </c>
      <c r="S242" s="31">
        <v>12079278</v>
      </c>
      <c r="T242" s="36">
        <f t="shared" si="62"/>
        <v>0.90118121479923496</v>
      </c>
      <c r="U242" s="36">
        <f t="shared" si="63"/>
        <v>-0.12786654339645898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51423172</v>
      </c>
      <c r="E243" s="31">
        <v>51423172</v>
      </c>
      <c r="F243" s="31">
        <v>12340277</v>
      </c>
      <c r="G243" s="36">
        <f t="shared" si="56"/>
        <v>0.23997502526681941</v>
      </c>
      <c r="H243" s="31">
        <v>12371270</v>
      </c>
      <c r="I243" s="36">
        <f t="shared" si="57"/>
        <v>0.24057773021080847</v>
      </c>
      <c r="J243" s="31">
        <v>7706227</v>
      </c>
      <c r="K243" s="36">
        <f t="shared" si="58"/>
        <v>0.14985903631149008</v>
      </c>
      <c r="L243" s="31">
        <v>7474342</v>
      </c>
      <c r="M243" s="36">
        <f t="shared" si="59"/>
        <v>0.14534968788000865</v>
      </c>
      <c r="N243" s="31">
        <f t="shared" si="60"/>
        <v>39892116</v>
      </c>
      <c r="O243" s="36">
        <f t="shared" si="61"/>
        <v>0.77576147966912656</v>
      </c>
      <c r="P243" s="31">
        <v>11096363</v>
      </c>
      <c r="Q243" s="31">
        <v>48578400</v>
      </c>
      <c r="R243" s="31">
        <v>48578400</v>
      </c>
      <c r="S243" s="31">
        <v>45754433</v>
      </c>
      <c r="T243" s="36">
        <f t="shared" si="62"/>
        <v>0.94186784661495648</v>
      </c>
      <c r="U243" s="36">
        <f t="shared" si="63"/>
        <v>-0.32641515062187498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24206000</v>
      </c>
      <c r="E244" s="31">
        <v>24206000</v>
      </c>
      <c r="F244" s="31">
        <v>0</v>
      </c>
      <c r="G244" s="36">
        <f t="shared" si="56"/>
        <v>0</v>
      </c>
      <c r="H244" s="31">
        <v>3186540</v>
      </c>
      <c r="I244" s="36">
        <f t="shared" si="57"/>
        <v>0.13164256795835744</v>
      </c>
      <c r="J244" s="31">
        <v>-7429278</v>
      </c>
      <c r="K244" s="36">
        <f t="shared" si="58"/>
        <v>-0.30691886309179545</v>
      </c>
      <c r="L244" s="31">
        <v>3189950</v>
      </c>
      <c r="M244" s="36">
        <f t="shared" si="59"/>
        <v>0.131783442121788</v>
      </c>
      <c r="N244" s="31">
        <f t="shared" si="60"/>
        <v>-1052788</v>
      </c>
      <c r="O244" s="36">
        <f t="shared" si="61"/>
        <v>-4.3492853011650005E-2</v>
      </c>
      <c r="P244" s="31">
        <v>0</v>
      </c>
      <c r="Q244" s="31">
        <v>22987935</v>
      </c>
      <c r="R244" s="31">
        <v>22987935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20447724</v>
      </c>
      <c r="E245" s="31">
        <v>20477724</v>
      </c>
      <c r="F245" s="31">
        <v>5223727</v>
      </c>
      <c r="G245" s="36">
        <f t="shared" si="56"/>
        <v>0.25546740556552894</v>
      </c>
      <c r="H245" s="31">
        <v>4500225</v>
      </c>
      <c r="I245" s="36">
        <f t="shared" si="57"/>
        <v>0.22008439667906315</v>
      </c>
      <c r="J245" s="31">
        <v>5161631</v>
      </c>
      <c r="K245" s="36">
        <f t="shared" si="58"/>
        <v>0.25206077589482112</v>
      </c>
      <c r="L245" s="31">
        <v>3381852</v>
      </c>
      <c r="M245" s="36">
        <f t="shared" si="59"/>
        <v>0.16514784553205228</v>
      </c>
      <c r="N245" s="31">
        <f t="shared" si="60"/>
        <v>18267435</v>
      </c>
      <c r="O245" s="36">
        <f t="shared" si="61"/>
        <v>0.89206373716141496</v>
      </c>
      <c r="P245" s="31">
        <v>3017499</v>
      </c>
      <c r="Q245" s="31">
        <v>19102831</v>
      </c>
      <c r="R245" s="31">
        <v>19102823</v>
      </c>
      <c r="S245" s="31">
        <v>16571420</v>
      </c>
      <c r="T245" s="36">
        <f t="shared" si="62"/>
        <v>0.86748539731536012</v>
      </c>
      <c r="U245" s="36">
        <f t="shared" si="63"/>
        <v>0.12074668458879367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109446276</v>
      </c>
      <c r="E247" s="32">
        <f>SUM(E241:E246)</f>
        <v>108135896</v>
      </c>
      <c r="F247" s="32">
        <f>SUM(F241:F246)</f>
        <v>20592390</v>
      </c>
      <c r="G247" s="37">
        <f t="shared" si="56"/>
        <v>0.18815066855266963</v>
      </c>
      <c r="H247" s="32">
        <f>SUM(H241:H246)</f>
        <v>23044314</v>
      </c>
      <c r="I247" s="37">
        <f t="shared" si="57"/>
        <v>0.21055366013549881</v>
      </c>
      <c r="J247" s="32">
        <f>SUM(J241:J246)</f>
        <v>8425503</v>
      </c>
      <c r="K247" s="37">
        <f t="shared" si="58"/>
        <v>7.7915875409216559E-2</v>
      </c>
      <c r="L247" s="32">
        <f>SUM(L241:L246)</f>
        <v>17075176</v>
      </c>
      <c r="M247" s="37">
        <f t="shared" si="59"/>
        <v>0.15790479046846756</v>
      </c>
      <c r="N247" s="32">
        <f t="shared" si="60"/>
        <v>69137383</v>
      </c>
      <c r="O247" s="37">
        <f t="shared" si="61"/>
        <v>0.63935645384581641</v>
      </c>
      <c r="P247" s="32">
        <f>SUM(P241:P246)</f>
        <v>17586991</v>
      </c>
      <c r="Q247" s="32">
        <f>SUM(Q241:Q246)</f>
        <v>103371137</v>
      </c>
      <c r="R247" s="32">
        <f>SUM(R241:R246)</f>
        <v>104072986</v>
      </c>
      <c r="S247" s="32">
        <f>SUM(S241:S246)</f>
        <v>74405131</v>
      </c>
      <c r="T247" s="37">
        <f t="shared" si="62"/>
        <v>0.71493222073977969</v>
      </c>
      <c r="U247" s="37">
        <f t="shared" si="63"/>
        <v>-2.9101908336679028E-2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23709469</v>
      </c>
      <c r="E248" s="31">
        <v>23709469</v>
      </c>
      <c r="F248" s="31">
        <v>716925</v>
      </c>
      <c r="G248" s="36">
        <f t="shared" si="56"/>
        <v>3.0237918866930339E-2</v>
      </c>
      <c r="H248" s="31">
        <v>15682317</v>
      </c>
      <c r="I248" s="36">
        <f t="shared" si="57"/>
        <v>0.66143687148792751</v>
      </c>
      <c r="J248" s="31">
        <v>9598891</v>
      </c>
      <c r="K248" s="36">
        <f t="shared" si="58"/>
        <v>0.40485474390000048</v>
      </c>
      <c r="L248" s="31">
        <v>10437675</v>
      </c>
      <c r="M248" s="36">
        <f t="shared" si="59"/>
        <v>0.44023233923965149</v>
      </c>
      <c r="N248" s="31">
        <f t="shared" si="60"/>
        <v>36435808</v>
      </c>
      <c r="O248" s="36">
        <f t="shared" si="61"/>
        <v>1.5367618734945097</v>
      </c>
      <c r="P248" s="31">
        <v>9029357</v>
      </c>
      <c r="Q248" s="31">
        <v>32740597</v>
      </c>
      <c r="R248" s="31">
        <v>32740597</v>
      </c>
      <c r="S248" s="31">
        <v>31842994</v>
      </c>
      <c r="T248" s="36">
        <f t="shared" si="62"/>
        <v>0.97258440339374386</v>
      </c>
      <c r="U248" s="36">
        <f t="shared" si="63"/>
        <v>0.155971017648322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10059012</v>
      </c>
      <c r="E249" s="31">
        <v>16411010</v>
      </c>
      <c r="F249" s="31">
        <v>3080710</v>
      </c>
      <c r="G249" s="36">
        <f t="shared" si="56"/>
        <v>0.30626367679052374</v>
      </c>
      <c r="H249" s="31">
        <v>1077523</v>
      </c>
      <c r="I249" s="36">
        <f t="shared" si="57"/>
        <v>0.10712016249707228</v>
      </c>
      <c r="J249" s="31">
        <v>1809199</v>
      </c>
      <c r="K249" s="36">
        <f t="shared" si="58"/>
        <v>0.11024300149716562</v>
      </c>
      <c r="L249" s="31">
        <v>1931823</v>
      </c>
      <c r="M249" s="36">
        <f t="shared" si="59"/>
        <v>0.11771505836630408</v>
      </c>
      <c r="N249" s="31">
        <f t="shared" si="60"/>
        <v>7899255</v>
      </c>
      <c r="O249" s="36">
        <f t="shared" si="61"/>
        <v>0.48133874758470074</v>
      </c>
      <c r="P249" s="31">
        <v>1312768</v>
      </c>
      <c r="Q249" s="31">
        <v>12995042</v>
      </c>
      <c r="R249" s="31">
        <v>12995042</v>
      </c>
      <c r="S249" s="31">
        <v>6619067</v>
      </c>
      <c r="T249" s="36">
        <f t="shared" si="62"/>
        <v>0.50935325949696819</v>
      </c>
      <c r="U249" s="36">
        <f t="shared" si="63"/>
        <v>0.4715646633677848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5378532</v>
      </c>
      <c r="E250" s="31">
        <v>5378532</v>
      </c>
      <c r="F250" s="31">
        <v>971322</v>
      </c>
      <c r="G250" s="36">
        <f t="shared" si="56"/>
        <v>0.18059239956181353</v>
      </c>
      <c r="H250" s="31">
        <v>1466446</v>
      </c>
      <c r="I250" s="36">
        <f t="shared" si="57"/>
        <v>0.27264800135055439</v>
      </c>
      <c r="J250" s="31">
        <v>1422749</v>
      </c>
      <c r="K250" s="36">
        <f t="shared" si="58"/>
        <v>0.26452366556525087</v>
      </c>
      <c r="L250" s="31">
        <v>1419206</v>
      </c>
      <c r="M250" s="36">
        <f t="shared" si="59"/>
        <v>0.26386493563671276</v>
      </c>
      <c r="N250" s="31">
        <f t="shared" si="60"/>
        <v>5279723</v>
      </c>
      <c r="O250" s="36">
        <f t="shared" si="61"/>
        <v>0.98162900211433157</v>
      </c>
      <c r="P250" s="31">
        <v>622332</v>
      </c>
      <c r="Q250" s="31">
        <v>5107818</v>
      </c>
      <c r="R250" s="31">
        <v>5107818</v>
      </c>
      <c r="S250" s="31">
        <v>4794226</v>
      </c>
      <c r="T250" s="36">
        <f t="shared" si="62"/>
        <v>0.93860548672642607</v>
      </c>
      <c r="U250" s="36">
        <f t="shared" si="63"/>
        <v>1.280464446629773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34376486</v>
      </c>
      <c r="E251" s="31">
        <v>20856812</v>
      </c>
      <c r="F251" s="31">
        <v>3570549</v>
      </c>
      <c r="G251" s="36">
        <f t="shared" si="56"/>
        <v>0.10386602632974179</v>
      </c>
      <c r="H251" s="31">
        <v>3565821</v>
      </c>
      <c r="I251" s="36">
        <f t="shared" si="57"/>
        <v>0.10372849045711072</v>
      </c>
      <c r="J251" s="31">
        <v>3563548</v>
      </c>
      <c r="K251" s="36">
        <f t="shared" si="58"/>
        <v>0.17085775141474163</v>
      </c>
      <c r="L251" s="31">
        <v>2368913</v>
      </c>
      <c r="M251" s="36">
        <f t="shared" si="59"/>
        <v>0.11357982226622171</v>
      </c>
      <c r="N251" s="31">
        <f t="shared" si="60"/>
        <v>13068831</v>
      </c>
      <c r="O251" s="36">
        <f t="shared" si="61"/>
        <v>0.6265977273995661</v>
      </c>
      <c r="P251" s="31">
        <v>15923512</v>
      </c>
      <c r="Q251" s="31">
        <v>27448534</v>
      </c>
      <c r="R251" s="31">
        <v>19392892</v>
      </c>
      <c r="S251" s="31">
        <v>31042611</v>
      </c>
      <c r="T251" s="36">
        <f t="shared" si="62"/>
        <v>1.6007210786302528</v>
      </c>
      <c r="U251" s="36">
        <f t="shared" si="63"/>
        <v>-0.85123175088510628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1320996</v>
      </c>
      <c r="E252" s="31">
        <v>1320996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2244000</v>
      </c>
      <c r="R252" s="31">
        <v>2244000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74844495</v>
      </c>
      <c r="E254" s="32">
        <f>SUM(E248:E253)</f>
        <v>67676819</v>
      </c>
      <c r="F254" s="32">
        <f>SUM(F248:F253)</f>
        <v>8339506</v>
      </c>
      <c r="G254" s="37">
        <f t="shared" si="56"/>
        <v>0.11142444076882341</v>
      </c>
      <c r="H254" s="32">
        <f>SUM(H248:H253)</f>
        <v>21792107</v>
      </c>
      <c r="I254" s="37">
        <f t="shared" si="57"/>
        <v>0.2911651284439824</v>
      </c>
      <c r="J254" s="32">
        <f>SUM(J248:J253)</f>
        <v>16394387</v>
      </c>
      <c r="K254" s="37">
        <f t="shared" si="58"/>
        <v>0.24224523614208285</v>
      </c>
      <c r="L254" s="32">
        <f>SUM(L248:L253)</f>
        <v>16157617</v>
      </c>
      <c r="M254" s="37">
        <f t="shared" si="59"/>
        <v>0.23874669700418397</v>
      </c>
      <c r="N254" s="32">
        <f t="shared" si="60"/>
        <v>62683617</v>
      </c>
      <c r="O254" s="37">
        <f t="shared" si="61"/>
        <v>0.92621990699651535</v>
      </c>
      <c r="P254" s="32">
        <f>SUM(P248:P253)</f>
        <v>26887969</v>
      </c>
      <c r="Q254" s="32">
        <f>SUM(Q248:Q253)</f>
        <v>80535991</v>
      </c>
      <c r="R254" s="32">
        <f>SUM(R248:R253)</f>
        <v>72480349</v>
      </c>
      <c r="S254" s="32">
        <f>SUM(S248:S253)</f>
        <v>74298898</v>
      </c>
      <c r="T254" s="37">
        <f t="shared" si="62"/>
        <v>1.0250902351477365</v>
      </c>
      <c r="U254" s="37">
        <f t="shared" si="63"/>
        <v>-0.39907633038404644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384780402</v>
      </c>
      <c r="E255" s="31">
        <v>349473661</v>
      </c>
      <c r="F255" s="31">
        <v>85026641</v>
      </c>
      <c r="G255" s="36">
        <f t="shared" si="56"/>
        <v>0.22097445856922826</v>
      </c>
      <c r="H255" s="31">
        <v>84751940</v>
      </c>
      <c r="I255" s="36">
        <f t="shared" si="57"/>
        <v>0.22026054227158898</v>
      </c>
      <c r="J255" s="31">
        <v>82406149</v>
      </c>
      <c r="K255" s="36">
        <f t="shared" si="58"/>
        <v>0.23580074322110359</v>
      </c>
      <c r="L255" s="31">
        <v>86255451</v>
      </c>
      <c r="M255" s="36">
        <f t="shared" si="59"/>
        <v>0.24681531292854714</v>
      </c>
      <c r="N255" s="31">
        <f t="shared" si="60"/>
        <v>338440181</v>
      </c>
      <c r="O255" s="36">
        <f t="shared" si="61"/>
        <v>0.96842829308386702</v>
      </c>
      <c r="P255" s="31">
        <v>81036425</v>
      </c>
      <c r="Q255" s="31">
        <v>332489442</v>
      </c>
      <c r="R255" s="31">
        <v>346852861</v>
      </c>
      <c r="S255" s="31">
        <v>322159422</v>
      </c>
      <c r="T255" s="36">
        <f t="shared" si="62"/>
        <v>0.92880716356553272</v>
      </c>
      <c r="U255" s="36">
        <f t="shared" si="63"/>
        <v>6.440345807456338E-2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19034997</v>
      </c>
      <c r="E256" s="31">
        <v>19946666</v>
      </c>
      <c r="F256" s="31">
        <v>9645760</v>
      </c>
      <c r="G256" s="36">
        <f t="shared" si="56"/>
        <v>0.50673819386470087</v>
      </c>
      <c r="H256" s="31">
        <v>9477358</v>
      </c>
      <c r="I256" s="36">
        <f t="shared" si="57"/>
        <v>0.49789122635532856</v>
      </c>
      <c r="J256" s="31">
        <v>9258867</v>
      </c>
      <c r="K256" s="36">
        <f t="shared" si="58"/>
        <v>0.46418118195792718</v>
      </c>
      <c r="L256" s="31">
        <v>8345585</v>
      </c>
      <c r="M256" s="36">
        <f t="shared" si="59"/>
        <v>0.41839498390357566</v>
      </c>
      <c r="N256" s="31">
        <f t="shared" si="60"/>
        <v>36727570</v>
      </c>
      <c r="O256" s="36">
        <f t="shared" si="61"/>
        <v>1.8412886644815729</v>
      </c>
      <c r="P256" s="31">
        <v>9009097</v>
      </c>
      <c r="Q256" s="31">
        <v>16489617</v>
      </c>
      <c r="R256" s="31">
        <v>19550642</v>
      </c>
      <c r="S256" s="31">
        <v>33937346</v>
      </c>
      <c r="T256" s="36">
        <f t="shared" si="62"/>
        <v>1.7358686226263056</v>
      </c>
      <c r="U256" s="36">
        <f t="shared" si="63"/>
        <v>-7.3649112669116557E-2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66282360</v>
      </c>
      <c r="E257" s="31">
        <v>74282360</v>
      </c>
      <c r="F257" s="31">
        <v>26324838</v>
      </c>
      <c r="G257" s="36">
        <f t="shared" si="56"/>
        <v>0.39716205035547919</v>
      </c>
      <c r="H257" s="31">
        <v>11965421</v>
      </c>
      <c r="I257" s="36">
        <f t="shared" si="57"/>
        <v>0.18052195184359759</v>
      </c>
      <c r="J257" s="31">
        <v>13038462</v>
      </c>
      <c r="K257" s="36">
        <f t="shared" si="58"/>
        <v>0.17552568335200983</v>
      </c>
      <c r="L257" s="31">
        <v>19851085</v>
      </c>
      <c r="M257" s="36">
        <f t="shared" si="59"/>
        <v>0.26723821106383805</v>
      </c>
      <c r="N257" s="31">
        <f t="shared" si="60"/>
        <v>71179806</v>
      </c>
      <c r="O257" s="36">
        <f t="shared" si="61"/>
        <v>0.95823296405768477</v>
      </c>
      <c r="P257" s="31">
        <v>17237962</v>
      </c>
      <c r="Q257" s="31">
        <v>50747610</v>
      </c>
      <c r="R257" s="31">
        <v>53747610</v>
      </c>
      <c r="S257" s="31">
        <v>59045784</v>
      </c>
      <c r="T257" s="36">
        <f t="shared" si="62"/>
        <v>1.0985750622213712</v>
      </c>
      <c r="U257" s="36">
        <f t="shared" si="63"/>
        <v>0.15159117997823635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470097759</v>
      </c>
      <c r="E259" s="32">
        <f>SUM(E255:E258)</f>
        <v>443702687</v>
      </c>
      <c r="F259" s="32">
        <f>SUM(F255:F258)</f>
        <v>120997239</v>
      </c>
      <c r="G259" s="37">
        <f t="shared" si="56"/>
        <v>0.25738739801139959</v>
      </c>
      <c r="H259" s="32">
        <f>SUM(H255:H258)</f>
        <v>106194719</v>
      </c>
      <c r="I259" s="37">
        <f t="shared" si="57"/>
        <v>0.22589922408032581</v>
      </c>
      <c r="J259" s="32">
        <f>SUM(J255:J258)</f>
        <v>104703478</v>
      </c>
      <c r="K259" s="37">
        <f t="shared" si="58"/>
        <v>0.23597665974918922</v>
      </c>
      <c r="L259" s="32">
        <f>SUM(L255:L258)</f>
        <v>114452121</v>
      </c>
      <c r="M259" s="37">
        <f t="shared" si="59"/>
        <v>0.25794777528584134</v>
      </c>
      <c r="N259" s="32">
        <f t="shared" si="60"/>
        <v>446347557</v>
      </c>
      <c r="O259" s="37">
        <f t="shared" si="61"/>
        <v>1.0059609059793682</v>
      </c>
      <c r="P259" s="32">
        <f>SUM(P255:P258)</f>
        <v>107283484</v>
      </c>
      <c r="Q259" s="32">
        <f>SUM(Q255:Q258)</f>
        <v>399726669</v>
      </c>
      <c r="R259" s="32">
        <f>SUM(R255:R258)</f>
        <v>420151113</v>
      </c>
      <c r="S259" s="32">
        <f>SUM(S255:S258)</f>
        <v>415142552</v>
      </c>
      <c r="T259" s="37">
        <f t="shared" si="62"/>
        <v>0.9880791438008163</v>
      </c>
      <c r="U259" s="37">
        <f t="shared" si="63"/>
        <v>6.681957681389239E-2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1168323545</v>
      </c>
      <c r="E260" s="32">
        <f>SUM(E234:E239,E241:E246,E248:E253,E255:E258)</f>
        <v>1177554027</v>
      </c>
      <c r="F260" s="32">
        <f>SUM(F234:F239,F241:F246,F248:F253,F255:F258)</f>
        <v>210201409</v>
      </c>
      <c r="G260" s="37">
        <f t="shared" si="56"/>
        <v>0.17991712133131751</v>
      </c>
      <c r="H260" s="32">
        <f>SUM(H234:H239,H241:H246,H248:H253,H255:H258)</f>
        <v>352524467</v>
      </c>
      <c r="I260" s="37">
        <f t="shared" si="57"/>
        <v>0.30173530997357412</v>
      </c>
      <c r="J260" s="32">
        <f>SUM(J234:J239,J241:J246,J248:J253,J255:J258)</f>
        <v>203931921</v>
      </c>
      <c r="K260" s="37">
        <f t="shared" si="58"/>
        <v>0.17318264497769834</v>
      </c>
      <c r="L260" s="32">
        <f>SUM(L234:L239,L241:L246,L248:L253,L255:L258)</f>
        <v>264246193</v>
      </c>
      <c r="M260" s="37">
        <f t="shared" si="59"/>
        <v>0.22440260653959787</v>
      </c>
      <c r="N260" s="32">
        <f t="shared" si="60"/>
        <v>1030903990</v>
      </c>
      <c r="O260" s="37">
        <f t="shared" si="61"/>
        <v>0.87546215830655894</v>
      </c>
      <c r="P260" s="32">
        <f>SUM(P234:P239,P241:P246,P248:P253,P255:P258)</f>
        <v>250947060</v>
      </c>
      <c r="Q260" s="32">
        <f>SUM(Q234:Q239,Q241:Q246,Q248:Q253,Q255:Q258)</f>
        <v>1046771951</v>
      </c>
      <c r="R260" s="32">
        <f>SUM(R234:R239,R241:R246,R248:R253,R255:R258)</f>
        <v>1069848602</v>
      </c>
      <c r="S260" s="32">
        <f>SUM(S234:S239,S241:S246,S248:S253,S255:S258)</f>
        <v>1031301214</v>
      </c>
      <c r="T260" s="37">
        <f t="shared" si="62"/>
        <v>0.96396930563077932</v>
      </c>
      <c r="U260" s="37">
        <f t="shared" si="63"/>
        <v>5.2995771299332972E-2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4299715</v>
      </c>
      <c r="E263" s="31">
        <v>3371879</v>
      </c>
      <c r="F263" s="31">
        <v>883758</v>
      </c>
      <c r="G263" s="36">
        <f t="shared" ref="G263:G299" si="64">IF(($D263     =0),0,($F263     /$D263     ))</f>
        <v>0.2055387391955048</v>
      </c>
      <c r="H263" s="31">
        <v>902789</v>
      </c>
      <c r="I263" s="36">
        <f t="shared" ref="I263:I299" si="65">IF(($D263     =0),0,($H263     /$D263     ))</f>
        <v>0.20996484650726852</v>
      </c>
      <c r="J263" s="31">
        <v>921034</v>
      </c>
      <c r="K263" s="36">
        <f t="shared" ref="K263:K299" si="66">IF(($E263     =0),0,($J263     /$E263     ))</f>
        <v>0.27315155733642876</v>
      </c>
      <c r="L263" s="31">
        <v>934254</v>
      </c>
      <c r="M263" s="36">
        <f t="shared" ref="M263:M299" si="67">IF(($E263     =0),0,($L263     /$E263     ))</f>
        <v>0.2770722199699337</v>
      </c>
      <c r="N263" s="31">
        <f t="shared" ref="N263:N299" si="68">$F263     +$H263     +$J263     +$L263</f>
        <v>3641835</v>
      </c>
      <c r="O263" s="36">
        <f t="shared" ref="O263:O299" si="69">IF(($E263     =0),0,($N263     /$E263     ))</f>
        <v>1.0800609986301406</v>
      </c>
      <c r="P263" s="31">
        <v>1049271</v>
      </c>
      <c r="Q263" s="31">
        <v>6305300</v>
      </c>
      <c r="R263" s="31">
        <v>3335903</v>
      </c>
      <c r="S263" s="31">
        <v>2829697</v>
      </c>
      <c r="T263" s="36">
        <f t="shared" ref="T263:T299" si="70">IF(($R263     =0),0,($S263     /$R263     ))</f>
        <v>0.848255180081675</v>
      </c>
      <c r="U263" s="36">
        <f t="shared" ref="U263:U299" si="71">IF(($P263     =0),0,(($L263     /$P263     )-1))</f>
        <v>-0.10961610489568474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50711591</v>
      </c>
      <c r="E264" s="31">
        <v>51461591</v>
      </c>
      <c r="F264" s="31">
        <v>19107809</v>
      </c>
      <c r="G264" s="36">
        <f t="shared" si="64"/>
        <v>0.37679371960544483</v>
      </c>
      <c r="H264" s="31">
        <v>16056120</v>
      </c>
      <c r="I264" s="36">
        <f t="shared" si="65"/>
        <v>0.31661637277363275</v>
      </c>
      <c r="J264" s="31">
        <v>13056902</v>
      </c>
      <c r="K264" s="36">
        <f t="shared" si="66"/>
        <v>0.25372130449678482</v>
      </c>
      <c r="L264" s="31">
        <v>3984541</v>
      </c>
      <c r="M264" s="36">
        <f t="shared" si="67"/>
        <v>7.7427474016495135E-2</v>
      </c>
      <c r="N264" s="31">
        <f t="shared" si="68"/>
        <v>52205372</v>
      </c>
      <c r="O264" s="36">
        <f t="shared" si="69"/>
        <v>1.0144531287421721</v>
      </c>
      <c r="P264" s="31">
        <v>4508627</v>
      </c>
      <c r="Q264" s="31">
        <v>44333903</v>
      </c>
      <c r="R264" s="31">
        <v>46024933</v>
      </c>
      <c r="S264" s="31">
        <v>46996594</v>
      </c>
      <c r="T264" s="36">
        <f t="shared" si="70"/>
        <v>1.0211116222591785</v>
      </c>
      <c r="U264" s="36">
        <f t="shared" si="71"/>
        <v>-0.1162407092003841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49585574</v>
      </c>
      <c r="E265" s="31">
        <v>49585574</v>
      </c>
      <c r="F265" s="31">
        <v>13182474</v>
      </c>
      <c r="G265" s="36">
        <f t="shared" si="64"/>
        <v>0.26585300797364975</v>
      </c>
      <c r="H265" s="31">
        <v>13758068</v>
      </c>
      <c r="I265" s="36">
        <f t="shared" si="65"/>
        <v>0.27746110189225598</v>
      </c>
      <c r="J265" s="31">
        <v>12656435</v>
      </c>
      <c r="K265" s="36">
        <f t="shared" si="66"/>
        <v>0.25524429746441979</v>
      </c>
      <c r="L265" s="31">
        <v>8177025</v>
      </c>
      <c r="M265" s="36">
        <f t="shared" si="67"/>
        <v>0.16490733776723043</v>
      </c>
      <c r="N265" s="31">
        <f t="shared" si="68"/>
        <v>47774002</v>
      </c>
      <c r="O265" s="36">
        <f t="shared" si="69"/>
        <v>0.963465745097556</v>
      </c>
      <c r="P265" s="31">
        <v>6438876</v>
      </c>
      <c r="Q265" s="31">
        <v>40992520</v>
      </c>
      <c r="R265" s="31">
        <v>40992520</v>
      </c>
      <c r="S265" s="31">
        <v>35316182</v>
      </c>
      <c r="T265" s="36">
        <f t="shared" si="70"/>
        <v>0.86152746891384091</v>
      </c>
      <c r="U265" s="36">
        <f t="shared" si="71"/>
        <v>0.2699460278470962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104596880</v>
      </c>
      <c r="E267" s="32">
        <f>SUM(E263:E266)</f>
        <v>104419044</v>
      </c>
      <c r="F267" s="32">
        <f>SUM(F263:F266)</f>
        <v>33174041</v>
      </c>
      <c r="G267" s="37">
        <f t="shared" si="64"/>
        <v>0.31716090384340334</v>
      </c>
      <c r="H267" s="32">
        <f>SUM(H263:H266)</f>
        <v>30716977</v>
      </c>
      <c r="I267" s="37">
        <f t="shared" si="65"/>
        <v>0.29367010755961365</v>
      </c>
      <c r="J267" s="32">
        <f>SUM(J263:J266)</f>
        <v>26634371</v>
      </c>
      <c r="K267" s="37">
        <f t="shared" si="66"/>
        <v>0.25507196752347205</v>
      </c>
      <c r="L267" s="32">
        <f>SUM(L263:L266)</f>
        <v>13095820</v>
      </c>
      <c r="M267" s="37">
        <f t="shared" si="67"/>
        <v>0.12541601127855567</v>
      </c>
      <c r="N267" s="32">
        <f t="shared" si="68"/>
        <v>103621209</v>
      </c>
      <c r="O267" s="37">
        <f t="shared" si="69"/>
        <v>0.99235929606863671</v>
      </c>
      <c r="P267" s="32">
        <f>SUM(P263:P266)</f>
        <v>11996774</v>
      </c>
      <c r="Q267" s="32">
        <f>SUM(Q263:Q266)</f>
        <v>91631723</v>
      </c>
      <c r="R267" s="32">
        <f>SUM(R263:R266)</f>
        <v>90353356</v>
      </c>
      <c r="S267" s="32">
        <f>SUM(S263:S266)</f>
        <v>85142473</v>
      </c>
      <c r="T267" s="37">
        <f t="shared" si="70"/>
        <v>0.94232773157866989</v>
      </c>
      <c r="U267" s="37">
        <f t="shared" si="71"/>
        <v>9.1611794970881233E-2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4084384</v>
      </c>
      <c r="E268" s="31">
        <v>3656843</v>
      </c>
      <c r="F268" s="31">
        <v>0</v>
      </c>
      <c r="G268" s="36">
        <f t="shared" si="64"/>
        <v>0</v>
      </c>
      <c r="H268" s="31">
        <v>1082485</v>
      </c>
      <c r="I268" s="36">
        <f t="shared" si="65"/>
        <v>0.26503017346067365</v>
      </c>
      <c r="J268" s="31">
        <v>1108485</v>
      </c>
      <c r="K268" s="36">
        <f t="shared" si="66"/>
        <v>0.30312622116946231</v>
      </c>
      <c r="L268" s="31">
        <v>1105764</v>
      </c>
      <c r="M268" s="36">
        <f t="shared" si="67"/>
        <v>0.30238213672285086</v>
      </c>
      <c r="N268" s="31">
        <f t="shared" si="68"/>
        <v>3296734</v>
      </c>
      <c r="O268" s="36">
        <f t="shared" si="69"/>
        <v>0.90152462110076914</v>
      </c>
      <c r="P268" s="31">
        <v>237353</v>
      </c>
      <c r="Q268" s="31">
        <v>4855860</v>
      </c>
      <c r="R268" s="31">
        <v>3826185</v>
      </c>
      <c r="S268" s="31">
        <v>465061</v>
      </c>
      <c r="T268" s="36">
        <f t="shared" si="70"/>
        <v>0.12154691945109816</v>
      </c>
      <c r="U268" s="36">
        <f t="shared" si="71"/>
        <v>3.6587319309214541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26639689</v>
      </c>
      <c r="E269" s="31">
        <v>40492439</v>
      </c>
      <c r="F269" s="31">
        <v>4457882</v>
      </c>
      <c r="G269" s="36">
        <f t="shared" si="64"/>
        <v>0.16733986646766033</v>
      </c>
      <c r="H269" s="31">
        <v>4225674</v>
      </c>
      <c r="I269" s="36">
        <f t="shared" si="65"/>
        <v>0.15862324819182386</v>
      </c>
      <c r="J269" s="31">
        <v>2064855</v>
      </c>
      <c r="K269" s="36">
        <f t="shared" si="66"/>
        <v>5.0993594137414146E-2</v>
      </c>
      <c r="L269" s="31">
        <v>-2302719</v>
      </c>
      <c r="M269" s="36">
        <f t="shared" si="67"/>
        <v>-5.6867876000257729E-2</v>
      </c>
      <c r="N269" s="31">
        <f t="shared" si="68"/>
        <v>8445692</v>
      </c>
      <c r="O269" s="36">
        <f t="shared" si="69"/>
        <v>0.20857454400314093</v>
      </c>
      <c r="P269" s="31">
        <v>3994184</v>
      </c>
      <c r="Q269" s="31">
        <v>25062282</v>
      </c>
      <c r="R269" s="31">
        <v>25131782</v>
      </c>
      <c r="S269" s="31">
        <v>16275143</v>
      </c>
      <c r="T269" s="36">
        <f t="shared" si="70"/>
        <v>0.64759208081623498</v>
      </c>
      <c r="U269" s="36">
        <f t="shared" si="71"/>
        <v>-1.5765180071824432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2295086</v>
      </c>
      <c r="E270" s="31">
        <v>2295086</v>
      </c>
      <c r="F270" s="31">
        <v>689151</v>
      </c>
      <c r="G270" s="36">
        <f t="shared" si="64"/>
        <v>0.30027240809276862</v>
      </c>
      <c r="H270" s="31">
        <v>468373</v>
      </c>
      <c r="I270" s="36">
        <f t="shared" si="65"/>
        <v>0.20407644855138327</v>
      </c>
      <c r="J270" s="31">
        <v>922658</v>
      </c>
      <c r="K270" s="36">
        <f t="shared" si="66"/>
        <v>0.40201456503155003</v>
      </c>
      <c r="L270" s="31">
        <v>701261</v>
      </c>
      <c r="M270" s="36">
        <f t="shared" si="67"/>
        <v>0.30554889882122066</v>
      </c>
      <c r="N270" s="31">
        <f t="shared" si="68"/>
        <v>2781443</v>
      </c>
      <c r="O270" s="36">
        <f t="shared" si="69"/>
        <v>1.2119123204969227</v>
      </c>
      <c r="P270" s="31">
        <v>428987</v>
      </c>
      <c r="Q270" s="31">
        <v>2166991</v>
      </c>
      <c r="R270" s="31">
        <v>2166991</v>
      </c>
      <c r="S270" s="31">
        <v>2281434</v>
      </c>
      <c r="T270" s="36">
        <f t="shared" si="70"/>
        <v>1.0528119406125822</v>
      </c>
      <c r="U270" s="36">
        <f t="shared" si="71"/>
        <v>0.63469056171865357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9879105</v>
      </c>
      <c r="E271" s="31">
        <v>9879105</v>
      </c>
      <c r="F271" s="31">
        <v>1695979</v>
      </c>
      <c r="G271" s="36">
        <f t="shared" si="64"/>
        <v>0.17167334490320732</v>
      </c>
      <c r="H271" s="31">
        <v>1554348</v>
      </c>
      <c r="I271" s="36">
        <f t="shared" si="65"/>
        <v>0.15733692475178673</v>
      </c>
      <c r="J271" s="31">
        <v>1571928</v>
      </c>
      <c r="K271" s="36">
        <f t="shared" si="66"/>
        <v>0.15911643817936949</v>
      </c>
      <c r="L271" s="31">
        <v>4765373</v>
      </c>
      <c r="M271" s="36">
        <f t="shared" si="67"/>
        <v>0.48236889880206757</v>
      </c>
      <c r="N271" s="31">
        <f t="shared" si="68"/>
        <v>9587628</v>
      </c>
      <c r="O271" s="36">
        <f t="shared" si="69"/>
        <v>0.97049560663643109</v>
      </c>
      <c r="P271" s="31">
        <v>5048381</v>
      </c>
      <c r="Q271" s="31">
        <v>9409502</v>
      </c>
      <c r="R271" s="31">
        <v>9409502</v>
      </c>
      <c r="S271" s="31">
        <v>10089255</v>
      </c>
      <c r="T271" s="36">
        <f t="shared" si="70"/>
        <v>1.0722411239192042</v>
      </c>
      <c r="U271" s="36">
        <f t="shared" si="71"/>
        <v>-5.6059160352596171E-2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9948647</v>
      </c>
      <c r="E272" s="31">
        <v>9541600</v>
      </c>
      <c r="F272" s="31">
        <v>569705</v>
      </c>
      <c r="G272" s="36">
        <f t="shared" si="64"/>
        <v>5.7264570750173369E-2</v>
      </c>
      <c r="H272" s="31">
        <v>6802892</v>
      </c>
      <c r="I272" s="36">
        <f t="shared" si="65"/>
        <v>0.68380072184690044</v>
      </c>
      <c r="J272" s="31">
        <v>777675</v>
      </c>
      <c r="K272" s="36">
        <f t="shared" si="66"/>
        <v>8.1503626226209436E-2</v>
      </c>
      <c r="L272" s="31">
        <v>770167</v>
      </c>
      <c r="M272" s="36">
        <f t="shared" si="67"/>
        <v>8.0716756099605935E-2</v>
      </c>
      <c r="N272" s="31">
        <f t="shared" si="68"/>
        <v>8920439</v>
      </c>
      <c r="O272" s="36">
        <f t="shared" si="69"/>
        <v>0.93489970235599895</v>
      </c>
      <c r="P272" s="31">
        <v>816543</v>
      </c>
      <c r="Q272" s="31">
        <v>9053723</v>
      </c>
      <c r="R272" s="31">
        <v>9053723</v>
      </c>
      <c r="S272" s="31">
        <v>3459948</v>
      </c>
      <c r="T272" s="36">
        <f t="shared" si="70"/>
        <v>0.38215748372244213</v>
      </c>
      <c r="U272" s="36">
        <f t="shared" si="71"/>
        <v>-5.6795539242881277E-2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6225073</v>
      </c>
      <c r="E273" s="31">
        <v>6225073</v>
      </c>
      <c r="F273" s="31">
        <v>525287</v>
      </c>
      <c r="G273" s="36">
        <f t="shared" si="64"/>
        <v>8.4382464269896915E-2</v>
      </c>
      <c r="H273" s="31">
        <v>804520</v>
      </c>
      <c r="I273" s="36">
        <f t="shared" si="65"/>
        <v>0.12923864507291721</v>
      </c>
      <c r="J273" s="31">
        <v>542151</v>
      </c>
      <c r="K273" s="36">
        <f t="shared" si="66"/>
        <v>8.7091508806402748E-2</v>
      </c>
      <c r="L273" s="31">
        <v>1186620</v>
      </c>
      <c r="M273" s="36">
        <f t="shared" si="67"/>
        <v>0.19061945137028916</v>
      </c>
      <c r="N273" s="31">
        <f t="shared" si="68"/>
        <v>3058578</v>
      </c>
      <c r="O273" s="36">
        <f t="shared" si="69"/>
        <v>0.49133206951950603</v>
      </c>
      <c r="P273" s="31">
        <v>728636</v>
      </c>
      <c r="Q273" s="31">
        <v>1954837</v>
      </c>
      <c r="R273" s="31">
        <v>2254837</v>
      </c>
      <c r="S273" s="31">
        <v>2731393</v>
      </c>
      <c r="T273" s="36">
        <f t="shared" si="70"/>
        <v>1.2113483147562329</v>
      </c>
      <c r="U273" s="36">
        <f t="shared" si="71"/>
        <v>0.62854978343095858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59071984</v>
      </c>
      <c r="E275" s="32">
        <f>SUM(E268:E274)</f>
        <v>72090146</v>
      </c>
      <c r="F275" s="32">
        <f>SUM(F268:F274)</f>
        <v>7938004</v>
      </c>
      <c r="G275" s="37">
        <f t="shared" si="64"/>
        <v>0.13437848980999181</v>
      </c>
      <c r="H275" s="32">
        <f>SUM(H268:H274)</f>
        <v>14938292</v>
      </c>
      <c r="I275" s="37">
        <f t="shared" si="65"/>
        <v>0.25288285560207358</v>
      </c>
      <c r="J275" s="32">
        <f>SUM(J268:J274)</f>
        <v>6987752</v>
      </c>
      <c r="K275" s="37">
        <f t="shared" si="66"/>
        <v>9.6930751118190273E-2</v>
      </c>
      <c r="L275" s="32">
        <f>SUM(L268:L274)</f>
        <v>6226466</v>
      </c>
      <c r="M275" s="37">
        <f t="shared" si="67"/>
        <v>8.6370556109013841E-2</v>
      </c>
      <c r="N275" s="32">
        <f t="shared" si="68"/>
        <v>36090514</v>
      </c>
      <c r="O275" s="37">
        <f t="shared" si="69"/>
        <v>0.50063033580206651</v>
      </c>
      <c r="P275" s="32">
        <f>SUM(P268:P274)</f>
        <v>11254084</v>
      </c>
      <c r="Q275" s="32">
        <f>SUM(Q268:Q274)</f>
        <v>52503195</v>
      </c>
      <c r="R275" s="32">
        <f>SUM(R268:R274)</f>
        <v>51843020</v>
      </c>
      <c r="S275" s="32">
        <f>SUM(S268:S274)</f>
        <v>35302234</v>
      </c>
      <c r="T275" s="37">
        <f t="shared" si="70"/>
        <v>0.68094478292352567</v>
      </c>
      <c r="U275" s="37">
        <f t="shared" si="71"/>
        <v>-0.4467372022458691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3885424</v>
      </c>
      <c r="E276" s="31">
        <v>5439645</v>
      </c>
      <c r="F276" s="31">
        <v>828639</v>
      </c>
      <c r="G276" s="36">
        <f t="shared" si="64"/>
        <v>0.21326861624368409</v>
      </c>
      <c r="H276" s="31">
        <v>1243468</v>
      </c>
      <c r="I276" s="36">
        <f t="shared" si="65"/>
        <v>0.32003405548532154</v>
      </c>
      <c r="J276" s="31">
        <v>1238884</v>
      </c>
      <c r="K276" s="36">
        <f t="shared" si="66"/>
        <v>0.22775089183209565</v>
      </c>
      <c r="L276" s="31">
        <v>828086</v>
      </c>
      <c r="M276" s="36">
        <f t="shared" si="67"/>
        <v>0.15223162540937873</v>
      </c>
      <c r="N276" s="31">
        <f t="shared" si="68"/>
        <v>4139077</v>
      </c>
      <c r="O276" s="36">
        <f t="shared" si="69"/>
        <v>0.76090939758017295</v>
      </c>
      <c r="P276" s="31">
        <v>1380118</v>
      </c>
      <c r="Q276" s="31">
        <v>3320976</v>
      </c>
      <c r="R276" s="31">
        <v>3320976</v>
      </c>
      <c r="S276" s="31">
        <v>3703513</v>
      </c>
      <c r="T276" s="36">
        <f t="shared" si="70"/>
        <v>1.1151881254185516</v>
      </c>
      <c r="U276" s="36">
        <f t="shared" si="71"/>
        <v>-0.39998898644898484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11356200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2029936</v>
      </c>
      <c r="Q277" s="31">
        <v>9374100</v>
      </c>
      <c r="R277" s="31">
        <v>7601100</v>
      </c>
      <c r="S277" s="31">
        <v>8177530</v>
      </c>
      <c r="T277" s="36">
        <f t="shared" si="70"/>
        <v>1.0758350765020852</v>
      </c>
      <c r="U277" s="36">
        <f t="shared" si="71"/>
        <v>-1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7755221</v>
      </c>
      <c r="E278" s="31">
        <v>7755221</v>
      </c>
      <c r="F278" s="31">
        <v>836086</v>
      </c>
      <c r="G278" s="36">
        <f t="shared" si="64"/>
        <v>0.10780943573368186</v>
      </c>
      <c r="H278" s="31">
        <v>2506947</v>
      </c>
      <c r="I278" s="36">
        <f t="shared" si="65"/>
        <v>0.32325925979414383</v>
      </c>
      <c r="J278" s="31">
        <v>840545</v>
      </c>
      <c r="K278" s="36">
        <f t="shared" si="66"/>
        <v>0.10838440322977257</v>
      </c>
      <c r="L278" s="31">
        <v>0</v>
      </c>
      <c r="M278" s="36">
        <f t="shared" si="67"/>
        <v>0</v>
      </c>
      <c r="N278" s="31">
        <f t="shared" si="68"/>
        <v>4183578</v>
      </c>
      <c r="O278" s="36">
        <f t="shared" si="69"/>
        <v>0.53945309875759828</v>
      </c>
      <c r="P278" s="31">
        <v>2096268</v>
      </c>
      <c r="Q278" s="31">
        <v>15281197</v>
      </c>
      <c r="R278" s="31">
        <v>14770137</v>
      </c>
      <c r="S278" s="31">
        <v>8590919</v>
      </c>
      <c r="T278" s="36">
        <f t="shared" si="70"/>
        <v>0.58164111815618236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6544228</v>
      </c>
      <c r="E279" s="31">
        <v>6544228</v>
      </c>
      <c r="F279" s="31">
        <v>496168</v>
      </c>
      <c r="G279" s="36">
        <f t="shared" si="64"/>
        <v>7.581765182997903E-2</v>
      </c>
      <c r="H279" s="31">
        <v>-165920</v>
      </c>
      <c r="I279" s="36">
        <f t="shared" si="65"/>
        <v>-2.5353639879295158E-2</v>
      </c>
      <c r="J279" s="31">
        <v>306350</v>
      </c>
      <c r="K279" s="36">
        <f t="shared" si="66"/>
        <v>4.6812244316671116E-2</v>
      </c>
      <c r="L279" s="31">
        <v>59176</v>
      </c>
      <c r="M279" s="36">
        <f t="shared" si="67"/>
        <v>9.0424722366030039E-3</v>
      </c>
      <c r="N279" s="31">
        <f t="shared" si="68"/>
        <v>695774</v>
      </c>
      <c r="O279" s="36">
        <f t="shared" si="69"/>
        <v>0.10631872850395799</v>
      </c>
      <c r="P279" s="31">
        <v>619126</v>
      </c>
      <c r="Q279" s="31">
        <v>6188178</v>
      </c>
      <c r="R279" s="31">
        <v>6188178</v>
      </c>
      <c r="S279" s="31">
        <v>3056337</v>
      </c>
      <c r="T279" s="36">
        <f t="shared" si="70"/>
        <v>0.49389933515163914</v>
      </c>
      <c r="U279" s="36">
        <f t="shared" si="71"/>
        <v>-0.90442010188556121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2245932</v>
      </c>
      <c r="E280" s="31">
        <v>1907672</v>
      </c>
      <c r="F280" s="31">
        <v>386228</v>
      </c>
      <c r="G280" s="36">
        <f t="shared" si="64"/>
        <v>0.17196780668337242</v>
      </c>
      <c r="H280" s="31">
        <v>361230</v>
      </c>
      <c r="I280" s="36">
        <f t="shared" si="65"/>
        <v>0.16083746079578545</v>
      </c>
      <c r="J280" s="31">
        <v>366762</v>
      </c>
      <c r="K280" s="36">
        <f t="shared" si="66"/>
        <v>0.19225632079309232</v>
      </c>
      <c r="L280" s="31">
        <v>372047</v>
      </c>
      <c r="M280" s="36">
        <f t="shared" si="67"/>
        <v>0.19502671318759199</v>
      </c>
      <c r="N280" s="31">
        <f t="shared" si="68"/>
        <v>1486267</v>
      </c>
      <c r="O280" s="36">
        <f t="shared" si="69"/>
        <v>0.77909986622438243</v>
      </c>
      <c r="P280" s="31">
        <v>235826</v>
      </c>
      <c r="Q280" s="31">
        <v>2055454</v>
      </c>
      <c r="R280" s="31">
        <v>1694546</v>
      </c>
      <c r="S280" s="31">
        <v>1402145</v>
      </c>
      <c r="T280" s="36">
        <f t="shared" si="70"/>
        <v>0.82744581734576694</v>
      </c>
      <c r="U280" s="36">
        <f t="shared" si="71"/>
        <v>0.57763350945188408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2501275</v>
      </c>
      <c r="E281" s="31">
        <v>3229150</v>
      </c>
      <c r="F281" s="31">
        <v>237002</v>
      </c>
      <c r="G281" s="36">
        <f t="shared" si="64"/>
        <v>9.4752476237119063E-2</v>
      </c>
      <c r="H281" s="31">
        <v>696408</v>
      </c>
      <c r="I281" s="36">
        <f t="shared" si="65"/>
        <v>0.27842120518535546</v>
      </c>
      <c r="J281" s="31">
        <v>708746</v>
      </c>
      <c r="K281" s="36">
        <f t="shared" si="66"/>
        <v>0.21948376507749717</v>
      </c>
      <c r="L281" s="31">
        <v>479534</v>
      </c>
      <c r="M281" s="36">
        <f t="shared" si="67"/>
        <v>0.14850161807286746</v>
      </c>
      <c r="N281" s="31">
        <f t="shared" si="68"/>
        <v>2121690</v>
      </c>
      <c r="O281" s="36">
        <f t="shared" si="69"/>
        <v>0.65704287506000036</v>
      </c>
      <c r="P281" s="31">
        <v>724372</v>
      </c>
      <c r="Q281" s="31">
        <v>2395844</v>
      </c>
      <c r="R281" s="31">
        <v>2765488</v>
      </c>
      <c r="S281" s="31">
        <v>3340920</v>
      </c>
      <c r="T281" s="36">
        <f t="shared" si="70"/>
        <v>1.208076115318526</v>
      </c>
      <c r="U281" s="36">
        <f t="shared" si="71"/>
        <v>-0.33800036445362325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9203322</v>
      </c>
      <c r="E282" s="31">
        <v>9203322</v>
      </c>
      <c r="F282" s="31">
        <v>804406</v>
      </c>
      <c r="G282" s="36">
        <f t="shared" si="64"/>
        <v>8.7403874383619309E-2</v>
      </c>
      <c r="H282" s="31">
        <v>839806</v>
      </c>
      <c r="I282" s="36">
        <f t="shared" si="65"/>
        <v>9.125031157227792E-2</v>
      </c>
      <c r="J282" s="31">
        <v>589141</v>
      </c>
      <c r="K282" s="36">
        <f t="shared" si="66"/>
        <v>6.4013950614788873E-2</v>
      </c>
      <c r="L282" s="31">
        <v>935686</v>
      </c>
      <c r="M282" s="36">
        <f t="shared" si="67"/>
        <v>0.1016682889069838</v>
      </c>
      <c r="N282" s="31">
        <f t="shared" si="68"/>
        <v>3169039</v>
      </c>
      <c r="O282" s="36">
        <f t="shared" si="69"/>
        <v>0.34433642547766991</v>
      </c>
      <c r="P282" s="31">
        <v>784939</v>
      </c>
      <c r="Q282" s="31">
        <v>8394707</v>
      </c>
      <c r="R282" s="31">
        <v>8622601</v>
      </c>
      <c r="S282" s="31">
        <v>3116454</v>
      </c>
      <c r="T282" s="36">
        <f t="shared" si="70"/>
        <v>0.36142852951215071</v>
      </c>
      <c r="U282" s="36">
        <f t="shared" si="71"/>
        <v>0.19204931848207307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18008255</v>
      </c>
      <c r="E283" s="31">
        <v>18008255</v>
      </c>
      <c r="F283" s="31">
        <v>2707268</v>
      </c>
      <c r="G283" s="36">
        <f t="shared" si="64"/>
        <v>0.15033483255318186</v>
      </c>
      <c r="H283" s="31">
        <v>2687470</v>
      </c>
      <c r="I283" s="36">
        <f t="shared" si="65"/>
        <v>0.14923544785433124</v>
      </c>
      <c r="J283" s="31">
        <v>2733568</v>
      </c>
      <c r="K283" s="36">
        <f t="shared" si="66"/>
        <v>0.15179527388966893</v>
      </c>
      <c r="L283" s="31">
        <v>2268766</v>
      </c>
      <c r="M283" s="36">
        <f t="shared" si="67"/>
        <v>0.12598477753674633</v>
      </c>
      <c r="N283" s="31">
        <f t="shared" si="68"/>
        <v>10397072</v>
      </c>
      <c r="O283" s="36">
        <f t="shared" si="69"/>
        <v>0.57735033183392837</v>
      </c>
      <c r="P283" s="31">
        <v>2011189</v>
      </c>
      <c r="Q283" s="31">
        <v>8490672</v>
      </c>
      <c r="R283" s="31">
        <v>8790606</v>
      </c>
      <c r="S283" s="31">
        <v>8439270</v>
      </c>
      <c r="T283" s="36">
        <f t="shared" si="70"/>
        <v>0.9600327895482974</v>
      </c>
      <c r="U283" s="36">
        <f t="shared" si="71"/>
        <v>0.12807200118934614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61499857</v>
      </c>
      <c r="E285" s="32">
        <f>SUM(E276:E284)</f>
        <v>52087493</v>
      </c>
      <c r="F285" s="32">
        <f>SUM(F276:F284)</f>
        <v>6295797</v>
      </c>
      <c r="G285" s="37">
        <f t="shared" si="64"/>
        <v>0.1023709209600276</v>
      </c>
      <c r="H285" s="32">
        <f>SUM(H276:H284)</f>
        <v>8169409</v>
      </c>
      <c r="I285" s="37">
        <f t="shared" si="65"/>
        <v>0.13283622757041533</v>
      </c>
      <c r="J285" s="32">
        <f>SUM(J276:J284)</f>
        <v>6783996</v>
      </c>
      <c r="K285" s="37">
        <f t="shared" si="66"/>
        <v>0.13024232131886249</v>
      </c>
      <c r="L285" s="32">
        <f>SUM(L276:L284)</f>
        <v>4943295</v>
      </c>
      <c r="M285" s="37">
        <f t="shared" si="67"/>
        <v>9.4903684460298371E-2</v>
      </c>
      <c r="N285" s="32">
        <f t="shared" si="68"/>
        <v>26192497</v>
      </c>
      <c r="O285" s="37">
        <f t="shared" si="69"/>
        <v>0.50285578152129529</v>
      </c>
      <c r="P285" s="32">
        <f>SUM(P276:P284)</f>
        <v>9881774</v>
      </c>
      <c r="Q285" s="32">
        <f>SUM(Q276:Q284)</f>
        <v>55501128</v>
      </c>
      <c r="R285" s="32">
        <f>SUM(R276:R284)</f>
        <v>53753632</v>
      </c>
      <c r="S285" s="32">
        <f>SUM(S276:S284)</f>
        <v>39827088</v>
      </c>
      <c r="T285" s="37">
        <f t="shared" si="70"/>
        <v>0.74091901362125634</v>
      </c>
      <c r="U285" s="37">
        <f t="shared" si="71"/>
        <v>-0.49975631905769147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11707985</v>
      </c>
      <c r="E286" s="31">
        <v>11707985</v>
      </c>
      <c r="F286" s="31">
        <v>1417993</v>
      </c>
      <c r="G286" s="36">
        <f t="shared" si="64"/>
        <v>0.12111332564911896</v>
      </c>
      <c r="H286" s="31">
        <v>2931401</v>
      </c>
      <c r="I286" s="36">
        <f t="shared" si="65"/>
        <v>0.2503762175985022</v>
      </c>
      <c r="J286" s="31">
        <v>2937627</v>
      </c>
      <c r="K286" s="36">
        <f t="shared" si="66"/>
        <v>0.25090799142636416</v>
      </c>
      <c r="L286" s="31">
        <v>2975304</v>
      </c>
      <c r="M286" s="36">
        <f t="shared" si="67"/>
        <v>0.2541260515793281</v>
      </c>
      <c r="N286" s="31">
        <f t="shared" si="68"/>
        <v>10262325</v>
      </c>
      <c r="O286" s="36">
        <f t="shared" si="69"/>
        <v>0.87652358625331339</v>
      </c>
      <c r="P286" s="31">
        <v>2152076</v>
      </c>
      <c r="Q286" s="31">
        <v>12145767</v>
      </c>
      <c r="R286" s="31">
        <v>8030000</v>
      </c>
      <c r="S286" s="31">
        <v>7076173</v>
      </c>
      <c r="T286" s="36">
        <f t="shared" si="70"/>
        <v>0.88121706102117059</v>
      </c>
      <c r="U286" s="36">
        <f t="shared" si="71"/>
        <v>0.38252738286194354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3879732</v>
      </c>
      <c r="E287" s="31">
        <v>7466609</v>
      </c>
      <c r="F287" s="31">
        <v>833050</v>
      </c>
      <c r="G287" s="36">
        <f t="shared" si="64"/>
        <v>0.21471843931488052</v>
      </c>
      <c r="H287" s="31">
        <v>1689347</v>
      </c>
      <c r="I287" s="36">
        <f t="shared" si="65"/>
        <v>0.4354287873492293</v>
      </c>
      <c r="J287" s="31">
        <v>3154652</v>
      </c>
      <c r="K287" s="36">
        <f t="shared" si="66"/>
        <v>0.42250129878235221</v>
      </c>
      <c r="L287" s="31">
        <v>1273614</v>
      </c>
      <c r="M287" s="36">
        <f t="shared" si="67"/>
        <v>0.17057462095577791</v>
      </c>
      <c r="N287" s="31">
        <f t="shared" si="68"/>
        <v>6950663</v>
      </c>
      <c r="O287" s="36">
        <f t="shared" si="69"/>
        <v>0.93089955560817506</v>
      </c>
      <c r="P287" s="31">
        <v>202162</v>
      </c>
      <c r="Q287" s="31">
        <v>4682569</v>
      </c>
      <c r="R287" s="31">
        <v>4441333</v>
      </c>
      <c r="S287" s="31">
        <v>3686614</v>
      </c>
      <c r="T287" s="36">
        <f t="shared" si="70"/>
        <v>0.83006926073771092</v>
      </c>
      <c r="U287" s="36">
        <f t="shared" si="71"/>
        <v>5.2999673529149893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20004585</v>
      </c>
      <c r="E288" s="31">
        <v>22805066</v>
      </c>
      <c r="F288" s="31">
        <v>1369536</v>
      </c>
      <c r="G288" s="36">
        <f t="shared" si="64"/>
        <v>6.8461105291611896E-2</v>
      </c>
      <c r="H288" s="31">
        <v>4097108</v>
      </c>
      <c r="I288" s="36">
        <f t="shared" si="65"/>
        <v>0.20480844766337317</v>
      </c>
      <c r="J288" s="31">
        <v>2697722</v>
      </c>
      <c r="K288" s="36">
        <f t="shared" si="66"/>
        <v>0.11829485606399912</v>
      </c>
      <c r="L288" s="31">
        <v>4031820</v>
      </c>
      <c r="M288" s="36">
        <f t="shared" si="67"/>
        <v>0.17679492793399501</v>
      </c>
      <c r="N288" s="31">
        <f t="shared" si="68"/>
        <v>12196186</v>
      </c>
      <c r="O288" s="36">
        <f t="shared" si="69"/>
        <v>0.53480160943186916</v>
      </c>
      <c r="P288" s="31">
        <v>0</v>
      </c>
      <c r="Q288" s="31">
        <v>21977274</v>
      </c>
      <c r="R288" s="31">
        <v>21977274</v>
      </c>
      <c r="S288" s="31">
        <v>3717884</v>
      </c>
      <c r="T288" s="36">
        <f t="shared" si="70"/>
        <v>0.16916947934489054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11541687</v>
      </c>
      <c r="E289" s="31">
        <v>9541687</v>
      </c>
      <c r="F289" s="31">
        <v>2255744</v>
      </c>
      <c r="G289" s="36">
        <f t="shared" si="64"/>
        <v>0.19544317914703457</v>
      </c>
      <c r="H289" s="31">
        <v>1999300</v>
      </c>
      <c r="I289" s="36">
        <f t="shared" si="65"/>
        <v>0.17322424356162144</v>
      </c>
      <c r="J289" s="31">
        <v>2011899</v>
      </c>
      <c r="K289" s="36">
        <f t="shared" si="66"/>
        <v>0.21085359433819198</v>
      </c>
      <c r="L289" s="31">
        <v>1979151</v>
      </c>
      <c r="M289" s="36">
        <f t="shared" si="67"/>
        <v>0.20742149684851327</v>
      </c>
      <c r="N289" s="31">
        <f t="shared" si="68"/>
        <v>8246094</v>
      </c>
      <c r="O289" s="36">
        <f t="shared" si="69"/>
        <v>0.86421761686376841</v>
      </c>
      <c r="P289" s="31">
        <v>1071545</v>
      </c>
      <c r="Q289" s="31">
        <v>8480873</v>
      </c>
      <c r="R289" s="31">
        <v>10971185</v>
      </c>
      <c r="S289" s="31">
        <v>7068925</v>
      </c>
      <c r="T289" s="36">
        <f t="shared" si="70"/>
        <v>0.64431736407689777</v>
      </c>
      <c r="U289" s="36">
        <f t="shared" si="71"/>
        <v>0.84700689191774492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48148882</v>
      </c>
      <c r="E290" s="31">
        <v>48811374</v>
      </c>
      <c r="F290" s="31">
        <v>12463189</v>
      </c>
      <c r="G290" s="36">
        <f t="shared" si="64"/>
        <v>0.25884690323650711</v>
      </c>
      <c r="H290" s="31">
        <v>11582675</v>
      </c>
      <c r="I290" s="36">
        <f t="shared" si="65"/>
        <v>0.24055958350185577</v>
      </c>
      <c r="J290" s="31">
        <v>11303542</v>
      </c>
      <c r="K290" s="36">
        <f t="shared" si="66"/>
        <v>0.23157598472847743</v>
      </c>
      <c r="L290" s="31">
        <v>10706623</v>
      </c>
      <c r="M290" s="36">
        <f t="shared" si="67"/>
        <v>0.21934688828878285</v>
      </c>
      <c r="N290" s="31">
        <f t="shared" si="68"/>
        <v>46056029</v>
      </c>
      <c r="O290" s="36">
        <f t="shared" si="69"/>
        <v>0.94355116903695435</v>
      </c>
      <c r="P290" s="31">
        <v>11167708</v>
      </c>
      <c r="Q290" s="31">
        <v>43459623</v>
      </c>
      <c r="R290" s="31">
        <v>45379888</v>
      </c>
      <c r="S290" s="31">
        <v>45284265</v>
      </c>
      <c r="T290" s="36">
        <f t="shared" si="70"/>
        <v>0.99789283305414944</v>
      </c>
      <c r="U290" s="36">
        <f t="shared" si="71"/>
        <v>-4.1287343830981205E-2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95282871</v>
      </c>
      <c r="E292" s="32">
        <f>SUM(E286:E291)</f>
        <v>100332721</v>
      </c>
      <c r="F292" s="32">
        <f>SUM(F286:F291)</f>
        <v>18339512</v>
      </c>
      <c r="G292" s="37">
        <f t="shared" si="64"/>
        <v>0.19247438503401099</v>
      </c>
      <c r="H292" s="32">
        <f>SUM(H286:H291)</f>
        <v>22299831</v>
      </c>
      <c r="I292" s="37">
        <f t="shared" si="65"/>
        <v>0.23403819349649949</v>
      </c>
      <c r="J292" s="32">
        <f>SUM(J286:J291)</f>
        <v>22105442</v>
      </c>
      <c r="K292" s="37">
        <f t="shared" si="66"/>
        <v>0.22032136455264678</v>
      </c>
      <c r="L292" s="32">
        <f>SUM(L286:L291)</f>
        <v>20966512</v>
      </c>
      <c r="M292" s="37">
        <f t="shared" si="67"/>
        <v>0.20896983348034587</v>
      </c>
      <c r="N292" s="32">
        <f t="shared" si="68"/>
        <v>83711297</v>
      </c>
      <c r="O292" s="37">
        <f t="shared" si="69"/>
        <v>0.83433695573750066</v>
      </c>
      <c r="P292" s="32">
        <f>SUM(P286:P291)</f>
        <v>14593491</v>
      </c>
      <c r="Q292" s="32">
        <f>SUM(Q286:Q291)</f>
        <v>90746106</v>
      </c>
      <c r="R292" s="32">
        <f>SUM(R286:R291)</f>
        <v>90799680</v>
      </c>
      <c r="S292" s="32">
        <f>SUM(S286:S291)</f>
        <v>66833861</v>
      </c>
      <c r="T292" s="37">
        <f t="shared" si="70"/>
        <v>0.73605833192363679</v>
      </c>
      <c r="U292" s="37">
        <f t="shared" si="71"/>
        <v>0.43670297943103531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83402609</v>
      </c>
      <c r="F293" s="31">
        <v>22908520</v>
      </c>
      <c r="G293" s="36">
        <f t="shared" si="64"/>
        <v>0.29980025940483201</v>
      </c>
      <c r="H293" s="31">
        <v>24247030</v>
      </c>
      <c r="I293" s="36">
        <f t="shared" si="65"/>
        <v>0.31731713283078711</v>
      </c>
      <c r="J293" s="31">
        <v>24537063</v>
      </c>
      <c r="K293" s="36">
        <f t="shared" si="66"/>
        <v>0.29420018503258094</v>
      </c>
      <c r="L293" s="31">
        <v>24561137</v>
      </c>
      <c r="M293" s="36">
        <f t="shared" si="67"/>
        <v>0.29448883307715229</v>
      </c>
      <c r="N293" s="31">
        <f t="shared" si="68"/>
        <v>96253750</v>
      </c>
      <c r="O293" s="36">
        <f t="shared" si="69"/>
        <v>1.1540855994085268</v>
      </c>
      <c r="P293" s="31">
        <v>21657224</v>
      </c>
      <c r="Q293" s="31">
        <v>70950471</v>
      </c>
      <c r="R293" s="31">
        <v>79090471</v>
      </c>
      <c r="S293" s="31">
        <v>83339944</v>
      </c>
      <c r="T293" s="36">
        <f t="shared" si="70"/>
        <v>1.0537292665762479</v>
      </c>
      <c r="U293" s="36">
        <f t="shared" si="71"/>
        <v>0.13408519023490739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25941100</v>
      </c>
      <c r="E294" s="31">
        <v>20487803</v>
      </c>
      <c r="F294" s="31">
        <v>6105838</v>
      </c>
      <c r="G294" s="36">
        <f t="shared" si="64"/>
        <v>0.23537313375300201</v>
      </c>
      <c r="H294" s="31">
        <v>4148888</v>
      </c>
      <c r="I294" s="36">
        <f t="shared" si="65"/>
        <v>0.15993492951339766</v>
      </c>
      <c r="J294" s="31">
        <v>8367942</v>
      </c>
      <c r="K294" s="36">
        <f t="shared" si="66"/>
        <v>0.40843530172561693</v>
      </c>
      <c r="L294" s="31">
        <v>6365077</v>
      </c>
      <c r="M294" s="36">
        <f t="shared" si="67"/>
        <v>0.31067640585962292</v>
      </c>
      <c r="N294" s="31">
        <f t="shared" si="68"/>
        <v>24987745</v>
      </c>
      <c r="O294" s="36">
        <f t="shared" si="69"/>
        <v>1.219640046324147</v>
      </c>
      <c r="P294" s="31">
        <v>5929204</v>
      </c>
      <c r="Q294" s="31">
        <v>24096419</v>
      </c>
      <c r="R294" s="31">
        <v>24751328</v>
      </c>
      <c r="S294" s="31">
        <v>23110245</v>
      </c>
      <c r="T294" s="36">
        <f t="shared" si="70"/>
        <v>0.93369717374356642</v>
      </c>
      <c r="U294" s="36">
        <f t="shared" si="71"/>
        <v>7.3512903249744799E-2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9367672</v>
      </c>
      <c r="E295" s="31">
        <v>11255533</v>
      </c>
      <c r="F295" s="31">
        <v>1790751</v>
      </c>
      <c r="G295" s="36">
        <f t="shared" si="64"/>
        <v>0.19116286308914318</v>
      </c>
      <c r="H295" s="31">
        <v>3539519</v>
      </c>
      <c r="I295" s="36">
        <f t="shared" si="65"/>
        <v>0.37784403638385289</v>
      </c>
      <c r="J295" s="31">
        <v>2624715</v>
      </c>
      <c r="K295" s="36">
        <f t="shared" si="66"/>
        <v>0.23319331034789734</v>
      </c>
      <c r="L295" s="31">
        <v>2624187</v>
      </c>
      <c r="M295" s="36">
        <f t="shared" si="67"/>
        <v>0.23314640008607324</v>
      </c>
      <c r="N295" s="31">
        <f t="shared" si="68"/>
        <v>10579172</v>
      </c>
      <c r="O295" s="36">
        <f t="shared" si="69"/>
        <v>0.93990857651965487</v>
      </c>
      <c r="P295" s="31">
        <v>743818</v>
      </c>
      <c r="Q295" s="31">
        <v>8844732</v>
      </c>
      <c r="R295" s="31">
        <v>8844740</v>
      </c>
      <c r="S295" s="31">
        <v>7535892</v>
      </c>
      <c r="T295" s="36">
        <f t="shared" si="70"/>
        <v>0.85201961843988627</v>
      </c>
      <c r="U295" s="36">
        <f t="shared" si="71"/>
        <v>2.5279960958191388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21700010</v>
      </c>
      <c r="E296" s="31">
        <v>24465744</v>
      </c>
      <c r="F296" s="31">
        <v>6544708</v>
      </c>
      <c r="G296" s="36">
        <f t="shared" si="64"/>
        <v>0.30159930801875207</v>
      </c>
      <c r="H296" s="31">
        <v>6613854</v>
      </c>
      <c r="I296" s="36">
        <f t="shared" si="65"/>
        <v>0.3047857581632451</v>
      </c>
      <c r="J296" s="31">
        <v>6685738</v>
      </c>
      <c r="K296" s="36">
        <f t="shared" si="66"/>
        <v>0.27326935162895516</v>
      </c>
      <c r="L296" s="31">
        <v>8035447</v>
      </c>
      <c r="M296" s="36">
        <f t="shared" si="67"/>
        <v>0.32843665003606676</v>
      </c>
      <c r="N296" s="31">
        <f t="shared" si="68"/>
        <v>27879747</v>
      </c>
      <c r="O296" s="36">
        <f t="shared" si="69"/>
        <v>1.1395421696556622</v>
      </c>
      <c r="P296" s="31">
        <v>6168526</v>
      </c>
      <c r="Q296" s="31">
        <v>20845535</v>
      </c>
      <c r="R296" s="31">
        <v>25688161</v>
      </c>
      <c r="S296" s="31">
        <v>23374179</v>
      </c>
      <c r="T296" s="36">
        <f t="shared" si="70"/>
        <v>0.90992029363254145</v>
      </c>
      <c r="U296" s="36">
        <f t="shared" si="71"/>
        <v>0.30265269206938572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133421391</v>
      </c>
      <c r="E298" s="32">
        <f>SUM(E293:E297)</f>
        <v>139611689</v>
      </c>
      <c r="F298" s="32">
        <f>SUM(F293:F297)</f>
        <v>37349817</v>
      </c>
      <c r="G298" s="37">
        <f t="shared" si="64"/>
        <v>0.27993874685356862</v>
      </c>
      <c r="H298" s="32">
        <f>SUM(H293:H297)</f>
        <v>38549291</v>
      </c>
      <c r="I298" s="37">
        <f t="shared" si="65"/>
        <v>0.28892886448770422</v>
      </c>
      <c r="J298" s="32">
        <f>SUM(J293:J297)</f>
        <v>42215458</v>
      </c>
      <c r="K298" s="37">
        <f t="shared" si="66"/>
        <v>0.30237767555408629</v>
      </c>
      <c r="L298" s="32">
        <f>SUM(L293:L297)</f>
        <v>41585848</v>
      </c>
      <c r="M298" s="37">
        <f t="shared" si="67"/>
        <v>0.29786795287606616</v>
      </c>
      <c r="N298" s="32">
        <f t="shared" si="68"/>
        <v>159700414</v>
      </c>
      <c r="O298" s="37">
        <f t="shared" si="69"/>
        <v>1.1438899933371625</v>
      </c>
      <c r="P298" s="32">
        <f>SUM(P293:P297)</f>
        <v>34498772</v>
      </c>
      <c r="Q298" s="32">
        <f>SUM(Q293:Q297)</f>
        <v>124737157</v>
      </c>
      <c r="R298" s="32">
        <f>SUM(R293:R297)</f>
        <v>138374700</v>
      </c>
      <c r="S298" s="32">
        <f>SUM(S293:S297)</f>
        <v>137360260</v>
      </c>
      <c r="T298" s="37">
        <f t="shared" si="70"/>
        <v>0.99266889106173306</v>
      </c>
      <c r="U298" s="37">
        <f t="shared" si="71"/>
        <v>0.20542980486377882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453872983</v>
      </c>
      <c r="E299" s="32">
        <f>SUM(E263:E266,E268:E274,E276:E284,E286:E291,E293:E297)</f>
        <v>468541093</v>
      </c>
      <c r="F299" s="32">
        <f>SUM(F263:F266,F268:F274,F276:F284,F286:F291,F293:F297)</f>
        <v>103097171</v>
      </c>
      <c r="G299" s="37">
        <f t="shared" si="64"/>
        <v>0.22714983015413368</v>
      </c>
      <c r="H299" s="32">
        <f>SUM(H263:H266,H268:H274,H276:H284,H286:H291,H293:H297)</f>
        <v>114673800</v>
      </c>
      <c r="I299" s="37">
        <f t="shared" si="65"/>
        <v>0.25265614895610561</v>
      </c>
      <c r="J299" s="32">
        <f>SUM(J263:J266,J268:J274,J276:J284,J286:J291,J293:J297)</f>
        <v>104727019</v>
      </c>
      <c r="K299" s="37">
        <f t="shared" si="66"/>
        <v>0.22351725508097536</v>
      </c>
      <c r="L299" s="32">
        <f>SUM(L263:L266,L268:L274,L276:L284,L286:L291,L293:L297)</f>
        <v>86817941</v>
      </c>
      <c r="M299" s="37">
        <f t="shared" si="67"/>
        <v>0.18529418720590213</v>
      </c>
      <c r="N299" s="32">
        <f t="shared" si="68"/>
        <v>409315931</v>
      </c>
      <c r="O299" s="37">
        <f t="shared" si="69"/>
        <v>0.87359665377311957</v>
      </c>
      <c r="P299" s="32">
        <f>SUM(P263:P266,P268:P274,P276:P284,P286:P291,P293:P297)</f>
        <v>82224895</v>
      </c>
      <c r="Q299" s="32">
        <f>SUM(Q263:Q266,Q268:Q274,Q276:Q284,Q286:Q291,Q293:Q297)</f>
        <v>415119309</v>
      </c>
      <c r="R299" s="32">
        <f>SUM(R263:R266,R268:R274,R276:R284,R286:R291,R293:R297)</f>
        <v>425124388</v>
      </c>
      <c r="S299" s="32">
        <f>SUM(S263:S266,S268:S274,S276:S284,S286:S291,S293:S297)</f>
        <v>364465916</v>
      </c>
      <c r="T299" s="37">
        <f t="shared" si="70"/>
        <v>0.85731594396320543</v>
      </c>
      <c r="U299" s="37">
        <f t="shared" si="71"/>
        <v>5.5859554457321048E-2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2041107396</v>
      </c>
      <c r="E302" s="31">
        <v>2054278310</v>
      </c>
      <c r="F302" s="31">
        <v>578601023</v>
      </c>
      <c r="G302" s="36">
        <f t="shared" ref="G302:G339" si="72">IF(($D302     =0),0,($F302     /$D302     ))</f>
        <v>0.28347407105275119</v>
      </c>
      <c r="H302" s="31">
        <v>533237913</v>
      </c>
      <c r="I302" s="36">
        <f t="shared" ref="I302:I339" si="73">IF(($D302     =0),0,($H302     /$D302     ))</f>
        <v>0.26124931693697123</v>
      </c>
      <c r="J302" s="31">
        <v>507830270</v>
      </c>
      <c r="K302" s="36">
        <f t="shared" ref="K302:K339" si="74">IF(($E302     =0),0,($J302     /$E302     ))</f>
        <v>0.24720616847675328</v>
      </c>
      <c r="L302" s="31">
        <v>406342604</v>
      </c>
      <c r="M302" s="36">
        <f t="shared" ref="M302:M339" si="75">IF(($E302     =0),0,($L302     /$E302     ))</f>
        <v>0.19780309319431991</v>
      </c>
      <c r="N302" s="31">
        <f t="shared" ref="N302:N339" si="76">$F302     +$H302     +$J302     +$L302</f>
        <v>2026011810</v>
      </c>
      <c r="O302" s="36">
        <f t="shared" ref="O302:O339" si="77">IF(($E302     =0),0,($N302     /$E302     ))</f>
        <v>0.98624017989071788</v>
      </c>
      <c r="P302" s="31">
        <v>351525847</v>
      </c>
      <c r="Q302" s="31">
        <v>1995890452</v>
      </c>
      <c r="R302" s="31">
        <v>1954435901</v>
      </c>
      <c r="S302" s="31">
        <v>1878332062</v>
      </c>
      <c r="T302" s="36">
        <f t="shared" ref="T302:T339" si="78">IF(($R302     =0),0,($S302     /$R302     ))</f>
        <v>0.96106096958152432</v>
      </c>
      <c r="U302" s="36">
        <f t="shared" ref="U302:U339" si="79">IF(($P302     =0),0,(($L302     /$P302     )-1))</f>
        <v>0.15593947775908501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2041107396</v>
      </c>
      <c r="E303" s="32">
        <f>E302</f>
        <v>2054278310</v>
      </c>
      <c r="F303" s="32">
        <f>F302</f>
        <v>578601023</v>
      </c>
      <c r="G303" s="37">
        <f t="shared" si="72"/>
        <v>0.28347407105275119</v>
      </c>
      <c r="H303" s="32">
        <f>H302</f>
        <v>533237913</v>
      </c>
      <c r="I303" s="37">
        <f t="shared" si="73"/>
        <v>0.26124931693697123</v>
      </c>
      <c r="J303" s="32">
        <f>J302</f>
        <v>507830270</v>
      </c>
      <c r="K303" s="37">
        <f t="shared" si="74"/>
        <v>0.24720616847675328</v>
      </c>
      <c r="L303" s="32">
        <f>L302</f>
        <v>406342604</v>
      </c>
      <c r="M303" s="37">
        <f t="shared" si="75"/>
        <v>0.19780309319431991</v>
      </c>
      <c r="N303" s="32">
        <f t="shared" si="76"/>
        <v>2026011810</v>
      </c>
      <c r="O303" s="37">
        <f t="shared" si="77"/>
        <v>0.98624017989071788</v>
      </c>
      <c r="P303" s="32">
        <f>P302</f>
        <v>351525847</v>
      </c>
      <c r="Q303" s="32">
        <f>Q302</f>
        <v>1995890452</v>
      </c>
      <c r="R303" s="32">
        <f>R302</f>
        <v>1954435901</v>
      </c>
      <c r="S303" s="32">
        <f>S302</f>
        <v>1878332062</v>
      </c>
      <c r="T303" s="37">
        <f t="shared" si="78"/>
        <v>0.96106096958152432</v>
      </c>
      <c r="U303" s="37">
        <f t="shared" si="79"/>
        <v>0.15593947775908501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29795066</v>
      </c>
      <c r="E304" s="31">
        <v>37116474</v>
      </c>
      <c r="F304" s="31">
        <v>9217068</v>
      </c>
      <c r="G304" s="36">
        <f t="shared" si="72"/>
        <v>0.30934880291924843</v>
      </c>
      <c r="H304" s="31">
        <v>9214915</v>
      </c>
      <c r="I304" s="36">
        <f t="shared" si="73"/>
        <v>0.30927654263293125</v>
      </c>
      <c r="J304" s="31">
        <v>9173967</v>
      </c>
      <c r="K304" s="36">
        <f t="shared" si="74"/>
        <v>0.24716698574331172</v>
      </c>
      <c r="L304" s="31">
        <v>9306605</v>
      </c>
      <c r="M304" s="36">
        <f t="shared" si="75"/>
        <v>0.25074054717589822</v>
      </c>
      <c r="N304" s="31">
        <f t="shared" si="76"/>
        <v>36912555</v>
      </c>
      <c r="O304" s="36">
        <f t="shared" si="77"/>
        <v>0.99450597058330492</v>
      </c>
      <c r="P304" s="31">
        <v>5833255</v>
      </c>
      <c r="Q304" s="31">
        <v>22387601</v>
      </c>
      <c r="R304" s="31">
        <v>23685601</v>
      </c>
      <c r="S304" s="31">
        <v>23465549</v>
      </c>
      <c r="T304" s="36">
        <f t="shared" si="78"/>
        <v>0.9907094609927779</v>
      </c>
      <c r="U304" s="36">
        <f t="shared" si="79"/>
        <v>0.59543942447227138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16192000</v>
      </c>
      <c r="E305" s="31">
        <v>17134848</v>
      </c>
      <c r="F305" s="31">
        <v>3406636</v>
      </c>
      <c r="G305" s="36">
        <f t="shared" si="72"/>
        <v>0.21039006916996048</v>
      </c>
      <c r="H305" s="31">
        <v>3536274</v>
      </c>
      <c r="I305" s="36">
        <f t="shared" si="73"/>
        <v>0.21839636857707509</v>
      </c>
      <c r="J305" s="31">
        <v>3132622</v>
      </c>
      <c r="K305" s="36">
        <f t="shared" si="74"/>
        <v>0.1828216976304663</v>
      </c>
      <c r="L305" s="31">
        <v>3924214</v>
      </c>
      <c r="M305" s="36">
        <f t="shared" si="75"/>
        <v>0.22901948123496632</v>
      </c>
      <c r="N305" s="31">
        <f t="shared" si="76"/>
        <v>13999746</v>
      </c>
      <c r="O305" s="36">
        <f t="shared" si="77"/>
        <v>0.81703356808300842</v>
      </c>
      <c r="P305" s="31">
        <v>3569342</v>
      </c>
      <c r="Q305" s="31">
        <v>24033015</v>
      </c>
      <c r="R305" s="31">
        <v>24485334</v>
      </c>
      <c r="S305" s="31">
        <v>24472936</v>
      </c>
      <c r="T305" s="36">
        <f t="shared" si="78"/>
        <v>0.99949365608000285</v>
      </c>
      <c r="U305" s="36">
        <f t="shared" si="79"/>
        <v>9.9422246453267915E-2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39848000</v>
      </c>
      <c r="E306" s="31">
        <v>50938456</v>
      </c>
      <c r="F306" s="31">
        <v>10438514</v>
      </c>
      <c r="G306" s="36">
        <f t="shared" si="72"/>
        <v>0.26195829150772937</v>
      </c>
      <c r="H306" s="31">
        <v>10916650</v>
      </c>
      <c r="I306" s="36">
        <f t="shared" si="73"/>
        <v>0.2739572876932343</v>
      </c>
      <c r="J306" s="31">
        <v>11281956</v>
      </c>
      <c r="K306" s="36">
        <f t="shared" si="74"/>
        <v>0.2214820959630186</v>
      </c>
      <c r="L306" s="31">
        <v>11036782</v>
      </c>
      <c r="M306" s="36">
        <f t="shared" si="75"/>
        <v>0.2166689543946915</v>
      </c>
      <c r="N306" s="31">
        <f t="shared" si="76"/>
        <v>43673902</v>
      </c>
      <c r="O306" s="36">
        <f t="shared" si="77"/>
        <v>0.857385665556883</v>
      </c>
      <c r="P306" s="31">
        <v>8319497</v>
      </c>
      <c r="Q306" s="31">
        <v>32837000</v>
      </c>
      <c r="R306" s="31">
        <v>32871665</v>
      </c>
      <c r="S306" s="31">
        <v>33316865</v>
      </c>
      <c r="T306" s="36">
        <f t="shared" si="78"/>
        <v>1.0135435792497884</v>
      </c>
      <c r="U306" s="36">
        <f t="shared" si="79"/>
        <v>0.32661650097355643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123750917</v>
      </c>
      <c r="E307" s="31">
        <v>127202652</v>
      </c>
      <c r="F307" s="31">
        <v>37635437</v>
      </c>
      <c r="G307" s="36">
        <f t="shared" si="72"/>
        <v>0.30412248985597418</v>
      </c>
      <c r="H307" s="31">
        <v>34019169</v>
      </c>
      <c r="I307" s="36">
        <f t="shared" si="73"/>
        <v>0.27490033871829817</v>
      </c>
      <c r="J307" s="31">
        <v>31697203</v>
      </c>
      <c r="K307" s="36">
        <f t="shared" si="74"/>
        <v>0.24918665217766056</v>
      </c>
      <c r="L307" s="31">
        <v>24971762</v>
      </c>
      <c r="M307" s="36">
        <f t="shared" si="75"/>
        <v>0.19631479066961591</v>
      </c>
      <c r="N307" s="31">
        <f t="shared" si="76"/>
        <v>128323571</v>
      </c>
      <c r="O307" s="36">
        <f t="shared" si="77"/>
        <v>1.0088120725659084</v>
      </c>
      <c r="P307" s="31">
        <v>22791136</v>
      </c>
      <c r="Q307" s="31">
        <v>115868519</v>
      </c>
      <c r="R307" s="31">
        <v>117513165</v>
      </c>
      <c r="S307" s="31">
        <v>120513505</v>
      </c>
      <c r="T307" s="36">
        <f t="shared" si="78"/>
        <v>1.0255319478460136</v>
      </c>
      <c r="U307" s="36">
        <f t="shared" si="79"/>
        <v>9.5678688416408919E-2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56594513</v>
      </c>
      <c r="E308" s="31">
        <v>56594513</v>
      </c>
      <c r="F308" s="31">
        <v>17124182</v>
      </c>
      <c r="G308" s="36">
        <f t="shared" si="72"/>
        <v>0.30257671799384511</v>
      </c>
      <c r="H308" s="31">
        <v>15857823</v>
      </c>
      <c r="I308" s="36">
        <f t="shared" si="73"/>
        <v>0.28020071486435444</v>
      </c>
      <c r="J308" s="31">
        <v>14455409</v>
      </c>
      <c r="K308" s="36">
        <f t="shared" si="74"/>
        <v>0.25542068009313906</v>
      </c>
      <c r="L308" s="31">
        <v>9758042</v>
      </c>
      <c r="M308" s="36">
        <f t="shared" si="75"/>
        <v>0.172420283923991</v>
      </c>
      <c r="N308" s="31">
        <f t="shared" si="76"/>
        <v>57195456</v>
      </c>
      <c r="O308" s="36">
        <f t="shared" si="77"/>
        <v>1.0106183968753295</v>
      </c>
      <c r="P308" s="31">
        <v>8672739</v>
      </c>
      <c r="Q308" s="31">
        <v>51128001</v>
      </c>
      <c r="R308" s="31">
        <v>52583342</v>
      </c>
      <c r="S308" s="31">
        <v>51800293</v>
      </c>
      <c r="T308" s="36">
        <f t="shared" si="78"/>
        <v>0.98510842083791483</v>
      </c>
      <c r="U308" s="36">
        <f t="shared" si="79"/>
        <v>0.12513958969594263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9600000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266180496</v>
      </c>
      <c r="E310" s="32">
        <f>SUM(E304:E309)</f>
        <v>298586943</v>
      </c>
      <c r="F310" s="32">
        <f>SUM(F304:F309)</f>
        <v>77821837</v>
      </c>
      <c r="G310" s="37">
        <f t="shared" si="72"/>
        <v>0.29236491091368316</v>
      </c>
      <c r="H310" s="32">
        <f>SUM(H304:H309)</f>
        <v>73544831</v>
      </c>
      <c r="I310" s="37">
        <f t="shared" si="73"/>
        <v>0.27629684407831295</v>
      </c>
      <c r="J310" s="32">
        <f>SUM(J304:J309)</f>
        <v>69741157</v>
      </c>
      <c r="K310" s="37">
        <f t="shared" si="74"/>
        <v>0.23357068564113334</v>
      </c>
      <c r="L310" s="32">
        <f>SUM(L304:L309)</f>
        <v>58997405</v>
      </c>
      <c r="M310" s="37">
        <f t="shared" si="75"/>
        <v>0.1975886969712537</v>
      </c>
      <c r="N310" s="32">
        <f t="shared" si="76"/>
        <v>280105230</v>
      </c>
      <c r="O310" s="37">
        <f t="shared" si="77"/>
        <v>0.93810274215507139</v>
      </c>
      <c r="P310" s="32">
        <f>SUM(P304:P309)</f>
        <v>49185969</v>
      </c>
      <c r="Q310" s="32">
        <f>SUM(Q304:Q309)</f>
        <v>246254136</v>
      </c>
      <c r="R310" s="32">
        <f>SUM(R304:R309)</f>
        <v>251139107</v>
      </c>
      <c r="S310" s="32">
        <f>SUM(S304:S309)</f>
        <v>253569148</v>
      </c>
      <c r="T310" s="37">
        <f t="shared" si="78"/>
        <v>1.0096760756579419</v>
      </c>
      <c r="U310" s="37">
        <f t="shared" si="79"/>
        <v>0.19947631813454758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39479630</v>
      </c>
      <c r="E311" s="31">
        <v>39479630</v>
      </c>
      <c r="F311" s="31">
        <v>10784241</v>
      </c>
      <c r="G311" s="36">
        <f t="shared" si="72"/>
        <v>0.27315962687593576</v>
      </c>
      <c r="H311" s="31">
        <v>10851997</v>
      </c>
      <c r="I311" s="36">
        <f t="shared" si="73"/>
        <v>0.27487585369974338</v>
      </c>
      <c r="J311" s="31">
        <v>10826435</v>
      </c>
      <c r="K311" s="36">
        <f t="shared" si="74"/>
        <v>0.27422838055979754</v>
      </c>
      <c r="L311" s="31">
        <v>-5729608</v>
      </c>
      <c r="M311" s="36">
        <f t="shared" si="75"/>
        <v>-0.14512820915494903</v>
      </c>
      <c r="N311" s="31">
        <f t="shared" si="76"/>
        <v>26733065</v>
      </c>
      <c r="O311" s="36">
        <f t="shared" si="77"/>
        <v>0.67713565198052772</v>
      </c>
      <c r="P311" s="31">
        <v>10098721</v>
      </c>
      <c r="Q311" s="31">
        <v>33070505</v>
      </c>
      <c r="R311" s="31">
        <v>37243516</v>
      </c>
      <c r="S311" s="31">
        <v>36857409</v>
      </c>
      <c r="T311" s="36">
        <f t="shared" si="78"/>
        <v>0.98963290683940797</v>
      </c>
      <c r="U311" s="36">
        <f t="shared" si="79"/>
        <v>-1.5673597676379019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223026260</v>
      </c>
      <c r="E312" s="31">
        <v>230576349</v>
      </c>
      <c r="F312" s="31">
        <v>68944315</v>
      </c>
      <c r="G312" s="36">
        <f t="shared" si="72"/>
        <v>0.30913092924573099</v>
      </c>
      <c r="H312" s="31">
        <v>44712892</v>
      </c>
      <c r="I312" s="36">
        <f t="shared" si="73"/>
        <v>0.20048263374904821</v>
      </c>
      <c r="J312" s="31">
        <v>78626572</v>
      </c>
      <c r="K312" s="36">
        <f t="shared" si="74"/>
        <v>0.34100016042842279</v>
      </c>
      <c r="L312" s="31">
        <v>44989106</v>
      </c>
      <c r="M312" s="36">
        <f t="shared" si="75"/>
        <v>0.19511587461210084</v>
      </c>
      <c r="N312" s="31">
        <f t="shared" si="76"/>
        <v>237272885</v>
      </c>
      <c r="O312" s="36">
        <f t="shared" si="77"/>
        <v>1.0290425970792001</v>
      </c>
      <c r="P312" s="31">
        <v>41642987</v>
      </c>
      <c r="Q312" s="31">
        <v>205625872</v>
      </c>
      <c r="R312" s="31">
        <v>208579403</v>
      </c>
      <c r="S312" s="31">
        <v>189378295</v>
      </c>
      <c r="T312" s="36">
        <f t="shared" si="78"/>
        <v>0.90794341280188628</v>
      </c>
      <c r="U312" s="36">
        <f t="shared" si="79"/>
        <v>8.0352521302086144E-2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151335681</v>
      </c>
      <c r="E313" s="31">
        <v>134129802</v>
      </c>
      <c r="F313" s="31">
        <v>48971957</v>
      </c>
      <c r="G313" s="36">
        <f t="shared" si="72"/>
        <v>0.32359822003906669</v>
      </c>
      <c r="H313" s="31">
        <v>34515853</v>
      </c>
      <c r="I313" s="36">
        <f t="shared" si="73"/>
        <v>0.228074785615165</v>
      </c>
      <c r="J313" s="31">
        <v>33047406</v>
      </c>
      <c r="K313" s="36">
        <f t="shared" si="74"/>
        <v>0.24638376786689062</v>
      </c>
      <c r="L313" s="31">
        <v>25186304</v>
      </c>
      <c r="M313" s="36">
        <f t="shared" si="75"/>
        <v>0.1877755996389229</v>
      </c>
      <c r="N313" s="31">
        <f t="shared" si="76"/>
        <v>141721520</v>
      </c>
      <c r="O313" s="36">
        <f t="shared" si="77"/>
        <v>1.0565997853333147</v>
      </c>
      <c r="P313" s="31">
        <v>22322393</v>
      </c>
      <c r="Q313" s="31">
        <v>133288696</v>
      </c>
      <c r="R313" s="31">
        <v>134256096</v>
      </c>
      <c r="S313" s="31">
        <v>130933010</v>
      </c>
      <c r="T313" s="36">
        <f t="shared" si="78"/>
        <v>0.97524815558468203</v>
      </c>
      <c r="U313" s="36">
        <f t="shared" si="79"/>
        <v>0.12829766951957167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74041750</v>
      </c>
      <c r="E314" s="31">
        <v>73758750</v>
      </c>
      <c r="F314" s="31">
        <v>38589292</v>
      </c>
      <c r="G314" s="36">
        <f t="shared" si="72"/>
        <v>0.52118287317628231</v>
      </c>
      <c r="H314" s="31">
        <v>12569685</v>
      </c>
      <c r="I314" s="36">
        <f t="shared" si="73"/>
        <v>0.16976482862709213</v>
      </c>
      <c r="J314" s="31">
        <v>13320467</v>
      </c>
      <c r="K314" s="36">
        <f t="shared" si="74"/>
        <v>0.18059507516057416</v>
      </c>
      <c r="L314" s="31">
        <v>13647161</v>
      </c>
      <c r="M314" s="36">
        <f t="shared" si="75"/>
        <v>0.18502429881200536</v>
      </c>
      <c r="N314" s="31">
        <f t="shared" si="76"/>
        <v>78126605</v>
      </c>
      <c r="O314" s="36">
        <f t="shared" si="77"/>
        <v>1.0592181266629384</v>
      </c>
      <c r="P314" s="31">
        <v>12011143</v>
      </c>
      <c r="Q314" s="31">
        <v>69160800</v>
      </c>
      <c r="R314" s="31">
        <v>69160800</v>
      </c>
      <c r="S314" s="31">
        <v>69255953</v>
      </c>
      <c r="T314" s="36">
        <f t="shared" si="78"/>
        <v>1.0013758227203851</v>
      </c>
      <c r="U314" s="36">
        <f t="shared" si="79"/>
        <v>0.13620835252731567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48972831</v>
      </c>
      <c r="E315" s="31">
        <v>45945651</v>
      </c>
      <c r="F315" s="31">
        <v>13949606</v>
      </c>
      <c r="G315" s="36">
        <f t="shared" si="72"/>
        <v>0.28484377388760718</v>
      </c>
      <c r="H315" s="31">
        <v>11075058</v>
      </c>
      <c r="I315" s="36">
        <f t="shared" si="73"/>
        <v>0.22614698341617212</v>
      </c>
      <c r="J315" s="31">
        <v>11506995</v>
      </c>
      <c r="K315" s="36">
        <f t="shared" si="74"/>
        <v>0.25044796949334769</v>
      </c>
      <c r="L315" s="31">
        <v>8455258</v>
      </c>
      <c r="M315" s="36">
        <f t="shared" si="75"/>
        <v>0.18402738487697126</v>
      </c>
      <c r="N315" s="31">
        <f t="shared" si="76"/>
        <v>44986917</v>
      </c>
      <c r="O315" s="36">
        <f t="shared" si="77"/>
        <v>0.97913330251866493</v>
      </c>
      <c r="P315" s="31">
        <v>7196607</v>
      </c>
      <c r="Q315" s="31">
        <v>46006165</v>
      </c>
      <c r="R315" s="31">
        <v>47011183</v>
      </c>
      <c r="S315" s="31">
        <v>48357420</v>
      </c>
      <c r="T315" s="36">
        <f t="shared" si="78"/>
        <v>1.0286365267600264</v>
      </c>
      <c r="U315" s="36">
        <f t="shared" si="79"/>
        <v>0.17489505818505857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536856152</v>
      </c>
      <c r="E317" s="32">
        <f>SUM(E311:E316)</f>
        <v>523890182</v>
      </c>
      <c r="F317" s="32">
        <f>SUM(F311:F316)</f>
        <v>181239411</v>
      </c>
      <c r="G317" s="37">
        <f t="shared" si="72"/>
        <v>0.33759399109950033</v>
      </c>
      <c r="H317" s="32">
        <f>SUM(H311:H316)</f>
        <v>113725485</v>
      </c>
      <c r="I317" s="37">
        <f t="shared" si="73"/>
        <v>0.21183604691187372</v>
      </c>
      <c r="J317" s="32">
        <f>SUM(J311:J316)</f>
        <v>147327875</v>
      </c>
      <c r="K317" s="37">
        <f t="shared" si="74"/>
        <v>0.28121900364225572</v>
      </c>
      <c r="L317" s="32">
        <f>SUM(L311:L316)</f>
        <v>86548221</v>
      </c>
      <c r="M317" s="37">
        <f t="shared" si="75"/>
        <v>0.16520298332294381</v>
      </c>
      <c r="N317" s="32">
        <f t="shared" si="76"/>
        <v>528840992</v>
      </c>
      <c r="O317" s="37">
        <f t="shared" si="77"/>
        <v>1.0094500912025108</v>
      </c>
      <c r="P317" s="32">
        <f>SUM(P311:P316)</f>
        <v>93271851</v>
      </c>
      <c r="Q317" s="32">
        <f>SUM(Q311:Q316)</f>
        <v>487152038</v>
      </c>
      <c r="R317" s="32">
        <f>SUM(R311:R316)</f>
        <v>496250998</v>
      </c>
      <c r="S317" s="32">
        <f>SUM(S311:S316)</f>
        <v>474782087</v>
      </c>
      <c r="T317" s="37">
        <f t="shared" si="78"/>
        <v>0.95673779783511892</v>
      </c>
      <c r="U317" s="37">
        <f t="shared" si="79"/>
        <v>-7.2086378986946476E-2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59279661</v>
      </c>
      <c r="E318" s="31">
        <v>60771781</v>
      </c>
      <c r="F318" s="31">
        <v>28516949</v>
      </c>
      <c r="G318" s="36">
        <f t="shared" si="72"/>
        <v>0.48105789606320454</v>
      </c>
      <c r="H318" s="31">
        <v>11004467</v>
      </c>
      <c r="I318" s="36">
        <f t="shared" si="73"/>
        <v>0.18563646981719412</v>
      </c>
      <c r="J318" s="31">
        <v>10799077</v>
      </c>
      <c r="K318" s="36">
        <f t="shared" si="74"/>
        <v>0.17769887310032925</v>
      </c>
      <c r="L318" s="31">
        <v>10585467</v>
      </c>
      <c r="M318" s="36">
        <f t="shared" si="75"/>
        <v>0.17418391934243296</v>
      </c>
      <c r="N318" s="31">
        <f t="shared" si="76"/>
        <v>60905960</v>
      </c>
      <c r="O318" s="36">
        <f t="shared" si="77"/>
        <v>1.0022079162037394</v>
      </c>
      <c r="P318" s="31">
        <v>9763272</v>
      </c>
      <c r="Q318" s="31">
        <v>54810358</v>
      </c>
      <c r="R318" s="31">
        <v>54088046</v>
      </c>
      <c r="S318" s="31">
        <v>55046876</v>
      </c>
      <c r="T318" s="36">
        <f t="shared" si="78"/>
        <v>1.0177272072280075</v>
      </c>
      <c r="U318" s="36">
        <f t="shared" si="79"/>
        <v>8.4213058900745486E-2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104634185</v>
      </c>
      <c r="E319" s="31">
        <v>111309929</v>
      </c>
      <c r="F319" s="31">
        <v>33190947</v>
      </c>
      <c r="G319" s="36">
        <f t="shared" si="72"/>
        <v>0.31720939958580457</v>
      </c>
      <c r="H319" s="31">
        <v>30581910</v>
      </c>
      <c r="I319" s="36">
        <f t="shared" si="73"/>
        <v>0.29227455635077582</v>
      </c>
      <c r="J319" s="31">
        <v>23622470</v>
      </c>
      <c r="K319" s="36">
        <f t="shared" si="74"/>
        <v>0.21222248735779897</v>
      </c>
      <c r="L319" s="31">
        <v>24284943</v>
      </c>
      <c r="M319" s="36">
        <f t="shared" si="75"/>
        <v>0.21817409478358396</v>
      </c>
      <c r="N319" s="31">
        <f t="shared" si="76"/>
        <v>111680270</v>
      </c>
      <c r="O319" s="36">
        <f t="shared" si="77"/>
        <v>1.0033271155891224</v>
      </c>
      <c r="P319" s="31">
        <v>22605434</v>
      </c>
      <c r="Q319" s="31">
        <v>96834597</v>
      </c>
      <c r="R319" s="31">
        <v>96834597</v>
      </c>
      <c r="S319" s="31">
        <v>104006256</v>
      </c>
      <c r="T319" s="36">
        <f t="shared" si="78"/>
        <v>1.0740609164718267</v>
      </c>
      <c r="U319" s="36">
        <f t="shared" si="79"/>
        <v>7.429669344105494E-2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26033840</v>
      </c>
      <c r="E320" s="31">
        <v>26184740</v>
      </c>
      <c r="F320" s="31">
        <v>7260119</v>
      </c>
      <c r="G320" s="36">
        <f t="shared" si="72"/>
        <v>0.27887238302148282</v>
      </c>
      <c r="H320" s="31">
        <v>7054432</v>
      </c>
      <c r="I320" s="36">
        <f t="shared" si="73"/>
        <v>0.27097162769687455</v>
      </c>
      <c r="J320" s="31">
        <v>6756646</v>
      </c>
      <c r="K320" s="36">
        <f t="shared" si="74"/>
        <v>0.2580375440046378</v>
      </c>
      <c r="L320" s="31">
        <v>6572031</v>
      </c>
      <c r="M320" s="36">
        <f t="shared" si="75"/>
        <v>0.2509870634575711</v>
      </c>
      <c r="N320" s="31">
        <f t="shared" si="76"/>
        <v>27643228</v>
      </c>
      <c r="O320" s="36">
        <f t="shared" si="77"/>
        <v>1.0556999229322117</v>
      </c>
      <c r="P320" s="31">
        <v>6516650</v>
      </c>
      <c r="Q320" s="31">
        <v>24446300</v>
      </c>
      <c r="R320" s="31">
        <v>24446300</v>
      </c>
      <c r="S320" s="31">
        <v>26306594</v>
      </c>
      <c r="T320" s="36">
        <f t="shared" si="78"/>
        <v>1.0760971598974078</v>
      </c>
      <c r="U320" s="36">
        <f t="shared" si="79"/>
        <v>8.4983849063553496E-3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20225396</v>
      </c>
      <c r="E321" s="31">
        <v>20239627</v>
      </c>
      <c r="F321" s="31">
        <v>4545240</v>
      </c>
      <c r="G321" s="36">
        <f t="shared" si="72"/>
        <v>0.22472934522518126</v>
      </c>
      <c r="H321" s="31">
        <v>5380206</v>
      </c>
      <c r="I321" s="36">
        <f t="shared" si="73"/>
        <v>0.26601239352742462</v>
      </c>
      <c r="J321" s="31">
        <v>5537662</v>
      </c>
      <c r="K321" s="36">
        <f t="shared" si="74"/>
        <v>0.27360494341125952</v>
      </c>
      <c r="L321" s="31">
        <v>4431164</v>
      </c>
      <c r="M321" s="36">
        <f t="shared" si="75"/>
        <v>0.21893506239023081</v>
      </c>
      <c r="N321" s="31">
        <f t="shared" si="76"/>
        <v>19894272</v>
      </c>
      <c r="O321" s="36">
        <f t="shared" si="77"/>
        <v>0.98293669147163631</v>
      </c>
      <c r="P321" s="31">
        <v>4728450</v>
      </c>
      <c r="Q321" s="31">
        <v>18196335</v>
      </c>
      <c r="R321" s="31">
        <v>17677554</v>
      </c>
      <c r="S321" s="31">
        <v>17350043</v>
      </c>
      <c r="T321" s="36">
        <f t="shared" si="78"/>
        <v>0.9814730589989995</v>
      </c>
      <c r="U321" s="36">
        <f t="shared" si="79"/>
        <v>-6.2871765589146533E-2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14300000</v>
      </c>
      <c r="E322" s="31">
        <v>14804000</v>
      </c>
      <c r="F322" s="31">
        <v>3783683</v>
      </c>
      <c r="G322" s="36">
        <f t="shared" si="72"/>
        <v>0.26459321678321679</v>
      </c>
      <c r="H322" s="31">
        <v>3784237</v>
      </c>
      <c r="I322" s="36">
        <f t="shared" si="73"/>
        <v>0.26463195804195805</v>
      </c>
      <c r="J322" s="31">
        <v>3822431</v>
      </c>
      <c r="K322" s="36">
        <f t="shared" si="74"/>
        <v>0.2582025803836801</v>
      </c>
      <c r="L322" s="31">
        <v>3955756</v>
      </c>
      <c r="M322" s="36">
        <f t="shared" si="75"/>
        <v>0.26720859227235882</v>
      </c>
      <c r="N322" s="31">
        <f t="shared" si="76"/>
        <v>15346107</v>
      </c>
      <c r="O322" s="36">
        <f t="shared" si="77"/>
        <v>1.0366189543366657</v>
      </c>
      <c r="P322" s="31">
        <v>2444324</v>
      </c>
      <c r="Q322" s="31">
        <v>11900000</v>
      </c>
      <c r="R322" s="31">
        <v>12600000</v>
      </c>
      <c r="S322" s="31">
        <v>10884080</v>
      </c>
      <c r="T322" s="36">
        <f t="shared" si="78"/>
        <v>0.86381587301587304</v>
      </c>
      <c r="U322" s="36">
        <f t="shared" si="79"/>
        <v>0.61834355838260402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224473082</v>
      </c>
      <c r="E323" s="32">
        <f>SUM(E318:E322)</f>
        <v>233310077</v>
      </c>
      <c r="F323" s="32">
        <f>SUM(F318:F322)</f>
        <v>77296938</v>
      </c>
      <c r="G323" s="37">
        <f t="shared" si="72"/>
        <v>0.3443483615554403</v>
      </c>
      <c r="H323" s="32">
        <f>SUM(H318:H322)</f>
        <v>57805252</v>
      </c>
      <c r="I323" s="37">
        <f t="shared" si="73"/>
        <v>0.25751529530832568</v>
      </c>
      <c r="J323" s="32">
        <f>SUM(J318:J322)</f>
        <v>50538286</v>
      </c>
      <c r="K323" s="37">
        <f t="shared" si="74"/>
        <v>0.21661424422743644</v>
      </c>
      <c r="L323" s="32">
        <f>SUM(L318:L322)</f>
        <v>49829361</v>
      </c>
      <c r="M323" s="37">
        <f t="shared" si="75"/>
        <v>0.21357569137487362</v>
      </c>
      <c r="N323" s="32">
        <f t="shared" si="76"/>
        <v>235469837</v>
      </c>
      <c r="O323" s="37">
        <f t="shared" si="77"/>
        <v>1.0092570369345855</v>
      </c>
      <c r="P323" s="32">
        <f>SUM(P318:P322)</f>
        <v>46058130</v>
      </c>
      <c r="Q323" s="32">
        <f>SUM(Q318:Q322)</f>
        <v>206187590</v>
      </c>
      <c r="R323" s="32">
        <f>SUM(R318:R322)</f>
        <v>205646497</v>
      </c>
      <c r="S323" s="32">
        <f>SUM(S318:S322)</f>
        <v>213593849</v>
      </c>
      <c r="T323" s="37">
        <f t="shared" si="78"/>
        <v>1.0386456959682615</v>
      </c>
      <c r="U323" s="37">
        <f t="shared" si="79"/>
        <v>8.1879811446969208E-2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15768670</v>
      </c>
      <c r="E324" s="31">
        <v>15768670</v>
      </c>
      <c r="F324" s="31">
        <v>2954136</v>
      </c>
      <c r="G324" s="36">
        <f t="shared" si="72"/>
        <v>0.18734211572694462</v>
      </c>
      <c r="H324" s="31">
        <v>3034549</v>
      </c>
      <c r="I324" s="36">
        <f t="shared" si="73"/>
        <v>0.19244165804725447</v>
      </c>
      <c r="J324" s="31">
        <v>2763633</v>
      </c>
      <c r="K324" s="36">
        <f t="shared" si="74"/>
        <v>0.17526100806218914</v>
      </c>
      <c r="L324" s="31">
        <v>1887778</v>
      </c>
      <c r="M324" s="36">
        <f t="shared" si="75"/>
        <v>0.11971700847313058</v>
      </c>
      <c r="N324" s="31">
        <f t="shared" si="76"/>
        <v>10640096</v>
      </c>
      <c r="O324" s="36">
        <f t="shared" si="77"/>
        <v>0.67476179030951877</v>
      </c>
      <c r="P324" s="31">
        <v>2733780</v>
      </c>
      <c r="Q324" s="31">
        <v>14130990</v>
      </c>
      <c r="R324" s="31">
        <v>14130990</v>
      </c>
      <c r="S324" s="31">
        <v>10763793</v>
      </c>
      <c r="T324" s="36">
        <f t="shared" si="78"/>
        <v>0.76171542121252656</v>
      </c>
      <c r="U324" s="36">
        <f t="shared" si="79"/>
        <v>-0.30946235615155571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46696922</v>
      </c>
      <c r="E325" s="31">
        <v>46801608</v>
      </c>
      <c r="F325" s="31">
        <v>9718064</v>
      </c>
      <c r="G325" s="36">
        <f t="shared" si="72"/>
        <v>0.20810930536278172</v>
      </c>
      <c r="H325" s="31">
        <v>21725482</v>
      </c>
      <c r="I325" s="36">
        <f t="shared" si="73"/>
        <v>0.46524441161239705</v>
      </c>
      <c r="J325" s="31">
        <v>8367561</v>
      </c>
      <c r="K325" s="36">
        <f t="shared" si="74"/>
        <v>0.17878789549282154</v>
      </c>
      <c r="L325" s="31">
        <v>8322208</v>
      </c>
      <c r="M325" s="36">
        <f t="shared" si="75"/>
        <v>0.17781884759173233</v>
      </c>
      <c r="N325" s="31">
        <f t="shared" si="76"/>
        <v>48133315</v>
      </c>
      <c r="O325" s="36">
        <f t="shared" si="77"/>
        <v>1.0284543001172097</v>
      </c>
      <c r="P325" s="31">
        <v>7584705</v>
      </c>
      <c r="Q325" s="31">
        <v>32179520</v>
      </c>
      <c r="R325" s="31">
        <v>32479520</v>
      </c>
      <c r="S325" s="31">
        <v>31836931</v>
      </c>
      <c r="T325" s="36">
        <f t="shared" si="78"/>
        <v>0.98021556353049555</v>
      </c>
      <c r="U325" s="36">
        <f t="shared" si="79"/>
        <v>9.7235554975440674E-2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123107408</v>
      </c>
      <c r="E326" s="31">
        <v>123965369</v>
      </c>
      <c r="F326" s="31">
        <v>23010527</v>
      </c>
      <c r="G326" s="36">
        <f t="shared" si="72"/>
        <v>0.18691423508811103</v>
      </c>
      <c r="H326" s="31">
        <v>23235685</v>
      </c>
      <c r="I326" s="36">
        <f t="shared" si="73"/>
        <v>0.18874319082406479</v>
      </c>
      <c r="J326" s="31">
        <v>23416900</v>
      </c>
      <c r="K326" s="36">
        <f t="shared" si="74"/>
        <v>0.188898723804065</v>
      </c>
      <c r="L326" s="31">
        <v>23045177</v>
      </c>
      <c r="M326" s="36">
        <f t="shared" si="75"/>
        <v>0.18590012021825225</v>
      </c>
      <c r="N326" s="31">
        <f t="shared" si="76"/>
        <v>92708289</v>
      </c>
      <c r="O326" s="36">
        <f t="shared" si="77"/>
        <v>0.74785635494700142</v>
      </c>
      <c r="P326" s="31">
        <v>21894085</v>
      </c>
      <c r="Q326" s="31">
        <v>113084223</v>
      </c>
      <c r="R326" s="31">
        <v>112734983</v>
      </c>
      <c r="S326" s="31">
        <v>85794852</v>
      </c>
      <c r="T326" s="36">
        <f t="shared" si="78"/>
        <v>0.76103131181560568</v>
      </c>
      <c r="U326" s="36">
        <f t="shared" si="79"/>
        <v>5.257547871948054E-2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210990240</v>
      </c>
      <c r="E327" s="31">
        <v>212659790</v>
      </c>
      <c r="F327" s="31">
        <v>65970113</v>
      </c>
      <c r="G327" s="36">
        <f t="shared" si="72"/>
        <v>0.31266902677583569</v>
      </c>
      <c r="H327" s="31">
        <v>41310557</v>
      </c>
      <c r="I327" s="36">
        <f t="shared" si="73"/>
        <v>0.19579368694969018</v>
      </c>
      <c r="J327" s="31">
        <v>56497479</v>
      </c>
      <c r="K327" s="36">
        <f t="shared" si="74"/>
        <v>0.2656707175343303</v>
      </c>
      <c r="L327" s="31">
        <v>56226157</v>
      </c>
      <c r="M327" s="36">
        <f t="shared" si="75"/>
        <v>0.26439486750175012</v>
      </c>
      <c r="N327" s="31">
        <f t="shared" si="76"/>
        <v>220004306</v>
      </c>
      <c r="O327" s="36">
        <f t="shared" si="77"/>
        <v>1.0345364584437895</v>
      </c>
      <c r="P327" s="31">
        <v>39331341</v>
      </c>
      <c r="Q327" s="31">
        <v>176212293</v>
      </c>
      <c r="R327" s="31">
        <v>195266722</v>
      </c>
      <c r="S327" s="31">
        <v>205375967</v>
      </c>
      <c r="T327" s="36">
        <f t="shared" si="78"/>
        <v>1.0517714687708026</v>
      </c>
      <c r="U327" s="36">
        <f t="shared" si="79"/>
        <v>0.42955097818810706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44845100</v>
      </c>
      <c r="E328" s="31">
        <v>45795000</v>
      </c>
      <c r="F328" s="31">
        <v>39894590</v>
      </c>
      <c r="G328" s="36">
        <f t="shared" si="72"/>
        <v>0.8896086751952833</v>
      </c>
      <c r="H328" s="31">
        <v>1048986</v>
      </c>
      <c r="I328" s="36">
        <f t="shared" si="73"/>
        <v>2.33913181150226E-2</v>
      </c>
      <c r="J328" s="31">
        <v>1428984</v>
      </c>
      <c r="K328" s="36">
        <f t="shared" si="74"/>
        <v>3.1203930560104814E-2</v>
      </c>
      <c r="L328" s="31">
        <v>329286</v>
      </c>
      <c r="M328" s="36">
        <f t="shared" si="75"/>
        <v>7.1904356370782836E-3</v>
      </c>
      <c r="N328" s="31">
        <f t="shared" si="76"/>
        <v>42701846</v>
      </c>
      <c r="O328" s="36">
        <f t="shared" si="77"/>
        <v>0.93245651271972918</v>
      </c>
      <c r="P328" s="31">
        <v>9120664</v>
      </c>
      <c r="Q328" s="31">
        <v>32794600</v>
      </c>
      <c r="R328" s="31">
        <v>35104500</v>
      </c>
      <c r="S328" s="31">
        <v>35389390</v>
      </c>
      <c r="T328" s="36">
        <f t="shared" si="78"/>
        <v>1.0081154837698871</v>
      </c>
      <c r="U328" s="36">
        <f t="shared" si="79"/>
        <v>-0.96389670752041734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83241975</v>
      </c>
      <c r="E329" s="31">
        <v>70662098</v>
      </c>
      <c r="F329" s="31">
        <v>19866974</v>
      </c>
      <c r="G329" s="36">
        <f t="shared" si="72"/>
        <v>0.23866533680874344</v>
      </c>
      <c r="H329" s="31">
        <v>12412325</v>
      </c>
      <c r="I329" s="36">
        <f t="shared" si="73"/>
        <v>0.14911137079580344</v>
      </c>
      <c r="J329" s="31">
        <v>12172463</v>
      </c>
      <c r="K329" s="36">
        <f t="shared" si="74"/>
        <v>0.17226297186930398</v>
      </c>
      <c r="L329" s="31">
        <v>13129788</v>
      </c>
      <c r="M329" s="36">
        <f t="shared" si="75"/>
        <v>0.18581089964240802</v>
      </c>
      <c r="N329" s="31">
        <f t="shared" si="76"/>
        <v>57581550</v>
      </c>
      <c r="O329" s="36">
        <f t="shared" si="77"/>
        <v>0.81488593786162422</v>
      </c>
      <c r="P329" s="31">
        <v>11687364</v>
      </c>
      <c r="Q329" s="31">
        <v>71551518</v>
      </c>
      <c r="R329" s="31">
        <v>66557717</v>
      </c>
      <c r="S329" s="31">
        <v>49341094</v>
      </c>
      <c r="T329" s="36">
        <f t="shared" si="78"/>
        <v>0.7413279214489884</v>
      </c>
      <c r="U329" s="36">
        <f t="shared" si="79"/>
        <v>0.12341739334891932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51000552</v>
      </c>
      <c r="E330" s="31">
        <v>52402013</v>
      </c>
      <c r="F330" s="31">
        <v>23319912</v>
      </c>
      <c r="G330" s="36">
        <f t="shared" si="72"/>
        <v>0.45724822743095017</v>
      </c>
      <c r="H330" s="31">
        <v>12207823</v>
      </c>
      <c r="I330" s="36">
        <f t="shared" si="73"/>
        <v>0.23936648764115337</v>
      </c>
      <c r="J330" s="31">
        <v>11487927</v>
      </c>
      <c r="K330" s="36">
        <f t="shared" si="74"/>
        <v>0.21922682626715123</v>
      </c>
      <c r="L330" s="31">
        <v>6771091</v>
      </c>
      <c r="M330" s="36">
        <f t="shared" si="75"/>
        <v>0.12921432999148333</v>
      </c>
      <c r="N330" s="31">
        <f t="shared" si="76"/>
        <v>53786753</v>
      </c>
      <c r="O330" s="36">
        <f t="shared" si="77"/>
        <v>1.0264253207219349</v>
      </c>
      <c r="P330" s="31">
        <v>6416954</v>
      </c>
      <c r="Q330" s="31">
        <v>49174924</v>
      </c>
      <c r="R330" s="31">
        <v>50163322</v>
      </c>
      <c r="S330" s="31">
        <v>51568908</v>
      </c>
      <c r="T330" s="36">
        <f t="shared" si="78"/>
        <v>1.0280201937184303</v>
      </c>
      <c r="U330" s="36">
        <f t="shared" si="79"/>
        <v>5.5187710555506531E-2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40332459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12274569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615983326</v>
      </c>
      <c r="E332" s="32">
        <f>SUM(E324:E331)</f>
        <v>568054548</v>
      </c>
      <c r="F332" s="32">
        <f>SUM(F324:F331)</f>
        <v>184734316</v>
      </c>
      <c r="G332" s="37">
        <f t="shared" si="72"/>
        <v>0.29990148791787263</v>
      </c>
      <c r="H332" s="32">
        <f>SUM(H324:H331)</f>
        <v>114975407</v>
      </c>
      <c r="I332" s="37">
        <f t="shared" si="73"/>
        <v>0.18665344035627354</v>
      </c>
      <c r="J332" s="32">
        <f>SUM(J324:J331)</f>
        <v>116134947</v>
      </c>
      <c r="K332" s="37">
        <f t="shared" si="74"/>
        <v>0.2044433011035412</v>
      </c>
      <c r="L332" s="32">
        <f>SUM(L324:L331)</f>
        <v>109711485</v>
      </c>
      <c r="M332" s="37">
        <f t="shared" si="75"/>
        <v>0.19313547508117127</v>
      </c>
      <c r="N332" s="32">
        <f t="shared" si="76"/>
        <v>525556155</v>
      </c>
      <c r="O332" s="37">
        <f t="shared" si="77"/>
        <v>0.9251860703349214</v>
      </c>
      <c r="P332" s="32">
        <f>SUM(P324:P331)</f>
        <v>98768893</v>
      </c>
      <c r="Q332" s="32">
        <f>SUM(Q324:Q331)</f>
        <v>501402637</v>
      </c>
      <c r="R332" s="32">
        <f>SUM(R324:R331)</f>
        <v>506437754</v>
      </c>
      <c r="S332" s="32">
        <f>SUM(S324:S331)</f>
        <v>470070935</v>
      </c>
      <c r="T332" s="37">
        <f t="shared" si="78"/>
        <v>0.92819094012489445</v>
      </c>
      <c r="U332" s="37">
        <f t="shared" si="79"/>
        <v>0.11078986174321104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3651852</v>
      </c>
      <c r="E333" s="31">
        <v>4245960</v>
      </c>
      <c r="F333" s="31">
        <v>760647</v>
      </c>
      <c r="G333" s="36">
        <f t="shared" si="72"/>
        <v>0.20829075219915813</v>
      </c>
      <c r="H333" s="31">
        <v>725005</v>
      </c>
      <c r="I333" s="36">
        <f t="shared" si="73"/>
        <v>0.19853077287907614</v>
      </c>
      <c r="J333" s="31">
        <v>747045</v>
      </c>
      <c r="K333" s="36">
        <f t="shared" si="74"/>
        <v>0.17594254302913828</v>
      </c>
      <c r="L333" s="31">
        <v>864782</v>
      </c>
      <c r="M333" s="36">
        <f t="shared" si="75"/>
        <v>0.20367172559326985</v>
      </c>
      <c r="N333" s="31">
        <f t="shared" si="76"/>
        <v>3097479</v>
      </c>
      <c r="O333" s="36">
        <f t="shared" si="77"/>
        <v>0.72951205381115225</v>
      </c>
      <c r="P333" s="31">
        <v>526364</v>
      </c>
      <c r="Q333" s="31">
        <v>3290352</v>
      </c>
      <c r="R333" s="31">
        <v>3388176</v>
      </c>
      <c r="S333" s="31">
        <v>2596664</v>
      </c>
      <c r="T333" s="36">
        <f t="shared" si="78"/>
        <v>0.76638993960172086</v>
      </c>
      <c r="U333" s="36">
        <f t="shared" si="79"/>
        <v>0.64293530712586722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3505724</v>
      </c>
      <c r="E334" s="31">
        <v>3284754</v>
      </c>
      <c r="F334" s="31">
        <v>871872</v>
      </c>
      <c r="G334" s="36">
        <f t="shared" si="72"/>
        <v>0.24869955535575533</v>
      </c>
      <c r="H334" s="31">
        <v>822882</v>
      </c>
      <c r="I334" s="36">
        <f t="shared" si="73"/>
        <v>0.23472526644995442</v>
      </c>
      <c r="J334" s="31">
        <v>789037</v>
      </c>
      <c r="K334" s="36">
        <f t="shared" si="74"/>
        <v>0.24021190019100364</v>
      </c>
      <c r="L334" s="31">
        <v>783037</v>
      </c>
      <c r="M334" s="36">
        <f t="shared" si="75"/>
        <v>0.2383852793846967</v>
      </c>
      <c r="N334" s="31">
        <f t="shared" si="76"/>
        <v>3266828</v>
      </c>
      <c r="O334" s="36">
        <f t="shared" si="77"/>
        <v>0.99454266590435692</v>
      </c>
      <c r="P334" s="31">
        <v>1007998</v>
      </c>
      <c r="Q334" s="31">
        <v>2546628</v>
      </c>
      <c r="R334" s="31">
        <v>3123169</v>
      </c>
      <c r="S334" s="31">
        <v>4266584</v>
      </c>
      <c r="T334" s="36">
        <f t="shared" si="78"/>
        <v>1.3661073095948377</v>
      </c>
      <c r="U334" s="36">
        <f t="shared" si="79"/>
        <v>-0.22317603804769459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23471555</v>
      </c>
      <c r="E335" s="31">
        <v>25204001</v>
      </c>
      <c r="F335" s="31">
        <v>7543884</v>
      </c>
      <c r="G335" s="36">
        <f t="shared" si="72"/>
        <v>0.32140537770079569</v>
      </c>
      <c r="H335" s="31">
        <v>5679501</v>
      </c>
      <c r="I335" s="36">
        <f t="shared" si="73"/>
        <v>0.24197378486427507</v>
      </c>
      <c r="J335" s="31">
        <v>3005132</v>
      </c>
      <c r="K335" s="36">
        <f t="shared" si="74"/>
        <v>0.11923233934167833</v>
      </c>
      <c r="L335" s="31">
        <v>3293594</v>
      </c>
      <c r="M335" s="36">
        <f t="shared" si="75"/>
        <v>0.13067742696883722</v>
      </c>
      <c r="N335" s="31">
        <f t="shared" si="76"/>
        <v>19522111</v>
      </c>
      <c r="O335" s="36">
        <f t="shared" si="77"/>
        <v>0.77456396704634312</v>
      </c>
      <c r="P335" s="31">
        <v>3713426</v>
      </c>
      <c r="Q335" s="31">
        <v>24004710</v>
      </c>
      <c r="R335" s="31">
        <v>25884916</v>
      </c>
      <c r="S335" s="31">
        <v>14225902</v>
      </c>
      <c r="T335" s="36">
        <f t="shared" si="78"/>
        <v>0.54958269905144752</v>
      </c>
      <c r="U335" s="36">
        <f t="shared" si="79"/>
        <v>-0.11305786085410074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30629131</v>
      </c>
      <c r="E337" s="32">
        <f>SUM(E333:E336)</f>
        <v>32734715</v>
      </c>
      <c r="F337" s="32">
        <f>SUM(F333:F336)</f>
        <v>9176403</v>
      </c>
      <c r="G337" s="37">
        <f t="shared" si="72"/>
        <v>0.29959723636952024</v>
      </c>
      <c r="H337" s="32">
        <f>SUM(H333:H336)</f>
        <v>7227388</v>
      </c>
      <c r="I337" s="37">
        <f t="shared" si="73"/>
        <v>0.23596451365205234</v>
      </c>
      <c r="J337" s="32">
        <f>SUM(J333:J336)</f>
        <v>4541214</v>
      </c>
      <c r="K337" s="37">
        <f t="shared" si="74"/>
        <v>0.13872776958650779</v>
      </c>
      <c r="L337" s="32">
        <f>SUM(L333:L336)</f>
        <v>4941413</v>
      </c>
      <c r="M337" s="37">
        <f t="shared" si="75"/>
        <v>0.15095329224647289</v>
      </c>
      <c r="N337" s="32">
        <f t="shared" si="76"/>
        <v>25886418</v>
      </c>
      <c r="O337" s="37">
        <f t="shared" si="77"/>
        <v>0.79079405456867424</v>
      </c>
      <c r="P337" s="32">
        <f>SUM(P333:P336)</f>
        <v>5247788</v>
      </c>
      <c r="Q337" s="32">
        <f>SUM(Q333:Q336)</f>
        <v>29841690</v>
      </c>
      <c r="R337" s="32">
        <f>SUM(R333:R336)</f>
        <v>32396261</v>
      </c>
      <c r="S337" s="32">
        <f>SUM(S333:S336)</f>
        <v>21089150</v>
      </c>
      <c r="T337" s="37">
        <f t="shared" si="78"/>
        <v>0.65097481465530849</v>
      </c>
      <c r="U337" s="37">
        <f t="shared" si="79"/>
        <v>-5.8381741030697154E-2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3715229583</v>
      </c>
      <c r="E338" s="32">
        <f>SUM(E302,E304:E309,E311:E316,E318:E322,E324:E331,E333:E336)</f>
        <v>3710854775</v>
      </c>
      <c r="F338" s="32">
        <f>SUM(F302,F304:F309,F311:F316,F318:F322,F324:F331,F333:F336)</f>
        <v>1108869928</v>
      </c>
      <c r="G338" s="37">
        <f t="shared" si="72"/>
        <v>0.29846605794536168</v>
      </c>
      <c r="H338" s="32">
        <f>SUM(H302,H304:H309,H311:H316,H318:H322,H324:H331,H333:H336)</f>
        <v>900516276</v>
      </c>
      <c r="I338" s="37">
        <f t="shared" si="73"/>
        <v>0.24238509515550441</v>
      </c>
      <c r="J338" s="32">
        <f>SUM(J302,J304:J309,J311:J316,J318:J322,J324:J331,J333:J336)</f>
        <v>896113749</v>
      </c>
      <c r="K338" s="37">
        <f t="shared" si="74"/>
        <v>0.24148445663708304</v>
      </c>
      <c r="L338" s="32">
        <f>SUM(L302,L304:L309,L311:L316,L318:L322,L324:L331,L333:L336)</f>
        <v>716370489</v>
      </c>
      <c r="M338" s="37">
        <f t="shared" si="75"/>
        <v>0.19304729838154339</v>
      </c>
      <c r="N338" s="32">
        <f t="shared" si="76"/>
        <v>3621870442</v>
      </c>
      <c r="O338" s="37">
        <f t="shared" si="77"/>
        <v>0.97602052939406658</v>
      </c>
      <c r="P338" s="32">
        <f>SUM(P302,P304:P309,P311:P316,P318:P322,P324:P331,P333:P336)</f>
        <v>644058478</v>
      </c>
      <c r="Q338" s="32">
        <f>SUM(Q302,Q304:Q309,Q311:Q316,Q318:Q322,Q324:Q331,Q333:Q336)</f>
        <v>3466728543</v>
      </c>
      <c r="R338" s="32">
        <f>SUM(R302,R304:R309,R311:R316,R318:R322,R324:R331,R333:R336)</f>
        <v>3446306518</v>
      </c>
      <c r="S338" s="32">
        <f>SUM(S302,S304:S309,S311:S316,S318:S322,S324:S331,S333:S336)</f>
        <v>3311437231</v>
      </c>
      <c r="T338" s="37">
        <f t="shared" si="78"/>
        <v>0.96086555670670037</v>
      </c>
      <c r="U338" s="37">
        <f t="shared" si="79"/>
        <v>0.11227553625961284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21634144984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22450426246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6510937311</v>
      </c>
      <c r="G339" s="39">
        <f t="shared" si="72"/>
        <v>0.30095653495043623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5781629432</v>
      </c>
      <c r="I339" s="39">
        <f t="shared" si="73"/>
        <v>0.26724557112268266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5574690573</v>
      </c>
      <c r="K339" s="39">
        <f t="shared" si="74"/>
        <v>0.24831112389205726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4350082309</v>
      </c>
      <c r="M339" s="39">
        <f t="shared" si="75"/>
        <v>0.19376390725655179</v>
      </c>
      <c r="N339" s="34">
        <f t="shared" si="76"/>
        <v>22217339625</v>
      </c>
      <c r="O339" s="39">
        <f t="shared" si="77"/>
        <v>0.98961771957262823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4241101807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19824061682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20166963485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19919813127</v>
      </c>
      <c r="T339" s="39">
        <f t="shared" si="78"/>
        <v>0.98774479072251864</v>
      </c>
      <c r="U339" s="39">
        <f t="shared" si="79"/>
        <v>2.5696271148248906E-2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47280075</v>
      </c>
      <c r="E8" s="31">
        <v>63253200</v>
      </c>
      <c r="F8" s="31">
        <v>11005235</v>
      </c>
      <c r="G8" s="36">
        <f>IF(($D8       =0),0,($F8       /$D8       ))</f>
        <v>0.23276686849587272</v>
      </c>
      <c r="H8" s="31">
        <v>28012629</v>
      </c>
      <c r="I8" s="36">
        <f>IF(($D8       =0),0,($H8       /$D8       ))</f>
        <v>0.59248275304131814</v>
      </c>
      <c r="J8" s="31">
        <v>8613228</v>
      </c>
      <c r="K8" s="36">
        <f>IF(($E8       =0),0,($J8       /$E8       ))</f>
        <v>0.13617062852156098</v>
      </c>
      <c r="L8" s="31">
        <v>8873742</v>
      </c>
      <c r="M8" s="36">
        <f>IF(($E8       =0),0,($L8       /$E8       ))</f>
        <v>0.14028921856917911</v>
      </c>
      <c r="N8" s="31">
        <f>$F8       +$H8       +$J8       +$L8</f>
        <v>56504834</v>
      </c>
      <c r="O8" s="36">
        <f>IF(($E8       =0),0,($N8       /$E8       ))</f>
        <v>0.89331186406379437</v>
      </c>
      <c r="P8" s="31">
        <v>8760331</v>
      </c>
      <c r="Q8" s="31">
        <v>79576007</v>
      </c>
      <c r="R8" s="31">
        <v>80080138</v>
      </c>
      <c r="S8" s="31">
        <v>35989738</v>
      </c>
      <c r="T8" s="36">
        <f>IF(($R8       =0),0,($S8       /$R8       ))</f>
        <v>0.44942152821964415</v>
      </c>
      <c r="U8" s="36">
        <f>IF(($P8       =0),0,(($L8       /$P8       )-1))</f>
        <v>1.294597201863712E-2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45140410</v>
      </c>
      <c r="E9" s="31">
        <v>39936240</v>
      </c>
      <c r="F9" s="31">
        <v>10088563</v>
      </c>
      <c r="G9" s="36">
        <f>IF(($D9       =0),0,($F9       /$D9       ))</f>
        <v>0.22349294124709987</v>
      </c>
      <c r="H9" s="31">
        <v>8838404</v>
      </c>
      <c r="I9" s="36">
        <f>IF(($D9       =0),0,($H9       /$D9       ))</f>
        <v>0.19579804436867099</v>
      </c>
      <c r="J9" s="31">
        <v>12102217</v>
      </c>
      <c r="K9" s="36">
        <f>IF(($E9       =0),0,($J9       /$E9       ))</f>
        <v>0.30303846831849968</v>
      </c>
      <c r="L9" s="31">
        <v>9683486</v>
      </c>
      <c r="M9" s="36">
        <f>IF(($E9       =0),0,($L9       /$E9       ))</f>
        <v>0.24247365300288659</v>
      </c>
      <c r="N9" s="31">
        <f>$F9       +$H9       +$J9       +$L9</f>
        <v>40712670</v>
      </c>
      <c r="O9" s="36">
        <f>IF(($E9       =0),0,($N9       /$E9       ))</f>
        <v>1.0194417401337732</v>
      </c>
      <c r="P9" s="31">
        <v>10179148</v>
      </c>
      <c r="Q9" s="31">
        <v>41887100</v>
      </c>
      <c r="R9" s="31">
        <v>41887100</v>
      </c>
      <c r="S9" s="31">
        <v>37858597</v>
      </c>
      <c r="T9" s="36">
        <f>IF(($R9       =0),0,($S9       /$R9       ))</f>
        <v>0.90382473362920801</v>
      </c>
      <c r="U9" s="36">
        <f>IF(($P9       =0),0,(($L9       /$P9       )-1))</f>
        <v>-4.8693859250302673E-2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92420485</v>
      </c>
      <c r="E10" s="32">
        <f>SUM(E8:E9)</f>
        <v>103189440</v>
      </c>
      <c r="F10" s="32">
        <f>SUM(F8:F9)</f>
        <v>21093798</v>
      </c>
      <c r="G10" s="37">
        <f t="shared" ref="G10:G54" si="0">IF(($D10      =0),0,($F10      /$D10      ))</f>
        <v>0.22823725714055709</v>
      </c>
      <c r="H10" s="32">
        <f>SUM(H8:H9)</f>
        <v>36851033</v>
      </c>
      <c r="I10" s="37">
        <f t="shared" ref="I10:I54" si="1">IF(($D10      =0),0,($H10      /$D10      ))</f>
        <v>0.39873230485643957</v>
      </c>
      <c r="J10" s="32">
        <f>SUM(J8:J9)</f>
        <v>20715445</v>
      </c>
      <c r="K10" s="37">
        <f t="shared" ref="K10:K54" si="2">IF(($E10      =0),0,($J10      /$E10      ))</f>
        <v>0.20075159822555486</v>
      </c>
      <c r="L10" s="32">
        <f>SUM(L8:L9)</f>
        <v>18557228</v>
      </c>
      <c r="M10" s="37">
        <f t="shared" ref="M10:M54" si="3">IF(($E10      =0),0,($L10      /$E10      ))</f>
        <v>0.17983650264988355</v>
      </c>
      <c r="N10" s="32">
        <f t="shared" ref="N10:N54" si="4">$F10      +$H10      +$J10      +$L10</f>
        <v>97217504</v>
      </c>
      <c r="O10" s="37">
        <f t="shared" ref="O10:O54" si="5">IF(($E10      =0),0,($N10      /$E10      ))</f>
        <v>0.94212648115931241</v>
      </c>
      <c r="P10" s="32">
        <f>SUM(P8:P9)</f>
        <v>18939479</v>
      </c>
      <c r="Q10" s="32">
        <f>SUM(Q8:Q9)</f>
        <v>121463107</v>
      </c>
      <c r="R10" s="32">
        <f>SUM(R8:R9)</f>
        <v>121967238</v>
      </c>
      <c r="S10" s="32">
        <f>SUM(S8:S9)</f>
        <v>73848335</v>
      </c>
      <c r="T10" s="37">
        <f t="shared" ref="T10:T54" si="6">IF(($R10      =0),0,($S10      /$R10      ))</f>
        <v>0.60547681665136999</v>
      </c>
      <c r="U10" s="37">
        <f t="shared" ref="U10:U54" si="7">IF(($P10      =0),0,(($L10      /$P10      )-1))</f>
        <v>-2.0182762155178557E-2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36984</v>
      </c>
      <c r="G11" s="36">
        <f t="shared" si="0"/>
        <v>0.66814806785540082</v>
      </c>
      <c r="H11" s="31">
        <v>-122</v>
      </c>
      <c r="I11" s="36">
        <f t="shared" si="1"/>
        <v>-2.2040359149458925E-3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36862</v>
      </c>
      <c r="O11" s="36">
        <f t="shared" si="5"/>
        <v>0.66594403194045493</v>
      </c>
      <c r="P11" s="31">
        <v>19874</v>
      </c>
      <c r="Q11" s="31">
        <v>439153</v>
      </c>
      <c r="R11" s="31">
        <v>439153</v>
      </c>
      <c r="S11" s="31">
        <v>334195</v>
      </c>
      <c r="T11" s="36">
        <f t="shared" si="6"/>
        <v>0.76099901401106218</v>
      </c>
      <c r="U11" s="36">
        <f t="shared" si="7"/>
        <v>-1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14765343</v>
      </c>
      <c r="E14" s="31">
        <v>14765343</v>
      </c>
      <c r="F14" s="31">
        <v>134803</v>
      </c>
      <c r="G14" s="36">
        <f t="shared" si="0"/>
        <v>9.1296897064971662E-3</v>
      </c>
      <c r="H14" s="31">
        <v>805921</v>
      </c>
      <c r="I14" s="36">
        <f t="shared" si="1"/>
        <v>5.4581935550024135E-2</v>
      </c>
      <c r="J14" s="31">
        <v>2534170</v>
      </c>
      <c r="K14" s="36">
        <f t="shared" si="2"/>
        <v>0.17162960589537271</v>
      </c>
      <c r="L14" s="31">
        <v>-1545299</v>
      </c>
      <c r="M14" s="36">
        <f t="shared" si="3"/>
        <v>-0.10465716915617876</v>
      </c>
      <c r="N14" s="31">
        <f t="shared" si="4"/>
        <v>1929595</v>
      </c>
      <c r="O14" s="36">
        <f t="shared" si="5"/>
        <v>0.13068406199571525</v>
      </c>
      <c r="P14" s="31">
        <v>3623251</v>
      </c>
      <c r="Q14" s="31">
        <v>12267360</v>
      </c>
      <c r="R14" s="31">
        <v>12267360</v>
      </c>
      <c r="S14" s="31">
        <v>13981061</v>
      </c>
      <c r="T14" s="36">
        <f t="shared" si="6"/>
        <v>1.1396959900092603</v>
      </c>
      <c r="U14" s="36">
        <f t="shared" si="7"/>
        <v>-1.4264951558696872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25000</v>
      </c>
      <c r="E15" s="31">
        <v>25000</v>
      </c>
      <c r="F15" s="31">
        <v>580</v>
      </c>
      <c r="G15" s="36">
        <f t="shared" si="0"/>
        <v>2.3199999999999998E-2</v>
      </c>
      <c r="H15" s="31">
        <v>2233</v>
      </c>
      <c r="I15" s="36">
        <f t="shared" si="1"/>
        <v>8.9319999999999997E-2</v>
      </c>
      <c r="J15" s="31">
        <v>7743</v>
      </c>
      <c r="K15" s="36">
        <f t="shared" si="2"/>
        <v>0.30972</v>
      </c>
      <c r="L15" s="31">
        <v>3038</v>
      </c>
      <c r="M15" s="36">
        <f t="shared" si="3"/>
        <v>0.12152</v>
      </c>
      <c r="N15" s="31">
        <f t="shared" si="4"/>
        <v>13594</v>
      </c>
      <c r="O15" s="36">
        <f t="shared" si="5"/>
        <v>0.54376000000000002</v>
      </c>
      <c r="P15" s="31">
        <v>3975</v>
      </c>
      <c r="Q15" s="31">
        <v>5000</v>
      </c>
      <c r="R15" s="31">
        <v>5000</v>
      </c>
      <c r="S15" s="31">
        <v>9969</v>
      </c>
      <c r="T15" s="36">
        <f t="shared" si="6"/>
        <v>1.9938</v>
      </c>
      <c r="U15" s="36">
        <f t="shared" si="7"/>
        <v>-0.23572327044025154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14845696</v>
      </c>
      <c r="E19" s="32">
        <f>SUM(E11:E18)</f>
        <v>14845696</v>
      </c>
      <c r="F19" s="32">
        <f>SUM(F11:F18)</f>
        <v>172367</v>
      </c>
      <c r="G19" s="37">
        <f t="shared" si="0"/>
        <v>1.1610570498008312E-2</v>
      </c>
      <c r="H19" s="32">
        <f>SUM(H11:H18)</f>
        <v>808032</v>
      </c>
      <c r="I19" s="37">
        <f t="shared" si="1"/>
        <v>5.4428704454139436E-2</v>
      </c>
      <c r="J19" s="32">
        <f>SUM(J11:J18)</f>
        <v>2541913</v>
      </c>
      <c r="K19" s="37">
        <f t="shared" si="2"/>
        <v>0.17122221821058439</v>
      </c>
      <c r="L19" s="32">
        <f>SUM(L11:L18)</f>
        <v>-1542261</v>
      </c>
      <c r="M19" s="37">
        <f t="shared" si="3"/>
        <v>-0.10388606906675174</v>
      </c>
      <c r="N19" s="32">
        <f t="shared" si="4"/>
        <v>1980051</v>
      </c>
      <c r="O19" s="37">
        <f t="shared" si="5"/>
        <v>0.13337542409598041</v>
      </c>
      <c r="P19" s="32">
        <f>SUM(P11:P18)</f>
        <v>3647100</v>
      </c>
      <c r="Q19" s="32">
        <f>SUM(Q11:Q18)</f>
        <v>12711513</v>
      </c>
      <c r="R19" s="32">
        <f>SUM(R11:R18)</f>
        <v>12711513</v>
      </c>
      <c r="S19" s="32">
        <f>SUM(S11:S18)</f>
        <v>14325225</v>
      </c>
      <c r="T19" s="37">
        <f t="shared" si="6"/>
        <v>1.1269488533741028</v>
      </c>
      <c r="U19" s="37">
        <f t="shared" si="7"/>
        <v>-1.4228732417537222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5070000</v>
      </c>
      <c r="E30" s="31">
        <v>5070000</v>
      </c>
      <c r="F30" s="31">
        <v>233779</v>
      </c>
      <c r="G30" s="36">
        <f t="shared" si="0"/>
        <v>4.6110256410256407E-2</v>
      </c>
      <c r="H30" s="31">
        <v>270659</v>
      </c>
      <c r="I30" s="36">
        <f t="shared" si="1"/>
        <v>5.3384418145956611E-2</v>
      </c>
      <c r="J30" s="31">
        <v>256237</v>
      </c>
      <c r="K30" s="36">
        <f t="shared" si="2"/>
        <v>5.0539842209072976E-2</v>
      </c>
      <c r="L30" s="31">
        <v>198535</v>
      </c>
      <c r="M30" s="36">
        <f t="shared" si="3"/>
        <v>3.9158777120315583E-2</v>
      </c>
      <c r="N30" s="31">
        <f t="shared" si="4"/>
        <v>959210</v>
      </c>
      <c r="O30" s="36">
        <f t="shared" si="5"/>
        <v>0.18919329388560158</v>
      </c>
      <c r="P30" s="31">
        <v>153758</v>
      </c>
      <c r="Q30" s="31">
        <v>4690637</v>
      </c>
      <c r="R30" s="31">
        <v>4690637</v>
      </c>
      <c r="S30" s="31">
        <v>684227</v>
      </c>
      <c r="T30" s="36">
        <f t="shared" si="6"/>
        <v>0.14587080603338096</v>
      </c>
      <c r="U30" s="36">
        <f t="shared" si="7"/>
        <v>0.29121736755160699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17468242</v>
      </c>
      <c r="E31" s="31">
        <v>17468242</v>
      </c>
      <c r="F31" s="31">
        <v>0</v>
      </c>
      <c r="G31" s="36">
        <f t="shared" si="0"/>
        <v>0</v>
      </c>
      <c r="H31" s="31">
        <v>1714148</v>
      </c>
      <c r="I31" s="36">
        <f t="shared" si="1"/>
        <v>9.8129393902374379E-2</v>
      </c>
      <c r="J31" s="31">
        <v>864587</v>
      </c>
      <c r="K31" s="36">
        <f t="shared" si="2"/>
        <v>4.9494791748362542E-2</v>
      </c>
      <c r="L31" s="31">
        <v>421247</v>
      </c>
      <c r="M31" s="36">
        <f t="shared" si="3"/>
        <v>2.4115019702612317E-2</v>
      </c>
      <c r="N31" s="31">
        <f t="shared" si="4"/>
        <v>2999982</v>
      </c>
      <c r="O31" s="36">
        <f t="shared" si="5"/>
        <v>0.17173920535334924</v>
      </c>
      <c r="P31" s="31">
        <v>0</v>
      </c>
      <c r="Q31" s="31">
        <v>13811554</v>
      </c>
      <c r="R31" s="31">
        <v>15829594</v>
      </c>
      <c r="S31" s="31">
        <v>1255705</v>
      </c>
      <c r="T31" s="36">
        <f t="shared" si="6"/>
        <v>7.9326418605556157E-2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7440</v>
      </c>
      <c r="G33" s="36">
        <f t="shared" si="0"/>
        <v>0</v>
      </c>
      <c r="H33" s="31">
        <v>7440</v>
      </c>
      <c r="I33" s="36">
        <f t="shared" si="1"/>
        <v>0</v>
      </c>
      <c r="J33" s="31">
        <v>7440</v>
      </c>
      <c r="K33" s="36">
        <f t="shared" si="2"/>
        <v>0</v>
      </c>
      <c r="L33" s="31">
        <v>7440</v>
      </c>
      <c r="M33" s="36">
        <f t="shared" si="3"/>
        <v>0</v>
      </c>
      <c r="N33" s="31">
        <f t="shared" si="4"/>
        <v>29760</v>
      </c>
      <c r="O33" s="36">
        <f t="shared" si="5"/>
        <v>0</v>
      </c>
      <c r="P33" s="31">
        <v>7440</v>
      </c>
      <c r="Q33" s="31">
        <v>18000</v>
      </c>
      <c r="R33" s="31">
        <v>18000</v>
      </c>
      <c r="S33" s="31">
        <v>29760</v>
      </c>
      <c r="T33" s="36">
        <f t="shared" si="6"/>
        <v>1.6533333333333333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22538242</v>
      </c>
      <c r="E35" s="32">
        <f>SUM(E28:E34)</f>
        <v>22538242</v>
      </c>
      <c r="F35" s="32">
        <f>SUM(F28:F34)</f>
        <v>241219</v>
      </c>
      <c r="G35" s="37">
        <f t="shared" si="0"/>
        <v>1.0702653738477029E-2</v>
      </c>
      <c r="H35" s="32">
        <f>SUM(H28:H34)</f>
        <v>1992247</v>
      </c>
      <c r="I35" s="37">
        <f t="shared" si="1"/>
        <v>8.8394072616666375E-2</v>
      </c>
      <c r="J35" s="32">
        <f>SUM(J28:J34)</f>
        <v>1128264</v>
      </c>
      <c r="K35" s="37">
        <f t="shared" si="2"/>
        <v>5.0059982495529155E-2</v>
      </c>
      <c r="L35" s="32">
        <f>SUM(L28:L34)</f>
        <v>627222</v>
      </c>
      <c r="M35" s="37">
        <f t="shared" si="3"/>
        <v>2.7829233531168934E-2</v>
      </c>
      <c r="N35" s="32">
        <f t="shared" si="4"/>
        <v>3988952</v>
      </c>
      <c r="O35" s="37">
        <f t="shared" si="5"/>
        <v>0.17698594238184148</v>
      </c>
      <c r="P35" s="32">
        <f>SUM(P28:P34)</f>
        <v>161198</v>
      </c>
      <c r="Q35" s="32">
        <f>SUM(Q28:Q34)</f>
        <v>18520191</v>
      </c>
      <c r="R35" s="32">
        <f>SUM(R28:R34)</f>
        <v>20538231</v>
      </c>
      <c r="S35" s="32">
        <f>SUM(S28:S34)</f>
        <v>1969692</v>
      </c>
      <c r="T35" s="37">
        <f t="shared" si="6"/>
        <v>9.5903683233478088E-2</v>
      </c>
      <c r="U35" s="37">
        <f t="shared" si="7"/>
        <v>2.891003610466631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331398</v>
      </c>
      <c r="E37" s="31">
        <v>45398</v>
      </c>
      <c r="F37" s="31">
        <v>36</v>
      </c>
      <c r="G37" s="36">
        <f t="shared" si="0"/>
        <v>1.0863070990168921E-4</v>
      </c>
      <c r="H37" s="31">
        <v>130760</v>
      </c>
      <c r="I37" s="36">
        <f t="shared" si="1"/>
        <v>0.39457087852069112</v>
      </c>
      <c r="J37" s="31">
        <v>437774</v>
      </c>
      <c r="K37" s="36">
        <f t="shared" si="2"/>
        <v>9.6430239217586671</v>
      </c>
      <c r="L37" s="31">
        <v>23333</v>
      </c>
      <c r="M37" s="36">
        <f t="shared" si="3"/>
        <v>0.51396537292391731</v>
      </c>
      <c r="N37" s="31">
        <f t="shared" si="4"/>
        <v>591903</v>
      </c>
      <c r="O37" s="36">
        <f t="shared" si="5"/>
        <v>13.038085378210495</v>
      </c>
      <c r="P37" s="31">
        <v>0</v>
      </c>
      <c r="Q37" s="31">
        <v>333254</v>
      </c>
      <c r="R37" s="31">
        <v>330714</v>
      </c>
      <c r="S37" s="31">
        <v>568597</v>
      </c>
      <c r="T37" s="36">
        <f t="shared" si="6"/>
        <v>1.7193012693747467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57500</v>
      </c>
      <c r="Q38" s="31">
        <v>0</v>
      </c>
      <c r="R38" s="31">
        <v>0</v>
      </c>
      <c r="S38" s="31">
        <v>57500</v>
      </c>
      <c r="T38" s="36">
        <f t="shared" si="6"/>
        <v>0</v>
      </c>
      <c r="U38" s="36">
        <f t="shared" si="7"/>
        <v>-1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331398</v>
      </c>
      <c r="E40" s="32">
        <f>SUM(E36:E39)</f>
        <v>45398</v>
      </c>
      <c r="F40" s="32">
        <f>SUM(F36:F39)</f>
        <v>36</v>
      </c>
      <c r="G40" s="37">
        <f t="shared" si="0"/>
        <v>1.0863070990168921E-4</v>
      </c>
      <c r="H40" s="32">
        <f>SUM(H36:H39)</f>
        <v>130760</v>
      </c>
      <c r="I40" s="37">
        <f t="shared" si="1"/>
        <v>0.39457087852069112</v>
      </c>
      <c r="J40" s="32">
        <f>SUM(J36:J39)</f>
        <v>437774</v>
      </c>
      <c r="K40" s="37">
        <f t="shared" si="2"/>
        <v>9.6430239217586671</v>
      </c>
      <c r="L40" s="32">
        <f>SUM(L36:L39)</f>
        <v>23333</v>
      </c>
      <c r="M40" s="37">
        <f t="shared" si="3"/>
        <v>0.51396537292391731</v>
      </c>
      <c r="N40" s="32">
        <f t="shared" si="4"/>
        <v>591903</v>
      </c>
      <c r="O40" s="37">
        <f t="shared" si="5"/>
        <v>13.038085378210495</v>
      </c>
      <c r="P40" s="32">
        <f>SUM(P36:P39)</f>
        <v>57500</v>
      </c>
      <c r="Q40" s="32">
        <f>SUM(Q36:Q39)</f>
        <v>333254</v>
      </c>
      <c r="R40" s="32">
        <f>SUM(R36:R39)</f>
        <v>330714</v>
      </c>
      <c r="S40" s="32">
        <f>SUM(S36:S39)</f>
        <v>626097</v>
      </c>
      <c r="T40" s="37">
        <f t="shared" si="6"/>
        <v>1.8931675102959051</v>
      </c>
      <c r="U40" s="37">
        <f t="shared" si="7"/>
        <v>-0.59420869565217393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1410896</v>
      </c>
      <c r="E45" s="31">
        <v>1410896</v>
      </c>
      <c r="F45" s="31">
        <v>309510</v>
      </c>
      <c r="G45" s="36">
        <f t="shared" si="0"/>
        <v>0.21937123643415249</v>
      </c>
      <c r="H45" s="31">
        <v>196263</v>
      </c>
      <c r="I45" s="36">
        <f t="shared" si="1"/>
        <v>0.13910522107937084</v>
      </c>
      <c r="J45" s="31">
        <v>223162</v>
      </c>
      <c r="K45" s="36">
        <f t="shared" si="2"/>
        <v>0.15817041085948219</v>
      </c>
      <c r="L45" s="31">
        <v>318098</v>
      </c>
      <c r="M45" s="36">
        <f t="shared" si="3"/>
        <v>0.22545814858076002</v>
      </c>
      <c r="N45" s="31">
        <f t="shared" si="4"/>
        <v>1047033</v>
      </c>
      <c r="O45" s="36">
        <f t="shared" si="5"/>
        <v>0.74210501695376552</v>
      </c>
      <c r="P45" s="31">
        <v>207971</v>
      </c>
      <c r="Q45" s="31">
        <v>1319034</v>
      </c>
      <c r="R45" s="31">
        <v>1331034</v>
      </c>
      <c r="S45" s="31">
        <v>655801</v>
      </c>
      <c r="T45" s="36">
        <f t="shared" si="6"/>
        <v>0.49270041186025298</v>
      </c>
      <c r="U45" s="36">
        <f t="shared" si="7"/>
        <v>0.52953055954916795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5111857</v>
      </c>
      <c r="E46" s="31">
        <v>5111857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4573938</v>
      </c>
      <c r="R46" s="31">
        <v>4573938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6522753</v>
      </c>
      <c r="E47" s="32">
        <f>SUM(E41:E46)</f>
        <v>6522753</v>
      </c>
      <c r="F47" s="32">
        <f>SUM(F41:F46)</f>
        <v>309510</v>
      </c>
      <c r="G47" s="37">
        <f t="shared" si="0"/>
        <v>4.7450823295010561E-2</v>
      </c>
      <c r="H47" s="32">
        <f>SUM(H41:H46)</f>
        <v>196263</v>
      </c>
      <c r="I47" s="37">
        <f t="shared" si="1"/>
        <v>3.0088982366801256E-2</v>
      </c>
      <c r="J47" s="32">
        <f>SUM(J41:J46)</f>
        <v>223162</v>
      </c>
      <c r="K47" s="37">
        <f t="shared" si="2"/>
        <v>3.4212854602956755E-2</v>
      </c>
      <c r="L47" s="32">
        <f>SUM(L41:L46)</f>
        <v>318098</v>
      </c>
      <c r="M47" s="37">
        <f t="shared" si="3"/>
        <v>4.8767445279623498E-2</v>
      </c>
      <c r="N47" s="32">
        <f t="shared" si="4"/>
        <v>1047033</v>
      </c>
      <c r="O47" s="37">
        <f t="shared" si="5"/>
        <v>0.16052010554439206</v>
      </c>
      <c r="P47" s="32">
        <f>SUM(P41:P46)</f>
        <v>207971</v>
      </c>
      <c r="Q47" s="32">
        <f>SUM(Q41:Q46)</f>
        <v>5892972</v>
      </c>
      <c r="R47" s="32">
        <f>SUM(R41:R46)</f>
        <v>5904972</v>
      </c>
      <c r="S47" s="32">
        <f>SUM(S41:S46)</f>
        <v>655801</v>
      </c>
      <c r="T47" s="37">
        <f t="shared" si="6"/>
        <v>0.11105912102546803</v>
      </c>
      <c r="U47" s="37">
        <f t="shared" si="7"/>
        <v>0.52953055954916795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136658574</v>
      </c>
      <c r="E54" s="32">
        <f>SUM(E8:E9,E11:E18,E20:E26,E28:E34,E36:E39,E41:E46,E48:E52)</f>
        <v>147141529</v>
      </c>
      <c r="F54" s="32">
        <f>SUM(F8:F9,F11:F18,F20:F26,F28:F34,F36:F39,F41:F46,F48:F52)</f>
        <v>21816930</v>
      </c>
      <c r="G54" s="37">
        <f t="shared" si="0"/>
        <v>0.15964552652217781</v>
      </c>
      <c r="H54" s="32">
        <f>SUM(H8:H9,H11:H18,H20:H26,H28:H34,H36:H39,H41:H46,H48:H52)</f>
        <v>39978335</v>
      </c>
      <c r="I54" s="37">
        <f t="shared" si="1"/>
        <v>0.29254172519025406</v>
      </c>
      <c r="J54" s="32">
        <f>SUM(J8:J9,J11:J18,J20:J26,J28:J34,J36:J39,J41:J46,J48:J52)</f>
        <v>25046558</v>
      </c>
      <c r="K54" s="37">
        <f t="shared" si="2"/>
        <v>0.17022086266345648</v>
      </c>
      <c r="L54" s="32">
        <f>SUM(L8:L9,L11:L18,L20:L26,L28:L34,L36:L39,L41:L46,L48:L52)</f>
        <v>17983620</v>
      </c>
      <c r="M54" s="37">
        <f t="shared" si="3"/>
        <v>0.12221987988177016</v>
      </c>
      <c r="N54" s="32">
        <f t="shared" si="4"/>
        <v>104825443</v>
      </c>
      <c r="O54" s="37">
        <f t="shared" si="5"/>
        <v>0.71241235368704103</v>
      </c>
      <c r="P54" s="32">
        <f>SUM(P8:P9,P11:P18,P20:P26,P28:P34,P36:P39,P41:P46,P48:P52)</f>
        <v>23013248</v>
      </c>
      <c r="Q54" s="32">
        <f>SUM(Q8:Q9,Q11:Q18,Q20:Q26,Q28:Q34,Q36:Q39,Q41:Q46,Q48:Q52)</f>
        <v>158921037</v>
      </c>
      <c r="R54" s="32">
        <f>SUM(R8:R9,R11:R18,R20:R26,R28:R34,R36:R39,R41:R46,R48:R52)</f>
        <v>161452668</v>
      </c>
      <c r="S54" s="32">
        <f>SUM(S8:S9,S11:S18,S20:S26,S28:S34,S36:S39,S41:S46,S48:S52)</f>
        <v>91425150</v>
      </c>
      <c r="T54" s="37">
        <f t="shared" si="6"/>
        <v>0.56626595975484284</v>
      </c>
      <c r="U54" s="37">
        <f t="shared" si="7"/>
        <v>-0.21855359139222763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1572544</v>
      </c>
      <c r="E57" s="31">
        <v>1572544</v>
      </c>
      <c r="F57" s="31">
        <v>15640</v>
      </c>
      <c r="G57" s="36">
        <f t="shared" ref="G57:G85" si="8">IF(($D57      =0),0,($F57      /$D57      ))</f>
        <v>9.9456676569940165E-3</v>
      </c>
      <c r="H57" s="31">
        <v>15640</v>
      </c>
      <c r="I57" s="36">
        <f t="shared" ref="I57:I85" si="9">IF(($D57      =0),0,($H57      /$D57      ))</f>
        <v>9.9456676569940165E-3</v>
      </c>
      <c r="J57" s="31">
        <v>63090</v>
      </c>
      <c r="K57" s="36">
        <f t="shared" ref="K57:K85" si="10">IF(($E57      =0),0,($J57      /$E57      ))</f>
        <v>4.0119704122746326E-2</v>
      </c>
      <c r="L57" s="31">
        <v>37536</v>
      </c>
      <c r="M57" s="36">
        <f t="shared" ref="M57:M85" si="11">IF(($E57      =0),0,($L57      /$E57      ))</f>
        <v>2.3869602376785641E-2</v>
      </c>
      <c r="N57" s="31">
        <f t="shared" ref="N57:N85" si="12">$F57      +$H57      +$J57      +$L57</f>
        <v>131906</v>
      </c>
      <c r="O57" s="36">
        <f t="shared" ref="O57:O85" si="13">IF(($E57      =0),0,($N57      /$E57      ))</f>
        <v>8.3880641813520007E-2</v>
      </c>
      <c r="P57" s="31">
        <v>14012</v>
      </c>
      <c r="Q57" s="31">
        <v>1493394</v>
      </c>
      <c r="R57" s="31">
        <v>1493394</v>
      </c>
      <c r="S57" s="31">
        <v>45276</v>
      </c>
      <c r="T57" s="36">
        <f t="shared" ref="T57:T85" si="14">IF(($R57      =0),0,($S57      /$R57      ))</f>
        <v>3.0317518350816999E-2</v>
      </c>
      <c r="U57" s="36">
        <f t="shared" ref="U57:U85" si="15">IF(($P57      =0),0,(($L57      /$P57      )-1))</f>
        <v>1.6788467028261489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1572544</v>
      </c>
      <c r="E58" s="32">
        <f>E57</f>
        <v>1572544</v>
      </c>
      <c r="F58" s="32">
        <f>F57</f>
        <v>15640</v>
      </c>
      <c r="G58" s="37">
        <f t="shared" si="8"/>
        <v>9.9456676569940165E-3</v>
      </c>
      <c r="H58" s="32">
        <f>H57</f>
        <v>15640</v>
      </c>
      <c r="I58" s="37">
        <f t="shared" si="9"/>
        <v>9.9456676569940165E-3</v>
      </c>
      <c r="J58" s="32">
        <f>J57</f>
        <v>63090</v>
      </c>
      <c r="K58" s="37">
        <f t="shared" si="10"/>
        <v>4.0119704122746326E-2</v>
      </c>
      <c r="L58" s="32">
        <f>L57</f>
        <v>37536</v>
      </c>
      <c r="M58" s="37">
        <f t="shared" si="11"/>
        <v>2.3869602376785641E-2</v>
      </c>
      <c r="N58" s="32">
        <f t="shared" si="12"/>
        <v>131906</v>
      </c>
      <c r="O58" s="37">
        <f t="shared" si="13"/>
        <v>8.3880641813520007E-2</v>
      </c>
      <c r="P58" s="32">
        <f>P57</f>
        <v>14012</v>
      </c>
      <c r="Q58" s="32">
        <f>Q57</f>
        <v>1493394</v>
      </c>
      <c r="R58" s="32">
        <f>R57</f>
        <v>1493394</v>
      </c>
      <c r="S58" s="32">
        <f>S57</f>
        <v>45276</v>
      </c>
      <c r="T58" s="37">
        <f t="shared" si="14"/>
        <v>3.0317518350816999E-2</v>
      </c>
      <c r="U58" s="37">
        <f t="shared" si="15"/>
        <v>1.6788467028261489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1179971</v>
      </c>
      <c r="E60" s="31">
        <v>1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1179971</v>
      </c>
      <c r="E63" s="32">
        <f>SUM(E59:E62)</f>
        <v>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25405925</v>
      </c>
      <c r="E67" s="31">
        <v>25405925</v>
      </c>
      <c r="F67" s="31">
        <v>67220</v>
      </c>
      <c r="G67" s="36">
        <f t="shared" si="8"/>
        <v>2.6458395039739746E-3</v>
      </c>
      <c r="H67" s="31">
        <v>66366</v>
      </c>
      <c r="I67" s="36">
        <f t="shared" si="9"/>
        <v>2.6122252978389884E-3</v>
      </c>
      <c r="J67" s="31">
        <v>66366</v>
      </c>
      <c r="K67" s="36">
        <f t="shared" si="10"/>
        <v>2.6122252978389884E-3</v>
      </c>
      <c r="L67" s="31">
        <v>66366</v>
      </c>
      <c r="M67" s="36">
        <f t="shared" si="11"/>
        <v>2.6122252978389884E-3</v>
      </c>
      <c r="N67" s="31">
        <f t="shared" si="12"/>
        <v>266318</v>
      </c>
      <c r="O67" s="36">
        <f t="shared" si="13"/>
        <v>1.0482515397490939E-2</v>
      </c>
      <c r="P67" s="31">
        <v>62883</v>
      </c>
      <c r="Q67" s="31">
        <v>23820320</v>
      </c>
      <c r="R67" s="31">
        <v>23820320</v>
      </c>
      <c r="S67" s="31">
        <v>252338</v>
      </c>
      <c r="T67" s="36">
        <f t="shared" si="14"/>
        <v>1.0593392532090249E-2</v>
      </c>
      <c r="U67" s="36">
        <f t="shared" si="15"/>
        <v>5.538857878917991E-2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25405925</v>
      </c>
      <c r="E70" s="32">
        <f>SUM(E64:E69)</f>
        <v>25405925</v>
      </c>
      <c r="F70" s="32">
        <f>SUM(F64:F69)</f>
        <v>67220</v>
      </c>
      <c r="G70" s="37">
        <f t="shared" si="8"/>
        <v>2.6458395039739746E-3</v>
      </c>
      <c r="H70" s="32">
        <f>SUM(H64:H69)</f>
        <v>66366</v>
      </c>
      <c r="I70" s="37">
        <f t="shared" si="9"/>
        <v>2.6122252978389884E-3</v>
      </c>
      <c r="J70" s="32">
        <f>SUM(J64:J69)</f>
        <v>66366</v>
      </c>
      <c r="K70" s="37">
        <f t="shared" si="10"/>
        <v>2.6122252978389884E-3</v>
      </c>
      <c r="L70" s="32">
        <f>SUM(L64:L69)</f>
        <v>66366</v>
      </c>
      <c r="M70" s="37">
        <f t="shared" si="11"/>
        <v>2.6122252978389884E-3</v>
      </c>
      <c r="N70" s="32">
        <f t="shared" si="12"/>
        <v>266318</v>
      </c>
      <c r="O70" s="37">
        <f t="shared" si="13"/>
        <v>1.0482515397490939E-2</v>
      </c>
      <c r="P70" s="32">
        <f>SUM(P64:P69)</f>
        <v>62883</v>
      </c>
      <c r="Q70" s="32">
        <f>SUM(Q64:Q69)</f>
        <v>23820320</v>
      </c>
      <c r="R70" s="32">
        <f>SUM(R64:R69)</f>
        <v>23820320</v>
      </c>
      <c r="S70" s="32">
        <f>SUM(S64:S69)</f>
        <v>252338</v>
      </c>
      <c r="T70" s="37">
        <f t="shared" si="14"/>
        <v>1.0593392532090249E-2</v>
      </c>
      <c r="U70" s="37">
        <f t="shared" si="15"/>
        <v>5.538857878917991E-2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811162</v>
      </c>
      <c r="E72" s="31">
        <v>811162</v>
      </c>
      <c r="F72" s="31">
        <v>204540</v>
      </c>
      <c r="G72" s="36">
        <f t="shared" si="8"/>
        <v>0.25215678249227652</v>
      </c>
      <c r="H72" s="31">
        <v>204540</v>
      </c>
      <c r="I72" s="36">
        <f t="shared" si="9"/>
        <v>0.25215678249227652</v>
      </c>
      <c r="J72" s="31">
        <v>204540</v>
      </c>
      <c r="K72" s="36">
        <f t="shared" si="10"/>
        <v>0.25215678249227652</v>
      </c>
      <c r="L72" s="31">
        <v>204540</v>
      </c>
      <c r="M72" s="36">
        <f t="shared" si="11"/>
        <v>0.25215678249227652</v>
      </c>
      <c r="N72" s="31">
        <f t="shared" si="12"/>
        <v>818160</v>
      </c>
      <c r="O72" s="36">
        <f t="shared" si="13"/>
        <v>1.0086271299691061</v>
      </c>
      <c r="P72" s="31">
        <v>194559</v>
      </c>
      <c r="Q72" s="31">
        <v>721844</v>
      </c>
      <c r="R72" s="31">
        <v>770333</v>
      </c>
      <c r="S72" s="31">
        <v>774286</v>
      </c>
      <c r="T72" s="36">
        <f t="shared" si="14"/>
        <v>1.0051315470062947</v>
      </c>
      <c r="U72" s="36">
        <f t="shared" si="15"/>
        <v>5.1300633740921864E-2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-190000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-1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811162</v>
      </c>
      <c r="E78" s="32">
        <f>SUM(E71:E77)</f>
        <v>811162</v>
      </c>
      <c r="F78" s="32">
        <f>SUM(F71:F77)</f>
        <v>204540</v>
      </c>
      <c r="G78" s="37">
        <f t="shared" si="8"/>
        <v>0.25215678249227652</v>
      </c>
      <c r="H78" s="32">
        <f>SUM(H71:H77)</f>
        <v>204540</v>
      </c>
      <c r="I78" s="37">
        <f t="shared" si="9"/>
        <v>0.25215678249227652</v>
      </c>
      <c r="J78" s="32">
        <f>SUM(J71:J77)</f>
        <v>204540</v>
      </c>
      <c r="K78" s="37">
        <f t="shared" si="10"/>
        <v>0.25215678249227652</v>
      </c>
      <c r="L78" s="32">
        <f>SUM(L71:L77)</f>
        <v>204540</v>
      </c>
      <c r="M78" s="37">
        <f t="shared" si="11"/>
        <v>0.25215678249227652</v>
      </c>
      <c r="N78" s="32">
        <f t="shared" si="12"/>
        <v>818160</v>
      </c>
      <c r="O78" s="37">
        <f t="shared" si="13"/>
        <v>1.0086271299691061</v>
      </c>
      <c r="P78" s="32">
        <f>SUM(P71:P77)</f>
        <v>4559</v>
      </c>
      <c r="Q78" s="32">
        <f>SUM(Q71:Q77)</f>
        <v>721844</v>
      </c>
      <c r="R78" s="32">
        <f>SUM(R71:R77)</f>
        <v>770333</v>
      </c>
      <c r="S78" s="32">
        <f>SUM(S71:S77)</f>
        <v>774286</v>
      </c>
      <c r="T78" s="37">
        <f t="shared" si="14"/>
        <v>1.0051315470062947</v>
      </c>
      <c r="U78" s="37">
        <f t="shared" si="15"/>
        <v>43.865101996051763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28969602</v>
      </c>
      <c r="E85" s="32">
        <f>SUM(E57,E59:E62,E64:E69,E71:E77,E79:E83)</f>
        <v>27789632</v>
      </c>
      <c r="F85" s="32">
        <f>SUM(F57,F59:F62,F64:F69,F71:F77,F79:F83)</f>
        <v>287400</v>
      </c>
      <c r="G85" s="37">
        <f t="shared" si="8"/>
        <v>9.9207438196769158E-3</v>
      </c>
      <c r="H85" s="32">
        <f>SUM(H57,H59:H62,H64:H69,H71:H77,H79:H83)</f>
        <v>286546</v>
      </c>
      <c r="I85" s="37">
        <f t="shared" si="9"/>
        <v>9.8912646435391147E-3</v>
      </c>
      <c r="J85" s="32">
        <f>SUM(J57,J59:J62,J64:J69,J71:J77,J79:J83)</f>
        <v>333996</v>
      </c>
      <c r="K85" s="37">
        <f t="shared" si="10"/>
        <v>1.2018726984222029E-2</v>
      </c>
      <c r="L85" s="32">
        <f>SUM(L57,L59:L62,L64:L69,L71:L77,L79:L83)</f>
        <v>308442</v>
      </c>
      <c r="M85" s="37">
        <f t="shared" si="11"/>
        <v>1.1099175404697695E-2</v>
      </c>
      <c r="N85" s="32">
        <f t="shared" si="12"/>
        <v>1216384</v>
      </c>
      <c r="O85" s="37">
        <f t="shared" si="13"/>
        <v>4.3771144576509685E-2</v>
      </c>
      <c r="P85" s="32">
        <f>SUM(P57,P59:P62,P64:P69,P71:P77,P79:P83)</f>
        <v>81454</v>
      </c>
      <c r="Q85" s="32">
        <f>SUM(Q57,Q59:Q62,Q64:Q69,Q71:Q77,Q79:Q83)</f>
        <v>26035558</v>
      </c>
      <c r="R85" s="32">
        <f>SUM(R57,R59:R62,R64:R69,R71:R77,R79:R83)</f>
        <v>26084047</v>
      </c>
      <c r="S85" s="32">
        <f>SUM(S57,S59:S62,S64:S69,S71:S77,S79:S83)</f>
        <v>1071900</v>
      </c>
      <c r="T85" s="37">
        <f t="shared" si="14"/>
        <v>4.1094083291599651E-2</v>
      </c>
      <c r="U85" s="37">
        <f t="shared" si="15"/>
        <v>2.7867016966631475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356775596</v>
      </c>
      <c r="E88" s="31">
        <v>366775596</v>
      </c>
      <c r="F88" s="31">
        <v>105165649</v>
      </c>
      <c r="G88" s="36">
        <f t="shared" ref="G88:G99" si="16">IF(($D88      =0),0,($F88      /$D88      ))</f>
        <v>0.29476693523623182</v>
      </c>
      <c r="H88" s="31">
        <v>92911058</v>
      </c>
      <c r="I88" s="36">
        <f t="shared" ref="I88:I99" si="17">IF(($D88      =0),0,($H88      /$D88      ))</f>
        <v>0.26041875913508389</v>
      </c>
      <c r="J88" s="31">
        <v>87062840</v>
      </c>
      <c r="K88" s="36">
        <f t="shared" ref="K88:K99" si="18">IF(($E88      =0),0,($J88      /$E88      ))</f>
        <v>0.2373735901447489</v>
      </c>
      <c r="L88" s="31">
        <v>83678155</v>
      </c>
      <c r="M88" s="36">
        <f t="shared" ref="M88:M99" si="19">IF(($E88      =0),0,($L88      /$E88      ))</f>
        <v>0.22814537257271611</v>
      </c>
      <c r="N88" s="31">
        <f t="shared" ref="N88:N99" si="20">$F88      +$H88      +$J88      +$L88</f>
        <v>368817702</v>
      </c>
      <c r="O88" s="36">
        <f t="shared" ref="O88:O99" si="21">IF(($E88      =0),0,($N88      /$E88      ))</f>
        <v>1.0055677259399778</v>
      </c>
      <c r="P88" s="31">
        <v>78272799</v>
      </c>
      <c r="Q88" s="31">
        <v>349709252</v>
      </c>
      <c r="R88" s="31">
        <v>349709252</v>
      </c>
      <c r="S88" s="31">
        <v>359427788</v>
      </c>
      <c r="T88" s="36">
        <f t="shared" ref="T88:T99" si="22">IF(($R88      =0),0,($S88      /$R88      ))</f>
        <v>1.0277903313807666</v>
      </c>
      <c r="U88" s="36">
        <f t="shared" ref="U88:U99" si="23">IF(($P88      =0),0,(($L88      /$P88      )-1))</f>
        <v>6.905791116528226E-2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896173000</v>
      </c>
      <c r="E89" s="31">
        <v>917313000</v>
      </c>
      <c r="F89" s="31">
        <v>228480990</v>
      </c>
      <c r="G89" s="36">
        <f t="shared" si="16"/>
        <v>0.25495187871091857</v>
      </c>
      <c r="H89" s="31">
        <v>242992306</v>
      </c>
      <c r="I89" s="36">
        <f t="shared" si="17"/>
        <v>0.27114441742833134</v>
      </c>
      <c r="J89" s="31">
        <v>221288967</v>
      </c>
      <c r="K89" s="36">
        <f t="shared" si="18"/>
        <v>0.24123605247063978</v>
      </c>
      <c r="L89" s="31">
        <v>218048300</v>
      </c>
      <c r="M89" s="36">
        <f t="shared" si="19"/>
        <v>0.23770327031231434</v>
      </c>
      <c r="N89" s="31">
        <f t="shared" si="20"/>
        <v>910810563</v>
      </c>
      <c r="O89" s="36">
        <f t="shared" si="21"/>
        <v>0.99291143044958485</v>
      </c>
      <c r="P89" s="31">
        <v>208997291</v>
      </c>
      <c r="Q89" s="31">
        <v>841862000</v>
      </c>
      <c r="R89" s="31">
        <v>828273000</v>
      </c>
      <c r="S89" s="31">
        <v>859194205</v>
      </c>
      <c r="T89" s="36">
        <f t="shared" si="22"/>
        <v>1.0373321416972423</v>
      </c>
      <c r="U89" s="36">
        <f t="shared" si="23"/>
        <v>4.3306824488935636E-2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244653150</v>
      </c>
      <c r="E90" s="31">
        <v>307828564</v>
      </c>
      <c r="F90" s="31">
        <v>1208</v>
      </c>
      <c r="G90" s="36">
        <f t="shared" si="16"/>
        <v>4.9376024792650334E-6</v>
      </c>
      <c r="H90" s="31">
        <v>3876167</v>
      </c>
      <c r="I90" s="36">
        <f t="shared" si="17"/>
        <v>1.5843519693083861E-2</v>
      </c>
      <c r="J90" s="31">
        <v>8186342</v>
      </c>
      <c r="K90" s="36">
        <f t="shared" si="18"/>
        <v>2.6593834872321986E-2</v>
      </c>
      <c r="L90" s="31">
        <v>283739786</v>
      </c>
      <c r="M90" s="36">
        <f t="shared" si="19"/>
        <v>0.9217461248982729</v>
      </c>
      <c r="N90" s="31">
        <f t="shared" si="20"/>
        <v>295803503</v>
      </c>
      <c r="O90" s="36">
        <f t="shared" si="21"/>
        <v>0.96093585064445153</v>
      </c>
      <c r="P90" s="31">
        <v>66175247</v>
      </c>
      <c r="Q90" s="31">
        <v>2049164196</v>
      </c>
      <c r="R90" s="31">
        <v>246720516</v>
      </c>
      <c r="S90" s="31">
        <v>694708937</v>
      </c>
      <c r="T90" s="36">
        <f t="shared" si="22"/>
        <v>2.8157728763829271</v>
      </c>
      <c r="U90" s="36">
        <f t="shared" si="23"/>
        <v>3.287702711559203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1497601746</v>
      </c>
      <c r="E91" s="32">
        <f>SUM(E88:E90)</f>
        <v>1591917160</v>
      </c>
      <c r="F91" s="32">
        <f>SUM(F88:F90)</f>
        <v>333647847</v>
      </c>
      <c r="G91" s="37">
        <f t="shared" si="16"/>
        <v>0.22278809963406654</v>
      </c>
      <c r="H91" s="32">
        <f>SUM(H88:H90)</f>
        <v>339779531</v>
      </c>
      <c r="I91" s="37">
        <f t="shared" si="17"/>
        <v>0.22688243513840028</v>
      </c>
      <c r="J91" s="32">
        <f>SUM(J88:J90)</f>
        <v>316538149</v>
      </c>
      <c r="K91" s="37">
        <f t="shared" si="18"/>
        <v>0.19884084232121726</v>
      </c>
      <c r="L91" s="32">
        <f>SUM(L88:L90)</f>
        <v>585466241</v>
      </c>
      <c r="M91" s="37">
        <f t="shared" si="19"/>
        <v>0.36777431370863545</v>
      </c>
      <c r="N91" s="32">
        <f t="shared" si="20"/>
        <v>1575431768</v>
      </c>
      <c r="O91" s="37">
        <f t="shared" si="21"/>
        <v>0.9896443154114879</v>
      </c>
      <c r="P91" s="32">
        <f>SUM(P88:P90)</f>
        <v>353445337</v>
      </c>
      <c r="Q91" s="32">
        <f>SUM(Q88:Q90)</f>
        <v>3240735448</v>
      </c>
      <c r="R91" s="32">
        <f>SUM(R88:R90)</f>
        <v>1424702768</v>
      </c>
      <c r="S91" s="32">
        <f>SUM(S88:S90)</f>
        <v>1913330930</v>
      </c>
      <c r="T91" s="37">
        <f t="shared" si="22"/>
        <v>1.3429684934815822</v>
      </c>
      <c r="U91" s="37">
        <f t="shared" si="23"/>
        <v>0.65645484523678976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3864461</v>
      </c>
      <c r="E95" s="31">
        <v>3864461</v>
      </c>
      <c r="F95" s="31">
        <v>0</v>
      </c>
      <c r="G95" s="36">
        <f t="shared" si="16"/>
        <v>0</v>
      </c>
      <c r="H95" s="31">
        <v>1651251</v>
      </c>
      <c r="I95" s="36">
        <f t="shared" si="17"/>
        <v>0.42729141269636312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1651251</v>
      </c>
      <c r="O95" s="36">
        <f t="shared" si="21"/>
        <v>0.42729141269636312</v>
      </c>
      <c r="P95" s="31">
        <v>561882</v>
      </c>
      <c r="Q95" s="31">
        <v>5012456</v>
      </c>
      <c r="R95" s="31">
        <v>4786153</v>
      </c>
      <c r="S95" s="31">
        <v>2750929</v>
      </c>
      <c r="T95" s="36">
        <f t="shared" si="22"/>
        <v>0.57476829512136363</v>
      </c>
      <c r="U95" s="36">
        <f t="shared" si="23"/>
        <v>-1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3864461</v>
      </c>
      <c r="E96" s="32">
        <f>SUM(E92:E95)</f>
        <v>3864461</v>
      </c>
      <c r="F96" s="32">
        <f>SUM(F92:F95)</f>
        <v>0</v>
      </c>
      <c r="G96" s="37">
        <f t="shared" si="16"/>
        <v>0</v>
      </c>
      <c r="H96" s="32">
        <f>SUM(H92:H95)</f>
        <v>1651251</v>
      </c>
      <c r="I96" s="37">
        <f t="shared" si="17"/>
        <v>0.42729141269636312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1651251</v>
      </c>
      <c r="O96" s="37">
        <f t="shared" si="21"/>
        <v>0.42729141269636312</v>
      </c>
      <c r="P96" s="32">
        <f>SUM(P92:P95)</f>
        <v>561882</v>
      </c>
      <c r="Q96" s="32">
        <f>SUM(Q92:Q95)</f>
        <v>5012456</v>
      </c>
      <c r="R96" s="32">
        <f>SUM(R92:R95)</f>
        <v>4786153</v>
      </c>
      <c r="S96" s="32">
        <f>SUM(S92:S95)</f>
        <v>2750929</v>
      </c>
      <c r="T96" s="37">
        <f t="shared" si="22"/>
        <v>0.57476829512136363</v>
      </c>
      <c r="U96" s="37">
        <f t="shared" si="23"/>
        <v>-1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250</v>
      </c>
      <c r="M97" s="36">
        <f t="shared" si="19"/>
        <v>0</v>
      </c>
      <c r="N97" s="31">
        <f t="shared" si="20"/>
        <v>250</v>
      </c>
      <c r="O97" s="36">
        <f t="shared" si="21"/>
        <v>0</v>
      </c>
      <c r="P97" s="31">
        <v>34320</v>
      </c>
      <c r="Q97" s="31">
        <v>93763</v>
      </c>
      <c r="R97" s="31">
        <v>0</v>
      </c>
      <c r="S97" s="31">
        <v>115539</v>
      </c>
      <c r="T97" s="36">
        <f t="shared" si="22"/>
        <v>0</v>
      </c>
      <c r="U97" s="36">
        <f t="shared" si="23"/>
        <v>-0.99271561771561767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33480200</v>
      </c>
      <c r="E99" s="31">
        <v>25000000</v>
      </c>
      <c r="F99" s="31">
        <v>10932278</v>
      </c>
      <c r="G99" s="36">
        <f t="shared" si="16"/>
        <v>0.32652965036051157</v>
      </c>
      <c r="H99" s="31">
        <v>-1161261</v>
      </c>
      <c r="I99" s="36">
        <f t="shared" si="17"/>
        <v>-3.4685007855389152E-2</v>
      </c>
      <c r="J99" s="31">
        <v>6774085</v>
      </c>
      <c r="K99" s="36">
        <f t="shared" si="18"/>
        <v>0.27096340000000002</v>
      </c>
      <c r="L99" s="31">
        <v>5603431</v>
      </c>
      <c r="M99" s="36">
        <f t="shared" si="19"/>
        <v>0.22413723999999999</v>
      </c>
      <c r="N99" s="31">
        <f t="shared" si="20"/>
        <v>22148533</v>
      </c>
      <c r="O99" s="36">
        <f t="shared" si="21"/>
        <v>0.88594132000000003</v>
      </c>
      <c r="P99" s="31">
        <v>5237643</v>
      </c>
      <c r="Q99" s="31">
        <v>30537757</v>
      </c>
      <c r="R99" s="31">
        <v>30436044</v>
      </c>
      <c r="S99" s="31">
        <v>20954324</v>
      </c>
      <c r="T99" s="36">
        <f t="shared" si="22"/>
        <v>0.68847068298363612</v>
      </c>
      <c r="U99" s="36">
        <f t="shared" si="23"/>
        <v>6.983828412894888E-2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33480200</v>
      </c>
      <c r="E101" s="32">
        <f>SUM(E97:E100)</f>
        <v>25000000</v>
      </c>
      <c r="F101" s="32">
        <f>SUM(F97:F100)</f>
        <v>10932278</v>
      </c>
      <c r="G101" s="37">
        <f>IF(($D101     =0),0,($F101     /$D101     ))</f>
        <v>0.32652965036051157</v>
      </c>
      <c r="H101" s="32">
        <f>SUM(H97:H100)</f>
        <v>-1161261</v>
      </c>
      <c r="I101" s="37">
        <f>IF(($D101     =0),0,($H101     /$D101     ))</f>
        <v>-3.4685007855389152E-2</v>
      </c>
      <c r="J101" s="32">
        <f>SUM(J97:J100)</f>
        <v>6774085</v>
      </c>
      <c r="K101" s="37">
        <f>IF(($E101     =0),0,($J101     /$E101     ))</f>
        <v>0.27096340000000002</v>
      </c>
      <c r="L101" s="32">
        <f>SUM(L97:L100)</f>
        <v>5603681</v>
      </c>
      <c r="M101" s="37">
        <f>IF(($E101     =0),0,($L101     /$E101     ))</f>
        <v>0.22414724</v>
      </c>
      <c r="N101" s="32">
        <f>$F101     +$H101     +$J101     +$L101</f>
        <v>22148783</v>
      </c>
      <c r="O101" s="37">
        <f>IF(($E101     =0),0,($N101     /$E101     ))</f>
        <v>0.88595131999999999</v>
      </c>
      <c r="P101" s="32">
        <f>SUM(P97:P100)</f>
        <v>5271963</v>
      </c>
      <c r="Q101" s="32">
        <f>SUM(Q97:Q100)</f>
        <v>30631520</v>
      </c>
      <c r="R101" s="32">
        <f>SUM(R97:R100)</f>
        <v>30436044</v>
      </c>
      <c r="S101" s="32">
        <f>SUM(S97:S100)</f>
        <v>21069863</v>
      </c>
      <c r="T101" s="37">
        <f>IF(($R101     =0),0,($S101     /$R101     ))</f>
        <v>0.69226680707913291</v>
      </c>
      <c r="U101" s="37">
        <f>IF(($P101     =0),0,(($L101     /$P101     )-1))</f>
        <v>6.2921154795661405E-2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1534946407</v>
      </c>
      <c r="E102" s="32">
        <f>SUM(E88:E90,E92:E95,E97:E100)</f>
        <v>1620781621</v>
      </c>
      <c r="F102" s="32">
        <f>SUM(F88:F90,F92:F95,F97:F100)</f>
        <v>344580125</v>
      </c>
      <c r="G102" s="37">
        <f>IF(($D102     =0),0,($F102     /$D102     ))</f>
        <v>0.22449000396923957</v>
      </c>
      <c r="H102" s="32">
        <f>SUM(H88:H90,H92:H95,H97:H100)</f>
        <v>340269521</v>
      </c>
      <c r="I102" s="37">
        <f>IF(($D102     =0),0,($H102     /$D102     ))</f>
        <v>0.22168169484499795</v>
      </c>
      <c r="J102" s="32">
        <f>SUM(J88:J90,J92:J95,J97:J100)</f>
        <v>323312234</v>
      </c>
      <c r="K102" s="37">
        <f>IF(($E102     =0),0,($J102     /$E102     ))</f>
        <v>0.19947920793951304</v>
      </c>
      <c r="L102" s="32">
        <f>SUM(L88:L90,L92:L95,L97:L100)</f>
        <v>591069922</v>
      </c>
      <c r="M102" s="37">
        <f>IF(($E102     =0),0,($L102     /$E102     ))</f>
        <v>0.3646820239948908</v>
      </c>
      <c r="N102" s="32">
        <f>$F102     +$H102     +$J102     +$L102</f>
        <v>1599231802</v>
      </c>
      <c r="O102" s="37">
        <f>IF(($E102     =0),0,($N102     /$E102     ))</f>
        <v>0.98670405764676428</v>
      </c>
      <c r="P102" s="32">
        <f>SUM(P88:P90,P92:P95,P97:P100)</f>
        <v>359279182</v>
      </c>
      <c r="Q102" s="32">
        <f>SUM(Q88:Q90,Q92:Q95,Q97:Q100)</f>
        <v>3276379424</v>
      </c>
      <c r="R102" s="32">
        <f>SUM(R88:R90,R92:R95,R97:R100)</f>
        <v>1459924965</v>
      </c>
      <c r="S102" s="32">
        <f>SUM(S88:S90,S92:S95,S97:S100)</f>
        <v>1937151722</v>
      </c>
      <c r="T102" s="37">
        <f>IF(($R102     =0),0,($S102     /$R102     ))</f>
        <v>1.3268844416260803</v>
      </c>
      <c r="U102" s="37">
        <f>IF(($P102     =0),0,(($L102     /$P102     )-1))</f>
        <v>0.64515494248703775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154404370</v>
      </c>
      <c r="E105" s="31">
        <v>160639370</v>
      </c>
      <c r="F105" s="31">
        <v>44694991</v>
      </c>
      <c r="G105" s="36">
        <f t="shared" ref="G105:G136" si="24">IF(($D105     =0),0,($F105     /$D105     ))</f>
        <v>0.28946713749099201</v>
      </c>
      <c r="H105" s="31">
        <v>41937546</v>
      </c>
      <c r="I105" s="36">
        <f t="shared" ref="I105:I136" si="25">IF(($D105     =0),0,($H105     /$D105     ))</f>
        <v>0.27160854320379663</v>
      </c>
      <c r="J105" s="31">
        <v>45652591</v>
      </c>
      <c r="K105" s="36">
        <f t="shared" ref="K105:K136" si="26">IF(($E105     =0),0,($J105     /$E105     ))</f>
        <v>0.2841930405977065</v>
      </c>
      <c r="L105" s="31">
        <v>41607304</v>
      </c>
      <c r="M105" s="36">
        <f t="shared" ref="M105:M136" si="27">IF(($E105     =0),0,($L105     /$E105     ))</f>
        <v>0.25901062734496533</v>
      </c>
      <c r="N105" s="31">
        <f t="shared" ref="N105:N136" si="28">$F105     +$H105     +$J105     +$L105</f>
        <v>173892432</v>
      </c>
      <c r="O105" s="36">
        <f t="shared" ref="O105:O136" si="29">IF(($E105     =0),0,($N105     /$E105     ))</f>
        <v>1.0825019545333128</v>
      </c>
      <c r="P105" s="31">
        <v>43911240</v>
      </c>
      <c r="Q105" s="31">
        <v>146186440</v>
      </c>
      <c r="R105" s="31">
        <v>146186440</v>
      </c>
      <c r="S105" s="31">
        <v>164320167</v>
      </c>
      <c r="T105" s="36">
        <f t="shared" ref="T105:T136" si="30">IF(($R105     =0),0,($S105     /$R105     ))</f>
        <v>1.1240452055607895</v>
      </c>
      <c r="U105" s="36">
        <f t="shared" ref="U105:U136" si="31">IF(($P105     =0),0,(($L105     /$P105     )-1))</f>
        <v>-5.2468024132317881E-2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154404370</v>
      </c>
      <c r="E106" s="32">
        <f>E105</f>
        <v>160639370</v>
      </c>
      <c r="F106" s="32">
        <f>F105</f>
        <v>44694991</v>
      </c>
      <c r="G106" s="37">
        <f t="shared" si="24"/>
        <v>0.28946713749099201</v>
      </c>
      <c r="H106" s="32">
        <f>H105</f>
        <v>41937546</v>
      </c>
      <c r="I106" s="37">
        <f t="shared" si="25"/>
        <v>0.27160854320379663</v>
      </c>
      <c r="J106" s="32">
        <f>J105</f>
        <v>45652591</v>
      </c>
      <c r="K106" s="37">
        <f t="shared" si="26"/>
        <v>0.2841930405977065</v>
      </c>
      <c r="L106" s="32">
        <f>L105</f>
        <v>41607304</v>
      </c>
      <c r="M106" s="37">
        <f t="shared" si="27"/>
        <v>0.25901062734496533</v>
      </c>
      <c r="N106" s="32">
        <f t="shared" si="28"/>
        <v>173892432</v>
      </c>
      <c r="O106" s="37">
        <f t="shared" si="29"/>
        <v>1.0825019545333128</v>
      </c>
      <c r="P106" s="32">
        <f>P105</f>
        <v>43911240</v>
      </c>
      <c r="Q106" s="32">
        <f>Q105</f>
        <v>146186440</v>
      </c>
      <c r="R106" s="32">
        <f>R105</f>
        <v>146186440</v>
      </c>
      <c r="S106" s="32">
        <f>S105</f>
        <v>164320167</v>
      </c>
      <c r="T106" s="37">
        <f t="shared" si="30"/>
        <v>1.1240452055607895</v>
      </c>
      <c r="U106" s="37">
        <f t="shared" si="31"/>
        <v>-5.2468024132317881E-2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579084</v>
      </c>
      <c r="E110" s="31">
        <v>653132</v>
      </c>
      <c r="F110" s="31">
        <v>157502</v>
      </c>
      <c r="G110" s="36">
        <f t="shared" si="24"/>
        <v>0.27198472069682467</v>
      </c>
      <c r="H110" s="31">
        <v>137477</v>
      </c>
      <c r="I110" s="36">
        <f t="shared" si="25"/>
        <v>0.23740424532537593</v>
      </c>
      <c r="J110" s="31">
        <v>145229</v>
      </c>
      <c r="K110" s="36">
        <f t="shared" si="26"/>
        <v>0.22235780822253387</v>
      </c>
      <c r="L110" s="31">
        <v>163542</v>
      </c>
      <c r="M110" s="36">
        <f t="shared" si="27"/>
        <v>0.2503965507738099</v>
      </c>
      <c r="N110" s="31">
        <f t="shared" si="28"/>
        <v>603750</v>
      </c>
      <c r="O110" s="36">
        <f t="shared" si="29"/>
        <v>0.92439200651629383</v>
      </c>
      <c r="P110" s="31">
        <v>127292</v>
      </c>
      <c r="Q110" s="31">
        <v>4227893</v>
      </c>
      <c r="R110" s="31">
        <v>883395</v>
      </c>
      <c r="S110" s="31">
        <v>564869</v>
      </c>
      <c r="T110" s="36">
        <f t="shared" si="30"/>
        <v>0.63942970019074141</v>
      </c>
      <c r="U110" s="36">
        <f t="shared" si="31"/>
        <v>0.28477830499952872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579084</v>
      </c>
      <c r="E112" s="32">
        <f>SUM(E107:E111)</f>
        <v>653132</v>
      </c>
      <c r="F112" s="32">
        <f>SUM(F107:F111)</f>
        <v>157502</v>
      </c>
      <c r="G112" s="37">
        <f t="shared" si="24"/>
        <v>0.27198472069682467</v>
      </c>
      <c r="H112" s="32">
        <f>SUM(H107:H111)</f>
        <v>137477</v>
      </c>
      <c r="I112" s="37">
        <f t="shared" si="25"/>
        <v>0.23740424532537593</v>
      </c>
      <c r="J112" s="32">
        <f>SUM(J107:J111)</f>
        <v>145229</v>
      </c>
      <c r="K112" s="37">
        <f t="shared" si="26"/>
        <v>0.22235780822253387</v>
      </c>
      <c r="L112" s="32">
        <f>SUM(L107:L111)</f>
        <v>163542</v>
      </c>
      <c r="M112" s="37">
        <f t="shared" si="27"/>
        <v>0.2503965507738099</v>
      </c>
      <c r="N112" s="32">
        <f t="shared" si="28"/>
        <v>603750</v>
      </c>
      <c r="O112" s="37">
        <f t="shared" si="29"/>
        <v>0.92439200651629383</v>
      </c>
      <c r="P112" s="32">
        <f>SUM(P107:P111)</f>
        <v>127292</v>
      </c>
      <c r="Q112" s="32">
        <f>SUM(Q107:Q111)</f>
        <v>4227893</v>
      </c>
      <c r="R112" s="32">
        <f>SUM(R107:R111)</f>
        <v>883395</v>
      </c>
      <c r="S112" s="32">
        <f>SUM(S107:S111)</f>
        <v>564869</v>
      </c>
      <c r="T112" s="37">
        <f t="shared" si="30"/>
        <v>0.63942970019074141</v>
      </c>
      <c r="U112" s="37">
        <f t="shared" si="31"/>
        <v>0.28477830499952872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27071</v>
      </c>
      <c r="E114" s="31">
        <v>29725</v>
      </c>
      <c r="F114" s="31">
        <v>6758</v>
      </c>
      <c r="G114" s="36">
        <f t="shared" si="24"/>
        <v>0.24963983598684938</v>
      </c>
      <c r="H114" s="31">
        <v>5217</v>
      </c>
      <c r="I114" s="36">
        <f t="shared" si="25"/>
        <v>0.19271545195966164</v>
      </c>
      <c r="J114" s="31">
        <v>11130</v>
      </c>
      <c r="K114" s="36">
        <f t="shared" si="26"/>
        <v>0.37443229604709838</v>
      </c>
      <c r="L114" s="31">
        <v>4000</v>
      </c>
      <c r="M114" s="36">
        <f t="shared" si="27"/>
        <v>0.13456686291000841</v>
      </c>
      <c r="N114" s="31">
        <f t="shared" si="28"/>
        <v>27105</v>
      </c>
      <c r="O114" s="36">
        <f t="shared" si="29"/>
        <v>0.91185870479394449</v>
      </c>
      <c r="P114" s="31">
        <v>7652</v>
      </c>
      <c r="Q114" s="31">
        <v>24008</v>
      </c>
      <c r="R114" s="31">
        <v>25708</v>
      </c>
      <c r="S114" s="31">
        <v>23967</v>
      </c>
      <c r="T114" s="36">
        <f t="shared" si="30"/>
        <v>0.93227789015092577</v>
      </c>
      <c r="U114" s="36">
        <f t="shared" si="31"/>
        <v>-0.47726084683742809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53017</v>
      </c>
      <c r="F115" s="31">
        <v>632</v>
      </c>
      <c r="G115" s="36">
        <f t="shared" si="24"/>
        <v>0</v>
      </c>
      <c r="H115" s="31">
        <v>1800</v>
      </c>
      <c r="I115" s="36">
        <f t="shared" si="25"/>
        <v>0</v>
      </c>
      <c r="J115" s="31">
        <v>15919</v>
      </c>
      <c r="K115" s="36">
        <f t="shared" si="26"/>
        <v>0.30026218005545391</v>
      </c>
      <c r="L115" s="31">
        <v>15227</v>
      </c>
      <c r="M115" s="36">
        <f t="shared" si="27"/>
        <v>0.28720976290623762</v>
      </c>
      <c r="N115" s="31">
        <f t="shared" si="28"/>
        <v>33578</v>
      </c>
      <c r="O115" s="36">
        <f t="shared" si="29"/>
        <v>0.63334402172887938</v>
      </c>
      <c r="P115" s="31">
        <v>304</v>
      </c>
      <c r="Q115" s="31">
        <v>0</v>
      </c>
      <c r="R115" s="31">
        <v>9575</v>
      </c>
      <c r="S115" s="31">
        <v>10557</v>
      </c>
      <c r="T115" s="36">
        <f t="shared" si="30"/>
        <v>1.1025587467362925</v>
      </c>
      <c r="U115" s="36">
        <f t="shared" si="31"/>
        <v>49.088815789473685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111187758</v>
      </c>
      <c r="E117" s="31">
        <v>111121679</v>
      </c>
      <c r="F117" s="31">
        <v>8118387</v>
      </c>
      <c r="G117" s="36">
        <f t="shared" si="24"/>
        <v>7.3015115566949382E-2</v>
      </c>
      <c r="H117" s="31">
        <v>10331926</v>
      </c>
      <c r="I117" s="36">
        <f t="shared" si="25"/>
        <v>9.2923233509214206E-2</v>
      </c>
      <c r="J117" s="31">
        <v>9591314</v>
      </c>
      <c r="K117" s="36">
        <f t="shared" si="26"/>
        <v>8.6313616625609116E-2</v>
      </c>
      <c r="L117" s="31">
        <v>9108997</v>
      </c>
      <c r="M117" s="36">
        <f t="shared" si="27"/>
        <v>8.1973176449214744E-2</v>
      </c>
      <c r="N117" s="31">
        <f t="shared" si="28"/>
        <v>37150624</v>
      </c>
      <c r="O117" s="36">
        <f t="shared" si="29"/>
        <v>0.33432381812733408</v>
      </c>
      <c r="P117" s="31">
        <v>5004415</v>
      </c>
      <c r="Q117" s="31">
        <v>1024723053</v>
      </c>
      <c r="R117" s="31">
        <v>85287811</v>
      </c>
      <c r="S117" s="31">
        <v>579496288</v>
      </c>
      <c r="T117" s="36">
        <f t="shared" si="30"/>
        <v>6.7945968035221354</v>
      </c>
      <c r="U117" s="36">
        <f t="shared" si="31"/>
        <v>0.82019217031361302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7960777</v>
      </c>
      <c r="E118" s="31">
        <v>7960777</v>
      </c>
      <c r="F118" s="31">
        <v>1765733</v>
      </c>
      <c r="G118" s="36">
        <f t="shared" si="24"/>
        <v>0.22180410279046883</v>
      </c>
      <c r="H118" s="31">
        <v>1712392</v>
      </c>
      <c r="I118" s="36">
        <f t="shared" si="25"/>
        <v>0.2151036261912625</v>
      </c>
      <c r="J118" s="31">
        <v>2130048</v>
      </c>
      <c r="K118" s="36">
        <f t="shared" si="26"/>
        <v>0.26756785173105591</v>
      </c>
      <c r="L118" s="31">
        <v>2089142</v>
      </c>
      <c r="M118" s="36">
        <f t="shared" si="27"/>
        <v>0.26242940858662417</v>
      </c>
      <c r="N118" s="31">
        <f t="shared" si="28"/>
        <v>7697315</v>
      </c>
      <c r="O118" s="36">
        <f t="shared" si="29"/>
        <v>0.96690498929941138</v>
      </c>
      <c r="P118" s="31">
        <v>1607930</v>
      </c>
      <c r="Q118" s="31">
        <v>7554091</v>
      </c>
      <c r="R118" s="31">
        <v>7560091</v>
      </c>
      <c r="S118" s="31">
        <v>7090529</v>
      </c>
      <c r="T118" s="36">
        <f t="shared" si="30"/>
        <v>0.93788937196655442</v>
      </c>
      <c r="U118" s="36">
        <f t="shared" si="31"/>
        <v>0.29927422213653587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119175606</v>
      </c>
      <c r="E121" s="32">
        <f>SUM(E113:E120)</f>
        <v>119165198</v>
      </c>
      <c r="F121" s="32">
        <f>SUM(F113:F120)</f>
        <v>9891510</v>
      </c>
      <c r="G121" s="37">
        <f t="shared" si="24"/>
        <v>8.2999452085857239E-2</v>
      </c>
      <c r="H121" s="32">
        <f>SUM(H113:H120)</f>
        <v>12051335</v>
      </c>
      <c r="I121" s="37">
        <f t="shared" si="25"/>
        <v>0.1011224981729902</v>
      </c>
      <c r="J121" s="32">
        <f>SUM(J113:J120)</f>
        <v>11748411</v>
      </c>
      <c r="K121" s="37">
        <f t="shared" si="26"/>
        <v>9.8589279396825241E-2</v>
      </c>
      <c r="L121" s="32">
        <f>SUM(L113:L120)</f>
        <v>11217366</v>
      </c>
      <c r="M121" s="37">
        <f t="shared" si="27"/>
        <v>9.4132902795999215E-2</v>
      </c>
      <c r="N121" s="32">
        <f t="shared" si="28"/>
        <v>44908622</v>
      </c>
      <c r="O121" s="37">
        <f t="shared" si="29"/>
        <v>0.37686021383525081</v>
      </c>
      <c r="P121" s="32">
        <f>SUM(P113:P120)</f>
        <v>6620301</v>
      </c>
      <c r="Q121" s="32">
        <f>SUM(Q113:Q120)</f>
        <v>1032301152</v>
      </c>
      <c r="R121" s="32">
        <f>SUM(R113:R120)</f>
        <v>92883185</v>
      </c>
      <c r="S121" s="32">
        <f>SUM(S113:S120)</f>
        <v>586621341</v>
      </c>
      <c r="T121" s="37">
        <f t="shared" si="30"/>
        <v>6.3156893360192159</v>
      </c>
      <c r="U121" s="37">
        <f t="shared" si="31"/>
        <v>0.69438912218643845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4334784</v>
      </c>
      <c r="E122" s="31">
        <v>4104049</v>
      </c>
      <c r="F122" s="31">
        <v>1118816</v>
      </c>
      <c r="G122" s="36">
        <f t="shared" si="24"/>
        <v>0.25810190311674125</v>
      </c>
      <c r="H122" s="31">
        <v>1049379</v>
      </c>
      <c r="I122" s="36">
        <f t="shared" si="25"/>
        <v>0.24208334256101341</v>
      </c>
      <c r="J122" s="31">
        <v>862659</v>
      </c>
      <c r="K122" s="36">
        <f t="shared" si="26"/>
        <v>0.21019705174085399</v>
      </c>
      <c r="L122" s="31">
        <v>1030476</v>
      </c>
      <c r="M122" s="36">
        <f t="shared" si="27"/>
        <v>0.25108764539604667</v>
      </c>
      <c r="N122" s="31">
        <f t="shared" si="28"/>
        <v>4061330</v>
      </c>
      <c r="O122" s="36">
        <f t="shared" si="29"/>
        <v>0.98959101121843329</v>
      </c>
      <c r="P122" s="31">
        <v>957905</v>
      </c>
      <c r="Q122" s="31">
        <v>5026346</v>
      </c>
      <c r="R122" s="31">
        <v>4116605</v>
      </c>
      <c r="S122" s="31">
        <v>4147413</v>
      </c>
      <c r="T122" s="36">
        <f t="shared" si="30"/>
        <v>1.0074838368024137</v>
      </c>
      <c r="U122" s="36">
        <f t="shared" si="31"/>
        <v>7.5760122350337467E-2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34734</v>
      </c>
      <c r="E123" s="31">
        <v>90357</v>
      </c>
      <c r="F123" s="31">
        <v>10421</v>
      </c>
      <c r="G123" s="36">
        <f t="shared" si="24"/>
        <v>0.300023032187482</v>
      </c>
      <c r="H123" s="31">
        <v>8792</v>
      </c>
      <c r="I123" s="36">
        <f t="shared" si="25"/>
        <v>0.25312374042724706</v>
      </c>
      <c r="J123" s="31">
        <v>24468</v>
      </c>
      <c r="K123" s="36">
        <f t="shared" si="26"/>
        <v>0.27079252299213119</v>
      </c>
      <c r="L123" s="31">
        <v>10264</v>
      </c>
      <c r="M123" s="36">
        <f t="shared" si="27"/>
        <v>0.11359385548435649</v>
      </c>
      <c r="N123" s="31">
        <f t="shared" si="28"/>
        <v>53945</v>
      </c>
      <c r="O123" s="36">
        <f t="shared" si="29"/>
        <v>0.5970207067521055</v>
      </c>
      <c r="P123" s="31">
        <v>15871</v>
      </c>
      <c r="Q123" s="31">
        <v>32986</v>
      </c>
      <c r="R123" s="31">
        <v>32986</v>
      </c>
      <c r="S123" s="31">
        <v>33750</v>
      </c>
      <c r="T123" s="36">
        <f t="shared" si="30"/>
        <v>1.023161341175044</v>
      </c>
      <c r="U123" s="36">
        <f t="shared" si="31"/>
        <v>-0.35328586730514777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161892</v>
      </c>
      <c r="E124" s="31">
        <v>202633</v>
      </c>
      <c r="F124" s="31">
        <v>9884</v>
      </c>
      <c r="G124" s="36">
        <f t="shared" si="24"/>
        <v>6.1053047710819562E-2</v>
      </c>
      <c r="H124" s="31">
        <v>11229</v>
      </c>
      <c r="I124" s="36">
        <f t="shared" si="25"/>
        <v>6.9361055518493808E-2</v>
      </c>
      <c r="J124" s="31">
        <v>71886</v>
      </c>
      <c r="K124" s="36">
        <f t="shared" si="26"/>
        <v>0.35475958999768054</v>
      </c>
      <c r="L124" s="31">
        <v>96587</v>
      </c>
      <c r="M124" s="36">
        <f t="shared" si="27"/>
        <v>0.4766597740743117</v>
      </c>
      <c r="N124" s="31">
        <f t="shared" si="28"/>
        <v>189586</v>
      </c>
      <c r="O124" s="36">
        <f t="shared" si="29"/>
        <v>0.93561265933979165</v>
      </c>
      <c r="P124" s="31">
        <v>122563</v>
      </c>
      <c r="Q124" s="31">
        <v>138240</v>
      </c>
      <c r="R124" s="31">
        <v>157240</v>
      </c>
      <c r="S124" s="31">
        <v>156456</v>
      </c>
      <c r="T124" s="36">
        <f t="shared" si="30"/>
        <v>0.99501399135080137</v>
      </c>
      <c r="U124" s="36">
        <f t="shared" si="31"/>
        <v>-0.21193998188686636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4531410</v>
      </c>
      <c r="E126" s="32">
        <f>SUM(E122:E125)</f>
        <v>4397039</v>
      </c>
      <c r="F126" s="32">
        <f>SUM(F122:F125)</f>
        <v>1139121</v>
      </c>
      <c r="G126" s="37">
        <f t="shared" si="24"/>
        <v>0.25138334425708553</v>
      </c>
      <c r="H126" s="32">
        <f>SUM(H122:H125)</f>
        <v>1069400</v>
      </c>
      <c r="I126" s="37">
        <f t="shared" si="25"/>
        <v>0.23599718409943041</v>
      </c>
      <c r="J126" s="32">
        <f>SUM(J122:J125)</f>
        <v>959013</v>
      </c>
      <c r="K126" s="37">
        <f t="shared" si="26"/>
        <v>0.21810427426274817</v>
      </c>
      <c r="L126" s="32">
        <f>SUM(L122:L125)</f>
        <v>1137327</v>
      </c>
      <c r="M126" s="37">
        <f t="shared" si="27"/>
        <v>0.25865747381362775</v>
      </c>
      <c r="N126" s="32">
        <f t="shared" si="28"/>
        <v>4304861</v>
      </c>
      <c r="O126" s="37">
        <f t="shared" si="29"/>
        <v>0.97903634695985187</v>
      </c>
      <c r="P126" s="32">
        <f>SUM(P122:P125)</f>
        <v>1096339</v>
      </c>
      <c r="Q126" s="32">
        <f>SUM(Q122:Q125)</f>
        <v>5197572</v>
      </c>
      <c r="R126" s="32">
        <f>SUM(R122:R125)</f>
        <v>4306831</v>
      </c>
      <c r="S126" s="32">
        <f>SUM(S122:S125)</f>
        <v>4337619</v>
      </c>
      <c r="T126" s="37">
        <f t="shared" si="30"/>
        <v>1.0071486436314776</v>
      </c>
      <c r="U126" s="37">
        <f t="shared" si="31"/>
        <v>3.7386246407361323E-2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29396</v>
      </c>
      <c r="E127" s="31">
        <v>99396</v>
      </c>
      <c r="F127" s="31">
        <v>1869</v>
      </c>
      <c r="G127" s="36">
        <f t="shared" si="24"/>
        <v>6.3580078922302358E-2</v>
      </c>
      <c r="H127" s="31">
        <v>47622</v>
      </c>
      <c r="I127" s="36">
        <f t="shared" si="25"/>
        <v>1.6200163287522111</v>
      </c>
      <c r="J127" s="31">
        <v>36035</v>
      </c>
      <c r="K127" s="36">
        <f t="shared" si="26"/>
        <v>0.36253974002977984</v>
      </c>
      <c r="L127" s="31">
        <v>13585</v>
      </c>
      <c r="M127" s="36">
        <f t="shared" si="27"/>
        <v>0.1366755201416556</v>
      </c>
      <c r="N127" s="31">
        <f t="shared" si="28"/>
        <v>99111</v>
      </c>
      <c r="O127" s="36">
        <f t="shared" si="29"/>
        <v>0.99713268139562961</v>
      </c>
      <c r="P127" s="31">
        <v>282115</v>
      </c>
      <c r="Q127" s="31">
        <v>29396</v>
      </c>
      <c r="R127" s="31">
        <v>29396</v>
      </c>
      <c r="S127" s="31">
        <v>1119153</v>
      </c>
      <c r="T127" s="36">
        <f t="shared" si="30"/>
        <v>38.071608382092805</v>
      </c>
      <c r="U127" s="36">
        <f t="shared" si="31"/>
        <v>-0.95184587845382207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29396</v>
      </c>
      <c r="E132" s="32">
        <f>SUM(E127:E131)</f>
        <v>99396</v>
      </c>
      <c r="F132" s="32">
        <f>SUM(F127:F131)</f>
        <v>1869</v>
      </c>
      <c r="G132" s="37">
        <f t="shared" si="24"/>
        <v>6.3580078922302358E-2</v>
      </c>
      <c r="H132" s="32">
        <f>SUM(H127:H131)</f>
        <v>47622</v>
      </c>
      <c r="I132" s="37">
        <f t="shared" si="25"/>
        <v>1.6200163287522111</v>
      </c>
      <c r="J132" s="32">
        <f>SUM(J127:J131)</f>
        <v>36035</v>
      </c>
      <c r="K132" s="37">
        <f t="shared" si="26"/>
        <v>0.36253974002977984</v>
      </c>
      <c r="L132" s="32">
        <f>SUM(L127:L131)</f>
        <v>13585</v>
      </c>
      <c r="M132" s="37">
        <f t="shared" si="27"/>
        <v>0.1366755201416556</v>
      </c>
      <c r="N132" s="32">
        <f t="shared" si="28"/>
        <v>99111</v>
      </c>
      <c r="O132" s="37">
        <f t="shared" si="29"/>
        <v>0.99713268139562961</v>
      </c>
      <c r="P132" s="32">
        <f>SUM(P127:P131)</f>
        <v>282115</v>
      </c>
      <c r="Q132" s="32">
        <f>SUM(Q127:Q131)</f>
        <v>29396</v>
      </c>
      <c r="R132" s="32">
        <f>SUM(R127:R131)</f>
        <v>29396</v>
      </c>
      <c r="S132" s="32">
        <f>SUM(S127:S131)</f>
        <v>1119153</v>
      </c>
      <c r="T132" s="37">
        <f t="shared" si="30"/>
        <v>38.071608382092805</v>
      </c>
      <c r="U132" s="37">
        <f t="shared" si="31"/>
        <v>-0.95184587845382207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195467</v>
      </c>
      <c r="E133" s="31">
        <v>195467</v>
      </c>
      <c r="F133" s="31">
        <v>41962</v>
      </c>
      <c r="G133" s="36">
        <f t="shared" si="24"/>
        <v>0.21467562299518589</v>
      </c>
      <c r="H133" s="31">
        <v>39513</v>
      </c>
      <c r="I133" s="36">
        <f t="shared" si="25"/>
        <v>0.20214665391089032</v>
      </c>
      <c r="J133" s="31">
        <v>39904</v>
      </c>
      <c r="K133" s="36">
        <f t="shared" si="26"/>
        <v>0.20414699156379337</v>
      </c>
      <c r="L133" s="31">
        <v>40448</v>
      </c>
      <c r="M133" s="36">
        <f t="shared" si="27"/>
        <v>0.20693007003739761</v>
      </c>
      <c r="N133" s="31">
        <f t="shared" si="28"/>
        <v>161827</v>
      </c>
      <c r="O133" s="36">
        <f t="shared" si="29"/>
        <v>0.82789933850726716</v>
      </c>
      <c r="P133" s="31">
        <v>27865</v>
      </c>
      <c r="Q133" s="31">
        <v>184403</v>
      </c>
      <c r="R133" s="31">
        <v>184403</v>
      </c>
      <c r="S133" s="31">
        <v>160162</v>
      </c>
      <c r="T133" s="36">
        <f t="shared" si="30"/>
        <v>0.86854335341615918</v>
      </c>
      <c r="U133" s="36">
        <f t="shared" si="31"/>
        <v>0.45157006998026206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3901280</v>
      </c>
      <c r="E134" s="31">
        <v>3601072</v>
      </c>
      <c r="F134" s="31">
        <v>115195</v>
      </c>
      <c r="G134" s="36">
        <f t="shared" si="24"/>
        <v>2.9527488414058976E-2</v>
      </c>
      <c r="H134" s="31">
        <v>694386</v>
      </c>
      <c r="I134" s="36">
        <f t="shared" si="25"/>
        <v>0.17798927531476849</v>
      </c>
      <c r="J134" s="31">
        <v>638626</v>
      </c>
      <c r="K134" s="36">
        <f t="shared" si="26"/>
        <v>0.17734330221667327</v>
      </c>
      <c r="L134" s="31">
        <v>374260</v>
      </c>
      <c r="M134" s="36">
        <f t="shared" si="27"/>
        <v>0.10393016301812349</v>
      </c>
      <c r="N134" s="31">
        <f t="shared" si="28"/>
        <v>1822467</v>
      </c>
      <c r="O134" s="36">
        <f t="shared" si="29"/>
        <v>0.50609013093878708</v>
      </c>
      <c r="P134" s="31">
        <v>1552576</v>
      </c>
      <c r="Q134" s="31">
        <v>370000</v>
      </c>
      <c r="R134" s="31">
        <v>6870000</v>
      </c>
      <c r="S134" s="31">
        <v>1871184</v>
      </c>
      <c r="T134" s="36">
        <f t="shared" si="30"/>
        <v>0.27237030567685588</v>
      </c>
      <c r="U134" s="36">
        <f t="shared" si="31"/>
        <v>-0.75894255740137684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4096747</v>
      </c>
      <c r="E137" s="32">
        <f>SUM(E133:E136)</f>
        <v>3796539</v>
      </c>
      <c r="F137" s="32">
        <f>SUM(F133:F136)</f>
        <v>157157</v>
      </c>
      <c r="G137" s="37">
        <f t="shared" ref="G137:G170" si="32">IF(($D137     =0),0,($F137     /$D137     ))</f>
        <v>3.8361412115515067E-2</v>
      </c>
      <c r="H137" s="32">
        <f>SUM(H133:H136)</f>
        <v>733899</v>
      </c>
      <c r="I137" s="37">
        <f t="shared" ref="I137:I170" si="33">IF(($D137     =0),0,($H137     /$D137     ))</f>
        <v>0.17914188989459198</v>
      </c>
      <c r="J137" s="32">
        <f>SUM(J133:J136)</f>
        <v>678530</v>
      </c>
      <c r="K137" s="37">
        <f t="shared" ref="K137:K170" si="34">IF(($E137     =0),0,($J137     /$E137     ))</f>
        <v>0.17872330562125135</v>
      </c>
      <c r="L137" s="32">
        <f>SUM(L133:L136)</f>
        <v>414708</v>
      </c>
      <c r="M137" s="37">
        <f t="shared" ref="M137:M170" si="35">IF(($E137     =0),0,($L137     /$E137     ))</f>
        <v>0.10923317263433881</v>
      </c>
      <c r="N137" s="32">
        <f t="shared" ref="N137:N170" si="36">$F137     +$H137     +$J137     +$L137</f>
        <v>1984294</v>
      </c>
      <c r="O137" s="37">
        <f t="shared" ref="O137:O170" si="37">IF(($E137     =0),0,($N137     /$E137     ))</f>
        <v>0.52265866358807322</v>
      </c>
      <c r="P137" s="32">
        <f>SUM(P133:P136)</f>
        <v>1580441</v>
      </c>
      <c r="Q137" s="32">
        <f>SUM(Q133:Q136)</f>
        <v>554403</v>
      </c>
      <c r="R137" s="32">
        <f>SUM(R133:R136)</f>
        <v>7054403</v>
      </c>
      <c r="S137" s="32">
        <f>SUM(S133:S136)</f>
        <v>2031346</v>
      </c>
      <c r="T137" s="37">
        <f t="shared" ref="T137:T170" si="38">IF(($R137     =0),0,($S137     /$R137     ))</f>
        <v>0.28795434567602674</v>
      </c>
      <c r="U137" s="37">
        <f t="shared" ref="U137:U170" si="39">IF(($P137     =0),0,(($L137     /$P137     )-1))</f>
        <v>-0.73759982182188388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3123000</v>
      </c>
      <c r="E138" s="31">
        <v>3123000</v>
      </c>
      <c r="F138" s="31">
        <v>303600</v>
      </c>
      <c r="G138" s="36">
        <f t="shared" si="32"/>
        <v>9.7214217098943317E-2</v>
      </c>
      <c r="H138" s="31">
        <v>423100</v>
      </c>
      <c r="I138" s="36">
        <f t="shared" si="33"/>
        <v>0.13547870637207812</v>
      </c>
      <c r="J138" s="31">
        <v>603550</v>
      </c>
      <c r="K138" s="36">
        <f t="shared" si="34"/>
        <v>0.19325968619916747</v>
      </c>
      <c r="L138" s="31">
        <v>528500</v>
      </c>
      <c r="M138" s="36">
        <f t="shared" si="35"/>
        <v>0.16922830611591419</v>
      </c>
      <c r="N138" s="31">
        <f t="shared" si="36"/>
        <v>1858750</v>
      </c>
      <c r="O138" s="36">
        <f t="shared" si="37"/>
        <v>0.5951809157861031</v>
      </c>
      <c r="P138" s="31">
        <v>1057600</v>
      </c>
      <c r="Q138" s="31">
        <v>3123000</v>
      </c>
      <c r="R138" s="31">
        <v>3123000</v>
      </c>
      <c r="S138" s="31">
        <v>2218500</v>
      </c>
      <c r="T138" s="36">
        <f t="shared" si="38"/>
        <v>0.71037463976945248</v>
      </c>
      <c r="U138" s="36">
        <f t="shared" si="39"/>
        <v>-0.50028366111951583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1236074</v>
      </c>
      <c r="E139" s="31">
        <v>1064168</v>
      </c>
      <c r="F139" s="31">
        <v>515034</v>
      </c>
      <c r="G139" s="36">
        <f t="shared" si="32"/>
        <v>0.41666922854133326</v>
      </c>
      <c r="H139" s="31">
        <v>412021</v>
      </c>
      <c r="I139" s="36">
        <f t="shared" si="33"/>
        <v>0.33333036695214041</v>
      </c>
      <c r="J139" s="31">
        <v>137113</v>
      </c>
      <c r="K139" s="36">
        <f t="shared" si="34"/>
        <v>0.12884525751573059</v>
      </c>
      <c r="L139" s="31">
        <v>0</v>
      </c>
      <c r="M139" s="36">
        <f t="shared" si="35"/>
        <v>0</v>
      </c>
      <c r="N139" s="31">
        <f t="shared" si="36"/>
        <v>1064168</v>
      </c>
      <c r="O139" s="36">
        <f t="shared" si="37"/>
        <v>1</v>
      </c>
      <c r="P139" s="31">
        <v>0</v>
      </c>
      <c r="Q139" s="31">
        <v>1150000</v>
      </c>
      <c r="R139" s="31">
        <v>1150000</v>
      </c>
      <c r="S139" s="31">
        <v>1150000</v>
      </c>
      <c r="T139" s="36">
        <f t="shared" si="38"/>
        <v>1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4854330</v>
      </c>
      <c r="E140" s="31">
        <v>4854330</v>
      </c>
      <c r="F140" s="31">
        <v>5861</v>
      </c>
      <c r="G140" s="36">
        <f t="shared" si="32"/>
        <v>1.207375683152979E-3</v>
      </c>
      <c r="H140" s="31">
        <v>17888</v>
      </c>
      <c r="I140" s="36">
        <f t="shared" si="33"/>
        <v>3.6849575533595778E-3</v>
      </c>
      <c r="J140" s="31">
        <v>6261</v>
      </c>
      <c r="K140" s="36">
        <f t="shared" si="34"/>
        <v>1.2897763440062788E-3</v>
      </c>
      <c r="L140" s="31">
        <v>16035</v>
      </c>
      <c r="M140" s="36">
        <f t="shared" si="35"/>
        <v>3.3032364919566657E-3</v>
      </c>
      <c r="N140" s="31">
        <f t="shared" si="36"/>
        <v>46045</v>
      </c>
      <c r="O140" s="36">
        <f t="shared" si="37"/>
        <v>9.4853460724755017E-3</v>
      </c>
      <c r="P140" s="31">
        <v>10418</v>
      </c>
      <c r="Q140" s="31">
        <v>10000</v>
      </c>
      <c r="R140" s="31">
        <v>10000</v>
      </c>
      <c r="S140" s="31">
        <v>33505</v>
      </c>
      <c r="T140" s="36">
        <f t="shared" si="38"/>
        <v>3.3504999999999998</v>
      </c>
      <c r="U140" s="36">
        <f t="shared" si="39"/>
        <v>0.53916298713764643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566957</v>
      </c>
      <c r="E141" s="31">
        <v>800000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2000000</v>
      </c>
      <c r="E143" s="31">
        <v>2054746</v>
      </c>
      <c r="F143" s="31">
        <v>22212</v>
      </c>
      <c r="G143" s="36">
        <f t="shared" si="32"/>
        <v>1.1106E-2</v>
      </c>
      <c r="H143" s="31">
        <v>9723</v>
      </c>
      <c r="I143" s="36">
        <f t="shared" si="33"/>
        <v>4.8615000000000004E-3</v>
      </c>
      <c r="J143" s="31">
        <v>4782</v>
      </c>
      <c r="K143" s="36">
        <f t="shared" si="34"/>
        <v>2.3272949551915419E-3</v>
      </c>
      <c r="L143" s="31">
        <v>8169</v>
      </c>
      <c r="M143" s="36">
        <f t="shared" si="35"/>
        <v>3.9756738789125277E-3</v>
      </c>
      <c r="N143" s="31">
        <f t="shared" si="36"/>
        <v>44886</v>
      </c>
      <c r="O143" s="36">
        <f t="shared" si="37"/>
        <v>2.184503583411283E-2</v>
      </c>
      <c r="P143" s="31">
        <v>9245</v>
      </c>
      <c r="Q143" s="31">
        <v>500000</v>
      </c>
      <c r="R143" s="31">
        <v>500000</v>
      </c>
      <c r="S143" s="31">
        <v>15658</v>
      </c>
      <c r="T143" s="36">
        <f t="shared" si="38"/>
        <v>3.1315999999999997E-2</v>
      </c>
      <c r="U143" s="36">
        <f t="shared" si="39"/>
        <v>-0.11638723634396975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11780361</v>
      </c>
      <c r="E144" s="32">
        <f>SUM(E138:E143)</f>
        <v>11896244</v>
      </c>
      <c r="F144" s="32">
        <f>SUM(F138:F143)</f>
        <v>846707</v>
      </c>
      <c r="G144" s="37">
        <f t="shared" si="32"/>
        <v>7.1874452743850556E-2</v>
      </c>
      <c r="H144" s="32">
        <f>SUM(H138:H143)</f>
        <v>862732</v>
      </c>
      <c r="I144" s="37">
        <f t="shared" si="33"/>
        <v>7.3234767593285136E-2</v>
      </c>
      <c r="J144" s="32">
        <f>SUM(J138:J143)</f>
        <v>751706</v>
      </c>
      <c r="K144" s="37">
        <f t="shared" si="34"/>
        <v>6.3188515635691403E-2</v>
      </c>
      <c r="L144" s="32">
        <f>SUM(L138:L143)</f>
        <v>552704</v>
      </c>
      <c r="M144" s="37">
        <f t="shared" si="35"/>
        <v>4.6460378586720315E-2</v>
      </c>
      <c r="N144" s="32">
        <f t="shared" si="36"/>
        <v>3013849</v>
      </c>
      <c r="O144" s="37">
        <f t="shared" si="37"/>
        <v>0.2533445850639916</v>
      </c>
      <c r="P144" s="32">
        <f>SUM(P138:P143)</f>
        <v>1077263</v>
      </c>
      <c r="Q144" s="32">
        <f>SUM(Q138:Q143)</f>
        <v>4783000</v>
      </c>
      <c r="R144" s="32">
        <f>SUM(R138:R143)</f>
        <v>4783000</v>
      </c>
      <c r="S144" s="32">
        <f>SUM(S138:S143)</f>
        <v>3417663</v>
      </c>
      <c r="T144" s="37">
        <f t="shared" si="38"/>
        <v>0.71454380096173953</v>
      </c>
      <c r="U144" s="37">
        <f t="shared" si="39"/>
        <v>-0.48693680187660771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4642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9073</v>
      </c>
      <c r="G146" s="36">
        <f t="shared" si="32"/>
        <v>0.30243333333333333</v>
      </c>
      <c r="H146" s="31">
        <v>505218</v>
      </c>
      <c r="I146" s="36">
        <f t="shared" si="33"/>
        <v>16.840599999999998</v>
      </c>
      <c r="J146" s="31">
        <v>6013</v>
      </c>
      <c r="K146" s="36">
        <f t="shared" si="34"/>
        <v>0.20043333333333332</v>
      </c>
      <c r="L146" s="31">
        <v>19883</v>
      </c>
      <c r="M146" s="36">
        <f t="shared" si="35"/>
        <v>0.66276666666666662</v>
      </c>
      <c r="N146" s="31">
        <f t="shared" si="36"/>
        <v>540187</v>
      </c>
      <c r="O146" s="36">
        <f t="shared" si="37"/>
        <v>18.006233333333334</v>
      </c>
      <c r="P146" s="31">
        <v>3060</v>
      </c>
      <c r="Q146" s="31">
        <v>26087</v>
      </c>
      <c r="R146" s="31">
        <v>30000</v>
      </c>
      <c r="S146" s="31">
        <v>14020</v>
      </c>
      <c r="T146" s="36">
        <f t="shared" si="38"/>
        <v>0.46733333333333332</v>
      </c>
      <c r="U146" s="36">
        <f t="shared" si="39"/>
        <v>5.4977124183006536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102790</v>
      </c>
      <c r="E148" s="31">
        <v>52790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89383</v>
      </c>
      <c r="R148" s="31">
        <v>89383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132790</v>
      </c>
      <c r="E150" s="32">
        <f>SUM(E145:E149)</f>
        <v>87432</v>
      </c>
      <c r="F150" s="32">
        <f>SUM(F145:F149)</f>
        <v>9073</v>
      </c>
      <c r="G150" s="37">
        <f t="shared" si="32"/>
        <v>6.8325928157240756E-2</v>
      </c>
      <c r="H150" s="32">
        <f>SUM(H145:H149)</f>
        <v>505218</v>
      </c>
      <c r="I150" s="37">
        <f t="shared" si="33"/>
        <v>3.8046389035318926</v>
      </c>
      <c r="J150" s="32">
        <f>SUM(J145:J149)</f>
        <v>6013</v>
      </c>
      <c r="K150" s="37">
        <f t="shared" si="34"/>
        <v>6.8773446792936219E-2</v>
      </c>
      <c r="L150" s="32">
        <f>SUM(L145:L149)</f>
        <v>19883</v>
      </c>
      <c r="M150" s="37">
        <f t="shared" si="35"/>
        <v>0.22741101656144203</v>
      </c>
      <c r="N150" s="32">
        <f t="shared" si="36"/>
        <v>540187</v>
      </c>
      <c r="O150" s="37">
        <f t="shared" si="37"/>
        <v>6.1783671882148417</v>
      </c>
      <c r="P150" s="32">
        <f>SUM(P145:P149)</f>
        <v>3060</v>
      </c>
      <c r="Q150" s="32">
        <f>SUM(Q145:Q149)</f>
        <v>115470</v>
      </c>
      <c r="R150" s="32">
        <f>SUM(R145:R149)</f>
        <v>119383</v>
      </c>
      <c r="S150" s="32">
        <f>SUM(S145:S149)</f>
        <v>14020</v>
      </c>
      <c r="T150" s="37">
        <f t="shared" si="38"/>
        <v>0.11743715604399287</v>
      </c>
      <c r="U150" s="37">
        <f t="shared" si="39"/>
        <v>5.4977124183006536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9622200</v>
      </c>
      <c r="E152" s="31">
        <v>3682200</v>
      </c>
      <c r="F152" s="31">
        <v>39495</v>
      </c>
      <c r="G152" s="36">
        <f t="shared" si="32"/>
        <v>4.104570680301802E-3</v>
      </c>
      <c r="H152" s="31">
        <v>367821</v>
      </c>
      <c r="I152" s="36">
        <f t="shared" si="33"/>
        <v>3.8226289206210635E-2</v>
      </c>
      <c r="J152" s="31">
        <v>1250395</v>
      </c>
      <c r="K152" s="36">
        <f t="shared" si="34"/>
        <v>0.3395782412688067</v>
      </c>
      <c r="L152" s="31">
        <v>3827772</v>
      </c>
      <c r="M152" s="36">
        <f t="shared" si="35"/>
        <v>1.0395339742545218</v>
      </c>
      <c r="N152" s="31">
        <f t="shared" si="36"/>
        <v>5485483</v>
      </c>
      <c r="O152" s="36">
        <f t="shared" si="37"/>
        <v>1.4897297811091195</v>
      </c>
      <c r="P152" s="31">
        <v>635697</v>
      </c>
      <c r="Q152" s="31">
        <v>1592700</v>
      </c>
      <c r="R152" s="31">
        <v>1618701</v>
      </c>
      <c r="S152" s="31">
        <v>723742</v>
      </c>
      <c r="T152" s="36">
        <f t="shared" si="38"/>
        <v>0.44711283924579032</v>
      </c>
      <c r="U152" s="36">
        <f t="shared" si="39"/>
        <v>5.0213781093823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205224</v>
      </c>
      <c r="E155" s="31">
        <v>205224</v>
      </c>
      <c r="F155" s="31">
        <v>55478</v>
      </c>
      <c r="G155" s="36">
        <f t="shared" si="32"/>
        <v>0.27032900635403267</v>
      </c>
      <c r="H155" s="31">
        <v>43983</v>
      </c>
      <c r="I155" s="36">
        <f t="shared" si="33"/>
        <v>0.2143170389428137</v>
      </c>
      <c r="J155" s="31">
        <v>60172</v>
      </c>
      <c r="K155" s="36">
        <f t="shared" si="34"/>
        <v>0.29320157486453824</v>
      </c>
      <c r="L155" s="31">
        <v>87173</v>
      </c>
      <c r="M155" s="36">
        <f t="shared" si="35"/>
        <v>0.42477000740654114</v>
      </c>
      <c r="N155" s="31">
        <f t="shared" si="36"/>
        <v>246806</v>
      </c>
      <c r="O155" s="36">
        <f t="shared" si="37"/>
        <v>1.2026176275679257</v>
      </c>
      <c r="P155" s="31">
        <v>53609</v>
      </c>
      <c r="Q155" s="31">
        <v>292878</v>
      </c>
      <c r="R155" s="31">
        <v>168201</v>
      </c>
      <c r="S155" s="31">
        <v>87548</v>
      </c>
      <c r="T155" s="36">
        <f t="shared" si="38"/>
        <v>0.52049631096129034</v>
      </c>
      <c r="U155" s="36">
        <f t="shared" si="39"/>
        <v>0.62608890298270814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9827424</v>
      </c>
      <c r="E157" s="32">
        <f>SUM(E151:E156)</f>
        <v>3887424</v>
      </c>
      <c r="F157" s="32">
        <f>SUM(F151:F156)</f>
        <v>94973</v>
      </c>
      <c r="G157" s="37">
        <f t="shared" si="32"/>
        <v>9.6640788064094926E-3</v>
      </c>
      <c r="H157" s="32">
        <f>SUM(H151:H156)</f>
        <v>411804</v>
      </c>
      <c r="I157" s="37">
        <f t="shared" si="33"/>
        <v>4.1903554787093747E-2</v>
      </c>
      <c r="J157" s="32">
        <f>SUM(J151:J156)</f>
        <v>1310567</v>
      </c>
      <c r="K157" s="37">
        <f t="shared" si="34"/>
        <v>0.33712993488747306</v>
      </c>
      <c r="L157" s="32">
        <f>SUM(L151:L156)</f>
        <v>3914945</v>
      </c>
      <c r="M157" s="37">
        <f t="shared" si="35"/>
        <v>1.0070794953161786</v>
      </c>
      <c r="N157" s="32">
        <f t="shared" si="36"/>
        <v>5732289</v>
      </c>
      <c r="O157" s="37">
        <f t="shared" si="37"/>
        <v>1.4745726218699067</v>
      </c>
      <c r="P157" s="32">
        <f>SUM(P151:P156)</f>
        <v>689306</v>
      </c>
      <c r="Q157" s="32">
        <f>SUM(Q151:Q156)</f>
        <v>1885578</v>
      </c>
      <c r="R157" s="32">
        <f>SUM(R151:R156)</f>
        <v>1786902</v>
      </c>
      <c r="S157" s="32">
        <f>SUM(S151:S156)</f>
        <v>811290</v>
      </c>
      <c r="T157" s="37">
        <f t="shared" si="38"/>
        <v>0.45402042193696129</v>
      </c>
      <c r="U157" s="37">
        <f t="shared" si="39"/>
        <v>4.6795458040405862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250000</v>
      </c>
      <c r="E166" s="31">
        <v>337800</v>
      </c>
      <c r="F166" s="31">
        <v>100650</v>
      </c>
      <c r="G166" s="36">
        <f t="shared" si="32"/>
        <v>0.40260000000000001</v>
      </c>
      <c r="H166" s="31">
        <v>64600</v>
      </c>
      <c r="I166" s="36">
        <f t="shared" si="33"/>
        <v>0.25840000000000002</v>
      </c>
      <c r="J166" s="31">
        <v>104050</v>
      </c>
      <c r="K166" s="36">
        <f t="shared" si="34"/>
        <v>0.30802249851983421</v>
      </c>
      <c r="L166" s="31">
        <v>79550</v>
      </c>
      <c r="M166" s="36">
        <f t="shared" si="35"/>
        <v>0.23549437537004145</v>
      </c>
      <c r="N166" s="31">
        <f t="shared" si="36"/>
        <v>348850</v>
      </c>
      <c r="O166" s="36">
        <f t="shared" si="37"/>
        <v>1.0327116637063352</v>
      </c>
      <c r="P166" s="31">
        <v>93990</v>
      </c>
      <c r="Q166" s="31">
        <v>400000</v>
      </c>
      <c r="R166" s="31">
        <v>300000</v>
      </c>
      <c r="S166" s="31">
        <v>292040</v>
      </c>
      <c r="T166" s="36">
        <f t="shared" si="38"/>
        <v>0.9734666666666667</v>
      </c>
      <c r="U166" s="36">
        <f t="shared" si="39"/>
        <v>-0.15363336525162252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250000</v>
      </c>
      <c r="E169" s="32">
        <f>SUM(E164:E168)</f>
        <v>337800</v>
      </c>
      <c r="F169" s="32">
        <f>SUM(F164:F168)</f>
        <v>100650</v>
      </c>
      <c r="G169" s="37">
        <f t="shared" si="32"/>
        <v>0.40260000000000001</v>
      </c>
      <c r="H169" s="32">
        <f>SUM(H164:H168)</f>
        <v>64600</v>
      </c>
      <c r="I169" s="37">
        <f t="shared" si="33"/>
        <v>0.25840000000000002</v>
      </c>
      <c r="J169" s="32">
        <f>SUM(J164:J168)</f>
        <v>104050</v>
      </c>
      <c r="K169" s="37">
        <f t="shared" si="34"/>
        <v>0.30802249851983421</v>
      </c>
      <c r="L169" s="32">
        <f>SUM(L164:L168)</f>
        <v>79550</v>
      </c>
      <c r="M169" s="37">
        <f t="shared" si="35"/>
        <v>0.23549437537004145</v>
      </c>
      <c r="N169" s="32">
        <f t="shared" si="36"/>
        <v>348850</v>
      </c>
      <c r="O169" s="37">
        <f t="shared" si="37"/>
        <v>1.0327116637063352</v>
      </c>
      <c r="P169" s="32">
        <f>SUM(P164:P168)</f>
        <v>93990</v>
      </c>
      <c r="Q169" s="32">
        <f>SUM(Q164:Q168)</f>
        <v>400000</v>
      </c>
      <c r="R169" s="32">
        <f>SUM(R164:R168)</f>
        <v>300000</v>
      </c>
      <c r="S169" s="32">
        <f>SUM(S164:S168)</f>
        <v>292040</v>
      </c>
      <c r="T169" s="37">
        <f t="shared" si="38"/>
        <v>0.9734666666666667</v>
      </c>
      <c r="U169" s="37">
        <f t="shared" si="39"/>
        <v>-0.15363336525162252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304807188</v>
      </c>
      <c r="E170" s="32">
        <f>SUM(E105,E107:E111,E113:E120,E122:E125,E127:E131,E133:E136,E138:E143,E145:E149,E151:E156,E158:E162,E164:E168)</f>
        <v>304959574</v>
      </c>
      <c r="F170" s="32">
        <f>SUM(F105,F107:F111,F113:F120,F122:F125,F127:F131,F133:F136,F138:F143,F145:F149,F151:F156,F158:F162,F164:F168)</f>
        <v>57093553</v>
      </c>
      <c r="G170" s="37">
        <f t="shared" si="32"/>
        <v>0.18731038915000917</v>
      </c>
      <c r="H170" s="32">
        <f>SUM(H105,H107:H111,H113:H120,H122:H125,H127:H131,H133:H136,H138:H143,H145:H149,H151:H156,H158:H162,H164:H168)</f>
        <v>57821633</v>
      </c>
      <c r="I170" s="37">
        <f t="shared" si="33"/>
        <v>0.18969904672982973</v>
      </c>
      <c r="J170" s="32">
        <f>SUM(J105,J107:J111,J113:J120,J122:J125,J127:J131,J133:J136,J138:J143,J145:J149,J151:J156,J158:J162,J164:J168)</f>
        <v>61392145</v>
      </c>
      <c r="K170" s="37">
        <f t="shared" si="34"/>
        <v>0.20131240411556975</v>
      </c>
      <c r="L170" s="32">
        <f>SUM(L105,L107:L111,L113:L120,L122:L125,L127:L131,L133:L136,L138:L143,L145:L149,L151:L156,L158:L162,L164:L168)</f>
        <v>59120914</v>
      </c>
      <c r="M170" s="37">
        <f t="shared" si="35"/>
        <v>0.19386475795641031</v>
      </c>
      <c r="N170" s="32">
        <f t="shared" si="36"/>
        <v>235428245</v>
      </c>
      <c r="O170" s="37">
        <f t="shared" si="37"/>
        <v>0.77199820917903039</v>
      </c>
      <c r="P170" s="32">
        <f>SUM(P105,P107:P111,P113:P120,P122:P125,P127:P131,P133:P136,P138:P143,P145:P149,P151:P156,P158:P162,P164:P168)</f>
        <v>55481347</v>
      </c>
      <c r="Q170" s="32">
        <f>SUM(Q105,Q107:Q111,Q113:Q120,Q122:Q125,Q127:Q131,Q133:Q136,Q138:Q143,Q145:Q149,Q151:Q156,Q158:Q162,Q164:Q168)</f>
        <v>1195680904</v>
      </c>
      <c r="R170" s="32">
        <f>SUM(R105,R107:R111,R113:R120,R122:R125,R127:R131,R133:R136,R138:R143,R145:R149,R151:R156,R158:R162,R164:R168)</f>
        <v>258332935</v>
      </c>
      <c r="S170" s="32">
        <f>SUM(S105,S107:S111,S113:S120,S122:S125,S127:S131,S133:S136,S138:S143,S145:S149,S151:S156,S158:S162,S164:S168)</f>
        <v>763529508</v>
      </c>
      <c r="T170" s="37">
        <f t="shared" si="38"/>
        <v>2.9556026528324777</v>
      </c>
      <c r="U170" s="37">
        <f t="shared" si="39"/>
        <v>6.5599831236974104E-2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38434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38434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6313647</v>
      </c>
      <c r="E180" s="31">
        <v>6313647</v>
      </c>
      <c r="F180" s="31">
        <v>129211</v>
      </c>
      <c r="G180" s="36">
        <f t="shared" si="40"/>
        <v>2.0465350691921801E-2</v>
      </c>
      <c r="H180" s="31">
        <v>238866</v>
      </c>
      <c r="I180" s="36">
        <f t="shared" si="41"/>
        <v>3.783328399576346E-2</v>
      </c>
      <c r="J180" s="31">
        <v>192774</v>
      </c>
      <c r="K180" s="36">
        <f t="shared" si="42"/>
        <v>3.0532907525555358E-2</v>
      </c>
      <c r="L180" s="31">
        <v>541309</v>
      </c>
      <c r="M180" s="36">
        <f t="shared" si="43"/>
        <v>8.5736342244031066E-2</v>
      </c>
      <c r="N180" s="31">
        <f t="shared" si="44"/>
        <v>1102160</v>
      </c>
      <c r="O180" s="36">
        <f t="shared" si="45"/>
        <v>0.17456788445727167</v>
      </c>
      <c r="P180" s="31">
        <v>173950</v>
      </c>
      <c r="Q180" s="31">
        <v>4092992</v>
      </c>
      <c r="R180" s="31">
        <v>4092992</v>
      </c>
      <c r="S180" s="31">
        <v>641380</v>
      </c>
      <c r="T180" s="36">
        <f t="shared" si="46"/>
        <v>0.15670199208793958</v>
      </c>
      <c r="U180" s="36">
        <f t="shared" si="47"/>
        <v>2.1118654785858006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6358885</v>
      </c>
      <c r="E184" s="31">
        <v>380420</v>
      </c>
      <c r="F184" s="31">
        <v>19092</v>
      </c>
      <c r="G184" s="36">
        <f t="shared" si="40"/>
        <v>3.0024131589107212E-3</v>
      </c>
      <c r="H184" s="31">
        <v>171117</v>
      </c>
      <c r="I184" s="36">
        <f t="shared" si="41"/>
        <v>2.6909906375095632E-2</v>
      </c>
      <c r="J184" s="31">
        <v>60057</v>
      </c>
      <c r="K184" s="36">
        <f t="shared" si="42"/>
        <v>0.15787024867251984</v>
      </c>
      <c r="L184" s="31">
        <v>105975</v>
      </c>
      <c r="M184" s="36">
        <f t="shared" si="43"/>
        <v>0.27857368172020397</v>
      </c>
      <c r="N184" s="31">
        <f t="shared" si="44"/>
        <v>356241</v>
      </c>
      <c r="O184" s="36">
        <f t="shared" si="45"/>
        <v>0.93644130171915252</v>
      </c>
      <c r="P184" s="31">
        <v>56381</v>
      </c>
      <c r="Q184" s="31">
        <v>450000</v>
      </c>
      <c r="R184" s="31">
        <v>291005</v>
      </c>
      <c r="S184" s="31">
        <v>224611</v>
      </c>
      <c r="T184" s="36">
        <f t="shared" si="46"/>
        <v>0.77184584457311733</v>
      </c>
      <c r="U184" s="36">
        <f t="shared" si="47"/>
        <v>0.87962256788634474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12672532</v>
      </c>
      <c r="E185" s="32">
        <f>SUM(E180:E184)</f>
        <v>6694067</v>
      </c>
      <c r="F185" s="32">
        <f>SUM(F180:F184)</f>
        <v>148303</v>
      </c>
      <c r="G185" s="37">
        <f t="shared" si="40"/>
        <v>1.1702712607078048E-2</v>
      </c>
      <c r="H185" s="32">
        <f>SUM(H180:H184)</f>
        <v>409983</v>
      </c>
      <c r="I185" s="37">
        <f t="shared" si="41"/>
        <v>3.2352098223149092E-2</v>
      </c>
      <c r="J185" s="32">
        <f>SUM(J180:J184)</f>
        <v>252831</v>
      </c>
      <c r="K185" s="37">
        <f t="shared" si="42"/>
        <v>3.7769415812539668E-2</v>
      </c>
      <c r="L185" s="32">
        <f>SUM(L180:L184)</f>
        <v>647284</v>
      </c>
      <c r="M185" s="37">
        <f t="shared" si="43"/>
        <v>9.6695177983727981E-2</v>
      </c>
      <c r="N185" s="32">
        <f t="shared" si="44"/>
        <v>1458401</v>
      </c>
      <c r="O185" s="37">
        <f t="shared" si="45"/>
        <v>0.21786471512758984</v>
      </c>
      <c r="P185" s="32">
        <f>SUM(P180:P184)</f>
        <v>230331</v>
      </c>
      <c r="Q185" s="32">
        <f>SUM(Q180:Q184)</f>
        <v>4542992</v>
      </c>
      <c r="R185" s="32">
        <f>SUM(R180:R184)</f>
        <v>4383997</v>
      </c>
      <c r="S185" s="32">
        <f>SUM(S180:S184)</f>
        <v>865991</v>
      </c>
      <c r="T185" s="37">
        <f t="shared" si="46"/>
        <v>0.19753457860486676</v>
      </c>
      <c r="U185" s="37">
        <f t="shared" si="47"/>
        <v>1.8102339676378776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29125</v>
      </c>
      <c r="G188" s="36">
        <f t="shared" si="40"/>
        <v>0</v>
      </c>
      <c r="H188" s="31">
        <v>-29125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15172</v>
      </c>
      <c r="Q188" s="31">
        <v>0</v>
      </c>
      <c r="R188" s="31">
        <v>0</v>
      </c>
      <c r="S188" s="31">
        <v>61612</v>
      </c>
      <c r="T188" s="36">
        <f t="shared" si="46"/>
        <v>0</v>
      </c>
      <c r="U188" s="36">
        <f t="shared" si="47"/>
        <v>-1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29125</v>
      </c>
      <c r="G191" s="37">
        <f t="shared" si="40"/>
        <v>0</v>
      </c>
      <c r="H191" s="32">
        <f>SUM(H186:H190)</f>
        <v>-29125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15172</v>
      </c>
      <c r="Q191" s="32">
        <f>SUM(Q186:Q190)</f>
        <v>0</v>
      </c>
      <c r="R191" s="32">
        <f>SUM(R186:R190)</f>
        <v>0</v>
      </c>
      <c r="S191" s="32">
        <f>SUM(S186:S190)</f>
        <v>61612</v>
      </c>
      <c r="T191" s="37">
        <f t="shared" si="46"/>
        <v>0</v>
      </c>
      <c r="U191" s="37">
        <f t="shared" si="47"/>
        <v>-1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9173295</v>
      </c>
      <c r="E193" s="31">
        <v>9173295</v>
      </c>
      <c r="F193" s="31">
        <v>3438982</v>
      </c>
      <c r="G193" s="36">
        <f t="shared" si="40"/>
        <v>0.3748905927477531</v>
      </c>
      <c r="H193" s="31">
        <v>3101894</v>
      </c>
      <c r="I193" s="36">
        <f t="shared" si="41"/>
        <v>0.3381439275636508</v>
      </c>
      <c r="J193" s="31">
        <v>2767242</v>
      </c>
      <c r="K193" s="36">
        <f t="shared" si="42"/>
        <v>0.30166281581481902</v>
      </c>
      <c r="L193" s="31">
        <v>3091016</v>
      </c>
      <c r="M193" s="36">
        <f t="shared" si="43"/>
        <v>0.33695809411994271</v>
      </c>
      <c r="N193" s="31">
        <f t="shared" si="44"/>
        <v>12399134</v>
      </c>
      <c r="O193" s="36">
        <f t="shared" si="45"/>
        <v>1.3516554302461656</v>
      </c>
      <c r="P193" s="31">
        <v>2441448</v>
      </c>
      <c r="Q193" s="31">
        <v>0</v>
      </c>
      <c r="R193" s="31">
        <v>8711581</v>
      </c>
      <c r="S193" s="31">
        <v>4022873</v>
      </c>
      <c r="T193" s="36">
        <f t="shared" si="46"/>
        <v>0.46178449124217519</v>
      </c>
      <c r="U193" s="36">
        <f t="shared" si="47"/>
        <v>0.26605850298675215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4083208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3877690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1815492</v>
      </c>
      <c r="E197" s="31">
        <v>1388408</v>
      </c>
      <c r="F197" s="31">
        <v>403232</v>
      </c>
      <c r="G197" s="36">
        <f t="shared" si="40"/>
        <v>0.22210618388844455</v>
      </c>
      <c r="H197" s="31">
        <v>291822</v>
      </c>
      <c r="I197" s="36">
        <f t="shared" si="41"/>
        <v>0.16073989860599772</v>
      </c>
      <c r="J197" s="31">
        <v>353385</v>
      </c>
      <c r="K197" s="36">
        <f t="shared" si="42"/>
        <v>0.25452532684916823</v>
      </c>
      <c r="L197" s="31">
        <v>362142</v>
      </c>
      <c r="M197" s="36">
        <f t="shared" si="43"/>
        <v>0.26083255066234134</v>
      </c>
      <c r="N197" s="31">
        <f t="shared" si="44"/>
        <v>1410581</v>
      </c>
      <c r="O197" s="36">
        <f t="shared" si="45"/>
        <v>1.0159700894837829</v>
      </c>
      <c r="P197" s="31">
        <v>296208</v>
      </c>
      <c r="Q197" s="31">
        <v>1725589</v>
      </c>
      <c r="R197" s="31">
        <v>1725589</v>
      </c>
      <c r="S197" s="31">
        <v>1356107</v>
      </c>
      <c r="T197" s="36">
        <f t="shared" si="46"/>
        <v>0.78588064712976269</v>
      </c>
      <c r="U197" s="36">
        <f t="shared" si="47"/>
        <v>0.22259358288770059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15071995</v>
      </c>
      <c r="E198" s="32">
        <f>SUM(E192:E197)</f>
        <v>10561703</v>
      </c>
      <c r="F198" s="32">
        <f>SUM(F192:F197)</f>
        <v>3842214</v>
      </c>
      <c r="G198" s="37">
        <f t="shared" si="40"/>
        <v>0.25492404953690601</v>
      </c>
      <c r="H198" s="32">
        <f>SUM(H192:H197)</f>
        <v>3393716</v>
      </c>
      <c r="I198" s="37">
        <f t="shared" si="41"/>
        <v>0.22516700675657073</v>
      </c>
      <c r="J198" s="32">
        <f>SUM(J192:J197)</f>
        <v>3120627</v>
      </c>
      <c r="K198" s="37">
        <f t="shared" si="42"/>
        <v>0.29546627092240713</v>
      </c>
      <c r="L198" s="32">
        <f>SUM(L192:L197)</f>
        <v>3453158</v>
      </c>
      <c r="M198" s="37">
        <f t="shared" si="43"/>
        <v>0.32695087146457347</v>
      </c>
      <c r="N198" s="32">
        <f t="shared" si="44"/>
        <v>13809715</v>
      </c>
      <c r="O198" s="37">
        <f t="shared" si="45"/>
        <v>1.3075272993379949</v>
      </c>
      <c r="P198" s="32">
        <f>SUM(P192:P197)</f>
        <v>2737656</v>
      </c>
      <c r="Q198" s="32">
        <f>SUM(Q192:Q197)</f>
        <v>5603279</v>
      </c>
      <c r="R198" s="32">
        <f>SUM(R192:R197)</f>
        <v>10437170</v>
      </c>
      <c r="S198" s="32">
        <f>SUM(S192:S197)</f>
        <v>5378980</v>
      </c>
      <c r="T198" s="37">
        <f t="shared" si="46"/>
        <v>0.51536767150482365</v>
      </c>
      <c r="U198" s="37">
        <f t="shared" si="47"/>
        <v>0.26135569991262608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6031690</v>
      </c>
      <c r="E199" s="31">
        <v>5950523</v>
      </c>
      <c r="F199" s="31">
        <v>18231</v>
      </c>
      <c r="G199" s="36">
        <f t="shared" si="40"/>
        <v>3.0225359725052181E-3</v>
      </c>
      <c r="H199" s="31">
        <v>36309</v>
      </c>
      <c r="I199" s="36">
        <f t="shared" si="41"/>
        <v>6.0197059198997295E-3</v>
      </c>
      <c r="J199" s="31">
        <v>3987760</v>
      </c>
      <c r="K199" s="36">
        <f t="shared" si="42"/>
        <v>0.67015285883274467</v>
      </c>
      <c r="L199" s="31">
        <v>1676328</v>
      </c>
      <c r="M199" s="36">
        <f t="shared" si="43"/>
        <v>0.28171103615598159</v>
      </c>
      <c r="N199" s="31">
        <f t="shared" si="44"/>
        <v>5718628</v>
      </c>
      <c r="O199" s="36">
        <f t="shared" si="45"/>
        <v>0.96102947589648846</v>
      </c>
      <c r="P199" s="31">
        <v>66111</v>
      </c>
      <c r="Q199" s="31">
        <v>5719904</v>
      </c>
      <c r="R199" s="31">
        <v>5719904</v>
      </c>
      <c r="S199" s="31">
        <v>141468</v>
      </c>
      <c r="T199" s="36">
        <f t="shared" si="46"/>
        <v>2.4732582924468661E-2</v>
      </c>
      <c r="U199" s="36">
        <f t="shared" si="47"/>
        <v>24.356264464310023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6031690</v>
      </c>
      <c r="E204" s="32">
        <f>SUM(E199:E203)</f>
        <v>5950523</v>
      </c>
      <c r="F204" s="32">
        <f>SUM(F199:F203)</f>
        <v>18231</v>
      </c>
      <c r="G204" s="37">
        <f t="shared" si="40"/>
        <v>3.0225359725052181E-3</v>
      </c>
      <c r="H204" s="32">
        <f>SUM(H199:H203)</f>
        <v>36309</v>
      </c>
      <c r="I204" s="37">
        <f t="shared" si="41"/>
        <v>6.0197059198997295E-3</v>
      </c>
      <c r="J204" s="32">
        <f>SUM(J199:J203)</f>
        <v>3987760</v>
      </c>
      <c r="K204" s="37">
        <f t="shared" si="42"/>
        <v>0.67015285883274467</v>
      </c>
      <c r="L204" s="32">
        <f>SUM(L199:L203)</f>
        <v>1676328</v>
      </c>
      <c r="M204" s="37">
        <f t="shared" si="43"/>
        <v>0.28171103615598159</v>
      </c>
      <c r="N204" s="32">
        <f t="shared" si="44"/>
        <v>5718628</v>
      </c>
      <c r="O204" s="37">
        <f t="shared" si="45"/>
        <v>0.96102947589648846</v>
      </c>
      <c r="P204" s="32">
        <f>SUM(P199:P203)</f>
        <v>66111</v>
      </c>
      <c r="Q204" s="32">
        <f>SUM(Q199:Q203)</f>
        <v>5719904</v>
      </c>
      <c r="R204" s="32">
        <f>SUM(R199:R203)</f>
        <v>5719904</v>
      </c>
      <c r="S204" s="32">
        <f>SUM(S199:S203)</f>
        <v>141468</v>
      </c>
      <c r="T204" s="37">
        <f t="shared" si="46"/>
        <v>2.4732582924468661E-2</v>
      </c>
      <c r="U204" s="37">
        <f t="shared" si="47"/>
        <v>24.356264464310023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33776217</v>
      </c>
      <c r="E205" s="32">
        <f>SUM(E173:E178,E180:E184,E186:E190,E192:E197,E199:E203)</f>
        <v>23206293</v>
      </c>
      <c r="F205" s="32">
        <f>SUM(F173:F178,F180:F184,F186:F190,F192:F197,F199:F203)</f>
        <v>4037873</v>
      </c>
      <c r="G205" s="37">
        <f t="shared" si="40"/>
        <v>0.11954781673743983</v>
      </c>
      <c r="H205" s="32">
        <f>SUM(H173:H178,H180:H184,H186:H190,H192:H197,H199:H203)</f>
        <v>3810883</v>
      </c>
      <c r="I205" s="37">
        <f t="shared" si="41"/>
        <v>0.112827407521689</v>
      </c>
      <c r="J205" s="32">
        <f>SUM(J173:J178,J180:J184,J186:J190,J192:J197,J199:J203)</f>
        <v>7361218</v>
      </c>
      <c r="K205" s="37">
        <f t="shared" si="42"/>
        <v>0.31720783668464414</v>
      </c>
      <c r="L205" s="32">
        <f>SUM(L173:L178,L180:L184,L186:L190,L192:L197,L199:L203)</f>
        <v>5776770</v>
      </c>
      <c r="M205" s="37">
        <f t="shared" si="43"/>
        <v>0.24893118431280686</v>
      </c>
      <c r="N205" s="32">
        <f t="shared" si="44"/>
        <v>20986744</v>
      </c>
      <c r="O205" s="37">
        <f t="shared" si="45"/>
        <v>0.90435572799154096</v>
      </c>
      <c r="P205" s="32">
        <f>SUM(P173:P178,P180:P184,P186:P190,P192:P197,P199:P203)</f>
        <v>3049270</v>
      </c>
      <c r="Q205" s="32">
        <f>SUM(Q173:Q178,Q180:Q184,Q186:Q190,Q192:Q197,Q199:Q203)</f>
        <v>15866175</v>
      </c>
      <c r="R205" s="32">
        <f>SUM(R173:R178,R180:R184,R186:R190,R192:R197,R199:R203)</f>
        <v>20541071</v>
      </c>
      <c r="S205" s="32">
        <f>SUM(S173:S178,S180:S184,S186:S190,S192:S197,S199:S203)</f>
        <v>6486485</v>
      </c>
      <c r="T205" s="37">
        <f t="shared" si="46"/>
        <v>0.31578124626510468</v>
      </c>
      <c r="U205" s="37">
        <f t="shared" si="47"/>
        <v>0.89447638287196618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1</v>
      </c>
      <c r="F208" s="31">
        <v>628</v>
      </c>
      <c r="G208" s="36">
        <f t="shared" ref="G208:G231" si="48">IF(($D208     =0),0,($F208     /$D208     ))</f>
        <v>0</v>
      </c>
      <c r="H208" s="31">
        <v>1954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2582</v>
      </c>
      <c r="O208" s="36">
        <f t="shared" ref="O208:O231" si="53">IF(($E208     =0),0,($N208     /$E208     ))</f>
        <v>2582</v>
      </c>
      <c r="P208" s="31">
        <v>2587</v>
      </c>
      <c r="Q208" s="31">
        <v>0</v>
      </c>
      <c r="R208" s="31">
        <v>2</v>
      </c>
      <c r="S208" s="31">
        <v>5959</v>
      </c>
      <c r="T208" s="36">
        <f t="shared" ref="T208:T231" si="54">IF(($R208     =0),0,($S208     /$R208     ))</f>
        <v>2979.5</v>
      </c>
      <c r="U208" s="36">
        <f t="shared" ref="U208:U231" si="55">IF(($P208     =0),0,(($L208     /$P208     )-1))</f>
        <v>-1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157571</v>
      </c>
      <c r="F209" s="31">
        <v>38493</v>
      </c>
      <c r="G209" s="36">
        <f t="shared" si="48"/>
        <v>0</v>
      </c>
      <c r="H209" s="31">
        <v>40291</v>
      </c>
      <c r="I209" s="36">
        <f t="shared" si="49"/>
        <v>0</v>
      </c>
      <c r="J209" s="31">
        <v>41190</v>
      </c>
      <c r="K209" s="36">
        <f t="shared" si="50"/>
        <v>0.26140596937253685</v>
      </c>
      <c r="L209" s="31">
        <v>41200</v>
      </c>
      <c r="M209" s="36">
        <f t="shared" si="51"/>
        <v>0.2614694328271065</v>
      </c>
      <c r="N209" s="31">
        <f t="shared" si="52"/>
        <v>161174</v>
      </c>
      <c r="O209" s="36">
        <f t="shared" si="53"/>
        <v>1.0228658826814578</v>
      </c>
      <c r="P209" s="31">
        <v>38503</v>
      </c>
      <c r="Q209" s="31">
        <v>121349</v>
      </c>
      <c r="R209" s="31">
        <v>147262</v>
      </c>
      <c r="S209" s="31">
        <v>150626</v>
      </c>
      <c r="T209" s="36">
        <f t="shared" si="54"/>
        <v>1.0228436392280424</v>
      </c>
      <c r="U209" s="36">
        <f t="shared" si="55"/>
        <v>7.004648988390505E-2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94175</v>
      </c>
      <c r="E210" s="31">
        <v>144699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64044</v>
      </c>
      <c r="K210" s="36">
        <f t="shared" si="50"/>
        <v>0.44260153836584909</v>
      </c>
      <c r="L210" s="31">
        <v>0</v>
      </c>
      <c r="M210" s="36">
        <f t="shared" si="51"/>
        <v>0</v>
      </c>
      <c r="N210" s="31">
        <f t="shared" si="52"/>
        <v>64044</v>
      </c>
      <c r="O210" s="36">
        <f t="shared" si="53"/>
        <v>0.44260153836584909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94175</v>
      </c>
      <c r="E216" s="32">
        <f>SUM(E208:E215)</f>
        <v>302271</v>
      </c>
      <c r="F216" s="32">
        <f>SUM(F208:F215)</f>
        <v>39121</v>
      </c>
      <c r="G216" s="37">
        <f t="shared" si="48"/>
        <v>0.41540748606318023</v>
      </c>
      <c r="H216" s="32">
        <f>SUM(H208:H215)</f>
        <v>42245</v>
      </c>
      <c r="I216" s="37">
        <f t="shared" si="49"/>
        <v>0.44857977170161933</v>
      </c>
      <c r="J216" s="32">
        <f>SUM(J208:J215)</f>
        <v>105234</v>
      </c>
      <c r="K216" s="37">
        <f t="shared" si="50"/>
        <v>0.34814454578838194</v>
      </c>
      <c r="L216" s="32">
        <f>SUM(L208:L215)</f>
        <v>41200</v>
      </c>
      <c r="M216" s="37">
        <f t="shared" si="51"/>
        <v>0.13630153074558923</v>
      </c>
      <c r="N216" s="32">
        <f t="shared" si="52"/>
        <v>227800</v>
      </c>
      <c r="O216" s="37">
        <f t="shared" si="53"/>
        <v>0.75362836659818511</v>
      </c>
      <c r="P216" s="32">
        <f>SUM(P208:P215)</f>
        <v>41090</v>
      </c>
      <c r="Q216" s="32">
        <f>SUM(Q208:Q215)</f>
        <v>121349</v>
      </c>
      <c r="R216" s="32">
        <f>SUM(R208:R215)</f>
        <v>147264</v>
      </c>
      <c r="S216" s="32">
        <f>SUM(S208:S215)</f>
        <v>156585</v>
      </c>
      <c r="T216" s="37">
        <f t="shared" si="54"/>
        <v>1.0632944915254237</v>
      </c>
      <c r="U216" s="37">
        <f t="shared" si="55"/>
        <v>2.6770503772206578E-3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42744303</v>
      </c>
      <c r="E218" s="31">
        <v>54027676</v>
      </c>
      <c r="F218" s="31">
        <v>-306547</v>
      </c>
      <c r="G218" s="36">
        <f t="shared" si="48"/>
        <v>-7.1716457746427639E-3</v>
      </c>
      <c r="H218" s="31">
        <v>13668250</v>
      </c>
      <c r="I218" s="36">
        <f t="shared" si="49"/>
        <v>0.31976775946024899</v>
      </c>
      <c r="J218" s="31">
        <v>23208485</v>
      </c>
      <c r="K218" s="36">
        <f t="shared" si="50"/>
        <v>0.42956659842263067</v>
      </c>
      <c r="L218" s="31">
        <v>8271309</v>
      </c>
      <c r="M218" s="36">
        <f t="shared" si="51"/>
        <v>0.15309392541703995</v>
      </c>
      <c r="N218" s="31">
        <f t="shared" si="52"/>
        <v>44841497</v>
      </c>
      <c r="O218" s="36">
        <f t="shared" si="53"/>
        <v>0.82997271620567203</v>
      </c>
      <c r="P218" s="31">
        <v>-14421279</v>
      </c>
      <c r="Q218" s="31">
        <v>53794514</v>
      </c>
      <c r="R218" s="31">
        <v>47749696</v>
      </c>
      <c r="S218" s="31">
        <v>22612036</v>
      </c>
      <c r="T218" s="36">
        <f t="shared" si="54"/>
        <v>0.4735535070212803</v>
      </c>
      <c r="U218" s="36">
        <f t="shared" si="55"/>
        <v>-1.5735489203142108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39047592</v>
      </c>
      <c r="E219" s="31">
        <v>39047592</v>
      </c>
      <c r="F219" s="31">
        <v>1745264</v>
      </c>
      <c r="G219" s="36">
        <f t="shared" si="48"/>
        <v>4.4695816325882529E-2</v>
      </c>
      <c r="H219" s="31">
        <v>1622718</v>
      </c>
      <c r="I219" s="36">
        <f t="shared" si="49"/>
        <v>4.1557440981251803E-2</v>
      </c>
      <c r="J219" s="31">
        <v>16286809</v>
      </c>
      <c r="K219" s="36">
        <f t="shared" si="50"/>
        <v>0.41710149501664534</v>
      </c>
      <c r="L219" s="31">
        <v>1346456</v>
      </c>
      <c r="M219" s="36">
        <f t="shared" si="51"/>
        <v>3.4482433641490617E-2</v>
      </c>
      <c r="N219" s="31">
        <f t="shared" si="52"/>
        <v>21001247</v>
      </c>
      <c r="O219" s="36">
        <f t="shared" si="53"/>
        <v>0.5378371859652703</v>
      </c>
      <c r="P219" s="31">
        <v>5602293</v>
      </c>
      <c r="Q219" s="31">
        <v>37188180</v>
      </c>
      <c r="R219" s="31">
        <v>37188180</v>
      </c>
      <c r="S219" s="31">
        <v>23780630</v>
      </c>
      <c r="T219" s="36">
        <f t="shared" si="54"/>
        <v>0.63946743293164654</v>
      </c>
      <c r="U219" s="36">
        <f t="shared" si="55"/>
        <v>-0.75965983928366476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18828</v>
      </c>
      <c r="E222" s="31">
        <v>18828</v>
      </c>
      <c r="F222" s="31">
        <v>2664</v>
      </c>
      <c r="G222" s="36">
        <f t="shared" si="48"/>
        <v>0.14149139579349904</v>
      </c>
      <c r="H222" s="31">
        <v>3229</v>
      </c>
      <c r="I222" s="36">
        <f t="shared" si="49"/>
        <v>0.1714998937752284</v>
      </c>
      <c r="J222" s="31">
        <v>3761</v>
      </c>
      <c r="K222" s="36">
        <f t="shared" si="50"/>
        <v>0.19975568302528149</v>
      </c>
      <c r="L222" s="31">
        <v>5165</v>
      </c>
      <c r="M222" s="36">
        <f t="shared" si="51"/>
        <v>0.27432547270023372</v>
      </c>
      <c r="N222" s="31">
        <f t="shared" si="52"/>
        <v>14819</v>
      </c>
      <c r="O222" s="36">
        <f t="shared" si="53"/>
        <v>0.78707244529424258</v>
      </c>
      <c r="P222" s="31">
        <v>1226</v>
      </c>
      <c r="Q222" s="31">
        <v>30000</v>
      </c>
      <c r="R222" s="31">
        <v>18000</v>
      </c>
      <c r="S222" s="31">
        <v>12873</v>
      </c>
      <c r="T222" s="36">
        <f t="shared" si="54"/>
        <v>0.71516666666666662</v>
      </c>
      <c r="U222" s="36">
        <f t="shared" si="55"/>
        <v>3.2128874388254482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81810723</v>
      </c>
      <c r="E224" s="32">
        <f>SUM(E217:E223)</f>
        <v>93094096</v>
      </c>
      <c r="F224" s="32">
        <f>SUM(F217:F223)</f>
        <v>1441381</v>
      </c>
      <c r="G224" s="37">
        <f t="shared" si="48"/>
        <v>1.7618485048714213E-2</v>
      </c>
      <c r="H224" s="32">
        <f>SUM(H217:H223)</f>
        <v>15294197</v>
      </c>
      <c r="I224" s="37">
        <f t="shared" si="49"/>
        <v>0.18694611707563077</v>
      </c>
      <c r="J224" s="32">
        <f>SUM(J217:J223)</f>
        <v>39499055</v>
      </c>
      <c r="K224" s="37">
        <f t="shared" si="50"/>
        <v>0.42429172952063471</v>
      </c>
      <c r="L224" s="32">
        <f>SUM(L217:L223)</f>
        <v>9622930</v>
      </c>
      <c r="M224" s="37">
        <f t="shared" si="51"/>
        <v>0.10336777962804429</v>
      </c>
      <c r="N224" s="32">
        <f t="shared" si="52"/>
        <v>65857563</v>
      </c>
      <c r="O224" s="37">
        <f t="shared" si="53"/>
        <v>0.70743007161270466</v>
      </c>
      <c r="P224" s="32">
        <f>SUM(P217:P223)</f>
        <v>-8817760</v>
      </c>
      <c r="Q224" s="32">
        <f>SUM(Q217:Q223)</f>
        <v>91012694</v>
      </c>
      <c r="R224" s="32">
        <f>SUM(R217:R223)</f>
        <v>84955876</v>
      </c>
      <c r="S224" s="32">
        <f>SUM(S217:S223)</f>
        <v>46405539</v>
      </c>
      <c r="T224" s="37">
        <f t="shared" si="54"/>
        <v>0.54623106940831256</v>
      </c>
      <c r="U224" s="37">
        <f t="shared" si="55"/>
        <v>-2.0913123060731977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91200</v>
      </c>
      <c r="R225" s="31">
        <v>91200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</v>
      </c>
      <c r="E230" s="32">
        <f>SUM(E225:E229)</f>
        <v>500000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91200</v>
      </c>
      <c r="R230" s="32">
        <f>SUM(R225:R229)</f>
        <v>91200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82404898</v>
      </c>
      <c r="E231" s="32">
        <f>SUM(E208:E215,E217:E223,E225:E229)</f>
        <v>93896367</v>
      </c>
      <c r="F231" s="32">
        <f>SUM(F208:F215,F217:F223,F225:F229)</f>
        <v>1480502</v>
      </c>
      <c r="G231" s="37">
        <f t="shared" si="48"/>
        <v>1.7966189339861813E-2</v>
      </c>
      <c r="H231" s="32">
        <f>SUM(H208:H215,H217:H223,H225:H229)</f>
        <v>15336442</v>
      </c>
      <c r="I231" s="37">
        <f t="shared" si="49"/>
        <v>0.18611080618047729</v>
      </c>
      <c r="J231" s="32">
        <f>SUM(J208:J215,J217:J223,J225:J229)</f>
        <v>39604289</v>
      </c>
      <c r="K231" s="37">
        <f t="shared" si="50"/>
        <v>0.42178723485648811</v>
      </c>
      <c r="L231" s="32">
        <f>SUM(L208:L215,L217:L223,L225:L229)</f>
        <v>9664130</v>
      </c>
      <c r="M231" s="37">
        <f t="shared" si="51"/>
        <v>0.10292336443645365</v>
      </c>
      <c r="N231" s="32">
        <f t="shared" si="52"/>
        <v>66085363</v>
      </c>
      <c r="O231" s="37">
        <f t="shared" si="53"/>
        <v>0.70381171403575182</v>
      </c>
      <c r="P231" s="32">
        <f>SUM(P208:P215,P217:P223,P225:P229)</f>
        <v>-8776670</v>
      </c>
      <c r="Q231" s="32">
        <f>SUM(Q208:Q215,Q217:Q223,Q225:Q229)</f>
        <v>91225243</v>
      </c>
      <c r="R231" s="32">
        <f>SUM(R208:R215,R217:R223,R225:R229)</f>
        <v>85194340</v>
      </c>
      <c r="S231" s="32">
        <f>SUM(S208:S215,S217:S223,S225:S229)</f>
        <v>46562124</v>
      </c>
      <c r="T231" s="37">
        <f t="shared" si="54"/>
        <v>0.5465401105284694</v>
      </c>
      <c r="U231" s="37">
        <f t="shared" si="55"/>
        <v>-2.1011157990445124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48099</v>
      </c>
      <c r="E235" s="31">
        <v>48099</v>
      </c>
      <c r="F235" s="31">
        <v>6622</v>
      </c>
      <c r="G235" s="36">
        <f t="shared" si="56"/>
        <v>0.13767437992473855</v>
      </c>
      <c r="H235" s="31">
        <v>8261</v>
      </c>
      <c r="I235" s="36">
        <f t="shared" si="57"/>
        <v>0.17174993243102768</v>
      </c>
      <c r="J235" s="31">
        <v>12238</v>
      </c>
      <c r="K235" s="36">
        <f t="shared" si="58"/>
        <v>0.2544335641073619</v>
      </c>
      <c r="L235" s="31">
        <v>9798</v>
      </c>
      <c r="M235" s="36">
        <f t="shared" si="59"/>
        <v>0.2037048587288717</v>
      </c>
      <c r="N235" s="31">
        <f t="shared" si="60"/>
        <v>36919</v>
      </c>
      <c r="O235" s="36">
        <f t="shared" si="61"/>
        <v>0.7675627351919998</v>
      </c>
      <c r="P235" s="31">
        <v>11763</v>
      </c>
      <c r="Q235" s="31">
        <v>57158</v>
      </c>
      <c r="R235" s="31">
        <v>57158</v>
      </c>
      <c r="S235" s="31">
        <v>43947</v>
      </c>
      <c r="T235" s="36">
        <f t="shared" si="62"/>
        <v>0.76886874978130793</v>
      </c>
      <c r="U235" s="36">
        <f t="shared" si="63"/>
        <v>-0.16704922213720985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9248280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48099</v>
      </c>
      <c r="E240" s="32">
        <f>SUM(E234:E239)</f>
        <v>48099</v>
      </c>
      <c r="F240" s="32">
        <f>SUM(F234:F239)</f>
        <v>6622</v>
      </c>
      <c r="G240" s="37">
        <f t="shared" si="56"/>
        <v>0.13767437992473855</v>
      </c>
      <c r="H240" s="32">
        <f>SUM(H234:H239)</f>
        <v>8261</v>
      </c>
      <c r="I240" s="37">
        <f t="shared" si="57"/>
        <v>0.17174993243102768</v>
      </c>
      <c r="J240" s="32">
        <f>SUM(J234:J239)</f>
        <v>12238</v>
      </c>
      <c r="K240" s="37">
        <f t="shared" si="58"/>
        <v>0.2544335641073619</v>
      </c>
      <c r="L240" s="32">
        <f>SUM(L234:L239)</f>
        <v>9798</v>
      </c>
      <c r="M240" s="37">
        <f t="shared" si="59"/>
        <v>0.2037048587288717</v>
      </c>
      <c r="N240" s="32">
        <f t="shared" si="60"/>
        <v>36919</v>
      </c>
      <c r="O240" s="37">
        <f t="shared" si="61"/>
        <v>0.7675627351919998</v>
      </c>
      <c r="P240" s="32">
        <f>SUM(P234:P239)</f>
        <v>11763</v>
      </c>
      <c r="Q240" s="32">
        <f>SUM(Q234:Q239)</f>
        <v>57158</v>
      </c>
      <c r="R240" s="32">
        <f>SUM(R234:R239)</f>
        <v>57158</v>
      </c>
      <c r="S240" s="32">
        <f>SUM(S234:S239)</f>
        <v>9292227</v>
      </c>
      <c r="T240" s="37">
        <f t="shared" si="62"/>
        <v>162.57089121382833</v>
      </c>
      <c r="U240" s="37">
        <f t="shared" si="63"/>
        <v>-0.16704922213720985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3669286</v>
      </c>
      <c r="E242" s="31">
        <v>2205644</v>
      </c>
      <c r="F242" s="31">
        <v>786597</v>
      </c>
      <c r="G242" s="36">
        <f t="shared" si="56"/>
        <v>0.21437331404529383</v>
      </c>
      <c r="H242" s="31">
        <v>195891</v>
      </c>
      <c r="I242" s="36">
        <f t="shared" si="57"/>
        <v>5.3386680678475323E-2</v>
      </c>
      <c r="J242" s="31">
        <v>492018</v>
      </c>
      <c r="K242" s="36">
        <f t="shared" si="58"/>
        <v>0.22307226370166719</v>
      </c>
      <c r="L242" s="31">
        <v>1425256</v>
      </c>
      <c r="M242" s="36">
        <f t="shared" si="59"/>
        <v>0.64618587587117415</v>
      </c>
      <c r="N242" s="31">
        <f t="shared" si="60"/>
        <v>2899762</v>
      </c>
      <c r="O242" s="36">
        <f t="shared" si="61"/>
        <v>1.3147008311404742</v>
      </c>
      <c r="P242" s="31">
        <v>311446</v>
      </c>
      <c r="Q242" s="31">
        <v>1943249</v>
      </c>
      <c r="R242" s="31">
        <v>3285026</v>
      </c>
      <c r="S242" s="31">
        <v>2686140</v>
      </c>
      <c r="T242" s="36">
        <f t="shared" si="62"/>
        <v>0.81769215829646402</v>
      </c>
      <c r="U242" s="36">
        <f t="shared" si="63"/>
        <v>3.576253989455636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180889</v>
      </c>
      <c r="K244" s="36">
        <f t="shared" si="58"/>
        <v>0</v>
      </c>
      <c r="L244" s="31">
        <v>184441</v>
      </c>
      <c r="M244" s="36">
        <f t="shared" si="59"/>
        <v>0</v>
      </c>
      <c r="N244" s="31">
        <f t="shared" si="60"/>
        <v>365330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3669286</v>
      </c>
      <c r="E247" s="32">
        <f>SUM(E241:E246)</f>
        <v>2205644</v>
      </c>
      <c r="F247" s="32">
        <f>SUM(F241:F246)</f>
        <v>786597</v>
      </c>
      <c r="G247" s="37">
        <f t="shared" si="56"/>
        <v>0.21437331404529383</v>
      </c>
      <c r="H247" s="32">
        <f>SUM(H241:H246)</f>
        <v>195891</v>
      </c>
      <c r="I247" s="37">
        <f t="shared" si="57"/>
        <v>5.3386680678475323E-2</v>
      </c>
      <c r="J247" s="32">
        <f>SUM(J241:J246)</f>
        <v>672907</v>
      </c>
      <c r="K247" s="37">
        <f t="shared" si="58"/>
        <v>0.30508413869146606</v>
      </c>
      <c r="L247" s="32">
        <f>SUM(L241:L246)</f>
        <v>1609697</v>
      </c>
      <c r="M247" s="37">
        <f t="shared" si="59"/>
        <v>0.72980816487157496</v>
      </c>
      <c r="N247" s="32">
        <f t="shared" si="60"/>
        <v>3265092</v>
      </c>
      <c r="O247" s="37">
        <f t="shared" si="61"/>
        <v>1.4803349951306739</v>
      </c>
      <c r="P247" s="32">
        <f>SUM(P241:P246)</f>
        <v>311446</v>
      </c>
      <c r="Q247" s="32">
        <f>SUM(Q241:Q246)</f>
        <v>1943249</v>
      </c>
      <c r="R247" s="32">
        <f>SUM(R241:R246)</f>
        <v>3285026</v>
      </c>
      <c r="S247" s="32">
        <f>SUM(S241:S246)</f>
        <v>2686140</v>
      </c>
      <c r="T247" s="37">
        <f t="shared" si="62"/>
        <v>0.81769215829646402</v>
      </c>
      <c r="U247" s="37">
        <f t="shared" si="63"/>
        <v>4.168462590625662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-2465679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7294356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7294356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-2465679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22947297</v>
      </c>
      <c r="E255" s="31">
        <v>24384909</v>
      </c>
      <c r="F255" s="31">
        <v>8501355</v>
      </c>
      <c r="G255" s="36">
        <f t="shared" si="56"/>
        <v>0.37047304525670277</v>
      </c>
      <c r="H255" s="31">
        <v>7906218</v>
      </c>
      <c r="I255" s="36">
        <f t="shared" si="57"/>
        <v>0.34453809527109008</v>
      </c>
      <c r="J255" s="31">
        <v>6730598</v>
      </c>
      <c r="K255" s="36">
        <f t="shared" si="58"/>
        <v>0.27601489101312621</v>
      </c>
      <c r="L255" s="31">
        <v>6392922</v>
      </c>
      <c r="M255" s="36">
        <f t="shared" si="59"/>
        <v>0.26216714608202968</v>
      </c>
      <c r="N255" s="31">
        <f t="shared" si="60"/>
        <v>29531093</v>
      </c>
      <c r="O255" s="36">
        <f t="shared" si="61"/>
        <v>1.211039704925698</v>
      </c>
      <c r="P255" s="31">
        <v>0</v>
      </c>
      <c r="Q255" s="31">
        <v>21064274</v>
      </c>
      <c r="R255" s="31">
        <v>21792305</v>
      </c>
      <c r="S255" s="31">
        <v>12161633</v>
      </c>
      <c r="T255" s="36">
        <f t="shared" si="62"/>
        <v>0.55807006188652375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102000</v>
      </c>
      <c r="E257" s="31">
        <v>102000</v>
      </c>
      <c r="F257" s="31">
        <v>46575</v>
      </c>
      <c r="G257" s="36">
        <f t="shared" si="56"/>
        <v>0.45661764705882352</v>
      </c>
      <c r="H257" s="31">
        <v>2661</v>
      </c>
      <c r="I257" s="36">
        <f t="shared" si="57"/>
        <v>2.6088235294117648E-2</v>
      </c>
      <c r="J257" s="31">
        <v>0</v>
      </c>
      <c r="K257" s="36">
        <f t="shared" si="58"/>
        <v>0</v>
      </c>
      <c r="L257" s="31">
        <v>5719</v>
      </c>
      <c r="M257" s="36">
        <f t="shared" si="59"/>
        <v>5.6068627450980395E-2</v>
      </c>
      <c r="N257" s="31">
        <f t="shared" si="60"/>
        <v>54955</v>
      </c>
      <c r="O257" s="36">
        <f t="shared" si="61"/>
        <v>0.53877450980392161</v>
      </c>
      <c r="P257" s="31">
        <v>5471</v>
      </c>
      <c r="Q257" s="31">
        <v>100000</v>
      </c>
      <c r="R257" s="31">
        <v>100000</v>
      </c>
      <c r="S257" s="31">
        <v>65875</v>
      </c>
      <c r="T257" s="36">
        <f t="shared" si="62"/>
        <v>0.65874999999999995</v>
      </c>
      <c r="U257" s="36">
        <f t="shared" si="63"/>
        <v>4.5329921403765239E-2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23049297</v>
      </c>
      <c r="E259" s="32">
        <f>SUM(E255:E258)</f>
        <v>24486909</v>
      </c>
      <c r="F259" s="32">
        <f>SUM(F255:F258)</f>
        <v>8547930</v>
      </c>
      <c r="G259" s="37">
        <f t="shared" si="56"/>
        <v>0.37085426076118505</v>
      </c>
      <c r="H259" s="32">
        <f>SUM(H255:H258)</f>
        <v>7908879</v>
      </c>
      <c r="I259" s="37">
        <f t="shared" si="57"/>
        <v>0.34312885985199459</v>
      </c>
      <c r="J259" s="32">
        <f>SUM(J255:J258)</f>
        <v>6730598</v>
      </c>
      <c r="K259" s="37">
        <f t="shared" si="58"/>
        <v>0.27486515345811918</v>
      </c>
      <c r="L259" s="32">
        <f>SUM(L255:L258)</f>
        <v>6398641</v>
      </c>
      <c r="M259" s="37">
        <f t="shared" si="59"/>
        <v>0.26130864454962444</v>
      </c>
      <c r="N259" s="32">
        <f t="shared" si="60"/>
        <v>29586048</v>
      </c>
      <c r="O259" s="37">
        <f t="shared" si="61"/>
        <v>1.2082393902799247</v>
      </c>
      <c r="P259" s="32">
        <f>SUM(P255:P258)</f>
        <v>5471</v>
      </c>
      <c r="Q259" s="32">
        <f>SUM(Q255:Q258)</f>
        <v>21164274</v>
      </c>
      <c r="R259" s="32">
        <f>SUM(R255:R258)</f>
        <v>21892305</v>
      </c>
      <c r="S259" s="32">
        <f>SUM(S255:S258)</f>
        <v>12227508</v>
      </c>
      <c r="T259" s="37">
        <f t="shared" si="62"/>
        <v>0.55852994922188415</v>
      </c>
      <c r="U259" s="37">
        <f t="shared" si="63"/>
        <v>1168.5560226649607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26766682</v>
      </c>
      <c r="E260" s="32">
        <f>SUM(E234:E239,E241:E246,E248:E253,E255:E258)</f>
        <v>34035008</v>
      </c>
      <c r="F260" s="32">
        <f>SUM(F234:F239,F241:F246,F248:F253,F255:F258)</f>
        <v>9341149</v>
      </c>
      <c r="G260" s="37">
        <f t="shared" si="56"/>
        <v>0.34898419609871706</v>
      </c>
      <c r="H260" s="32">
        <f>SUM(H234:H239,H241:H246,H248:H253,H255:H258)</f>
        <v>8113031</v>
      </c>
      <c r="I260" s="37">
        <f t="shared" si="57"/>
        <v>0.30310185625547464</v>
      </c>
      <c r="J260" s="32">
        <f>SUM(J234:J239,J241:J246,J248:J253,J255:J258)</f>
        <v>7415743</v>
      </c>
      <c r="K260" s="37">
        <f t="shared" si="58"/>
        <v>0.21788574282103884</v>
      </c>
      <c r="L260" s="32">
        <f>SUM(L234:L239,L241:L246,L248:L253,L255:L258)</f>
        <v>8018136</v>
      </c>
      <c r="M260" s="37">
        <f t="shared" si="59"/>
        <v>0.23558496005054561</v>
      </c>
      <c r="N260" s="32">
        <f t="shared" si="60"/>
        <v>32888059</v>
      </c>
      <c r="O260" s="37">
        <f t="shared" si="61"/>
        <v>0.96630090405737523</v>
      </c>
      <c r="P260" s="32">
        <f>SUM(P234:P239,P241:P246,P248:P253,P255:P258)</f>
        <v>328680</v>
      </c>
      <c r="Q260" s="32">
        <f>SUM(Q234:Q239,Q241:Q246,Q248:Q253,Q255:Q258)</f>
        <v>23164681</v>
      </c>
      <c r="R260" s="32">
        <f>SUM(R234:R239,R241:R246,R248:R253,R255:R258)</f>
        <v>25234489</v>
      </c>
      <c r="S260" s="32">
        <f>SUM(S234:S239,S241:S246,S248:S253,S255:S258)</f>
        <v>21740196</v>
      </c>
      <c r="T260" s="37">
        <f t="shared" si="62"/>
        <v>0.86152709492155755</v>
      </c>
      <c r="U260" s="37">
        <f t="shared" si="63"/>
        <v>23.394961664841183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54756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11034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11034</v>
      </c>
      <c r="O264" s="36">
        <f t="shared" si="69"/>
        <v>0</v>
      </c>
      <c r="P264" s="31">
        <v>0</v>
      </c>
      <c r="Q264" s="31">
        <v>52000</v>
      </c>
      <c r="R264" s="31">
        <v>52000</v>
      </c>
      <c r="S264" s="31">
        <v>8572</v>
      </c>
      <c r="T264" s="36">
        <f t="shared" si="70"/>
        <v>0.16484615384615384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54756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11034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11034</v>
      </c>
      <c r="O267" s="37">
        <f t="shared" si="69"/>
        <v>0</v>
      </c>
      <c r="P267" s="32">
        <f>SUM(P263:P266)</f>
        <v>0</v>
      </c>
      <c r="Q267" s="32">
        <f>SUM(Q263:Q266)</f>
        <v>52000</v>
      </c>
      <c r="R267" s="32">
        <f>SUM(R263:R266)</f>
        <v>52000</v>
      </c>
      <c r="S267" s="32">
        <f>SUM(S263:S266)</f>
        <v>8572</v>
      </c>
      <c r="T267" s="37">
        <f t="shared" si="70"/>
        <v>0.16484615384615384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150000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244266</v>
      </c>
      <c r="E269" s="31">
        <v>243974</v>
      </c>
      <c r="F269" s="31">
        <v>38059</v>
      </c>
      <c r="G269" s="36">
        <f t="shared" si="64"/>
        <v>0.15580965013550802</v>
      </c>
      <c r="H269" s="31">
        <v>47312</v>
      </c>
      <c r="I269" s="36">
        <f t="shared" si="65"/>
        <v>0.19369048496311397</v>
      </c>
      <c r="J269" s="31">
        <v>19892</v>
      </c>
      <c r="K269" s="36">
        <f t="shared" si="66"/>
        <v>8.1533278136194834E-2</v>
      </c>
      <c r="L269" s="31">
        <v>0</v>
      </c>
      <c r="M269" s="36">
        <f t="shared" si="67"/>
        <v>0</v>
      </c>
      <c r="N269" s="31">
        <f t="shared" si="68"/>
        <v>105263</v>
      </c>
      <c r="O269" s="36">
        <f t="shared" si="69"/>
        <v>0.43145171206767935</v>
      </c>
      <c r="P269" s="31">
        <v>41659</v>
      </c>
      <c r="Q269" s="31">
        <v>161971</v>
      </c>
      <c r="R269" s="31">
        <v>231971</v>
      </c>
      <c r="S269" s="31">
        <v>194394</v>
      </c>
      <c r="T269" s="36">
        <f t="shared" si="70"/>
        <v>0.83800992365424987</v>
      </c>
      <c r="U269" s="36">
        <f t="shared" si="71"/>
        <v>-1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244266</v>
      </c>
      <c r="E275" s="32">
        <f>SUM(E268:E274)</f>
        <v>393974</v>
      </c>
      <c r="F275" s="32">
        <f>SUM(F268:F274)</f>
        <v>38059</v>
      </c>
      <c r="G275" s="37">
        <f t="shared" si="64"/>
        <v>0.15580965013550802</v>
      </c>
      <c r="H275" s="32">
        <f>SUM(H268:H274)</f>
        <v>47312</v>
      </c>
      <c r="I275" s="37">
        <f t="shared" si="65"/>
        <v>0.19369048496311397</v>
      </c>
      <c r="J275" s="32">
        <f>SUM(J268:J274)</f>
        <v>19892</v>
      </c>
      <c r="K275" s="37">
        <f t="shared" si="66"/>
        <v>5.0490641514414659E-2</v>
      </c>
      <c r="L275" s="32">
        <f>SUM(L268:L274)</f>
        <v>0</v>
      </c>
      <c r="M275" s="37">
        <f t="shared" si="67"/>
        <v>0</v>
      </c>
      <c r="N275" s="32">
        <f t="shared" si="68"/>
        <v>105263</v>
      </c>
      <c r="O275" s="37">
        <f t="shared" si="69"/>
        <v>0.26718260595876886</v>
      </c>
      <c r="P275" s="32">
        <f>SUM(P268:P274)</f>
        <v>41659</v>
      </c>
      <c r="Q275" s="32">
        <f>SUM(Q268:Q274)</f>
        <v>161971</v>
      </c>
      <c r="R275" s="32">
        <f>SUM(R268:R274)</f>
        <v>231971</v>
      </c>
      <c r="S275" s="32">
        <f>SUM(S268:S274)</f>
        <v>194394</v>
      </c>
      <c r="T275" s="37">
        <f t="shared" si="70"/>
        <v>0.83800992365424987</v>
      </c>
      <c r="U275" s="37">
        <f t="shared" si="71"/>
        <v>-1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347</v>
      </c>
      <c r="E279" s="31">
        <v>347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555580</v>
      </c>
      <c r="E282" s="31">
        <v>555580</v>
      </c>
      <c r="F282" s="31">
        <v>35380</v>
      </c>
      <c r="G282" s="36">
        <f t="shared" si="64"/>
        <v>6.3681198027286806E-2</v>
      </c>
      <c r="H282" s="31">
        <v>278520</v>
      </c>
      <c r="I282" s="36">
        <f t="shared" si="65"/>
        <v>0.50131394218654379</v>
      </c>
      <c r="J282" s="31">
        <v>103015</v>
      </c>
      <c r="K282" s="36">
        <f t="shared" si="66"/>
        <v>0.18541884157097088</v>
      </c>
      <c r="L282" s="31">
        <v>258973</v>
      </c>
      <c r="M282" s="36">
        <f t="shared" si="67"/>
        <v>0.46613089024082938</v>
      </c>
      <c r="N282" s="31">
        <f t="shared" si="68"/>
        <v>675888</v>
      </c>
      <c r="O282" s="36">
        <f t="shared" si="69"/>
        <v>1.2165448720256309</v>
      </c>
      <c r="P282" s="31">
        <v>950</v>
      </c>
      <c r="Q282" s="31">
        <v>527695</v>
      </c>
      <c r="R282" s="31">
        <v>529124</v>
      </c>
      <c r="S282" s="31">
        <v>4675</v>
      </c>
      <c r="T282" s="36">
        <f t="shared" si="70"/>
        <v>8.8353580635163031E-3</v>
      </c>
      <c r="U282" s="36">
        <f t="shared" si="71"/>
        <v>271.60315789473685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555927</v>
      </c>
      <c r="E285" s="32">
        <f>SUM(E276:E284)</f>
        <v>555927</v>
      </c>
      <c r="F285" s="32">
        <f>SUM(F276:F284)</f>
        <v>35380</v>
      </c>
      <c r="G285" s="37">
        <f t="shared" si="64"/>
        <v>6.3641449326979987E-2</v>
      </c>
      <c r="H285" s="32">
        <f>SUM(H276:H284)</f>
        <v>278520</v>
      </c>
      <c r="I285" s="37">
        <f t="shared" si="65"/>
        <v>0.50100103071086677</v>
      </c>
      <c r="J285" s="32">
        <f>SUM(J276:J284)</f>
        <v>103015</v>
      </c>
      <c r="K285" s="37">
        <f t="shared" si="66"/>
        <v>0.18530310634309902</v>
      </c>
      <c r="L285" s="32">
        <f>SUM(L276:L284)</f>
        <v>258973</v>
      </c>
      <c r="M285" s="37">
        <f t="shared" si="67"/>
        <v>0.46583993941650614</v>
      </c>
      <c r="N285" s="32">
        <f t="shared" si="68"/>
        <v>675888</v>
      </c>
      <c r="O285" s="37">
        <f t="shared" si="69"/>
        <v>1.2157855257974519</v>
      </c>
      <c r="P285" s="32">
        <f>SUM(P276:P284)</f>
        <v>950</v>
      </c>
      <c r="Q285" s="32">
        <f>SUM(Q276:Q284)</f>
        <v>528042</v>
      </c>
      <c r="R285" s="32">
        <f>SUM(R276:R284)</f>
        <v>529471</v>
      </c>
      <c r="S285" s="32">
        <f>SUM(S276:S284)</f>
        <v>4675</v>
      </c>
      <c r="T285" s="37">
        <f t="shared" si="70"/>
        <v>8.8295676250446202E-3</v>
      </c>
      <c r="U285" s="37">
        <f t="shared" si="71"/>
        <v>271.60315789473685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39918</v>
      </c>
      <c r="F290" s="31">
        <v>710</v>
      </c>
      <c r="G290" s="36">
        <f t="shared" si="64"/>
        <v>0</v>
      </c>
      <c r="H290" s="31">
        <v>237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947</v>
      </c>
      <c r="O290" s="36">
        <f t="shared" si="69"/>
        <v>2.3723633448569568E-2</v>
      </c>
      <c r="P290" s="31">
        <v>3113</v>
      </c>
      <c r="Q290" s="31">
        <v>2500</v>
      </c>
      <c r="R290" s="31">
        <v>225</v>
      </c>
      <c r="S290" s="31">
        <v>3335</v>
      </c>
      <c r="T290" s="36">
        <f t="shared" si="70"/>
        <v>14.822222222222223</v>
      </c>
      <c r="U290" s="36">
        <f t="shared" si="71"/>
        <v>-1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500000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539918</v>
      </c>
      <c r="F292" s="32">
        <f>SUM(F286:F291)</f>
        <v>710</v>
      </c>
      <c r="G292" s="37">
        <f t="shared" si="64"/>
        <v>0</v>
      </c>
      <c r="H292" s="32">
        <f>SUM(H286:H291)</f>
        <v>237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947</v>
      </c>
      <c r="O292" s="37">
        <f t="shared" si="69"/>
        <v>1.7539700473034794E-3</v>
      </c>
      <c r="P292" s="32">
        <f>SUM(P286:P291)</f>
        <v>3113</v>
      </c>
      <c r="Q292" s="32">
        <f>SUM(Q286:Q291)</f>
        <v>2500</v>
      </c>
      <c r="R292" s="32">
        <f>SUM(R286:R291)</f>
        <v>225</v>
      </c>
      <c r="S292" s="32">
        <f>SUM(S286:S291)</f>
        <v>3335</v>
      </c>
      <c r="T292" s="37">
        <f t="shared" si="70"/>
        <v>14.822222222222223</v>
      </c>
      <c r="U292" s="37">
        <f t="shared" si="71"/>
        <v>-1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9210000</v>
      </c>
      <c r="E293" s="31">
        <v>9210000</v>
      </c>
      <c r="F293" s="31">
        <v>3317645</v>
      </c>
      <c r="G293" s="36">
        <f t="shared" si="64"/>
        <v>0.36022204125950053</v>
      </c>
      <c r="H293" s="31">
        <v>206278</v>
      </c>
      <c r="I293" s="36">
        <f t="shared" si="65"/>
        <v>2.2397176981541804E-2</v>
      </c>
      <c r="J293" s="31">
        <v>4713852</v>
      </c>
      <c r="K293" s="36">
        <f t="shared" si="66"/>
        <v>0.51181889250814327</v>
      </c>
      <c r="L293" s="31">
        <v>1516477</v>
      </c>
      <c r="M293" s="36">
        <f t="shared" si="67"/>
        <v>0.16465548317046688</v>
      </c>
      <c r="N293" s="31">
        <f t="shared" si="68"/>
        <v>9754252</v>
      </c>
      <c r="O293" s="36">
        <f t="shared" si="69"/>
        <v>1.0590935939196526</v>
      </c>
      <c r="P293" s="31">
        <v>6990624</v>
      </c>
      <c r="Q293" s="31">
        <v>8720000</v>
      </c>
      <c r="R293" s="31">
        <v>8720000</v>
      </c>
      <c r="S293" s="31">
        <v>13973623</v>
      </c>
      <c r="T293" s="36">
        <f t="shared" si="70"/>
        <v>1.6024797018348624</v>
      </c>
      <c r="U293" s="36">
        <f t="shared" si="71"/>
        <v>-0.78306986615214891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9210000</v>
      </c>
      <c r="E298" s="32">
        <f>SUM(E293:E297)</f>
        <v>9210000</v>
      </c>
      <c r="F298" s="32">
        <f>SUM(F293:F297)</f>
        <v>3317645</v>
      </c>
      <c r="G298" s="37">
        <f t="shared" si="64"/>
        <v>0.36022204125950053</v>
      </c>
      <c r="H298" s="32">
        <f>SUM(H293:H297)</f>
        <v>206278</v>
      </c>
      <c r="I298" s="37">
        <f t="shared" si="65"/>
        <v>2.2397176981541804E-2</v>
      </c>
      <c r="J298" s="32">
        <f>SUM(J293:J297)</f>
        <v>4713852</v>
      </c>
      <c r="K298" s="37">
        <f t="shared" si="66"/>
        <v>0.51181889250814327</v>
      </c>
      <c r="L298" s="32">
        <f>SUM(L293:L297)</f>
        <v>1516477</v>
      </c>
      <c r="M298" s="37">
        <f t="shared" si="67"/>
        <v>0.16465548317046688</v>
      </c>
      <c r="N298" s="32">
        <f t="shared" si="68"/>
        <v>9754252</v>
      </c>
      <c r="O298" s="37">
        <f t="shared" si="69"/>
        <v>1.0590935939196526</v>
      </c>
      <c r="P298" s="32">
        <f>SUM(P293:P297)</f>
        <v>6990624</v>
      </c>
      <c r="Q298" s="32">
        <f>SUM(Q293:Q297)</f>
        <v>8720000</v>
      </c>
      <c r="R298" s="32">
        <f>SUM(R293:R297)</f>
        <v>8720000</v>
      </c>
      <c r="S298" s="32">
        <f>SUM(S293:S297)</f>
        <v>13973623</v>
      </c>
      <c r="T298" s="37">
        <f t="shared" si="70"/>
        <v>1.6024797018348624</v>
      </c>
      <c r="U298" s="37">
        <f t="shared" si="71"/>
        <v>-0.78306986615214891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10064949</v>
      </c>
      <c r="E299" s="32">
        <f>SUM(E263:E266,E268:E274,E276:E284,E286:E291,E293:E297)</f>
        <v>10699819</v>
      </c>
      <c r="F299" s="32">
        <f>SUM(F263:F266,F268:F274,F276:F284,F286:F291,F293:F297)</f>
        <v>3391794</v>
      </c>
      <c r="G299" s="37">
        <f t="shared" si="64"/>
        <v>0.33699067923742088</v>
      </c>
      <c r="H299" s="32">
        <f>SUM(H263:H266,H268:H274,H276:H284,H286:H291,H293:H297)</f>
        <v>532347</v>
      </c>
      <c r="I299" s="37">
        <f t="shared" si="65"/>
        <v>5.2891177093892877E-2</v>
      </c>
      <c r="J299" s="32">
        <f>SUM(J263:J266,J268:J274,J276:J284,J286:J291,J293:J297)</f>
        <v>4847793</v>
      </c>
      <c r="K299" s="37">
        <f t="shared" si="66"/>
        <v>0.45307243047756229</v>
      </c>
      <c r="L299" s="32">
        <f>SUM(L263:L266,L268:L274,L276:L284,L286:L291,L293:L297)</f>
        <v>1775450</v>
      </c>
      <c r="M299" s="37">
        <f t="shared" si="67"/>
        <v>0.16593271344122737</v>
      </c>
      <c r="N299" s="32">
        <f t="shared" si="68"/>
        <v>10547384</v>
      </c>
      <c r="O299" s="37">
        <f t="shared" si="69"/>
        <v>0.98575349732551554</v>
      </c>
      <c r="P299" s="32">
        <f>SUM(P263:P266,P268:P274,P276:P284,P286:P291,P293:P297)</f>
        <v>7036346</v>
      </c>
      <c r="Q299" s="32">
        <f>SUM(Q263:Q266,Q268:Q274,Q276:Q284,Q286:Q291,Q293:Q297)</f>
        <v>9464513</v>
      </c>
      <c r="R299" s="32">
        <f>SUM(R263:R266,R268:R274,R276:R284,R286:R291,R293:R297)</f>
        <v>9533667</v>
      </c>
      <c r="S299" s="32">
        <f>SUM(S263:S266,S268:S274,S276:S284,S286:S291,S293:S297)</f>
        <v>14184599</v>
      </c>
      <c r="T299" s="37">
        <f t="shared" si="70"/>
        <v>1.4878429254976075</v>
      </c>
      <c r="U299" s="37">
        <f t="shared" si="71"/>
        <v>-0.74767443215555351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278969680</v>
      </c>
      <c r="E302" s="31">
        <v>339690130</v>
      </c>
      <c r="F302" s="31">
        <v>95669976</v>
      </c>
      <c r="G302" s="36">
        <f t="shared" ref="G302:G339" si="72">IF(($D302     =0),0,($F302     /$D302     ))</f>
        <v>0.34294040843435031</v>
      </c>
      <c r="H302" s="31">
        <v>116507108</v>
      </c>
      <c r="I302" s="36">
        <f t="shared" ref="I302:I339" si="73">IF(($D302     =0),0,($H302     /$D302     ))</f>
        <v>0.41763358656037458</v>
      </c>
      <c r="J302" s="31">
        <v>84831872</v>
      </c>
      <c r="K302" s="36">
        <f t="shared" ref="K302:K339" si="74">IF(($E302     =0),0,($J302     /$E302     ))</f>
        <v>0.24973310823013903</v>
      </c>
      <c r="L302" s="31">
        <v>104548026</v>
      </c>
      <c r="M302" s="36">
        <f t="shared" ref="M302:M339" si="75">IF(($E302     =0),0,($L302     /$E302     ))</f>
        <v>0.30777469454293538</v>
      </c>
      <c r="N302" s="31">
        <f t="shared" ref="N302:N339" si="76">$F302     +$H302     +$J302     +$L302</f>
        <v>401556982</v>
      </c>
      <c r="O302" s="36">
        <f t="shared" ref="O302:O339" si="77">IF(($E302     =0),0,($N302     /$E302     ))</f>
        <v>1.1821273170344986</v>
      </c>
      <c r="P302" s="31">
        <v>88632655</v>
      </c>
      <c r="Q302" s="31">
        <v>131783185</v>
      </c>
      <c r="R302" s="31">
        <v>216432778</v>
      </c>
      <c r="S302" s="31">
        <v>281053494</v>
      </c>
      <c r="T302" s="36">
        <f t="shared" ref="T302:T339" si="78">IF(($R302     =0),0,($S302     /$R302     ))</f>
        <v>1.2985717625451354</v>
      </c>
      <c r="U302" s="36">
        <f t="shared" ref="U302:U339" si="79">IF(($P302     =0),0,(($L302     /$P302     )-1))</f>
        <v>0.17956554500144439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278969680</v>
      </c>
      <c r="E303" s="32">
        <f>E302</f>
        <v>339690130</v>
      </c>
      <c r="F303" s="32">
        <f>F302</f>
        <v>95669976</v>
      </c>
      <c r="G303" s="37">
        <f t="shared" si="72"/>
        <v>0.34294040843435031</v>
      </c>
      <c r="H303" s="32">
        <f>H302</f>
        <v>116507108</v>
      </c>
      <c r="I303" s="37">
        <f t="shared" si="73"/>
        <v>0.41763358656037458</v>
      </c>
      <c r="J303" s="32">
        <f>J302</f>
        <v>84831872</v>
      </c>
      <c r="K303" s="37">
        <f t="shared" si="74"/>
        <v>0.24973310823013903</v>
      </c>
      <c r="L303" s="32">
        <f>L302</f>
        <v>104548026</v>
      </c>
      <c r="M303" s="37">
        <f t="shared" si="75"/>
        <v>0.30777469454293538</v>
      </c>
      <c r="N303" s="32">
        <f t="shared" si="76"/>
        <v>401556982</v>
      </c>
      <c r="O303" s="37">
        <f t="shared" si="77"/>
        <v>1.1821273170344986</v>
      </c>
      <c r="P303" s="32">
        <f>P302</f>
        <v>88632655</v>
      </c>
      <c r="Q303" s="32">
        <f>Q302</f>
        <v>131783185</v>
      </c>
      <c r="R303" s="32">
        <f>R302</f>
        <v>216432778</v>
      </c>
      <c r="S303" s="32">
        <f>S302</f>
        <v>281053494</v>
      </c>
      <c r="T303" s="37">
        <f t="shared" si="78"/>
        <v>1.2985717625451354</v>
      </c>
      <c r="U303" s="37">
        <f t="shared" si="79"/>
        <v>0.17956554500144439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34399</v>
      </c>
      <c r="E308" s="31">
        <v>34399</v>
      </c>
      <c r="F308" s="31">
        <v>8505</v>
      </c>
      <c r="G308" s="36">
        <f t="shared" si="72"/>
        <v>0.24724555946393789</v>
      </c>
      <c r="H308" s="31">
        <v>8505</v>
      </c>
      <c r="I308" s="36">
        <f t="shared" si="73"/>
        <v>0.24724555946393789</v>
      </c>
      <c r="J308" s="31">
        <v>9015</v>
      </c>
      <c r="K308" s="36">
        <f t="shared" si="74"/>
        <v>0.26207157184801882</v>
      </c>
      <c r="L308" s="31">
        <v>9015</v>
      </c>
      <c r="M308" s="36">
        <f t="shared" si="75"/>
        <v>0.26207157184801882</v>
      </c>
      <c r="N308" s="31">
        <f t="shared" si="76"/>
        <v>35040</v>
      </c>
      <c r="O308" s="36">
        <f t="shared" si="77"/>
        <v>1.0186342626239135</v>
      </c>
      <c r="P308" s="31">
        <v>15873</v>
      </c>
      <c r="Q308" s="31">
        <v>32452</v>
      </c>
      <c r="R308" s="31">
        <v>32452</v>
      </c>
      <c r="S308" s="31">
        <v>34752</v>
      </c>
      <c r="T308" s="36">
        <f t="shared" si="78"/>
        <v>1.070873906076667</v>
      </c>
      <c r="U308" s="36">
        <f t="shared" si="79"/>
        <v>-0.43205443205443206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34399</v>
      </c>
      <c r="E310" s="32">
        <f>SUM(E304:E309)</f>
        <v>34399</v>
      </c>
      <c r="F310" s="32">
        <f>SUM(F304:F309)</f>
        <v>8505</v>
      </c>
      <c r="G310" s="37">
        <f t="shared" si="72"/>
        <v>0.24724555946393789</v>
      </c>
      <c r="H310" s="32">
        <f>SUM(H304:H309)</f>
        <v>8505</v>
      </c>
      <c r="I310" s="37">
        <f t="shared" si="73"/>
        <v>0.24724555946393789</v>
      </c>
      <c r="J310" s="32">
        <f>SUM(J304:J309)</f>
        <v>9015</v>
      </c>
      <c r="K310" s="37">
        <f t="shared" si="74"/>
        <v>0.26207157184801882</v>
      </c>
      <c r="L310" s="32">
        <f>SUM(L304:L309)</f>
        <v>9015</v>
      </c>
      <c r="M310" s="37">
        <f t="shared" si="75"/>
        <v>0.26207157184801882</v>
      </c>
      <c r="N310" s="32">
        <f t="shared" si="76"/>
        <v>35040</v>
      </c>
      <c r="O310" s="37">
        <f t="shared" si="77"/>
        <v>1.0186342626239135</v>
      </c>
      <c r="P310" s="32">
        <f>SUM(P304:P309)</f>
        <v>15873</v>
      </c>
      <c r="Q310" s="32">
        <f>SUM(Q304:Q309)</f>
        <v>32452</v>
      </c>
      <c r="R310" s="32">
        <f>SUM(R304:R309)</f>
        <v>32452</v>
      </c>
      <c r="S310" s="32">
        <f>SUM(S304:S309)</f>
        <v>34752</v>
      </c>
      <c r="T310" s="37">
        <f t="shared" si="78"/>
        <v>1.070873906076667</v>
      </c>
      <c r="U310" s="37">
        <f t="shared" si="79"/>
        <v>-0.43205443205443206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282786</v>
      </c>
      <c r="E311" s="31">
        <v>282786</v>
      </c>
      <c r="F311" s="31">
        <v>85841</v>
      </c>
      <c r="G311" s="36">
        <f t="shared" si="72"/>
        <v>0.30355463141739691</v>
      </c>
      <c r="H311" s="31">
        <v>9964</v>
      </c>
      <c r="I311" s="36">
        <f t="shared" si="73"/>
        <v>3.5235124794013847E-2</v>
      </c>
      <c r="J311" s="31">
        <v>4188</v>
      </c>
      <c r="K311" s="36">
        <f t="shared" si="74"/>
        <v>1.4809785491502409E-2</v>
      </c>
      <c r="L311" s="31">
        <v>22</v>
      </c>
      <c r="M311" s="36">
        <f t="shared" si="75"/>
        <v>7.7797344988790113E-5</v>
      </c>
      <c r="N311" s="31">
        <f t="shared" si="76"/>
        <v>100015</v>
      </c>
      <c r="O311" s="36">
        <f t="shared" si="77"/>
        <v>0.35367733904790194</v>
      </c>
      <c r="P311" s="31">
        <v>7052</v>
      </c>
      <c r="Q311" s="31">
        <v>126463</v>
      </c>
      <c r="R311" s="31">
        <v>126463</v>
      </c>
      <c r="S311" s="31">
        <v>111232</v>
      </c>
      <c r="T311" s="36">
        <f t="shared" si="78"/>
        <v>0.87956161090595664</v>
      </c>
      <c r="U311" s="36">
        <f t="shared" si="79"/>
        <v>-0.99688031764038576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118041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13050</v>
      </c>
      <c r="Q314" s="31">
        <v>0</v>
      </c>
      <c r="R314" s="31">
        <v>13049</v>
      </c>
      <c r="S314" s="31">
        <v>13050</v>
      </c>
      <c r="T314" s="36">
        <f t="shared" si="78"/>
        <v>1.0000766342248448</v>
      </c>
      <c r="U314" s="36">
        <f t="shared" si="79"/>
        <v>-1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2318</v>
      </c>
      <c r="E315" s="31">
        <v>19044</v>
      </c>
      <c r="F315" s="31">
        <v>3392</v>
      </c>
      <c r="G315" s="36">
        <f t="shared" si="72"/>
        <v>1.4633304572907679</v>
      </c>
      <c r="H315" s="31">
        <v>6131</v>
      </c>
      <c r="I315" s="36">
        <f t="shared" si="73"/>
        <v>2.6449525452976705</v>
      </c>
      <c r="J315" s="31">
        <v>1826</v>
      </c>
      <c r="K315" s="36">
        <f t="shared" si="74"/>
        <v>9.5883217811384161E-2</v>
      </c>
      <c r="L315" s="31">
        <v>6913</v>
      </c>
      <c r="M315" s="36">
        <f t="shared" si="75"/>
        <v>0.36300147027935309</v>
      </c>
      <c r="N315" s="31">
        <f t="shared" si="76"/>
        <v>18262</v>
      </c>
      <c r="O315" s="36">
        <f t="shared" si="77"/>
        <v>0.95893719806763289</v>
      </c>
      <c r="P315" s="31">
        <v>1566</v>
      </c>
      <c r="Q315" s="31">
        <v>2170</v>
      </c>
      <c r="R315" s="31">
        <v>2170</v>
      </c>
      <c r="S315" s="31">
        <v>11924</v>
      </c>
      <c r="T315" s="36">
        <f t="shared" si="78"/>
        <v>5.4949308755760367</v>
      </c>
      <c r="U315" s="36">
        <f t="shared" si="79"/>
        <v>3.4144316730523627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50000</v>
      </c>
      <c r="R316" s="31">
        <v>50000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285104</v>
      </c>
      <c r="E317" s="32">
        <f>SUM(E311:E316)</f>
        <v>301830</v>
      </c>
      <c r="F317" s="32">
        <f>SUM(F311:F316)</f>
        <v>89233</v>
      </c>
      <c r="G317" s="37">
        <f t="shared" si="72"/>
        <v>0.31298403389640272</v>
      </c>
      <c r="H317" s="32">
        <f>SUM(H311:H316)</f>
        <v>16095</v>
      </c>
      <c r="I317" s="37">
        <f t="shared" si="73"/>
        <v>5.6453083786968963E-2</v>
      </c>
      <c r="J317" s="32">
        <f>SUM(J311:J316)</f>
        <v>6014</v>
      </c>
      <c r="K317" s="37">
        <f t="shared" si="74"/>
        <v>1.9925123413842231E-2</v>
      </c>
      <c r="L317" s="32">
        <f>SUM(L311:L316)</f>
        <v>6935</v>
      </c>
      <c r="M317" s="37">
        <f t="shared" si="75"/>
        <v>2.2976509955935462E-2</v>
      </c>
      <c r="N317" s="32">
        <f t="shared" si="76"/>
        <v>118277</v>
      </c>
      <c r="O317" s="37">
        <f t="shared" si="77"/>
        <v>0.39186628234436605</v>
      </c>
      <c r="P317" s="32">
        <f>SUM(P311:P316)</f>
        <v>21668</v>
      </c>
      <c r="Q317" s="32">
        <f>SUM(Q311:Q316)</f>
        <v>296674</v>
      </c>
      <c r="R317" s="32">
        <f>SUM(R311:R316)</f>
        <v>191682</v>
      </c>
      <c r="S317" s="32">
        <f>SUM(S311:S316)</f>
        <v>136206</v>
      </c>
      <c r="T317" s="37">
        <f t="shared" si="78"/>
        <v>0.71058315334773214</v>
      </c>
      <c r="U317" s="37">
        <f t="shared" si="79"/>
        <v>-0.67994277275244608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7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15</v>
      </c>
      <c r="M319" s="36">
        <f t="shared" si="75"/>
        <v>0</v>
      </c>
      <c r="N319" s="31">
        <f t="shared" si="76"/>
        <v>22</v>
      </c>
      <c r="O319" s="36">
        <f t="shared" si="77"/>
        <v>0</v>
      </c>
      <c r="P319" s="31">
        <v>34</v>
      </c>
      <c r="Q319" s="31">
        <v>0</v>
      </c>
      <c r="R319" s="31">
        <v>0</v>
      </c>
      <c r="S319" s="31">
        <v>49</v>
      </c>
      <c r="T319" s="36">
        <f t="shared" si="78"/>
        <v>0</v>
      </c>
      <c r="U319" s="36">
        <f t="shared" si="79"/>
        <v>-0.55882352941176472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65000</v>
      </c>
      <c r="E321" s="31">
        <v>32842</v>
      </c>
      <c r="F321" s="31">
        <v>13273</v>
      </c>
      <c r="G321" s="36">
        <f t="shared" si="72"/>
        <v>0.20419999999999999</v>
      </c>
      <c r="H321" s="31">
        <v>3147</v>
      </c>
      <c r="I321" s="36">
        <f t="shared" si="73"/>
        <v>4.8415384615384617E-2</v>
      </c>
      <c r="J321" s="31">
        <v>610</v>
      </c>
      <c r="K321" s="36">
        <f t="shared" si="74"/>
        <v>1.8573777480056026E-2</v>
      </c>
      <c r="L321" s="31">
        <v>276</v>
      </c>
      <c r="M321" s="36">
        <f t="shared" si="75"/>
        <v>8.4038730893368253E-3</v>
      </c>
      <c r="N321" s="31">
        <f t="shared" si="76"/>
        <v>17306</v>
      </c>
      <c r="O321" s="36">
        <f t="shared" si="77"/>
        <v>0.52694720175385179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65000</v>
      </c>
      <c r="E323" s="32">
        <f>SUM(E318:E322)</f>
        <v>32842</v>
      </c>
      <c r="F323" s="32">
        <f>SUM(F318:F322)</f>
        <v>13280</v>
      </c>
      <c r="G323" s="37">
        <f t="shared" si="72"/>
        <v>0.2043076923076923</v>
      </c>
      <c r="H323" s="32">
        <f>SUM(H318:H322)</f>
        <v>3147</v>
      </c>
      <c r="I323" s="37">
        <f t="shared" si="73"/>
        <v>4.8415384615384617E-2</v>
      </c>
      <c r="J323" s="32">
        <f>SUM(J318:J322)</f>
        <v>610</v>
      </c>
      <c r="K323" s="37">
        <f t="shared" si="74"/>
        <v>1.8573777480056026E-2</v>
      </c>
      <c r="L323" s="32">
        <f>SUM(L318:L322)</f>
        <v>291</v>
      </c>
      <c r="M323" s="37">
        <f t="shared" si="75"/>
        <v>8.8606053224529573E-3</v>
      </c>
      <c r="N323" s="32">
        <f t="shared" si="76"/>
        <v>17328</v>
      </c>
      <c r="O323" s="37">
        <f t="shared" si="77"/>
        <v>0.52761707569575544</v>
      </c>
      <c r="P323" s="32">
        <f>SUM(P318:P322)</f>
        <v>34</v>
      </c>
      <c r="Q323" s="32">
        <f>SUM(Q318:Q322)</f>
        <v>0</v>
      </c>
      <c r="R323" s="32">
        <f>SUM(R318:R322)</f>
        <v>0</v>
      </c>
      <c r="S323" s="32">
        <f>SUM(S318:S322)</f>
        <v>49</v>
      </c>
      <c r="T323" s="37">
        <f t="shared" si="78"/>
        <v>0</v>
      </c>
      <c r="U323" s="37">
        <f t="shared" si="79"/>
        <v>7.5588235294117645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11822</v>
      </c>
      <c r="Q325" s="31">
        <v>0</v>
      </c>
      <c r="R325" s="31">
        <v>0</v>
      </c>
      <c r="S325" s="31">
        <v>11822</v>
      </c>
      <c r="T325" s="36">
        <f t="shared" si="78"/>
        <v>0</v>
      </c>
      <c r="U325" s="36">
        <f t="shared" si="79"/>
        <v>-1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606040</v>
      </c>
      <c r="E327" s="31">
        <v>383460</v>
      </c>
      <c r="F327" s="31">
        <v>28430</v>
      </c>
      <c r="G327" s="36">
        <f t="shared" si="72"/>
        <v>4.6911094977229228E-2</v>
      </c>
      <c r="H327" s="31">
        <v>52960</v>
      </c>
      <c r="I327" s="36">
        <f t="shared" si="73"/>
        <v>8.7386971157019336E-2</v>
      </c>
      <c r="J327" s="31">
        <v>49683</v>
      </c>
      <c r="K327" s="36">
        <f t="shared" si="74"/>
        <v>0.12956501329995307</v>
      </c>
      <c r="L327" s="31">
        <v>43932</v>
      </c>
      <c r="M327" s="36">
        <f t="shared" si="75"/>
        <v>0.11456736035049288</v>
      </c>
      <c r="N327" s="31">
        <f t="shared" si="76"/>
        <v>175005</v>
      </c>
      <c r="O327" s="36">
        <f t="shared" si="77"/>
        <v>0.45638397746831483</v>
      </c>
      <c r="P327" s="31">
        <v>142949</v>
      </c>
      <c r="Q327" s="31">
        <v>346566</v>
      </c>
      <c r="R327" s="31">
        <v>430566</v>
      </c>
      <c r="S327" s="31">
        <v>230234</v>
      </c>
      <c r="T327" s="36">
        <f t="shared" si="78"/>
        <v>0.53472406088729718</v>
      </c>
      <c r="U327" s="36">
        <f t="shared" si="79"/>
        <v>-0.69267361086821166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527409</v>
      </c>
      <c r="E329" s="31">
        <v>1189623</v>
      </c>
      <c r="F329" s="31">
        <v>81489</v>
      </c>
      <c r="G329" s="36">
        <f t="shared" si="72"/>
        <v>0.1545081710778542</v>
      </c>
      <c r="H329" s="31">
        <v>1656885</v>
      </c>
      <c r="I329" s="36">
        <f t="shared" si="73"/>
        <v>3.1415561736716664</v>
      </c>
      <c r="J329" s="31">
        <v>-1148249</v>
      </c>
      <c r="K329" s="36">
        <f t="shared" si="74"/>
        <v>-0.96522091452502179</v>
      </c>
      <c r="L329" s="31">
        <v>2520412</v>
      </c>
      <c r="M329" s="36">
        <f t="shared" si="75"/>
        <v>2.1186644844627249</v>
      </c>
      <c r="N329" s="31">
        <f t="shared" si="76"/>
        <v>3110537</v>
      </c>
      <c r="O329" s="36">
        <f t="shared" si="77"/>
        <v>2.6147250011137984</v>
      </c>
      <c r="P329" s="31">
        <v>110836</v>
      </c>
      <c r="Q329" s="31">
        <v>563841</v>
      </c>
      <c r="R329" s="31">
        <v>451624</v>
      </c>
      <c r="S329" s="31">
        <v>451885</v>
      </c>
      <c r="T329" s="36">
        <f t="shared" si="78"/>
        <v>1.0005779143712468</v>
      </c>
      <c r="U329" s="36">
        <f t="shared" si="79"/>
        <v>21.740012270381463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1133449</v>
      </c>
      <c r="E332" s="32">
        <f>SUM(E324:E331)</f>
        <v>1573083</v>
      </c>
      <c r="F332" s="32">
        <f>SUM(F324:F331)</f>
        <v>109919</v>
      </c>
      <c r="G332" s="37">
        <f t="shared" si="72"/>
        <v>9.6977455536155568E-2</v>
      </c>
      <c r="H332" s="32">
        <f>SUM(H324:H331)</f>
        <v>1709845</v>
      </c>
      <c r="I332" s="37">
        <f t="shared" si="73"/>
        <v>1.5085328056224849</v>
      </c>
      <c r="J332" s="32">
        <f>SUM(J324:J331)</f>
        <v>-1098566</v>
      </c>
      <c r="K332" s="37">
        <f t="shared" si="74"/>
        <v>-0.69835221663446878</v>
      </c>
      <c r="L332" s="32">
        <f>SUM(L324:L331)</f>
        <v>2564344</v>
      </c>
      <c r="M332" s="37">
        <f t="shared" si="75"/>
        <v>1.6301390327147391</v>
      </c>
      <c r="N332" s="32">
        <f t="shared" si="76"/>
        <v>3285542</v>
      </c>
      <c r="O332" s="37">
        <f t="shared" si="77"/>
        <v>2.0886005379245725</v>
      </c>
      <c r="P332" s="32">
        <f>SUM(P324:P331)</f>
        <v>265607</v>
      </c>
      <c r="Q332" s="32">
        <f>SUM(Q324:Q331)</f>
        <v>910407</v>
      </c>
      <c r="R332" s="32">
        <f>SUM(R324:R331)</f>
        <v>882190</v>
      </c>
      <c r="S332" s="32">
        <f>SUM(S324:S331)</f>
        <v>693941</v>
      </c>
      <c r="T332" s="37">
        <f t="shared" si="78"/>
        <v>0.78661172763236942</v>
      </c>
      <c r="U332" s="37">
        <f t="shared" si="79"/>
        <v>8.6546551860455487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280487632</v>
      </c>
      <c r="E338" s="32">
        <f>SUM(E302,E304:E309,E311:E316,E318:E322,E324:E331,E333:E336)</f>
        <v>341632284</v>
      </c>
      <c r="F338" s="32">
        <f>SUM(F302,F304:F309,F311:F316,F318:F322,F324:F331,F333:F336)</f>
        <v>95890913</v>
      </c>
      <c r="G338" s="37">
        <f t="shared" si="72"/>
        <v>0.34187216140781568</v>
      </c>
      <c r="H338" s="32">
        <f>SUM(H302,H304:H309,H311:H316,H318:H322,H324:H331,H333:H336)</f>
        <v>118244700</v>
      </c>
      <c r="I338" s="37">
        <f t="shared" si="73"/>
        <v>0.42156832070228323</v>
      </c>
      <c r="J338" s="32">
        <f>SUM(J302,J304:J309,J311:J316,J318:J322,J324:J331,J333:J336)</f>
        <v>83748945</v>
      </c>
      <c r="K338" s="37">
        <f t="shared" si="74"/>
        <v>0.24514353274645437</v>
      </c>
      <c r="L338" s="32">
        <f>SUM(L302,L304:L309,L311:L316,L318:L322,L324:L331,L333:L336)</f>
        <v>107128611</v>
      </c>
      <c r="M338" s="37">
        <f t="shared" si="75"/>
        <v>0.31357871026029849</v>
      </c>
      <c r="N338" s="32">
        <f t="shared" si="76"/>
        <v>405013169</v>
      </c>
      <c r="O338" s="37">
        <f t="shared" si="77"/>
        <v>1.1855236989253626</v>
      </c>
      <c r="P338" s="32">
        <f>SUM(P302,P304:P309,P311:P316,P318:P322,P324:P331,P333:P336)</f>
        <v>88935837</v>
      </c>
      <c r="Q338" s="32">
        <f>SUM(Q302,Q304:Q309,Q311:Q316,Q318:Q322,Q324:Q331,Q333:Q336)</f>
        <v>133022718</v>
      </c>
      <c r="R338" s="32">
        <f>SUM(R302,R304:R309,R311:R316,R318:R322,R324:R331,R333:R336)</f>
        <v>217539102</v>
      </c>
      <c r="S338" s="32">
        <f>SUM(S302,S304:S309,S311:S316,S318:S322,S324:S331,S333:S336)</f>
        <v>281918442</v>
      </c>
      <c r="T338" s="37">
        <f t="shared" si="78"/>
        <v>1.2959437609519966</v>
      </c>
      <c r="U338" s="37">
        <f t="shared" si="79"/>
        <v>0.20456066546042617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2438882149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2604142127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537920239</v>
      </c>
      <c r="G339" s="39">
        <f t="shared" si="72"/>
        <v>0.22056016081816834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584393438</v>
      </c>
      <c r="I339" s="39">
        <f t="shared" si="73"/>
        <v>0.23961528368216367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553062921</v>
      </c>
      <c r="K339" s="39">
        <f t="shared" si="74"/>
        <v>0.21237816295270123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800845995</v>
      </c>
      <c r="M339" s="39">
        <f t="shared" si="75"/>
        <v>0.30752775998542881</v>
      </c>
      <c r="N339" s="34">
        <f t="shared" si="76"/>
        <v>2476222593</v>
      </c>
      <c r="O339" s="39">
        <f t="shared" si="77"/>
        <v>0.9508784360601068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528428694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4929760253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2263837284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3164070126</v>
      </c>
      <c r="T339" s="39">
        <f t="shared" si="78"/>
        <v>1.3976579272558707</v>
      </c>
      <c r="U339" s="39">
        <f t="shared" si="79"/>
        <v>0.51552329404731378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3774793869</v>
      </c>
      <c r="E8" s="31">
        <v>3788597553</v>
      </c>
      <c r="F8" s="31">
        <v>1232412796</v>
      </c>
      <c r="G8" s="36">
        <f>IF(($D8       =0),0,($F8       /$D8       ))</f>
        <v>0.32648479328130431</v>
      </c>
      <c r="H8" s="31">
        <v>996263448</v>
      </c>
      <c r="I8" s="36">
        <f>IF(($D8       =0),0,($H8       /$D8       ))</f>
        <v>0.2639252585900605</v>
      </c>
      <c r="J8" s="31">
        <v>995362308</v>
      </c>
      <c r="K8" s="36">
        <f>IF(($E8       =0),0,($J8       /$E8       ))</f>
        <v>0.26272579604339941</v>
      </c>
      <c r="L8" s="31">
        <v>564072984</v>
      </c>
      <c r="M8" s="36">
        <f>IF(($E8       =0),0,($L8       /$E8       ))</f>
        <v>0.14888701587038164</v>
      </c>
      <c r="N8" s="31">
        <f>$F8       +$H8       +$J8       +$L8</f>
        <v>3788111536</v>
      </c>
      <c r="O8" s="36">
        <f>IF(($E8       =0),0,($N8       /$E8       ))</f>
        <v>0.99987171585442869</v>
      </c>
      <c r="P8" s="31">
        <v>361370070</v>
      </c>
      <c r="Q8" s="31">
        <v>3364678235</v>
      </c>
      <c r="R8" s="31">
        <v>3443244464</v>
      </c>
      <c r="S8" s="31">
        <v>3191350021</v>
      </c>
      <c r="T8" s="36">
        <f>IF(($R8       =0),0,($S8       /$R8       ))</f>
        <v>0.92684386902131966</v>
      </c>
      <c r="U8" s="36">
        <f>IF(($P8       =0),0,(($L8       /$P8       )-1))</f>
        <v>0.56092889485839259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4023928450</v>
      </c>
      <c r="E9" s="31">
        <v>4059578080</v>
      </c>
      <c r="F9" s="31">
        <v>10160134687</v>
      </c>
      <c r="G9" s="36">
        <f>IF(($D9       =0),0,($F9       /$D9       ))</f>
        <v>2.5249292608570113</v>
      </c>
      <c r="H9" s="31">
        <v>-6211331083</v>
      </c>
      <c r="I9" s="36">
        <f>IF(($D9       =0),0,($H9       /$D9       ))</f>
        <v>-1.5435987891385097</v>
      </c>
      <c r="J9" s="31">
        <v>796996843</v>
      </c>
      <c r="K9" s="36">
        <f>IF(($E9       =0),0,($J9       /$E9       ))</f>
        <v>0.19632504346363008</v>
      </c>
      <c r="L9" s="31">
        <v>345064305</v>
      </c>
      <c r="M9" s="36">
        <f>IF(($E9       =0),0,($L9       /$E9       ))</f>
        <v>8.5000041432877177E-2</v>
      </c>
      <c r="N9" s="31">
        <f>$F9       +$H9       +$J9       +$L9</f>
        <v>5090864752</v>
      </c>
      <c r="O9" s="36">
        <f>IF(($E9       =0),0,($N9       /$E9       ))</f>
        <v>1.2540378954849416</v>
      </c>
      <c r="P9" s="31">
        <v>168703641</v>
      </c>
      <c r="Q9" s="31">
        <v>3787929510</v>
      </c>
      <c r="R9" s="31">
        <v>3802053170</v>
      </c>
      <c r="S9" s="31">
        <v>4025224565</v>
      </c>
      <c r="T9" s="36">
        <f>IF(($R9       =0),0,($S9       /$R9       ))</f>
        <v>1.0586975996971657</v>
      </c>
      <c r="U9" s="36">
        <f>IF(($P9       =0),0,(($L9       /$P9       )-1))</f>
        <v>1.0453874199431179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7798722319</v>
      </c>
      <c r="E10" s="32">
        <f>SUM(E8:E9)</f>
        <v>7848175633</v>
      </c>
      <c r="F10" s="32">
        <f>SUM(F8:F9)</f>
        <v>11392547483</v>
      </c>
      <c r="G10" s="37">
        <f t="shared" ref="G10:G54" si="0">IF(($D10      =0),0,($F10      /$D10      ))</f>
        <v>1.4608223010126129</v>
      </c>
      <c r="H10" s="32">
        <f>SUM(H8:H9)</f>
        <v>-5215067635</v>
      </c>
      <c r="I10" s="37">
        <f t="shared" ref="I10:I54" si="1">IF(($D10      =0),0,($H10      /$D10      ))</f>
        <v>-0.66870795262123239</v>
      </c>
      <c r="J10" s="32">
        <f>SUM(J8:J9)</f>
        <v>1792359151</v>
      </c>
      <c r="K10" s="37">
        <f t="shared" ref="K10:K54" si="2">IF(($E10      =0),0,($J10      /$E10      ))</f>
        <v>0.22837908258111481</v>
      </c>
      <c r="L10" s="32">
        <f>SUM(L8:L9)</f>
        <v>909137289</v>
      </c>
      <c r="M10" s="37">
        <f t="shared" ref="M10:M54" si="3">IF(($E10      =0),0,($L10      /$E10      ))</f>
        <v>0.11584058913988374</v>
      </c>
      <c r="N10" s="32">
        <f t="shared" ref="N10:N54" si="4">$F10      +$H10      +$J10      +$L10</f>
        <v>8878976288</v>
      </c>
      <c r="O10" s="37">
        <f t="shared" ref="O10:O54" si="5">IF(($E10      =0),0,($N10      /$E10      ))</f>
        <v>1.131342709847839</v>
      </c>
      <c r="P10" s="32">
        <f>SUM(P8:P9)</f>
        <v>530073711</v>
      </c>
      <c r="Q10" s="32">
        <f>SUM(Q8:Q9)</f>
        <v>7152607745</v>
      </c>
      <c r="R10" s="32">
        <f>SUM(R8:R9)</f>
        <v>7245297634</v>
      </c>
      <c r="S10" s="32">
        <f>SUM(S8:S9)</f>
        <v>7216574586</v>
      </c>
      <c r="T10" s="37">
        <f t="shared" ref="T10:T54" si="6">IF(($R10      =0),0,($S10      /$R10      ))</f>
        <v>0.99603562897606701</v>
      </c>
      <c r="U10" s="37">
        <f t="shared" ref="U10:U54" si="7">IF(($P10      =0),0,(($L10      /$P10      )-1))</f>
        <v>0.71511484182998841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142820799</v>
      </c>
      <c r="E11" s="31">
        <v>176528689</v>
      </c>
      <c r="F11" s="31">
        <v>110017378</v>
      </c>
      <c r="G11" s="36">
        <f t="shared" si="0"/>
        <v>0.77031762019480088</v>
      </c>
      <c r="H11" s="31">
        <v>40124575</v>
      </c>
      <c r="I11" s="36">
        <f t="shared" si="1"/>
        <v>0.28094349899274823</v>
      </c>
      <c r="J11" s="31">
        <v>27145496</v>
      </c>
      <c r="K11" s="36">
        <f t="shared" si="2"/>
        <v>0.15377384919003165</v>
      </c>
      <c r="L11" s="31">
        <v>1801987</v>
      </c>
      <c r="M11" s="36">
        <f t="shared" si="3"/>
        <v>1.02078988418704E-2</v>
      </c>
      <c r="N11" s="31">
        <f t="shared" si="4"/>
        <v>179089436</v>
      </c>
      <c r="O11" s="36">
        <f t="shared" si="5"/>
        <v>1.0145061237043458</v>
      </c>
      <c r="P11" s="31">
        <v>3471023</v>
      </c>
      <c r="Q11" s="31">
        <v>176834086</v>
      </c>
      <c r="R11" s="31">
        <v>177956086</v>
      </c>
      <c r="S11" s="31">
        <v>136539887</v>
      </c>
      <c r="T11" s="36">
        <f t="shared" si="6"/>
        <v>0.7672673077334371</v>
      </c>
      <c r="U11" s="36">
        <f t="shared" si="7"/>
        <v>-0.48084844151133543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38741001</v>
      </c>
      <c r="E12" s="31">
        <v>43177021</v>
      </c>
      <c r="F12" s="31">
        <v>28684646</v>
      </c>
      <c r="G12" s="36">
        <f t="shared" si="0"/>
        <v>0.74042087864482387</v>
      </c>
      <c r="H12" s="31">
        <v>1725446</v>
      </c>
      <c r="I12" s="36">
        <f t="shared" si="1"/>
        <v>4.4537981865775747E-2</v>
      </c>
      <c r="J12" s="31">
        <v>5983572</v>
      </c>
      <c r="K12" s="36">
        <f t="shared" si="2"/>
        <v>0.13858232600160164</v>
      </c>
      <c r="L12" s="31">
        <v>6768449</v>
      </c>
      <c r="M12" s="36">
        <f t="shared" si="3"/>
        <v>0.15676044440398054</v>
      </c>
      <c r="N12" s="31">
        <f t="shared" si="4"/>
        <v>43162113</v>
      </c>
      <c r="O12" s="36">
        <f t="shared" si="5"/>
        <v>0.99965472374761566</v>
      </c>
      <c r="P12" s="31">
        <v>4559282</v>
      </c>
      <c r="Q12" s="31">
        <v>33327250</v>
      </c>
      <c r="R12" s="31">
        <v>36701423</v>
      </c>
      <c r="S12" s="31">
        <v>36235781</v>
      </c>
      <c r="T12" s="36">
        <f t="shared" si="6"/>
        <v>0.98731269901987184</v>
      </c>
      <c r="U12" s="36">
        <f t="shared" si="7"/>
        <v>0.48454274159834809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176763830</v>
      </c>
      <c r="E13" s="31">
        <v>172362066</v>
      </c>
      <c r="F13" s="31">
        <v>47038684</v>
      </c>
      <c r="G13" s="36">
        <f t="shared" si="0"/>
        <v>0.26611034621732288</v>
      </c>
      <c r="H13" s="31">
        <v>32763409</v>
      </c>
      <c r="I13" s="36">
        <f t="shared" si="1"/>
        <v>0.18535131876244137</v>
      </c>
      <c r="J13" s="31">
        <v>59268680</v>
      </c>
      <c r="K13" s="36">
        <f t="shared" si="2"/>
        <v>0.34386150836692803</v>
      </c>
      <c r="L13" s="31">
        <v>38124066</v>
      </c>
      <c r="M13" s="36">
        <f t="shared" si="3"/>
        <v>0.22118594238711434</v>
      </c>
      <c r="N13" s="31">
        <f t="shared" si="4"/>
        <v>177194839</v>
      </c>
      <c r="O13" s="36">
        <f t="shared" si="5"/>
        <v>1.0280384954308914</v>
      </c>
      <c r="P13" s="31">
        <v>22538162</v>
      </c>
      <c r="Q13" s="31">
        <v>191784672</v>
      </c>
      <c r="R13" s="31">
        <v>178386668</v>
      </c>
      <c r="S13" s="31">
        <v>162644940</v>
      </c>
      <c r="T13" s="36">
        <f t="shared" si="6"/>
        <v>0.91175501971929873</v>
      </c>
      <c r="U13" s="36">
        <f t="shared" si="7"/>
        <v>0.69153394141012914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227484867</v>
      </c>
      <c r="E14" s="31">
        <v>227499398</v>
      </c>
      <c r="F14" s="31">
        <v>64927792</v>
      </c>
      <c r="G14" s="36">
        <f t="shared" si="0"/>
        <v>0.28541587339961388</v>
      </c>
      <c r="H14" s="31">
        <v>60651460</v>
      </c>
      <c r="I14" s="36">
        <f t="shared" si="1"/>
        <v>0.26661755922428015</v>
      </c>
      <c r="J14" s="31">
        <v>55604965</v>
      </c>
      <c r="K14" s="36">
        <f t="shared" si="2"/>
        <v>0.24441807533925869</v>
      </c>
      <c r="L14" s="31">
        <v>44280357</v>
      </c>
      <c r="M14" s="36">
        <f t="shared" si="3"/>
        <v>0.19463944691405294</v>
      </c>
      <c r="N14" s="31">
        <f t="shared" si="4"/>
        <v>225464574</v>
      </c>
      <c r="O14" s="36">
        <f t="shared" si="5"/>
        <v>0.99105569501331159</v>
      </c>
      <c r="P14" s="31">
        <v>41362746</v>
      </c>
      <c r="Q14" s="31">
        <v>255278068</v>
      </c>
      <c r="R14" s="31">
        <v>255440600</v>
      </c>
      <c r="S14" s="31">
        <v>232052684</v>
      </c>
      <c r="T14" s="36">
        <f t="shared" si="6"/>
        <v>0.90844088214637764</v>
      </c>
      <c r="U14" s="36">
        <f t="shared" si="7"/>
        <v>7.0537168881389167E-2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90826889</v>
      </c>
      <c r="E15" s="31">
        <v>86748368</v>
      </c>
      <c r="F15" s="31">
        <v>13279597</v>
      </c>
      <c r="G15" s="36">
        <f t="shared" si="0"/>
        <v>0.14620777113702529</v>
      </c>
      <c r="H15" s="31">
        <v>10271452</v>
      </c>
      <c r="I15" s="36">
        <f t="shared" si="1"/>
        <v>0.11308822875128972</v>
      </c>
      <c r="J15" s="31">
        <v>17452464</v>
      </c>
      <c r="K15" s="36">
        <f t="shared" si="2"/>
        <v>0.2011849260380322</v>
      </c>
      <c r="L15" s="31">
        <v>15802584</v>
      </c>
      <c r="M15" s="36">
        <f t="shared" si="3"/>
        <v>0.18216577861153538</v>
      </c>
      <c r="N15" s="31">
        <f t="shared" si="4"/>
        <v>56806097</v>
      </c>
      <c r="O15" s="36">
        <f t="shared" si="5"/>
        <v>0.65483764489955587</v>
      </c>
      <c r="P15" s="31">
        <v>4912789</v>
      </c>
      <c r="Q15" s="31">
        <v>98766201</v>
      </c>
      <c r="R15" s="31">
        <v>95962301</v>
      </c>
      <c r="S15" s="31">
        <v>58337533</v>
      </c>
      <c r="T15" s="36">
        <f t="shared" si="6"/>
        <v>0.60792136487014836</v>
      </c>
      <c r="U15" s="36">
        <f t="shared" si="7"/>
        <v>2.2166217600633775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422532862</v>
      </c>
      <c r="E16" s="31">
        <v>557739987</v>
      </c>
      <c r="F16" s="31">
        <v>200954718</v>
      </c>
      <c r="G16" s="36">
        <f t="shared" si="0"/>
        <v>0.47559547687914511</v>
      </c>
      <c r="H16" s="31">
        <v>119006587</v>
      </c>
      <c r="I16" s="36">
        <f t="shared" si="1"/>
        <v>0.28165048852460617</v>
      </c>
      <c r="J16" s="31">
        <v>58912507</v>
      </c>
      <c r="K16" s="36">
        <f t="shared" si="2"/>
        <v>0.10562718896466715</v>
      </c>
      <c r="L16" s="31">
        <v>143288724</v>
      </c>
      <c r="M16" s="36">
        <f t="shared" si="3"/>
        <v>0.25690954089687673</v>
      </c>
      <c r="N16" s="31">
        <f t="shared" si="4"/>
        <v>522162536</v>
      </c>
      <c r="O16" s="36">
        <f t="shared" si="5"/>
        <v>0.93621140346890708</v>
      </c>
      <c r="P16" s="31">
        <v>58013422</v>
      </c>
      <c r="Q16" s="31">
        <v>361538505</v>
      </c>
      <c r="R16" s="31">
        <v>361670248</v>
      </c>
      <c r="S16" s="31">
        <v>436298357</v>
      </c>
      <c r="T16" s="36">
        <f t="shared" si="6"/>
        <v>1.2063429585725836</v>
      </c>
      <c r="U16" s="36">
        <f t="shared" si="7"/>
        <v>1.4699236669748599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44362219</v>
      </c>
      <c r="E17" s="31">
        <v>45650923</v>
      </c>
      <c r="F17" s="31">
        <v>33107533</v>
      </c>
      <c r="G17" s="36">
        <f t="shared" si="0"/>
        <v>0.74630020198042846</v>
      </c>
      <c r="H17" s="31">
        <v>1754297</v>
      </c>
      <c r="I17" s="36">
        <f t="shared" si="1"/>
        <v>3.9544843327156382E-2</v>
      </c>
      <c r="J17" s="31">
        <v>1168916</v>
      </c>
      <c r="K17" s="36">
        <f t="shared" si="2"/>
        <v>2.5605528282527826E-2</v>
      </c>
      <c r="L17" s="31">
        <v>1102250</v>
      </c>
      <c r="M17" s="36">
        <f t="shared" si="3"/>
        <v>2.4145185410599474E-2</v>
      </c>
      <c r="N17" s="31">
        <f t="shared" si="4"/>
        <v>37132996</v>
      </c>
      <c r="O17" s="36">
        <f t="shared" si="5"/>
        <v>0.81341172444640386</v>
      </c>
      <c r="P17" s="31">
        <v>-41690</v>
      </c>
      <c r="Q17" s="31">
        <v>32755468</v>
      </c>
      <c r="R17" s="31">
        <v>46616092</v>
      </c>
      <c r="S17" s="31">
        <v>381383042</v>
      </c>
      <c r="T17" s="36">
        <f t="shared" si="6"/>
        <v>8.1813602478732026</v>
      </c>
      <c r="U17" s="36">
        <f t="shared" si="7"/>
        <v>-27.439194051331256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87439000</v>
      </c>
      <c r="E18" s="31">
        <v>87720500</v>
      </c>
      <c r="F18" s="31">
        <v>48847305</v>
      </c>
      <c r="G18" s="36">
        <f t="shared" si="0"/>
        <v>0.55864436921739724</v>
      </c>
      <c r="H18" s="31">
        <v>42085801</v>
      </c>
      <c r="I18" s="36">
        <f t="shared" si="1"/>
        <v>0.48131612895847392</v>
      </c>
      <c r="J18" s="31">
        <v>7024526</v>
      </c>
      <c r="K18" s="36">
        <f t="shared" si="2"/>
        <v>8.0078499324559252E-2</v>
      </c>
      <c r="L18" s="31">
        <v>-2305707</v>
      </c>
      <c r="M18" s="36">
        <f t="shared" si="3"/>
        <v>-2.6284699699614115E-2</v>
      </c>
      <c r="N18" s="31">
        <f t="shared" si="4"/>
        <v>95651925</v>
      </c>
      <c r="O18" s="36">
        <f t="shared" si="5"/>
        <v>1.0904170062870138</v>
      </c>
      <c r="P18" s="31">
        <v>2492737</v>
      </c>
      <c r="Q18" s="31">
        <v>87794000</v>
      </c>
      <c r="R18" s="31">
        <v>87794001</v>
      </c>
      <c r="S18" s="31">
        <v>88933513</v>
      </c>
      <c r="T18" s="36">
        <f t="shared" si="6"/>
        <v>1.0129793834091239</v>
      </c>
      <c r="U18" s="36">
        <f t="shared" si="7"/>
        <v>-1.9249700229105597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1230971467</v>
      </c>
      <c r="E19" s="32">
        <f>SUM(E11:E18)</f>
        <v>1397426952</v>
      </c>
      <c r="F19" s="32">
        <f>SUM(F11:F18)</f>
        <v>546857653</v>
      </c>
      <c r="G19" s="37">
        <f t="shared" si="0"/>
        <v>0.4442488454527273</v>
      </c>
      <c r="H19" s="32">
        <f>SUM(H11:H18)</f>
        <v>308383027</v>
      </c>
      <c r="I19" s="37">
        <f t="shared" si="1"/>
        <v>0.25052004475096418</v>
      </c>
      <c r="J19" s="32">
        <f>SUM(J11:J18)</f>
        <v>232561126</v>
      </c>
      <c r="K19" s="37">
        <f t="shared" si="2"/>
        <v>0.16642095364423742</v>
      </c>
      <c r="L19" s="32">
        <f>SUM(L11:L18)</f>
        <v>248862710</v>
      </c>
      <c r="M19" s="37">
        <f t="shared" si="3"/>
        <v>0.17808638200646354</v>
      </c>
      <c r="N19" s="32">
        <f t="shared" si="4"/>
        <v>1336664516</v>
      </c>
      <c r="O19" s="37">
        <f t="shared" si="5"/>
        <v>0.95651834543978365</v>
      </c>
      <c r="P19" s="32">
        <f>SUM(P11:P18)</f>
        <v>137308471</v>
      </c>
      <c r="Q19" s="32">
        <f>SUM(Q11:Q18)</f>
        <v>1238078250</v>
      </c>
      <c r="R19" s="32">
        <f>SUM(R11:R18)</f>
        <v>1240527419</v>
      </c>
      <c r="S19" s="32">
        <f>SUM(S11:S18)</f>
        <v>1532425737</v>
      </c>
      <c r="T19" s="37">
        <f t="shared" si="6"/>
        <v>1.2353017865863067</v>
      </c>
      <c r="U19" s="37">
        <f t="shared" si="7"/>
        <v>0.81243522841354787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350904000</v>
      </c>
      <c r="E20" s="31">
        <v>375904000</v>
      </c>
      <c r="F20" s="31">
        <v>21820891</v>
      </c>
      <c r="G20" s="36">
        <f t="shared" si="0"/>
        <v>6.2184788432163782E-2</v>
      </c>
      <c r="H20" s="31">
        <v>114973688</v>
      </c>
      <c r="I20" s="36">
        <f t="shared" si="1"/>
        <v>0.32764997834165471</v>
      </c>
      <c r="J20" s="31">
        <v>102380724</v>
      </c>
      <c r="K20" s="36">
        <f t="shared" si="2"/>
        <v>0.27235869796543799</v>
      </c>
      <c r="L20" s="31">
        <v>12747985</v>
      </c>
      <c r="M20" s="36">
        <f t="shared" si="3"/>
        <v>3.3912874031667657E-2</v>
      </c>
      <c r="N20" s="31">
        <f t="shared" si="4"/>
        <v>251923288</v>
      </c>
      <c r="O20" s="36">
        <f t="shared" si="5"/>
        <v>0.67017985443091854</v>
      </c>
      <c r="P20" s="31">
        <v>7238920</v>
      </c>
      <c r="Q20" s="31">
        <v>324543000</v>
      </c>
      <c r="R20" s="31">
        <v>341922652</v>
      </c>
      <c r="S20" s="31">
        <v>328223257</v>
      </c>
      <c r="T20" s="36">
        <f t="shared" si="6"/>
        <v>0.95993422804874595</v>
      </c>
      <c r="U20" s="36">
        <f t="shared" si="7"/>
        <v>0.7610341045349307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419373644</v>
      </c>
      <c r="E21" s="31">
        <v>422775072</v>
      </c>
      <c r="F21" s="31">
        <v>193231409</v>
      </c>
      <c r="G21" s="36">
        <f t="shared" si="0"/>
        <v>0.4607619285679288</v>
      </c>
      <c r="H21" s="31">
        <v>126144428</v>
      </c>
      <c r="I21" s="36">
        <f t="shared" si="1"/>
        <v>0.30079245514055242</v>
      </c>
      <c r="J21" s="31">
        <v>98915309</v>
      </c>
      <c r="K21" s="36">
        <f t="shared" si="2"/>
        <v>0.2339667486355487</v>
      </c>
      <c r="L21" s="31">
        <v>19123925</v>
      </c>
      <c r="M21" s="36">
        <f t="shared" si="3"/>
        <v>4.5234277672833084E-2</v>
      </c>
      <c r="N21" s="31">
        <f t="shared" si="4"/>
        <v>437415071</v>
      </c>
      <c r="O21" s="36">
        <f t="shared" si="5"/>
        <v>1.0346283401496292</v>
      </c>
      <c r="P21" s="31">
        <v>16554245</v>
      </c>
      <c r="Q21" s="31">
        <v>413623253</v>
      </c>
      <c r="R21" s="31">
        <v>420562440</v>
      </c>
      <c r="S21" s="31">
        <v>406397981</v>
      </c>
      <c r="T21" s="36">
        <f t="shared" si="6"/>
        <v>0.96632019968307203</v>
      </c>
      <c r="U21" s="36">
        <f t="shared" si="7"/>
        <v>0.15522785847376297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112657723</v>
      </c>
      <c r="E22" s="31">
        <v>112657724</v>
      </c>
      <c r="F22" s="31">
        <v>37150560</v>
      </c>
      <c r="G22" s="36">
        <f t="shared" si="0"/>
        <v>0.32976487550702582</v>
      </c>
      <c r="H22" s="31">
        <v>30063586</v>
      </c>
      <c r="I22" s="36">
        <f t="shared" si="1"/>
        <v>0.26685774574016552</v>
      </c>
      <c r="J22" s="31">
        <v>26670235</v>
      </c>
      <c r="K22" s="36">
        <f t="shared" si="2"/>
        <v>0.23673685259254837</v>
      </c>
      <c r="L22" s="31">
        <v>5223859</v>
      </c>
      <c r="M22" s="36">
        <f t="shared" si="3"/>
        <v>4.6369292885767868E-2</v>
      </c>
      <c r="N22" s="31">
        <f t="shared" si="4"/>
        <v>99108240</v>
      </c>
      <c r="O22" s="36">
        <f t="shared" si="5"/>
        <v>0.8797287614296202</v>
      </c>
      <c r="P22" s="31">
        <v>13748698</v>
      </c>
      <c r="Q22" s="31">
        <v>99307436</v>
      </c>
      <c r="R22" s="31">
        <v>99307476</v>
      </c>
      <c r="S22" s="31">
        <v>99310065</v>
      </c>
      <c r="T22" s="36">
        <f t="shared" si="6"/>
        <v>1.0000260705447794</v>
      </c>
      <c r="U22" s="36">
        <f t="shared" si="7"/>
        <v>-0.62004700372355259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23335584</v>
      </c>
      <c r="E23" s="31">
        <v>28422695</v>
      </c>
      <c r="F23" s="31">
        <v>12201162</v>
      </c>
      <c r="G23" s="36">
        <f t="shared" si="0"/>
        <v>0.52285650961210139</v>
      </c>
      <c r="H23" s="31">
        <v>10613260</v>
      </c>
      <c r="I23" s="36">
        <f t="shared" si="1"/>
        <v>0.45481013031428741</v>
      </c>
      <c r="J23" s="31">
        <v>9736715</v>
      </c>
      <c r="K23" s="36">
        <f t="shared" si="2"/>
        <v>0.34256832436192275</v>
      </c>
      <c r="L23" s="31">
        <v>9791442</v>
      </c>
      <c r="M23" s="36">
        <f t="shared" si="3"/>
        <v>0.34449379272444081</v>
      </c>
      <c r="N23" s="31">
        <f t="shared" si="4"/>
        <v>42342579</v>
      </c>
      <c r="O23" s="36">
        <f t="shared" si="5"/>
        <v>1.4897453953609958</v>
      </c>
      <c r="P23" s="31">
        <v>11070402</v>
      </c>
      <c r="Q23" s="31">
        <v>30383184</v>
      </c>
      <c r="R23" s="31">
        <v>29248595</v>
      </c>
      <c r="S23" s="31">
        <v>39691469</v>
      </c>
      <c r="T23" s="36">
        <f t="shared" si="6"/>
        <v>1.3570384833869797</v>
      </c>
      <c r="U23" s="36">
        <f t="shared" si="7"/>
        <v>-0.1155296799520017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168213217</v>
      </c>
      <c r="E24" s="31">
        <v>168125717</v>
      </c>
      <c r="F24" s="31">
        <v>64349069</v>
      </c>
      <c r="G24" s="36">
        <f t="shared" si="0"/>
        <v>0.38254466651095553</v>
      </c>
      <c r="H24" s="31">
        <v>40363184</v>
      </c>
      <c r="I24" s="36">
        <f t="shared" si="1"/>
        <v>0.23995251217387989</v>
      </c>
      <c r="J24" s="31">
        <v>31070422</v>
      </c>
      <c r="K24" s="36">
        <f t="shared" si="2"/>
        <v>0.18480469588123749</v>
      </c>
      <c r="L24" s="31">
        <v>12288146</v>
      </c>
      <c r="M24" s="36">
        <f t="shared" si="3"/>
        <v>7.3089032536289497E-2</v>
      </c>
      <c r="N24" s="31">
        <f t="shared" si="4"/>
        <v>148070821</v>
      </c>
      <c r="O24" s="36">
        <f t="shared" si="5"/>
        <v>0.88071488194753689</v>
      </c>
      <c r="P24" s="31">
        <v>10044647</v>
      </c>
      <c r="Q24" s="31">
        <v>160891634</v>
      </c>
      <c r="R24" s="31">
        <v>162891634</v>
      </c>
      <c r="S24" s="31">
        <v>141637561</v>
      </c>
      <c r="T24" s="36">
        <f t="shared" si="6"/>
        <v>0.8695201682365099</v>
      </c>
      <c r="U24" s="36">
        <f t="shared" si="7"/>
        <v>0.22335269721275419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165260670</v>
      </c>
      <c r="E25" s="31">
        <v>173760670</v>
      </c>
      <c r="F25" s="31">
        <v>93909284</v>
      </c>
      <c r="G25" s="36">
        <f t="shared" si="0"/>
        <v>0.56824944495263152</v>
      </c>
      <c r="H25" s="31">
        <v>34470098</v>
      </c>
      <c r="I25" s="36">
        <f t="shared" si="1"/>
        <v>0.2085801661096981</v>
      </c>
      <c r="J25" s="31">
        <v>25377030</v>
      </c>
      <c r="K25" s="36">
        <f t="shared" si="2"/>
        <v>0.14604588023285131</v>
      </c>
      <c r="L25" s="31">
        <v>32142404</v>
      </c>
      <c r="M25" s="36">
        <f t="shared" si="3"/>
        <v>0.18498089354742936</v>
      </c>
      <c r="N25" s="31">
        <f t="shared" si="4"/>
        <v>185898816</v>
      </c>
      <c r="O25" s="36">
        <f t="shared" si="5"/>
        <v>1.069855543259588</v>
      </c>
      <c r="P25" s="31">
        <v>31322538</v>
      </c>
      <c r="Q25" s="31">
        <v>388552848</v>
      </c>
      <c r="R25" s="31">
        <v>187610597</v>
      </c>
      <c r="S25" s="31">
        <v>309334356</v>
      </c>
      <c r="T25" s="36">
        <f t="shared" si="6"/>
        <v>1.6488106799212414</v>
      </c>
      <c r="U25" s="36">
        <f t="shared" si="7"/>
        <v>2.6174954277332185E-2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365621959</v>
      </c>
      <c r="E26" s="31">
        <v>374031828</v>
      </c>
      <c r="F26" s="31">
        <v>13230991</v>
      </c>
      <c r="G26" s="36">
        <f t="shared" si="0"/>
        <v>3.6187626794046031E-2</v>
      </c>
      <c r="H26" s="31">
        <v>12168487</v>
      </c>
      <c r="I26" s="36">
        <f t="shared" si="1"/>
        <v>3.3281608777770373E-2</v>
      </c>
      <c r="J26" s="31">
        <v>9780971</v>
      </c>
      <c r="K26" s="36">
        <f t="shared" si="2"/>
        <v>2.6150103461248759E-2</v>
      </c>
      <c r="L26" s="31">
        <v>5537088</v>
      </c>
      <c r="M26" s="36">
        <f t="shared" si="3"/>
        <v>1.4803788302208335E-2</v>
      </c>
      <c r="N26" s="31">
        <f t="shared" si="4"/>
        <v>40717537</v>
      </c>
      <c r="O26" s="36">
        <f t="shared" si="5"/>
        <v>0.10886115552711734</v>
      </c>
      <c r="P26" s="31">
        <v>14414147</v>
      </c>
      <c r="Q26" s="31">
        <v>259065600</v>
      </c>
      <c r="R26" s="31">
        <v>287181512</v>
      </c>
      <c r="S26" s="31">
        <v>8852930</v>
      </c>
      <c r="T26" s="36">
        <f t="shared" si="6"/>
        <v>3.0826949612271698E-2</v>
      </c>
      <c r="U26" s="36">
        <f t="shared" si="7"/>
        <v>-0.61585739343438084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1605366797</v>
      </c>
      <c r="E27" s="32">
        <f>SUM(E20:E26)</f>
        <v>1655677706</v>
      </c>
      <c r="F27" s="32">
        <f>SUM(F20:F26)</f>
        <v>435893366</v>
      </c>
      <c r="G27" s="37">
        <f t="shared" si="0"/>
        <v>0.27152259957946545</v>
      </c>
      <c r="H27" s="32">
        <f>SUM(H20:H26)</f>
        <v>368796731</v>
      </c>
      <c r="I27" s="37">
        <f t="shared" si="1"/>
        <v>0.22972739419376442</v>
      </c>
      <c r="J27" s="32">
        <f>SUM(J20:J26)</f>
        <v>303931406</v>
      </c>
      <c r="K27" s="37">
        <f t="shared" si="2"/>
        <v>0.1835691843277136</v>
      </c>
      <c r="L27" s="32">
        <f>SUM(L20:L26)</f>
        <v>96854849</v>
      </c>
      <c r="M27" s="37">
        <f t="shared" si="3"/>
        <v>5.8498612772889508E-2</v>
      </c>
      <c r="N27" s="32">
        <f t="shared" si="4"/>
        <v>1205476352</v>
      </c>
      <c r="O27" s="37">
        <f t="shared" si="5"/>
        <v>0.7280863586140478</v>
      </c>
      <c r="P27" s="32">
        <f>SUM(P20:P26)</f>
        <v>104393597</v>
      </c>
      <c r="Q27" s="32">
        <f>SUM(Q20:Q26)</f>
        <v>1676366955</v>
      </c>
      <c r="R27" s="32">
        <f>SUM(R20:R26)</f>
        <v>1528724906</v>
      </c>
      <c r="S27" s="32">
        <f>SUM(S20:S26)</f>
        <v>1333447619</v>
      </c>
      <c r="T27" s="37">
        <f t="shared" si="6"/>
        <v>0.87226132953445845</v>
      </c>
      <c r="U27" s="37">
        <f t="shared" si="7"/>
        <v>-7.2214658912461815E-2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162891224</v>
      </c>
      <c r="E28" s="31">
        <v>167921434</v>
      </c>
      <c r="F28" s="31">
        <v>70820099</v>
      </c>
      <c r="G28" s="36">
        <f t="shared" si="0"/>
        <v>0.43476927277555483</v>
      </c>
      <c r="H28" s="31">
        <v>26637193</v>
      </c>
      <c r="I28" s="36">
        <f t="shared" si="1"/>
        <v>0.16352748997699226</v>
      </c>
      <c r="J28" s="31">
        <v>20717332</v>
      </c>
      <c r="K28" s="36">
        <f t="shared" si="2"/>
        <v>0.12337514935704992</v>
      </c>
      <c r="L28" s="31">
        <v>30377766</v>
      </c>
      <c r="M28" s="36">
        <f t="shared" si="3"/>
        <v>0.18090463662905595</v>
      </c>
      <c r="N28" s="31">
        <f t="shared" si="4"/>
        <v>148552390</v>
      </c>
      <c r="O28" s="36">
        <f t="shared" si="5"/>
        <v>0.88465412938291133</v>
      </c>
      <c r="P28" s="31">
        <v>10581595</v>
      </c>
      <c r="Q28" s="31">
        <v>120390792</v>
      </c>
      <c r="R28" s="31">
        <v>152317518</v>
      </c>
      <c r="S28" s="31">
        <v>122270901</v>
      </c>
      <c r="T28" s="36">
        <f t="shared" si="6"/>
        <v>0.80273695767547892</v>
      </c>
      <c r="U28" s="36">
        <f t="shared" si="7"/>
        <v>1.8708116309497766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229029167</v>
      </c>
      <c r="E29" s="31">
        <v>233016167</v>
      </c>
      <c r="F29" s="31">
        <v>96344851</v>
      </c>
      <c r="G29" s="36">
        <f t="shared" si="0"/>
        <v>0.42066629443751152</v>
      </c>
      <c r="H29" s="31">
        <v>74262780</v>
      </c>
      <c r="I29" s="36">
        <f t="shared" si="1"/>
        <v>0.3242503169912852</v>
      </c>
      <c r="J29" s="31">
        <v>60150307</v>
      </c>
      <c r="K29" s="36">
        <f t="shared" si="2"/>
        <v>0.25813791280842757</v>
      </c>
      <c r="L29" s="31">
        <v>9789059</v>
      </c>
      <c r="M29" s="36">
        <f t="shared" si="3"/>
        <v>4.2010213823489767E-2</v>
      </c>
      <c r="N29" s="31">
        <f t="shared" si="4"/>
        <v>240546997</v>
      </c>
      <c r="O29" s="36">
        <f t="shared" si="5"/>
        <v>1.0323189163093562</v>
      </c>
      <c r="P29" s="31">
        <v>6996740</v>
      </c>
      <c r="Q29" s="31">
        <v>234697636</v>
      </c>
      <c r="R29" s="31">
        <v>233683399</v>
      </c>
      <c r="S29" s="31">
        <v>212005274</v>
      </c>
      <c r="T29" s="36">
        <f t="shared" si="6"/>
        <v>0.9072329267172291</v>
      </c>
      <c r="U29" s="36">
        <f t="shared" si="7"/>
        <v>0.39908857553660715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182264681</v>
      </c>
      <c r="E30" s="31">
        <v>231003681</v>
      </c>
      <c r="F30" s="31">
        <v>70621319</v>
      </c>
      <c r="G30" s="36">
        <f t="shared" si="0"/>
        <v>0.38746573725932126</v>
      </c>
      <c r="H30" s="31">
        <v>5967107</v>
      </c>
      <c r="I30" s="36">
        <f t="shared" si="1"/>
        <v>3.2738690607863843E-2</v>
      </c>
      <c r="J30" s="31">
        <v>44808629</v>
      </c>
      <c r="K30" s="36">
        <f t="shared" si="2"/>
        <v>0.19397365793491403</v>
      </c>
      <c r="L30" s="31">
        <v>32270264</v>
      </c>
      <c r="M30" s="36">
        <f t="shared" si="3"/>
        <v>0.13969588649109016</v>
      </c>
      <c r="N30" s="31">
        <f t="shared" si="4"/>
        <v>153667319</v>
      </c>
      <c r="O30" s="36">
        <f t="shared" si="5"/>
        <v>0.66521588891910344</v>
      </c>
      <c r="P30" s="31">
        <v>5557905</v>
      </c>
      <c r="Q30" s="31">
        <v>173756279</v>
      </c>
      <c r="R30" s="31">
        <v>182955534</v>
      </c>
      <c r="S30" s="31">
        <v>160625374</v>
      </c>
      <c r="T30" s="36">
        <f t="shared" si="6"/>
        <v>0.87794761102990193</v>
      </c>
      <c r="U30" s="36">
        <f t="shared" si="7"/>
        <v>4.8061920813687893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98310688</v>
      </c>
      <c r="E31" s="31">
        <v>124297482</v>
      </c>
      <c r="F31" s="31">
        <v>11685592</v>
      </c>
      <c r="G31" s="36">
        <f t="shared" si="0"/>
        <v>0.11886390216290624</v>
      </c>
      <c r="H31" s="31">
        <v>1712034</v>
      </c>
      <c r="I31" s="36">
        <f t="shared" si="1"/>
        <v>1.7414525671918805E-2</v>
      </c>
      <c r="J31" s="31">
        <v>1034607</v>
      </c>
      <c r="K31" s="36">
        <f t="shared" si="2"/>
        <v>8.3236360331096649E-3</v>
      </c>
      <c r="L31" s="31">
        <v>3357004</v>
      </c>
      <c r="M31" s="36">
        <f t="shared" si="3"/>
        <v>2.7007819836607792E-2</v>
      </c>
      <c r="N31" s="31">
        <f t="shared" si="4"/>
        <v>17789237</v>
      </c>
      <c r="O31" s="36">
        <f t="shared" si="5"/>
        <v>0.14311824112414442</v>
      </c>
      <c r="P31" s="31">
        <v>2139849</v>
      </c>
      <c r="Q31" s="31">
        <v>78483883</v>
      </c>
      <c r="R31" s="31">
        <v>106684953</v>
      </c>
      <c r="S31" s="31">
        <v>18351433</v>
      </c>
      <c r="T31" s="36">
        <f t="shared" si="6"/>
        <v>0.17201519505754481</v>
      </c>
      <c r="U31" s="36">
        <f t="shared" si="7"/>
        <v>0.56880415393796468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101317370</v>
      </c>
      <c r="E32" s="31">
        <v>102456734</v>
      </c>
      <c r="F32" s="31">
        <v>41731472</v>
      </c>
      <c r="G32" s="36">
        <f t="shared" si="0"/>
        <v>0.41188862284917188</v>
      </c>
      <c r="H32" s="31">
        <v>32304594</v>
      </c>
      <c r="I32" s="36">
        <f t="shared" si="1"/>
        <v>0.31884556419101678</v>
      </c>
      <c r="J32" s="31">
        <v>25156418</v>
      </c>
      <c r="K32" s="36">
        <f t="shared" si="2"/>
        <v>0.2455321091925495</v>
      </c>
      <c r="L32" s="31">
        <v>5691696</v>
      </c>
      <c r="M32" s="36">
        <f t="shared" si="3"/>
        <v>5.5552190449482806E-2</v>
      </c>
      <c r="N32" s="31">
        <f t="shared" si="4"/>
        <v>104884180</v>
      </c>
      <c r="O32" s="36">
        <f t="shared" si="5"/>
        <v>1.0236924007357096</v>
      </c>
      <c r="P32" s="31">
        <v>3929048</v>
      </c>
      <c r="Q32" s="31">
        <v>92866944</v>
      </c>
      <c r="R32" s="31">
        <v>95807976</v>
      </c>
      <c r="S32" s="31">
        <v>96494522</v>
      </c>
      <c r="T32" s="36">
        <f t="shared" si="6"/>
        <v>1.0071658543334638</v>
      </c>
      <c r="U32" s="36">
        <f t="shared" si="7"/>
        <v>0.44861961472600997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239322414</v>
      </c>
      <c r="E33" s="31">
        <v>244763625</v>
      </c>
      <c r="F33" s="31">
        <v>179921330</v>
      </c>
      <c r="G33" s="36">
        <f t="shared" si="0"/>
        <v>0.75179473160420318</v>
      </c>
      <c r="H33" s="31">
        <v>5006673</v>
      </c>
      <c r="I33" s="36">
        <f t="shared" si="1"/>
        <v>2.0920200980423003E-2</v>
      </c>
      <c r="J33" s="31">
        <v>12182715</v>
      </c>
      <c r="K33" s="36">
        <f t="shared" si="2"/>
        <v>4.9773388509015588E-2</v>
      </c>
      <c r="L33" s="31">
        <v>9282549</v>
      </c>
      <c r="M33" s="36">
        <f t="shared" si="3"/>
        <v>3.7924544547826497E-2</v>
      </c>
      <c r="N33" s="31">
        <f t="shared" si="4"/>
        <v>206393267</v>
      </c>
      <c r="O33" s="36">
        <f t="shared" si="5"/>
        <v>0.84323504769142066</v>
      </c>
      <c r="P33" s="31">
        <v>16203837</v>
      </c>
      <c r="Q33" s="31">
        <v>212641689</v>
      </c>
      <c r="R33" s="31">
        <v>239575029</v>
      </c>
      <c r="S33" s="31">
        <v>208212490</v>
      </c>
      <c r="T33" s="36">
        <f t="shared" si="6"/>
        <v>0.86909095187879537</v>
      </c>
      <c r="U33" s="36">
        <f t="shared" si="7"/>
        <v>-0.42713883137679054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1124026031</v>
      </c>
      <c r="E34" s="31">
        <v>1154116705</v>
      </c>
      <c r="F34" s="31">
        <v>362388122</v>
      </c>
      <c r="G34" s="36">
        <f t="shared" si="0"/>
        <v>0.32240189462302588</v>
      </c>
      <c r="H34" s="31">
        <v>320819582</v>
      </c>
      <c r="I34" s="36">
        <f t="shared" si="1"/>
        <v>0.28542006426183913</v>
      </c>
      <c r="J34" s="31">
        <v>238667939</v>
      </c>
      <c r="K34" s="36">
        <f t="shared" si="2"/>
        <v>0.20679705784173708</v>
      </c>
      <c r="L34" s="31">
        <v>67541864</v>
      </c>
      <c r="M34" s="36">
        <f t="shared" si="3"/>
        <v>5.8522559900040613E-2</v>
      </c>
      <c r="N34" s="31">
        <f t="shared" si="4"/>
        <v>989417507</v>
      </c>
      <c r="O34" s="36">
        <f t="shared" si="5"/>
        <v>0.8572941563998937</v>
      </c>
      <c r="P34" s="31">
        <v>89722430</v>
      </c>
      <c r="Q34" s="31">
        <v>1016327676</v>
      </c>
      <c r="R34" s="31">
        <v>1062734648</v>
      </c>
      <c r="S34" s="31">
        <v>914408399</v>
      </c>
      <c r="T34" s="36">
        <f t="shared" si="6"/>
        <v>0.86042964790962573</v>
      </c>
      <c r="U34" s="36">
        <f t="shared" si="7"/>
        <v>-0.24721316620604239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2137161575</v>
      </c>
      <c r="E35" s="32">
        <f>SUM(E28:E34)</f>
        <v>2257575828</v>
      </c>
      <c r="F35" s="32">
        <f>SUM(F28:F34)</f>
        <v>833512785</v>
      </c>
      <c r="G35" s="37">
        <f t="shared" si="0"/>
        <v>0.39000925093836203</v>
      </c>
      <c r="H35" s="32">
        <f>SUM(H28:H34)</f>
        <v>466709963</v>
      </c>
      <c r="I35" s="37">
        <f t="shared" si="1"/>
        <v>0.21837841764490828</v>
      </c>
      <c r="J35" s="32">
        <f>SUM(J28:J34)</f>
        <v>402717947</v>
      </c>
      <c r="K35" s="37">
        <f t="shared" si="2"/>
        <v>0.17838512532124789</v>
      </c>
      <c r="L35" s="32">
        <f>SUM(L28:L34)</f>
        <v>158310202</v>
      </c>
      <c r="M35" s="37">
        <f t="shared" si="3"/>
        <v>7.0123979906468056E-2</v>
      </c>
      <c r="N35" s="32">
        <f t="shared" si="4"/>
        <v>1861250897</v>
      </c>
      <c r="O35" s="37">
        <f t="shared" si="5"/>
        <v>0.82444668033538138</v>
      </c>
      <c r="P35" s="32">
        <f>SUM(P28:P34)</f>
        <v>135131404</v>
      </c>
      <c r="Q35" s="32">
        <f>SUM(Q28:Q34)</f>
        <v>1929164899</v>
      </c>
      <c r="R35" s="32">
        <f>SUM(R28:R34)</f>
        <v>2073759057</v>
      </c>
      <c r="S35" s="32">
        <f>SUM(S28:S34)</f>
        <v>1732368393</v>
      </c>
      <c r="T35" s="37">
        <f t="shared" si="6"/>
        <v>0.83537592622072876</v>
      </c>
      <c r="U35" s="37">
        <f t="shared" si="7"/>
        <v>0.17152784115230535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315271496</v>
      </c>
      <c r="E36" s="31">
        <v>305828011</v>
      </c>
      <c r="F36" s="31">
        <v>92568741</v>
      </c>
      <c r="G36" s="36">
        <f t="shared" si="0"/>
        <v>0.29361595378733507</v>
      </c>
      <c r="H36" s="31">
        <v>75734377</v>
      </c>
      <c r="I36" s="36">
        <f t="shared" si="1"/>
        <v>0.24021955032687128</v>
      </c>
      <c r="J36" s="31">
        <v>60754692</v>
      </c>
      <c r="K36" s="36">
        <f t="shared" si="2"/>
        <v>0.19865640103188587</v>
      </c>
      <c r="L36" s="31">
        <v>9343757</v>
      </c>
      <c r="M36" s="36">
        <f t="shared" si="3"/>
        <v>3.0552325699165602E-2</v>
      </c>
      <c r="N36" s="31">
        <f t="shared" si="4"/>
        <v>238401567</v>
      </c>
      <c r="O36" s="36">
        <f t="shared" si="5"/>
        <v>0.77952822640565778</v>
      </c>
      <c r="P36" s="31">
        <v>9050976</v>
      </c>
      <c r="Q36" s="31">
        <v>359947896</v>
      </c>
      <c r="R36" s="31">
        <v>318341364</v>
      </c>
      <c r="S36" s="31">
        <v>220791009</v>
      </c>
      <c r="T36" s="36">
        <f t="shared" si="6"/>
        <v>0.69356682469953856</v>
      </c>
      <c r="U36" s="36">
        <f t="shared" si="7"/>
        <v>3.2348003132479874E-2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154020544</v>
      </c>
      <c r="E37" s="31">
        <v>163259665</v>
      </c>
      <c r="F37" s="31">
        <v>102417336</v>
      </c>
      <c r="G37" s="36">
        <f t="shared" si="0"/>
        <v>0.66495892911532628</v>
      </c>
      <c r="H37" s="31">
        <v>67902305</v>
      </c>
      <c r="I37" s="36">
        <f t="shared" si="1"/>
        <v>0.44086524587265452</v>
      </c>
      <c r="J37" s="31">
        <v>66547548</v>
      </c>
      <c r="K37" s="36">
        <f t="shared" si="2"/>
        <v>0.40761781545980752</v>
      </c>
      <c r="L37" s="31">
        <v>13836027</v>
      </c>
      <c r="M37" s="36">
        <f t="shared" si="3"/>
        <v>8.4748593597812422E-2</v>
      </c>
      <c r="N37" s="31">
        <f t="shared" si="4"/>
        <v>250703216</v>
      </c>
      <c r="O37" s="36">
        <f t="shared" si="5"/>
        <v>1.5356102562136213</v>
      </c>
      <c r="P37" s="31">
        <v>15356757</v>
      </c>
      <c r="Q37" s="31">
        <v>138031106</v>
      </c>
      <c r="R37" s="31">
        <v>146159826</v>
      </c>
      <c r="S37" s="31">
        <v>229809968</v>
      </c>
      <c r="T37" s="36">
        <f t="shared" si="6"/>
        <v>1.572319660533805</v>
      </c>
      <c r="U37" s="36">
        <f t="shared" si="7"/>
        <v>-9.9026767174866359E-2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236184427</v>
      </c>
      <c r="E38" s="31">
        <v>249308427</v>
      </c>
      <c r="F38" s="31">
        <v>17976277</v>
      </c>
      <c r="G38" s="36">
        <f t="shared" si="0"/>
        <v>7.6111186619429394E-2</v>
      </c>
      <c r="H38" s="31">
        <v>108296873</v>
      </c>
      <c r="I38" s="36">
        <f t="shared" si="1"/>
        <v>0.45852673004558425</v>
      </c>
      <c r="J38" s="31">
        <v>85704786</v>
      </c>
      <c r="K38" s="36">
        <f t="shared" si="2"/>
        <v>0.34377011251208128</v>
      </c>
      <c r="L38" s="31">
        <v>30598401</v>
      </c>
      <c r="M38" s="36">
        <f t="shared" si="3"/>
        <v>0.12273311964701458</v>
      </c>
      <c r="N38" s="31">
        <f t="shared" si="4"/>
        <v>242576337</v>
      </c>
      <c r="O38" s="36">
        <f t="shared" si="5"/>
        <v>0.9729969416557267</v>
      </c>
      <c r="P38" s="31">
        <v>35277806</v>
      </c>
      <c r="Q38" s="31">
        <v>180794527</v>
      </c>
      <c r="R38" s="31">
        <v>199803149</v>
      </c>
      <c r="S38" s="31">
        <v>209944726</v>
      </c>
      <c r="T38" s="36">
        <f t="shared" si="6"/>
        <v>1.0507578436614129</v>
      </c>
      <c r="U38" s="36">
        <f t="shared" si="7"/>
        <v>-0.13264444506554629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383613905</v>
      </c>
      <c r="E39" s="31">
        <v>375774263</v>
      </c>
      <c r="F39" s="31">
        <v>149465963</v>
      </c>
      <c r="G39" s="36">
        <f t="shared" si="0"/>
        <v>0.38962603037030163</v>
      </c>
      <c r="H39" s="31">
        <v>753449</v>
      </c>
      <c r="I39" s="36">
        <f t="shared" si="1"/>
        <v>1.9640815678983272E-3</v>
      </c>
      <c r="J39" s="31">
        <v>118657069</v>
      </c>
      <c r="K39" s="36">
        <f t="shared" si="2"/>
        <v>0.31576688635538619</v>
      </c>
      <c r="L39" s="31">
        <v>91141521</v>
      </c>
      <c r="M39" s="36">
        <f t="shared" si="3"/>
        <v>0.24254327657346772</v>
      </c>
      <c r="N39" s="31">
        <f t="shared" si="4"/>
        <v>360018002</v>
      </c>
      <c r="O39" s="36">
        <f t="shared" si="5"/>
        <v>0.9580698771804923</v>
      </c>
      <c r="P39" s="31">
        <v>1684640</v>
      </c>
      <c r="Q39" s="31">
        <v>358458300</v>
      </c>
      <c r="R39" s="31">
        <v>358458307</v>
      </c>
      <c r="S39" s="31">
        <v>134068365</v>
      </c>
      <c r="T39" s="36">
        <f t="shared" si="6"/>
        <v>0.3740138319628899</v>
      </c>
      <c r="U39" s="36">
        <f t="shared" si="7"/>
        <v>53.101482215784976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1089090372</v>
      </c>
      <c r="E40" s="32">
        <f>SUM(E36:E39)</f>
        <v>1094170366</v>
      </c>
      <c r="F40" s="32">
        <f>SUM(F36:F39)</f>
        <v>362428317</v>
      </c>
      <c r="G40" s="37">
        <f t="shared" si="0"/>
        <v>0.33278075568186183</v>
      </c>
      <c r="H40" s="32">
        <f>SUM(H36:H39)</f>
        <v>252687004</v>
      </c>
      <c r="I40" s="37">
        <f t="shared" si="1"/>
        <v>0.23201656216643149</v>
      </c>
      <c r="J40" s="32">
        <f>SUM(J36:J39)</f>
        <v>331664095</v>
      </c>
      <c r="K40" s="37">
        <f t="shared" si="2"/>
        <v>0.30311924477764551</v>
      </c>
      <c r="L40" s="32">
        <f>SUM(L36:L39)</f>
        <v>144919706</v>
      </c>
      <c r="M40" s="37">
        <f t="shared" si="3"/>
        <v>0.13244711290234304</v>
      </c>
      <c r="N40" s="32">
        <f t="shared" si="4"/>
        <v>1091699122</v>
      </c>
      <c r="O40" s="37">
        <f t="shared" si="5"/>
        <v>0.99774144495520001</v>
      </c>
      <c r="P40" s="32">
        <f>SUM(P36:P39)</f>
        <v>61370179</v>
      </c>
      <c r="Q40" s="32">
        <f>SUM(Q36:Q39)</f>
        <v>1037231829</v>
      </c>
      <c r="R40" s="32">
        <f>SUM(R36:R39)</f>
        <v>1022762646</v>
      </c>
      <c r="S40" s="32">
        <f>SUM(S36:S39)</f>
        <v>794614068</v>
      </c>
      <c r="T40" s="37">
        <f t="shared" si="6"/>
        <v>0.77692910579763197</v>
      </c>
      <c r="U40" s="37">
        <f t="shared" si="7"/>
        <v>1.3614026936437646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391978440</v>
      </c>
      <c r="E41" s="31">
        <v>402778440</v>
      </c>
      <c r="F41" s="31">
        <v>162716399</v>
      </c>
      <c r="G41" s="36">
        <f t="shared" si="0"/>
        <v>0.41511568595456422</v>
      </c>
      <c r="H41" s="31">
        <v>121627409</v>
      </c>
      <c r="I41" s="36">
        <f t="shared" si="1"/>
        <v>0.31029106855979122</v>
      </c>
      <c r="J41" s="31">
        <v>102504863</v>
      </c>
      <c r="K41" s="36">
        <f t="shared" si="2"/>
        <v>0.25449441385194299</v>
      </c>
      <c r="L41" s="31">
        <v>16090952</v>
      </c>
      <c r="M41" s="36">
        <f t="shared" si="3"/>
        <v>3.9949884109983645E-2</v>
      </c>
      <c r="N41" s="31">
        <f t="shared" si="4"/>
        <v>402939623</v>
      </c>
      <c r="O41" s="36">
        <f t="shared" si="5"/>
        <v>1.0004001778248111</v>
      </c>
      <c r="P41" s="31">
        <v>21396035</v>
      </c>
      <c r="Q41" s="31">
        <v>368167008</v>
      </c>
      <c r="R41" s="31">
        <v>361575848</v>
      </c>
      <c r="S41" s="31">
        <v>362511588</v>
      </c>
      <c r="T41" s="36">
        <f t="shared" si="6"/>
        <v>1.0025879494030807</v>
      </c>
      <c r="U41" s="36">
        <f t="shared" si="7"/>
        <v>-0.24794701448188883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111270078</v>
      </c>
      <c r="E42" s="31">
        <v>133919110</v>
      </c>
      <c r="F42" s="31">
        <v>40281077</v>
      </c>
      <c r="G42" s="36">
        <f t="shared" si="0"/>
        <v>0.36201176204801438</v>
      </c>
      <c r="H42" s="31">
        <v>16774044</v>
      </c>
      <c r="I42" s="36">
        <f t="shared" si="1"/>
        <v>0.15075071664819001</v>
      </c>
      <c r="J42" s="31">
        <v>25633313</v>
      </c>
      <c r="K42" s="36">
        <f t="shared" si="2"/>
        <v>0.19140892588070516</v>
      </c>
      <c r="L42" s="31">
        <v>9197245</v>
      </c>
      <c r="M42" s="36">
        <f t="shared" si="3"/>
        <v>6.8677614419629884E-2</v>
      </c>
      <c r="N42" s="31">
        <f t="shared" si="4"/>
        <v>91885679</v>
      </c>
      <c r="O42" s="36">
        <f t="shared" si="5"/>
        <v>0.68612820828931731</v>
      </c>
      <c r="P42" s="31">
        <v>15806238</v>
      </c>
      <c r="Q42" s="31">
        <v>86502530</v>
      </c>
      <c r="R42" s="31">
        <v>67104042</v>
      </c>
      <c r="S42" s="31">
        <v>82640964</v>
      </c>
      <c r="T42" s="36">
        <f t="shared" si="6"/>
        <v>1.2315348157417998</v>
      </c>
      <c r="U42" s="36">
        <f t="shared" si="7"/>
        <v>-0.41812561597516118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373620226</v>
      </c>
      <c r="E43" s="31">
        <v>394097455</v>
      </c>
      <c r="F43" s="31">
        <v>171144853</v>
      </c>
      <c r="G43" s="36">
        <f t="shared" si="0"/>
        <v>0.45807170246719991</v>
      </c>
      <c r="H43" s="31">
        <v>121677761</v>
      </c>
      <c r="I43" s="36">
        <f t="shared" si="1"/>
        <v>0.32567230715180823</v>
      </c>
      <c r="J43" s="31">
        <v>98958515</v>
      </c>
      <c r="K43" s="36">
        <f t="shared" si="2"/>
        <v>0.2511016342391757</v>
      </c>
      <c r="L43" s="31">
        <v>13750335</v>
      </c>
      <c r="M43" s="36">
        <f t="shared" si="3"/>
        <v>3.4890697276895637E-2</v>
      </c>
      <c r="N43" s="31">
        <f t="shared" si="4"/>
        <v>405531464</v>
      </c>
      <c r="O43" s="36">
        <f t="shared" si="5"/>
        <v>1.0290131510745228</v>
      </c>
      <c r="P43" s="31">
        <v>10889396</v>
      </c>
      <c r="Q43" s="31">
        <v>353034955</v>
      </c>
      <c r="R43" s="31">
        <v>363830115</v>
      </c>
      <c r="S43" s="31">
        <v>369450777</v>
      </c>
      <c r="T43" s="36">
        <f t="shared" si="6"/>
        <v>1.0154485892406131</v>
      </c>
      <c r="U43" s="36">
        <f t="shared" si="7"/>
        <v>0.26272706034384274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115052329</v>
      </c>
      <c r="E44" s="31">
        <v>120552329</v>
      </c>
      <c r="F44" s="31">
        <v>68533025</v>
      </c>
      <c r="G44" s="36">
        <f t="shared" si="0"/>
        <v>0.59566829803158527</v>
      </c>
      <c r="H44" s="31">
        <v>26353835</v>
      </c>
      <c r="I44" s="36">
        <f t="shared" si="1"/>
        <v>0.22905955254499891</v>
      </c>
      <c r="J44" s="31">
        <v>20451422</v>
      </c>
      <c r="K44" s="36">
        <f t="shared" si="2"/>
        <v>0.16964767225691674</v>
      </c>
      <c r="L44" s="31">
        <v>3931165</v>
      </c>
      <c r="M44" s="36">
        <f t="shared" si="3"/>
        <v>3.2609614701015026E-2</v>
      </c>
      <c r="N44" s="31">
        <f t="shared" si="4"/>
        <v>119269447</v>
      </c>
      <c r="O44" s="36">
        <f t="shared" si="5"/>
        <v>0.98935829767336969</v>
      </c>
      <c r="P44" s="31">
        <v>4001031</v>
      </c>
      <c r="Q44" s="31">
        <v>258024095</v>
      </c>
      <c r="R44" s="31">
        <v>100541580</v>
      </c>
      <c r="S44" s="31">
        <v>105235870</v>
      </c>
      <c r="T44" s="36">
        <f t="shared" si="6"/>
        <v>1.0466900361024762</v>
      </c>
      <c r="U44" s="36">
        <f t="shared" si="7"/>
        <v>-1.7461999169714026E-2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839939562</v>
      </c>
      <c r="E45" s="31">
        <v>867152674</v>
      </c>
      <c r="F45" s="31">
        <v>510110851</v>
      </c>
      <c r="G45" s="36">
        <f t="shared" si="0"/>
        <v>0.60731851918650304</v>
      </c>
      <c r="H45" s="31">
        <v>171428957</v>
      </c>
      <c r="I45" s="36">
        <f t="shared" si="1"/>
        <v>0.20409677642973079</v>
      </c>
      <c r="J45" s="31">
        <v>136281377</v>
      </c>
      <c r="K45" s="36">
        <f t="shared" si="2"/>
        <v>0.15715961108827764</v>
      </c>
      <c r="L45" s="31">
        <v>48622330</v>
      </c>
      <c r="M45" s="36">
        <f t="shared" si="3"/>
        <v>5.6071244958185988E-2</v>
      </c>
      <c r="N45" s="31">
        <f t="shared" si="4"/>
        <v>866443515</v>
      </c>
      <c r="O45" s="36">
        <f t="shared" si="5"/>
        <v>0.99918219822037935</v>
      </c>
      <c r="P45" s="31">
        <v>54382720</v>
      </c>
      <c r="Q45" s="31">
        <v>757920937</v>
      </c>
      <c r="R45" s="31">
        <v>777586013</v>
      </c>
      <c r="S45" s="31">
        <v>812845492</v>
      </c>
      <c r="T45" s="36">
        <f t="shared" si="6"/>
        <v>1.0453447958303232</v>
      </c>
      <c r="U45" s="36">
        <f t="shared" si="7"/>
        <v>-0.1059231682416768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459638643</v>
      </c>
      <c r="E46" s="31">
        <v>489538643</v>
      </c>
      <c r="F46" s="31">
        <v>474637254</v>
      </c>
      <c r="G46" s="36">
        <f t="shared" si="0"/>
        <v>1.0326313098961959</v>
      </c>
      <c r="H46" s="31">
        <v>284664670</v>
      </c>
      <c r="I46" s="36">
        <f t="shared" si="1"/>
        <v>0.61932275350486576</v>
      </c>
      <c r="J46" s="31">
        <v>300521302</v>
      </c>
      <c r="K46" s="36">
        <f t="shared" si="2"/>
        <v>0.61388678155893817</v>
      </c>
      <c r="L46" s="31">
        <v>15879934</v>
      </c>
      <c r="M46" s="36">
        <f t="shared" si="3"/>
        <v>3.2438570942396473E-2</v>
      </c>
      <c r="N46" s="31">
        <f t="shared" si="4"/>
        <v>1075703160</v>
      </c>
      <c r="O46" s="36">
        <f t="shared" si="5"/>
        <v>2.1973815047732606</v>
      </c>
      <c r="P46" s="31">
        <v>14486108</v>
      </c>
      <c r="Q46" s="31">
        <v>463370480</v>
      </c>
      <c r="R46" s="31">
        <v>408599534</v>
      </c>
      <c r="S46" s="31">
        <v>903625150</v>
      </c>
      <c r="T46" s="36">
        <f t="shared" si="6"/>
        <v>2.2115178183242863</v>
      </c>
      <c r="U46" s="36">
        <f t="shared" si="7"/>
        <v>9.6218114624024631E-2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2291499278</v>
      </c>
      <c r="E47" s="32">
        <f>SUM(E41:E46)</f>
        <v>2408038651</v>
      </c>
      <c r="F47" s="32">
        <f>SUM(F41:F46)</f>
        <v>1427423459</v>
      </c>
      <c r="G47" s="37">
        <f t="shared" si="0"/>
        <v>0.62292119081348452</v>
      </c>
      <c r="H47" s="32">
        <f>SUM(H41:H46)</f>
        <v>742526676</v>
      </c>
      <c r="I47" s="37">
        <f t="shared" si="1"/>
        <v>0.32403530872943176</v>
      </c>
      <c r="J47" s="32">
        <f>SUM(J41:J46)</f>
        <v>684350792</v>
      </c>
      <c r="K47" s="37">
        <f t="shared" si="2"/>
        <v>0.28419427226211907</v>
      </c>
      <c r="L47" s="32">
        <f>SUM(L41:L46)</f>
        <v>107471961</v>
      </c>
      <c r="M47" s="37">
        <f t="shared" si="3"/>
        <v>4.4630496672206449E-2</v>
      </c>
      <c r="N47" s="32">
        <f t="shared" si="4"/>
        <v>2961772888</v>
      </c>
      <c r="O47" s="37">
        <f t="shared" si="5"/>
        <v>1.2299523875042653</v>
      </c>
      <c r="P47" s="32">
        <f>SUM(P41:P46)</f>
        <v>120961528</v>
      </c>
      <c r="Q47" s="32">
        <f>SUM(Q41:Q46)</f>
        <v>2287020005</v>
      </c>
      <c r="R47" s="32">
        <f>SUM(R41:R46)</f>
        <v>2079237132</v>
      </c>
      <c r="S47" s="32">
        <f>SUM(S41:S46)</f>
        <v>2636309841</v>
      </c>
      <c r="T47" s="37">
        <f t="shared" si="6"/>
        <v>1.2679216816718528</v>
      </c>
      <c r="U47" s="37">
        <f t="shared" si="7"/>
        <v>-0.11151948245891863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403019376</v>
      </c>
      <c r="E48" s="31">
        <v>414662390</v>
      </c>
      <c r="F48" s="31">
        <v>178052265</v>
      </c>
      <c r="G48" s="36">
        <f t="shared" si="0"/>
        <v>0.44179579346080872</v>
      </c>
      <c r="H48" s="31">
        <v>115560016</v>
      </c>
      <c r="I48" s="36">
        <f t="shared" si="1"/>
        <v>0.28673563327635143</v>
      </c>
      <c r="J48" s="31">
        <v>91881105</v>
      </c>
      <c r="K48" s="36">
        <f t="shared" si="2"/>
        <v>0.22158051276364851</v>
      </c>
      <c r="L48" s="31">
        <v>13704869</v>
      </c>
      <c r="M48" s="36">
        <f t="shared" si="3"/>
        <v>3.3050668038642234E-2</v>
      </c>
      <c r="N48" s="31">
        <f t="shared" si="4"/>
        <v>399198255</v>
      </c>
      <c r="O48" s="36">
        <f t="shared" si="5"/>
        <v>0.96270668531091041</v>
      </c>
      <c r="P48" s="31">
        <v>9988024</v>
      </c>
      <c r="Q48" s="31">
        <v>376019963</v>
      </c>
      <c r="R48" s="31">
        <v>376429963</v>
      </c>
      <c r="S48" s="31">
        <v>372228617</v>
      </c>
      <c r="T48" s="36">
        <f t="shared" si="6"/>
        <v>0.98883897029206469</v>
      </c>
      <c r="U48" s="36">
        <f t="shared" si="7"/>
        <v>0.37213016308330849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368347836</v>
      </c>
      <c r="E49" s="31">
        <v>374774436</v>
      </c>
      <c r="F49" s="31">
        <v>158311015</v>
      </c>
      <c r="G49" s="36">
        <f t="shared" si="0"/>
        <v>0.42978673831546549</v>
      </c>
      <c r="H49" s="31">
        <v>100528853</v>
      </c>
      <c r="I49" s="36">
        <f t="shared" si="1"/>
        <v>0.27291826685253012</v>
      </c>
      <c r="J49" s="31">
        <v>75100864</v>
      </c>
      <c r="K49" s="36">
        <f t="shared" si="2"/>
        <v>0.20038950575593689</v>
      </c>
      <c r="L49" s="31">
        <v>7659064</v>
      </c>
      <c r="M49" s="36">
        <f t="shared" si="3"/>
        <v>2.0436463281076088E-2</v>
      </c>
      <c r="N49" s="31">
        <f t="shared" si="4"/>
        <v>341599796</v>
      </c>
      <c r="O49" s="36">
        <f t="shared" si="5"/>
        <v>0.91148104883012881</v>
      </c>
      <c r="P49" s="31">
        <v>5546904</v>
      </c>
      <c r="Q49" s="31">
        <v>396943540</v>
      </c>
      <c r="R49" s="31">
        <v>359832419</v>
      </c>
      <c r="S49" s="31">
        <v>336040168</v>
      </c>
      <c r="T49" s="36">
        <f t="shared" si="6"/>
        <v>0.93387963467516255</v>
      </c>
      <c r="U49" s="36">
        <f t="shared" si="7"/>
        <v>0.38078178385636385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391308036</v>
      </c>
      <c r="E50" s="31">
        <v>411363460</v>
      </c>
      <c r="F50" s="31">
        <v>170942720</v>
      </c>
      <c r="G50" s="36">
        <f t="shared" si="0"/>
        <v>0.4368495003256207</v>
      </c>
      <c r="H50" s="31">
        <v>127247729</v>
      </c>
      <c r="I50" s="36">
        <f t="shared" si="1"/>
        <v>0.32518557579533069</v>
      </c>
      <c r="J50" s="31">
        <v>99699583</v>
      </c>
      <c r="K50" s="36">
        <f t="shared" si="2"/>
        <v>0.2423637310907488</v>
      </c>
      <c r="L50" s="31">
        <v>16297077</v>
      </c>
      <c r="M50" s="36">
        <f t="shared" si="3"/>
        <v>3.9617220741968669E-2</v>
      </c>
      <c r="N50" s="31">
        <f t="shared" si="4"/>
        <v>414187109</v>
      </c>
      <c r="O50" s="36">
        <f t="shared" si="5"/>
        <v>1.0068641220588723</v>
      </c>
      <c r="P50" s="31">
        <v>12710618</v>
      </c>
      <c r="Q50" s="31">
        <v>362794086</v>
      </c>
      <c r="R50" s="31">
        <v>385917460</v>
      </c>
      <c r="S50" s="31">
        <v>388337289</v>
      </c>
      <c r="T50" s="36">
        <f t="shared" si="6"/>
        <v>1.0062703278571536</v>
      </c>
      <c r="U50" s="36">
        <f t="shared" si="7"/>
        <v>0.28216244088210352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272637395</v>
      </c>
      <c r="E51" s="31">
        <v>217664568</v>
      </c>
      <c r="F51" s="31">
        <v>70661977</v>
      </c>
      <c r="G51" s="36">
        <f t="shared" si="0"/>
        <v>0.25917932864638765</v>
      </c>
      <c r="H51" s="31">
        <v>58173094</v>
      </c>
      <c r="I51" s="36">
        <f t="shared" si="1"/>
        <v>0.21337166165338398</v>
      </c>
      <c r="J51" s="31">
        <v>45546511</v>
      </c>
      <c r="K51" s="36">
        <f t="shared" si="2"/>
        <v>0.20925091951575692</v>
      </c>
      <c r="L51" s="31">
        <v>6548899</v>
      </c>
      <c r="M51" s="36">
        <f t="shared" si="3"/>
        <v>3.0087115510687986E-2</v>
      </c>
      <c r="N51" s="31">
        <f t="shared" si="4"/>
        <v>180930481</v>
      </c>
      <c r="O51" s="36">
        <f t="shared" si="5"/>
        <v>0.83123533913889003</v>
      </c>
      <c r="P51" s="31">
        <v>6679991</v>
      </c>
      <c r="Q51" s="31">
        <v>194362131</v>
      </c>
      <c r="R51" s="31">
        <v>221872131</v>
      </c>
      <c r="S51" s="31">
        <v>116105259</v>
      </c>
      <c r="T51" s="36">
        <f t="shared" si="6"/>
        <v>0.52329807478164081</v>
      </c>
      <c r="U51" s="36">
        <f t="shared" si="7"/>
        <v>-1.9624577338502425E-2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963154430</v>
      </c>
      <c r="E52" s="31">
        <v>1017344074</v>
      </c>
      <c r="F52" s="31">
        <v>334916402</v>
      </c>
      <c r="G52" s="36">
        <f t="shared" si="0"/>
        <v>0.34772866278567605</v>
      </c>
      <c r="H52" s="31">
        <v>277600962</v>
      </c>
      <c r="I52" s="36">
        <f t="shared" si="1"/>
        <v>0.28822061483951228</v>
      </c>
      <c r="J52" s="31">
        <v>215226688</v>
      </c>
      <c r="K52" s="36">
        <f t="shared" si="2"/>
        <v>0.21155742044456044</v>
      </c>
      <c r="L52" s="31">
        <v>30836158</v>
      </c>
      <c r="M52" s="36">
        <f t="shared" si="3"/>
        <v>3.0310451289855354E-2</v>
      </c>
      <c r="N52" s="31">
        <f t="shared" si="4"/>
        <v>858580210</v>
      </c>
      <c r="O52" s="36">
        <f t="shared" si="5"/>
        <v>0.84394280356323181</v>
      </c>
      <c r="P52" s="31">
        <v>27679974</v>
      </c>
      <c r="Q52" s="31">
        <v>827905213</v>
      </c>
      <c r="R52" s="31">
        <v>879049265</v>
      </c>
      <c r="S52" s="31">
        <v>771728241</v>
      </c>
      <c r="T52" s="36">
        <f t="shared" si="6"/>
        <v>0.87791238981355613</v>
      </c>
      <c r="U52" s="36">
        <f t="shared" si="7"/>
        <v>0.11402409554286441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2398467073</v>
      </c>
      <c r="E53" s="32">
        <f>SUM(E48:E52)</f>
        <v>2435808928</v>
      </c>
      <c r="F53" s="32">
        <f>SUM(F48:F52)</f>
        <v>912884379</v>
      </c>
      <c r="G53" s="37">
        <f t="shared" si="0"/>
        <v>0.38061159532958072</v>
      </c>
      <c r="H53" s="32">
        <f>SUM(H48:H52)</f>
        <v>679110654</v>
      </c>
      <c r="I53" s="37">
        <f t="shared" si="1"/>
        <v>0.28314362187618825</v>
      </c>
      <c r="J53" s="32">
        <f>SUM(J48:J52)</f>
        <v>527454751</v>
      </c>
      <c r="K53" s="37">
        <f t="shared" si="2"/>
        <v>0.21654192368573172</v>
      </c>
      <c r="L53" s="32">
        <f>SUM(L48:L52)</f>
        <v>75046067</v>
      </c>
      <c r="M53" s="37">
        <f t="shared" si="3"/>
        <v>3.080950485784573E-2</v>
      </c>
      <c r="N53" s="32">
        <f t="shared" si="4"/>
        <v>2194495851</v>
      </c>
      <c r="O53" s="37">
        <f t="shared" si="5"/>
        <v>0.90093103189414048</v>
      </c>
      <c r="P53" s="32">
        <f>SUM(P48:P52)</f>
        <v>62605511</v>
      </c>
      <c r="Q53" s="32">
        <f>SUM(Q48:Q52)</f>
        <v>2158024933</v>
      </c>
      <c r="R53" s="32">
        <f>SUM(R48:R52)</f>
        <v>2223101238</v>
      </c>
      <c r="S53" s="32">
        <f>SUM(S48:S52)</f>
        <v>1984439574</v>
      </c>
      <c r="T53" s="37">
        <f t="shared" si="6"/>
        <v>0.89264471634467235</v>
      </c>
      <c r="U53" s="37">
        <f t="shared" si="7"/>
        <v>0.19871343275195064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18551278881</v>
      </c>
      <c r="E54" s="32">
        <f>SUM(E8:E9,E11:E18,E20:E26,E28:E34,E36:E39,E41:E46,E48:E52)</f>
        <v>19096874064</v>
      </c>
      <c r="F54" s="32">
        <f>SUM(F8:F9,F11:F18,F20:F26,F28:F34,F36:F39,F41:F46,F48:F52)</f>
        <v>15911547442</v>
      </c>
      <c r="G54" s="37">
        <f t="shared" si="0"/>
        <v>0.85770622845287603</v>
      </c>
      <c r="H54" s="32">
        <f>SUM(H8:H9,H11:H18,H20:H26,H28:H34,H36:H39,H41:H46,H48:H52)</f>
        <v>-2396853580</v>
      </c>
      <c r="I54" s="37">
        <f t="shared" si="1"/>
        <v>-0.1292015281197044</v>
      </c>
      <c r="J54" s="32">
        <f>SUM(J8:J9,J11:J18,J20:J26,J28:J34,J36:J39,J41:J46,J48:J52)</f>
        <v>4275039268</v>
      </c>
      <c r="K54" s="37">
        <f t="shared" si="2"/>
        <v>0.22386068283599275</v>
      </c>
      <c r="L54" s="32">
        <f>SUM(L8:L9,L11:L18,L20:L26,L28:L34,L36:L39,L41:L46,L48:L52)</f>
        <v>1740602784</v>
      </c>
      <c r="M54" s="37">
        <f t="shared" si="3"/>
        <v>9.1145952901331345E-2</v>
      </c>
      <c r="N54" s="32">
        <f t="shared" si="4"/>
        <v>19530335914</v>
      </c>
      <c r="O54" s="37">
        <f t="shared" si="5"/>
        <v>1.0226980524952578</v>
      </c>
      <c r="P54" s="32">
        <f>SUM(P8:P9,P11:P18,P20:P26,P28:P34,P36:P39,P41:P46,P48:P52)</f>
        <v>1151844401</v>
      </c>
      <c r="Q54" s="32">
        <f>SUM(Q8:Q9,Q11:Q18,Q20:Q26,Q28:Q34,Q36:Q39,Q41:Q46,Q48:Q52)</f>
        <v>17478494616</v>
      </c>
      <c r="R54" s="32">
        <f>SUM(R8:R9,R11:R18,R20:R26,R28:R34,R36:R39,R41:R46,R48:R52)</f>
        <v>17413410032</v>
      </c>
      <c r="S54" s="32">
        <f>SUM(S8:S9,S11:S18,S20:S26,S28:S34,S36:S39,S41:S46,S48:S52)</f>
        <v>17230179818</v>
      </c>
      <c r="T54" s="37">
        <f t="shared" si="6"/>
        <v>0.98947763742636941</v>
      </c>
      <c r="U54" s="37">
        <f t="shared" si="7"/>
        <v>0.51114402473880682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2526577397</v>
      </c>
      <c r="E57" s="31">
        <v>2462406122</v>
      </c>
      <c r="F57" s="31">
        <v>727570089</v>
      </c>
      <c r="G57" s="36">
        <f t="shared" ref="G57:G85" si="8">IF(($D57      =0),0,($F57      /$D57      ))</f>
        <v>0.28796667375553192</v>
      </c>
      <c r="H57" s="31">
        <v>485368890</v>
      </c>
      <c r="I57" s="36">
        <f t="shared" ref="I57:I85" si="9">IF(($D57      =0),0,($H57      /$D57      ))</f>
        <v>0.19210529254964281</v>
      </c>
      <c r="J57" s="31">
        <v>946035210</v>
      </c>
      <c r="K57" s="36">
        <f t="shared" ref="K57:K85" si="10">IF(($E57      =0),0,($J57      /$E57      ))</f>
        <v>0.38419138157097221</v>
      </c>
      <c r="L57" s="31">
        <v>512433915</v>
      </c>
      <c r="M57" s="36">
        <f t="shared" ref="M57:M85" si="11">IF(($E57      =0),0,($L57      /$E57      ))</f>
        <v>0.20810292438023756</v>
      </c>
      <c r="N57" s="31">
        <f t="shared" ref="N57:N85" si="12">$F57      +$H57      +$J57      +$L57</f>
        <v>2671408104</v>
      </c>
      <c r="O57" s="36">
        <f t="shared" ref="O57:O85" si="13">IF(($E57      =0),0,($N57      /$E57      ))</f>
        <v>1.0848771370947721</v>
      </c>
      <c r="P57" s="31">
        <v>468553234</v>
      </c>
      <c r="Q57" s="31">
        <v>2280721438</v>
      </c>
      <c r="R57" s="31">
        <v>2293115638</v>
      </c>
      <c r="S57" s="31">
        <v>2442592945</v>
      </c>
      <c r="T57" s="36">
        <f t="shared" ref="T57:T85" si="14">IF(($R57      =0),0,($S57      /$R57      ))</f>
        <v>1.0651852460133107</v>
      </c>
      <c r="U57" s="36">
        <f t="shared" ref="U57:U85" si="15">IF(($P57      =0),0,(($L57      /$P57      )-1))</f>
        <v>9.3651431290729281E-2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2526577397</v>
      </c>
      <c r="E58" s="32">
        <f>E57</f>
        <v>2462406122</v>
      </c>
      <c r="F58" s="32">
        <f>F57</f>
        <v>727570089</v>
      </c>
      <c r="G58" s="37">
        <f t="shared" si="8"/>
        <v>0.28796667375553192</v>
      </c>
      <c r="H58" s="32">
        <f>H57</f>
        <v>485368890</v>
      </c>
      <c r="I58" s="37">
        <f t="shared" si="9"/>
        <v>0.19210529254964281</v>
      </c>
      <c r="J58" s="32">
        <f>J57</f>
        <v>946035210</v>
      </c>
      <c r="K58" s="37">
        <f t="shared" si="10"/>
        <v>0.38419138157097221</v>
      </c>
      <c r="L58" s="32">
        <f>L57</f>
        <v>512433915</v>
      </c>
      <c r="M58" s="37">
        <f t="shared" si="11"/>
        <v>0.20810292438023756</v>
      </c>
      <c r="N58" s="32">
        <f t="shared" si="12"/>
        <v>2671408104</v>
      </c>
      <c r="O58" s="37">
        <f t="shared" si="13"/>
        <v>1.0848771370947721</v>
      </c>
      <c r="P58" s="32">
        <f>P57</f>
        <v>468553234</v>
      </c>
      <c r="Q58" s="32">
        <f>Q57</f>
        <v>2280721438</v>
      </c>
      <c r="R58" s="32">
        <f>R57</f>
        <v>2293115638</v>
      </c>
      <c r="S58" s="32">
        <f>S57</f>
        <v>2442592945</v>
      </c>
      <c r="T58" s="37">
        <f t="shared" si="14"/>
        <v>1.0651852460133107</v>
      </c>
      <c r="U58" s="37">
        <f t="shared" si="15"/>
        <v>9.3651431290729281E-2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202790396</v>
      </c>
      <c r="E59" s="31">
        <v>201595455</v>
      </c>
      <c r="F59" s="31">
        <v>35262895</v>
      </c>
      <c r="G59" s="36">
        <f t="shared" si="8"/>
        <v>0.1738883876926795</v>
      </c>
      <c r="H59" s="31">
        <v>42757904</v>
      </c>
      <c r="I59" s="36">
        <f t="shared" si="9"/>
        <v>0.21084777604556776</v>
      </c>
      <c r="J59" s="31">
        <v>35104655</v>
      </c>
      <c r="K59" s="36">
        <f t="shared" si="10"/>
        <v>0.17413415892734288</v>
      </c>
      <c r="L59" s="31">
        <v>20994760</v>
      </c>
      <c r="M59" s="36">
        <f t="shared" si="11"/>
        <v>0.10414302247042226</v>
      </c>
      <c r="N59" s="31">
        <f t="shared" si="12"/>
        <v>134120214</v>
      </c>
      <c r="O59" s="36">
        <f t="shared" si="13"/>
        <v>0.66529383809768927</v>
      </c>
      <c r="P59" s="31">
        <v>16834778</v>
      </c>
      <c r="Q59" s="31">
        <v>37571031</v>
      </c>
      <c r="R59" s="31">
        <v>104683396</v>
      </c>
      <c r="S59" s="31">
        <v>108248795</v>
      </c>
      <c r="T59" s="36">
        <f t="shared" si="14"/>
        <v>1.0340588778759146</v>
      </c>
      <c r="U59" s="36">
        <f t="shared" si="15"/>
        <v>0.24710643644959251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176187587</v>
      </c>
      <c r="E60" s="31">
        <v>170678587</v>
      </c>
      <c r="F60" s="31">
        <v>41497</v>
      </c>
      <c r="G60" s="36">
        <f t="shared" si="8"/>
        <v>2.3552737571688295E-4</v>
      </c>
      <c r="H60" s="31">
        <v>16684</v>
      </c>
      <c r="I60" s="36">
        <f t="shared" si="9"/>
        <v>9.4694525784044028E-5</v>
      </c>
      <c r="J60" s="31">
        <v>17154</v>
      </c>
      <c r="K60" s="36">
        <f t="shared" si="10"/>
        <v>1.0050469892863597E-4</v>
      </c>
      <c r="L60" s="31">
        <v>0</v>
      </c>
      <c r="M60" s="36">
        <f t="shared" si="11"/>
        <v>0</v>
      </c>
      <c r="N60" s="31">
        <f t="shared" si="12"/>
        <v>75335</v>
      </c>
      <c r="O60" s="36">
        <f t="shared" si="13"/>
        <v>4.4138518676628134E-4</v>
      </c>
      <c r="P60" s="31">
        <v>119819007</v>
      </c>
      <c r="Q60" s="31">
        <v>174944999</v>
      </c>
      <c r="R60" s="31">
        <v>165826567</v>
      </c>
      <c r="S60" s="31">
        <v>484115120</v>
      </c>
      <c r="T60" s="36">
        <f t="shared" si="14"/>
        <v>2.9194062734230033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113209720</v>
      </c>
      <c r="E61" s="31">
        <v>141711366</v>
      </c>
      <c r="F61" s="31">
        <v>23756972</v>
      </c>
      <c r="G61" s="36">
        <f t="shared" si="8"/>
        <v>0.20984922496054226</v>
      </c>
      <c r="H61" s="31">
        <v>13222332</v>
      </c>
      <c r="I61" s="36">
        <f t="shared" si="9"/>
        <v>0.11679502431416666</v>
      </c>
      <c r="J61" s="31">
        <v>9242457</v>
      </c>
      <c r="K61" s="36">
        <f t="shared" si="10"/>
        <v>6.522029432699139E-2</v>
      </c>
      <c r="L61" s="31">
        <v>3904592</v>
      </c>
      <c r="M61" s="36">
        <f t="shared" si="11"/>
        <v>2.7553132188423052E-2</v>
      </c>
      <c r="N61" s="31">
        <f t="shared" si="12"/>
        <v>50126353</v>
      </c>
      <c r="O61" s="36">
        <f t="shared" si="13"/>
        <v>0.35372147213653987</v>
      </c>
      <c r="P61" s="31">
        <v>33089837</v>
      </c>
      <c r="Q61" s="31">
        <v>118999610</v>
      </c>
      <c r="R61" s="31">
        <v>120526764</v>
      </c>
      <c r="S61" s="31">
        <v>102667564</v>
      </c>
      <c r="T61" s="36">
        <f t="shared" si="14"/>
        <v>0.85182378247540103</v>
      </c>
      <c r="U61" s="36">
        <f t="shared" si="15"/>
        <v>-0.88200026491517625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38670619</v>
      </c>
      <c r="E62" s="31">
        <v>40206619</v>
      </c>
      <c r="F62" s="31">
        <v>1071748</v>
      </c>
      <c r="G62" s="36">
        <f t="shared" si="8"/>
        <v>2.7714787808284114E-2</v>
      </c>
      <c r="H62" s="31">
        <v>10125473</v>
      </c>
      <c r="I62" s="36">
        <f t="shared" si="9"/>
        <v>0.26183891703414419</v>
      </c>
      <c r="J62" s="31">
        <v>7925561</v>
      </c>
      <c r="K62" s="36">
        <f t="shared" si="10"/>
        <v>0.19712080242310351</v>
      </c>
      <c r="L62" s="31">
        <v>3736736</v>
      </c>
      <c r="M62" s="36">
        <f t="shared" si="11"/>
        <v>9.2938329383030191E-2</v>
      </c>
      <c r="N62" s="31">
        <f t="shared" si="12"/>
        <v>22859518</v>
      </c>
      <c r="O62" s="36">
        <f t="shared" si="13"/>
        <v>0.56855111343731735</v>
      </c>
      <c r="P62" s="31">
        <v>987503</v>
      </c>
      <c r="Q62" s="31">
        <v>36000018</v>
      </c>
      <c r="R62" s="31">
        <v>36692374</v>
      </c>
      <c r="S62" s="31">
        <v>37598606</v>
      </c>
      <c r="T62" s="36">
        <f t="shared" si="14"/>
        <v>1.0246981021178951</v>
      </c>
      <c r="U62" s="36">
        <f t="shared" si="15"/>
        <v>2.7840249599241722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530858322</v>
      </c>
      <c r="E63" s="32">
        <f>SUM(E59:E62)</f>
        <v>554192027</v>
      </c>
      <c r="F63" s="32">
        <f>SUM(F59:F62)</f>
        <v>60133112</v>
      </c>
      <c r="G63" s="37">
        <f t="shared" si="8"/>
        <v>0.11327525538913941</v>
      </c>
      <c r="H63" s="32">
        <f>SUM(H59:H62)</f>
        <v>66122393</v>
      </c>
      <c r="I63" s="37">
        <f t="shared" si="9"/>
        <v>0.12455751423635024</v>
      </c>
      <c r="J63" s="32">
        <f>SUM(J59:J62)</f>
        <v>52289827</v>
      </c>
      <c r="K63" s="37">
        <f t="shared" si="10"/>
        <v>9.4353264667230582E-2</v>
      </c>
      <c r="L63" s="32">
        <f>SUM(L59:L62)</f>
        <v>28636088</v>
      </c>
      <c r="M63" s="37">
        <f t="shared" si="11"/>
        <v>5.167177910338288E-2</v>
      </c>
      <c r="N63" s="32">
        <f t="shared" si="12"/>
        <v>207181420</v>
      </c>
      <c r="O63" s="37">
        <f t="shared" si="13"/>
        <v>0.37384410079216096</v>
      </c>
      <c r="P63" s="32">
        <f>SUM(P59:P62)</f>
        <v>170731125</v>
      </c>
      <c r="Q63" s="32">
        <f>SUM(Q59:Q62)</f>
        <v>367515658</v>
      </c>
      <c r="R63" s="32">
        <f>SUM(R59:R62)</f>
        <v>427729101</v>
      </c>
      <c r="S63" s="32">
        <f>SUM(S59:S62)</f>
        <v>732630085</v>
      </c>
      <c r="T63" s="37">
        <f t="shared" si="14"/>
        <v>1.7128366606040208</v>
      </c>
      <c r="U63" s="37">
        <f t="shared" si="15"/>
        <v>-0.83227376964803579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84586802</v>
      </c>
      <c r="E64" s="31">
        <v>84865001</v>
      </c>
      <c r="F64" s="31">
        <v>20516829</v>
      </c>
      <c r="G64" s="36">
        <f t="shared" si="8"/>
        <v>0.24255354872028381</v>
      </c>
      <c r="H64" s="31">
        <v>17427189</v>
      </c>
      <c r="I64" s="36">
        <f t="shared" si="9"/>
        <v>0.2060272830742555</v>
      </c>
      <c r="J64" s="31">
        <v>18876279</v>
      </c>
      <c r="K64" s="36">
        <f t="shared" si="10"/>
        <v>0.22242713459698185</v>
      </c>
      <c r="L64" s="31">
        <v>27529940</v>
      </c>
      <c r="M64" s="36">
        <f t="shared" si="11"/>
        <v>0.32439686178758192</v>
      </c>
      <c r="N64" s="31">
        <f t="shared" si="12"/>
        <v>84350237</v>
      </c>
      <c r="O64" s="36">
        <f t="shared" si="13"/>
        <v>0.99393431928434195</v>
      </c>
      <c r="P64" s="31">
        <v>17919368</v>
      </c>
      <c r="Q64" s="31">
        <v>89962240</v>
      </c>
      <c r="R64" s="31">
        <v>88667240</v>
      </c>
      <c r="S64" s="31">
        <v>37356006</v>
      </c>
      <c r="T64" s="36">
        <f t="shared" si="14"/>
        <v>0.42130561411407413</v>
      </c>
      <c r="U64" s="36">
        <f t="shared" si="15"/>
        <v>0.53632315603987823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57048401</v>
      </c>
      <c r="E65" s="31">
        <v>59935860</v>
      </c>
      <c r="F65" s="31">
        <v>3648152</v>
      </c>
      <c r="G65" s="36">
        <f t="shared" si="8"/>
        <v>6.3948365529123238E-2</v>
      </c>
      <c r="H65" s="31">
        <v>16912865</v>
      </c>
      <c r="I65" s="36">
        <f t="shared" si="9"/>
        <v>0.29646518926972204</v>
      </c>
      <c r="J65" s="31">
        <v>10240794</v>
      </c>
      <c r="K65" s="36">
        <f t="shared" si="10"/>
        <v>0.17086255206816087</v>
      </c>
      <c r="L65" s="31">
        <v>-6962090</v>
      </c>
      <c r="M65" s="36">
        <f t="shared" si="11"/>
        <v>-0.11615900731215002</v>
      </c>
      <c r="N65" s="31">
        <f t="shared" si="12"/>
        <v>23839721</v>
      </c>
      <c r="O65" s="36">
        <f t="shared" si="13"/>
        <v>0.39775388223344088</v>
      </c>
      <c r="P65" s="31">
        <v>10075401</v>
      </c>
      <c r="Q65" s="31">
        <v>29981178</v>
      </c>
      <c r="R65" s="31">
        <v>29981178</v>
      </c>
      <c r="S65" s="31">
        <v>28851227</v>
      </c>
      <c r="T65" s="36">
        <f t="shared" si="14"/>
        <v>0.9623113207893299</v>
      </c>
      <c r="U65" s="36">
        <f t="shared" si="15"/>
        <v>-1.6909987999485083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34547329</v>
      </c>
      <c r="E66" s="31">
        <v>35542329</v>
      </c>
      <c r="F66" s="31">
        <v>29100962</v>
      </c>
      <c r="G66" s="36">
        <f t="shared" si="8"/>
        <v>0.84235056203621417</v>
      </c>
      <c r="H66" s="31">
        <v>8121268</v>
      </c>
      <c r="I66" s="36">
        <f t="shared" si="9"/>
        <v>0.23507658146307056</v>
      </c>
      <c r="J66" s="31">
        <v>8426163</v>
      </c>
      <c r="K66" s="36">
        <f t="shared" si="10"/>
        <v>0.23707402517150747</v>
      </c>
      <c r="L66" s="31">
        <v>9572240</v>
      </c>
      <c r="M66" s="36">
        <f t="shared" si="11"/>
        <v>0.2693194359885645</v>
      </c>
      <c r="N66" s="31">
        <f t="shared" si="12"/>
        <v>55220633</v>
      </c>
      <c r="O66" s="36">
        <f t="shared" si="13"/>
        <v>1.5536582591422188</v>
      </c>
      <c r="P66" s="31">
        <v>9128047</v>
      </c>
      <c r="Q66" s="31">
        <v>32423024</v>
      </c>
      <c r="R66" s="31">
        <v>39323024</v>
      </c>
      <c r="S66" s="31">
        <v>54581182</v>
      </c>
      <c r="T66" s="36">
        <f t="shared" si="14"/>
        <v>1.3880209721409014</v>
      </c>
      <c r="U66" s="36">
        <f t="shared" si="15"/>
        <v>4.8662435677642835E-2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1012499312</v>
      </c>
      <c r="E67" s="31">
        <v>1012499312</v>
      </c>
      <c r="F67" s="31">
        <v>151704850</v>
      </c>
      <c r="G67" s="36">
        <f t="shared" si="8"/>
        <v>0.14983205242908845</v>
      </c>
      <c r="H67" s="31">
        <v>149923627</v>
      </c>
      <c r="I67" s="36">
        <f t="shared" si="9"/>
        <v>0.14807281864108565</v>
      </c>
      <c r="J67" s="31">
        <v>161357757</v>
      </c>
      <c r="K67" s="36">
        <f t="shared" si="10"/>
        <v>0.15936579421596683</v>
      </c>
      <c r="L67" s="31">
        <v>152617756</v>
      </c>
      <c r="M67" s="36">
        <f t="shared" si="11"/>
        <v>0.15073368859731137</v>
      </c>
      <c r="N67" s="31">
        <f t="shared" si="12"/>
        <v>615603990</v>
      </c>
      <c r="O67" s="36">
        <f t="shared" si="13"/>
        <v>0.60800435388345231</v>
      </c>
      <c r="P67" s="31">
        <v>135034291</v>
      </c>
      <c r="Q67" s="31">
        <v>963609781</v>
      </c>
      <c r="R67" s="31">
        <v>963609781</v>
      </c>
      <c r="S67" s="31">
        <v>528941340</v>
      </c>
      <c r="T67" s="36">
        <f t="shared" si="14"/>
        <v>0.54891653284287278</v>
      </c>
      <c r="U67" s="36">
        <f t="shared" si="15"/>
        <v>0.1302148133617409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197581492</v>
      </c>
      <c r="E68" s="31">
        <v>196517633</v>
      </c>
      <c r="F68" s="31">
        <v>8992138</v>
      </c>
      <c r="G68" s="36">
        <f t="shared" si="8"/>
        <v>4.5511033999075176E-2</v>
      </c>
      <c r="H68" s="31">
        <v>56379702</v>
      </c>
      <c r="I68" s="36">
        <f t="shared" si="9"/>
        <v>0.28534910547188297</v>
      </c>
      <c r="J68" s="31">
        <v>45333167</v>
      </c>
      <c r="K68" s="36">
        <f t="shared" si="10"/>
        <v>0.23068243957528228</v>
      </c>
      <c r="L68" s="31">
        <v>5311695</v>
      </c>
      <c r="M68" s="36">
        <f t="shared" si="11"/>
        <v>2.7029101251183907E-2</v>
      </c>
      <c r="N68" s="31">
        <f t="shared" si="12"/>
        <v>116016702</v>
      </c>
      <c r="O68" s="36">
        <f t="shared" si="13"/>
        <v>0.59036280983498313</v>
      </c>
      <c r="P68" s="31">
        <v>17919150</v>
      </c>
      <c r="Q68" s="31">
        <v>258302616</v>
      </c>
      <c r="R68" s="31">
        <v>258302616</v>
      </c>
      <c r="S68" s="31">
        <v>144627110</v>
      </c>
      <c r="T68" s="36">
        <f t="shared" si="14"/>
        <v>0.55991345438019102</v>
      </c>
      <c r="U68" s="36">
        <f t="shared" si="15"/>
        <v>-0.70357438829408758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6652000</v>
      </c>
      <c r="E69" s="31">
        <v>8602000</v>
      </c>
      <c r="F69" s="31">
        <v>1153142</v>
      </c>
      <c r="G69" s="36">
        <f t="shared" si="8"/>
        <v>0.1733526758869513</v>
      </c>
      <c r="H69" s="31">
        <v>2089691</v>
      </c>
      <c r="I69" s="36">
        <f t="shared" si="9"/>
        <v>0.31414476849067952</v>
      </c>
      <c r="J69" s="31">
        <v>883085</v>
      </c>
      <c r="K69" s="36">
        <f t="shared" si="10"/>
        <v>0.10266042780748663</v>
      </c>
      <c r="L69" s="31">
        <v>6835893</v>
      </c>
      <c r="M69" s="36">
        <f t="shared" si="11"/>
        <v>0.79468646826319456</v>
      </c>
      <c r="N69" s="31">
        <f t="shared" si="12"/>
        <v>10961811</v>
      </c>
      <c r="O69" s="36">
        <f t="shared" si="13"/>
        <v>1.2743328295745175</v>
      </c>
      <c r="P69" s="31">
        <v>4188958</v>
      </c>
      <c r="Q69" s="31">
        <v>4062000</v>
      </c>
      <c r="R69" s="31">
        <v>6637499</v>
      </c>
      <c r="S69" s="31">
        <v>9477367</v>
      </c>
      <c r="T69" s="36">
        <f t="shared" si="14"/>
        <v>1.4278521171905261</v>
      </c>
      <c r="U69" s="36">
        <f t="shared" si="15"/>
        <v>0.63188387183638506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1392915336</v>
      </c>
      <c r="E70" s="32">
        <f>SUM(E64:E69)</f>
        <v>1397962135</v>
      </c>
      <c r="F70" s="32">
        <f>SUM(F64:F69)</f>
        <v>215116073</v>
      </c>
      <c r="G70" s="37">
        <f t="shared" si="8"/>
        <v>0.15443585653794539</v>
      </c>
      <c r="H70" s="32">
        <f>SUM(H64:H69)</f>
        <v>250854342</v>
      </c>
      <c r="I70" s="37">
        <f t="shared" si="9"/>
        <v>0.18009302899943089</v>
      </c>
      <c r="J70" s="32">
        <f>SUM(J64:J69)</f>
        <v>245117245</v>
      </c>
      <c r="K70" s="37">
        <f t="shared" si="10"/>
        <v>0.17533897296867773</v>
      </c>
      <c r="L70" s="32">
        <f>SUM(L64:L69)</f>
        <v>194905434</v>
      </c>
      <c r="M70" s="37">
        <f t="shared" si="11"/>
        <v>0.13942111100169391</v>
      </c>
      <c r="N70" s="32">
        <f t="shared" si="12"/>
        <v>905993094</v>
      </c>
      <c r="O70" s="37">
        <f t="shared" si="13"/>
        <v>0.6480812829740914</v>
      </c>
      <c r="P70" s="32">
        <f>SUM(P64:P69)</f>
        <v>194265215</v>
      </c>
      <c r="Q70" s="32">
        <f>SUM(Q64:Q69)</f>
        <v>1378340839</v>
      </c>
      <c r="R70" s="32">
        <f>SUM(R64:R69)</f>
        <v>1386521338</v>
      </c>
      <c r="S70" s="32">
        <f>SUM(S64:S69)</f>
        <v>803834232</v>
      </c>
      <c r="T70" s="37">
        <f t="shared" si="14"/>
        <v>0.57974890827103887</v>
      </c>
      <c r="U70" s="37">
        <f t="shared" si="15"/>
        <v>3.2955925743061165E-3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124673640</v>
      </c>
      <c r="E71" s="31">
        <v>153282650</v>
      </c>
      <c r="F71" s="31">
        <v>38206045</v>
      </c>
      <c r="G71" s="36">
        <f t="shared" si="8"/>
        <v>0.30644846015565119</v>
      </c>
      <c r="H71" s="31">
        <v>40608279</v>
      </c>
      <c r="I71" s="36">
        <f t="shared" si="9"/>
        <v>0.32571663905858528</v>
      </c>
      <c r="J71" s="31">
        <v>39325939</v>
      </c>
      <c r="K71" s="36">
        <f t="shared" si="10"/>
        <v>0.25655831889649611</v>
      </c>
      <c r="L71" s="31">
        <v>39546640</v>
      </c>
      <c r="M71" s="36">
        <f t="shared" si="11"/>
        <v>0.25799814917082919</v>
      </c>
      <c r="N71" s="31">
        <f t="shared" si="12"/>
        <v>157686903</v>
      </c>
      <c r="O71" s="36">
        <f t="shared" si="13"/>
        <v>1.0287328865987115</v>
      </c>
      <c r="P71" s="31">
        <v>35946701</v>
      </c>
      <c r="Q71" s="31">
        <v>115840512</v>
      </c>
      <c r="R71" s="31">
        <v>130610500</v>
      </c>
      <c r="S71" s="31">
        <v>131123042</v>
      </c>
      <c r="T71" s="36">
        <f t="shared" si="14"/>
        <v>1.0039242021123875</v>
      </c>
      <c r="U71" s="36">
        <f t="shared" si="15"/>
        <v>0.10014657534219906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260610271</v>
      </c>
      <c r="E72" s="31">
        <v>214516071</v>
      </c>
      <c r="F72" s="31">
        <v>55763235</v>
      </c>
      <c r="G72" s="36">
        <f t="shared" si="8"/>
        <v>0.21397174710738856</v>
      </c>
      <c r="H72" s="31">
        <v>43905662</v>
      </c>
      <c r="I72" s="36">
        <f t="shared" si="9"/>
        <v>0.16847249278214366</v>
      </c>
      <c r="J72" s="31">
        <v>43916074</v>
      </c>
      <c r="K72" s="36">
        <f t="shared" si="10"/>
        <v>0.20472160335250594</v>
      </c>
      <c r="L72" s="31">
        <v>50450013</v>
      </c>
      <c r="M72" s="36">
        <f t="shared" si="11"/>
        <v>0.23518057535185791</v>
      </c>
      <c r="N72" s="31">
        <f t="shared" si="12"/>
        <v>194034984</v>
      </c>
      <c r="O72" s="36">
        <f t="shared" si="13"/>
        <v>0.90452423026151729</v>
      </c>
      <c r="P72" s="31">
        <v>42073390</v>
      </c>
      <c r="Q72" s="31">
        <v>413267209</v>
      </c>
      <c r="R72" s="31">
        <v>412725307</v>
      </c>
      <c r="S72" s="31">
        <v>362840332</v>
      </c>
      <c r="T72" s="36">
        <f t="shared" si="14"/>
        <v>0.87913274482100023</v>
      </c>
      <c r="U72" s="36">
        <f t="shared" si="15"/>
        <v>0.19909550906166573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156073478</v>
      </c>
      <c r="E73" s="31">
        <v>156073478</v>
      </c>
      <c r="F73" s="31">
        <v>100881782</v>
      </c>
      <c r="G73" s="36">
        <f t="shared" si="8"/>
        <v>0.64637363947255666</v>
      </c>
      <c r="H73" s="31">
        <v>91723154</v>
      </c>
      <c r="I73" s="36">
        <f t="shared" si="9"/>
        <v>0.58769212537187132</v>
      </c>
      <c r="J73" s="31">
        <v>91818758</v>
      </c>
      <c r="K73" s="36">
        <f t="shared" si="10"/>
        <v>0.58830468300321981</v>
      </c>
      <c r="L73" s="31">
        <v>61218346</v>
      </c>
      <c r="M73" s="36">
        <f t="shared" si="11"/>
        <v>0.39224054454658852</v>
      </c>
      <c r="N73" s="31">
        <f t="shared" si="12"/>
        <v>345642040</v>
      </c>
      <c r="O73" s="36">
        <f t="shared" si="13"/>
        <v>2.2146109923942361</v>
      </c>
      <c r="P73" s="31">
        <v>43799045</v>
      </c>
      <c r="Q73" s="31">
        <v>113140947</v>
      </c>
      <c r="R73" s="31">
        <v>122324842</v>
      </c>
      <c r="S73" s="31">
        <v>274440068</v>
      </c>
      <c r="T73" s="36">
        <f t="shared" si="14"/>
        <v>2.2435350294586933</v>
      </c>
      <c r="U73" s="36">
        <f t="shared" si="15"/>
        <v>0.39770960759532548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938148884</v>
      </c>
      <c r="E74" s="31">
        <v>913700987</v>
      </c>
      <c r="F74" s="31">
        <v>358864324</v>
      </c>
      <c r="G74" s="36">
        <f t="shared" si="8"/>
        <v>0.38252385108630582</v>
      </c>
      <c r="H74" s="31">
        <v>290831382</v>
      </c>
      <c r="I74" s="36">
        <f t="shared" si="9"/>
        <v>0.31000557263360767</v>
      </c>
      <c r="J74" s="31">
        <v>314025703</v>
      </c>
      <c r="K74" s="36">
        <f t="shared" si="10"/>
        <v>0.34368541510615658</v>
      </c>
      <c r="L74" s="31">
        <v>32685836</v>
      </c>
      <c r="M74" s="36">
        <f t="shared" si="11"/>
        <v>3.5773011592467506E-2</v>
      </c>
      <c r="N74" s="31">
        <f t="shared" si="12"/>
        <v>996407245</v>
      </c>
      <c r="O74" s="36">
        <f t="shared" si="13"/>
        <v>1.0905178599746879</v>
      </c>
      <c r="P74" s="31">
        <v>14568212</v>
      </c>
      <c r="Q74" s="31">
        <v>1019550817</v>
      </c>
      <c r="R74" s="31">
        <v>882340228</v>
      </c>
      <c r="S74" s="31">
        <v>904047910</v>
      </c>
      <c r="T74" s="36">
        <f t="shared" si="14"/>
        <v>1.0246023940778546</v>
      </c>
      <c r="U74" s="36">
        <f t="shared" si="15"/>
        <v>1.2436408805692833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112505150</v>
      </c>
      <c r="E75" s="31">
        <v>111952932</v>
      </c>
      <c r="F75" s="31">
        <v>44774195</v>
      </c>
      <c r="G75" s="36">
        <f t="shared" si="8"/>
        <v>0.39797462605045192</v>
      </c>
      <c r="H75" s="31">
        <v>30929815</v>
      </c>
      <c r="I75" s="36">
        <f t="shared" si="9"/>
        <v>0.27491910370325268</v>
      </c>
      <c r="J75" s="31">
        <v>31066822</v>
      </c>
      <c r="K75" s="36">
        <f t="shared" si="10"/>
        <v>0.27749895822290749</v>
      </c>
      <c r="L75" s="31">
        <v>3412333</v>
      </c>
      <c r="M75" s="36">
        <f t="shared" si="11"/>
        <v>3.0480068177222906E-2</v>
      </c>
      <c r="N75" s="31">
        <f t="shared" si="12"/>
        <v>110183165</v>
      </c>
      <c r="O75" s="36">
        <f t="shared" si="13"/>
        <v>0.9841918655600731</v>
      </c>
      <c r="P75" s="31">
        <v>1015962</v>
      </c>
      <c r="Q75" s="31">
        <v>104702808</v>
      </c>
      <c r="R75" s="31">
        <v>99236538</v>
      </c>
      <c r="S75" s="31">
        <v>91039007</v>
      </c>
      <c r="T75" s="36">
        <f t="shared" si="14"/>
        <v>0.91739402476938481</v>
      </c>
      <c r="U75" s="36">
        <f t="shared" si="15"/>
        <v>2.3587210938991814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177847036</v>
      </c>
      <c r="E76" s="31">
        <v>157254036</v>
      </c>
      <c r="F76" s="31">
        <v>15918</v>
      </c>
      <c r="G76" s="36">
        <f t="shared" si="8"/>
        <v>8.9503881301682199E-5</v>
      </c>
      <c r="H76" s="31">
        <v>19782311</v>
      </c>
      <c r="I76" s="36">
        <f t="shared" si="9"/>
        <v>0.11123216582591795</v>
      </c>
      <c r="J76" s="31">
        <v>77226792</v>
      </c>
      <c r="K76" s="36">
        <f t="shared" si="10"/>
        <v>0.49109577066753313</v>
      </c>
      <c r="L76" s="31">
        <v>30403867</v>
      </c>
      <c r="M76" s="36">
        <f t="shared" si="11"/>
        <v>0.19334236356261153</v>
      </c>
      <c r="N76" s="31">
        <f t="shared" si="12"/>
        <v>127428888</v>
      </c>
      <c r="O76" s="36">
        <f t="shared" si="13"/>
        <v>0.81033778999478268</v>
      </c>
      <c r="P76" s="31">
        <v>5715319</v>
      </c>
      <c r="Q76" s="31">
        <v>91219281</v>
      </c>
      <c r="R76" s="31">
        <v>132971230</v>
      </c>
      <c r="S76" s="31">
        <v>38319642</v>
      </c>
      <c r="T76" s="36">
        <f t="shared" si="14"/>
        <v>0.28817994689527954</v>
      </c>
      <c r="U76" s="36">
        <f t="shared" si="15"/>
        <v>4.3197147875735373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152227896</v>
      </c>
      <c r="E77" s="31">
        <v>149453568</v>
      </c>
      <c r="F77" s="31">
        <v>58133006</v>
      </c>
      <c r="G77" s="36">
        <f t="shared" si="8"/>
        <v>0.38188142599041114</v>
      </c>
      <c r="H77" s="31">
        <v>47216640</v>
      </c>
      <c r="I77" s="36">
        <f t="shared" si="9"/>
        <v>0.3101707455774072</v>
      </c>
      <c r="J77" s="31">
        <v>36683642</v>
      </c>
      <c r="K77" s="36">
        <f t="shared" si="10"/>
        <v>0.24545176465776983</v>
      </c>
      <c r="L77" s="31">
        <v>1815137</v>
      </c>
      <c r="M77" s="36">
        <f t="shared" si="11"/>
        <v>1.2145156681705986E-2</v>
      </c>
      <c r="N77" s="31">
        <f t="shared" si="12"/>
        <v>143848425</v>
      </c>
      <c r="O77" s="36">
        <f t="shared" si="13"/>
        <v>0.96249575654159025</v>
      </c>
      <c r="P77" s="31">
        <v>1575438</v>
      </c>
      <c r="Q77" s="31">
        <v>144609947</v>
      </c>
      <c r="R77" s="31">
        <v>146865170</v>
      </c>
      <c r="S77" s="31">
        <v>134395106</v>
      </c>
      <c r="T77" s="36">
        <f t="shared" si="14"/>
        <v>0.91509175388555364</v>
      </c>
      <c r="U77" s="36">
        <f t="shared" si="15"/>
        <v>0.15214752976632528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1922086355</v>
      </c>
      <c r="E78" s="32">
        <f>SUM(E71:E77)</f>
        <v>1856233722</v>
      </c>
      <c r="F78" s="32">
        <f>SUM(F71:F77)</f>
        <v>656638505</v>
      </c>
      <c r="G78" s="37">
        <f t="shared" si="8"/>
        <v>0.34162799360801871</v>
      </c>
      <c r="H78" s="32">
        <f>SUM(H71:H77)</f>
        <v>564997243</v>
      </c>
      <c r="I78" s="37">
        <f t="shared" si="9"/>
        <v>0.29394997864182848</v>
      </c>
      <c r="J78" s="32">
        <f>SUM(J71:J77)</f>
        <v>634063730</v>
      </c>
      <c r="K78" s="37">
        <f t="shared" si="10"/>
        <v>0.3415861496777613</v>
      </c>
      <c r="L78" s="32">
        <f>SUM(L71:L77)</f>
        <v>219532172</v>
      </c>
      <c r="M78" s="37">
        <f t="shared" si="11"/>
        <v>0.11826752708891904</v>
      </c>
      <c r="N78" s="32">
        <f t="shared" si="12"/>
        <v>2075231650</v>
      </c>
      <c r="O78" s="37">
        <f t="shared" si="13"/>
        <v>1.1179797163495342</v>
      </c>
      <c r="P78" s="32">
        <f>SUM(P71:P77)</f>
        <v>144694067</v>
      </c>
      <c r="Q78" s="32">
        <f>SUM(Q71:Q77)</f>
        <v>2002331521</v>
      </c>
      <c r="R78" s="32">
        <f>SUM(R71:R77)</f>
        <v>1927073815</v>
      </c>
      <c r="S78" s="32">
        <f>SUM(S71:S77)</f>
        <v>1936205107</v>
      </c>
      <c r="T78" s="37">
        <f t="shared" si="14"/>
        <v>1.0047384235771997</v>
      </c>
      <c r="U78" s="37">
        <f t="shared" si="15"/>
        <v>0.51721612745877144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96836106</v>
      </c>
      <c r="E79" s="31">
        <v>98609911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87501438</v>
      </c>
      <c r="K79" s="36">
        <f t="shared" si="10"/>
        <v>0.88734932536345157</v>
      </c>
      <c r="L79" s="31">
        <v>28115670</v>
      </c>
      <c r="M79" s="36">
        <f t="shared" si="11"/>
        <v>0.28512012347318721</v>
      </c>
      <c r="N79" s="31">
        <f t="shared" si="12"/>
        <v>115617108</v>
      </c>
      <c r="O79" s="36">
        <f t="shared" si="13"/>
        <v>1.1724694488366387</v>
      </c>
      <c r="P79" s="31">
        <v>22989294</v>
      </c>
      <c r="Q79" s="31">
        <v>98957364</v>
      </c>
      <c r="R79" s="31">
        <v>89086832</v>
      </c>
      <c r="S79" s="31">
        <v>93507734</v>
      </c>
      <c r="T79" s="36">
        <f t="shared" si="14"/>
        <v>1.0496246403733382</v>
      </c>
      <c r="U79" s="36">
        <f t="shared" si="15"/>
        <v>0.22298970990583711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405598993</v>
      </c>
      <c r="E80" s="31">
        <v>405989850</v>
      </c>
      <c r="F80" s="31">
        <v>113351747</v>
      </c>
      <c r="G80" s="36">
        <f t="shared" si="8"/>
        <v>0.27946752569970013</v>
      </c>
      <c r="H80" s="31">
        <v>101788876</v>
      </c>
      <c r="I80" s="36">
        <f t="shared" si="9"/>
        <v>0.25095939032570524</v>
      </c>
      <c r="J80" s="31">
        <v>81459443</v>
      </c>
      <c r="K80" s="36">
        <f t="shared" si="10"/>
        <v>0.2006440382684444</v>
      </c>
      <c r="L80" s="31">
        <v>116316985</v>
      </c>
      <c r="M80" s="36">
        <f t="shared" si="11"/>
        <v>0.2865021995008003</v>
      </c>
      <c r="N80" s="31">
        <f t="shared" si="12"/>
        <v>412917051</v>
      </c>
      <c r="O80" s="36">
        <f t="shared" si="13"/>
        <v>1.0170624979910212</v>
      </c>
      <c r="P80" s="31">
        <v>102462019</v>
      </c>
      <c r="Q80" s="31">
        <v>378791951</v>
      </c>
      <c r="R80" s="31">
        <v>379197475</v>
      </c>
      <c r="S80" s="31">
        <v>390129248</v>
      </c>
      <c r="T80" s="36">
        <f t="shared" si="14"/>
        <v>1.0288287072586653</v>
      </c>
      <c r="U80" s="36">
        <f t="shared" si="15"/>
        <v>0.13522050546359043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248531780</v>
      </c>
      <c r="E81" s="31">
        <v>259623210</v>
      </c>
      <c r="F81" s="31">
        <v>124020815</v>
      </c>
      <c r="G81" s="36">
        <f t="shared" si="8"/>
        <v>0.49901390880474117</v>
      </c>
      <c r="H81" s="31">
        <v>89489931</v>
      </c>
      <c r="I81" s="36">
        <f t="shared" si="9"/>
        <v>0.36007439772893429</v>
      </c>
      <c r="J81" s="31">
        <v>73412719</v>
      </c>
      <c r="K81" s="36">
        <f t="shared" si="10"/>
        <v>0.28276639442213197</v>
      </c>
      <c r="L81" s="31">
        <v>855449</v>
      </c>
      <c r="M81" s="36">
        <f t="shared" si="11"/>
        <v>3.2949634972928655E-3</v>
      </c>
      <c r="N81" s="31">
        <f t="shared" si="12"/>
        <v>287778914</v>
      </c>
      <c r="O81" s="36">
        <f t="shared" si="13"/>
        <v>1.1084483317188782</v>
      </c>
      <c r="P81" s="31">
        <v>533082</v>
      </c>
      <c r="Q81" s="31">
        <v>206051080</v>
      </c>
      <c r="R81" s="31">
        <v>189706080</v>
      </c>
      <c r="S81" s="31">
        <v>226979663</v>
      </c>
      <c r="T81" s="36">
        <f t="shared" si="14"/>
        <v>1.1964806979301876</v>
      </c>
      <c r="U81" s="36">
        <f t="shared" si="15"/>
        <v>0.6047231007612337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211590454</v>
      </c>
      <c r="E82" s="31">
        <v>226942554</v>
      </c>
      <c r="F82" s="31">
        <v>57639248</v>
      </c>
      <c r="G82" s="36">
        <f t="shared" si="8"/>
        <v>0.27240949159265948</v>
      </c>
      <c r="H82" s="31">
        <v>50454497</v>
      </c>
      <c r="I82" s="36">
        <f t="shared" si="9"/>
        <v>0.23845355991343542</v>
      </c>
      <c r="J82" s="31">
        <v>38724529</v>
      </c>
      <c r="K82" s="36">
        <f t="shared" si="10"/>
        <v>0.1706358209047035</v>
      </c>
      <c r="L82" s="31">
        <v>26969391</v>
      </c>
      <c r="M82" s="36">
        <f t="shared" si="11"/>
        <v>0.11883796372539282</v>
      </c>
      <c r="N82" s="31">
        <f t="shared" si="12"/>
        <v>173787665</v>
      </c>
      <c r="O82" s="36">
        <f t="shared" si="13"/>
        <v>0.76577821980447092</v>
      </c>
      <c r="P82" s="31">
        <v>8894986</v>
      </c>
      <c r="Q82" s="31">
        <v>159871137</v>
      </c>
      <c r="R82" s="31">
        <v>171046131</v>
      </c>
      <c r="S82" s="31">
        <v>143961359</v>
      </c>
      <c r="T82" s="36">
        <f t="shared" si="14"/>
        <v>0.84165223824910718</v>
      </c>
      <c r="U82" s="36">
        <f t="shared" si="15"/>
        <v>2.0319767788279823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185016000</v>
      </c>
      <c r="E83" s="31">
        <v>186893000</v>
      </c>
      <c r="F83" s="31">
        <v>74565735</v>
      </c>
      <c r="G83" s="36">
        <f t="shared" si="8"/>
        <v>0.40302317096899726</v>
      </c>
      <c r="H83" s="31">
        <v>60019811</v>
      </c>
      <c r="I83" s="36">
        <f t="shared" si="9"/>
        <v>0.32440335430449257</v>
      </c>
      <c r="J83" s="31">
        <v>45707132</v>
      </c>
      <c r="K83" s="36">
        <f t="shared" si="10"/>
        <v>0.24456310295195646</v>
      </c>
      <c r="L83" s="31">
        <v>10670506</v>
      </c>
      <c r="M83" s="36">
        <f t="shared" si="11"/>
        <v>5.7094198284579949E-2</v>
      </c>
      <c r="N83" s="31">
        <f t="shared" si="12"/>
        <v>190963184</v>
      </c>
      <c r="O83" s="36">
        <f t="shared" si="13"/>
        <v>1.0217781511346065</v>
      </c>
      <c r="P83" s="31">
        <v>2176788</v>
      </c>
      <c r="Q83" s="31">
        <v>178849000</v>
      </c>
      <c r="R83" s="31">
        <v>180799160</v>
      </c>
      <c r="S83" s="31">
        <v>178730754</v>
      </c>
      <c r="T83" s="36">
        <f t="shared" si="14"/>
        <v>0.98855964817535658</v>
      </c>
      <c r="U83" s="36">
        <f t="shared" si="15"/>
        <v>3.9019500291254818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1147573333</v>
      </c>
      <c r="E84" s="32">
        <f>SUM(E79:E83)</f>
        <v>1178058525</v>
      </c>
      <c r="F84" s="32">
        <f>SUM(F79:F83)</f>
        <v>369577545</v>
      </c>
      <c r="G84" s="37">
        <f t="shared" si="8"/>
        <v>0.32205135338396712</v>
      </c>
      <c r="H84" s="32">
        <f>SUM(H79:H83)</f>
        <v>301753115</v>
      </c>
      <c r="I84" s="37">
        <f t="shared" si="9"/>
        <v>0.26294887335099831</v>
      </c>
      <c r="J84" s="32">
        <f>SUM(J79:J83)</f>
        <v>326805261</v>
      </c>
      <c r="K84" s="37">
        <f t="shared" si="10"/>
        <v>0.27741003869056508</v>
      </c>
      <c r="L84" s="32">
        <f>SUM(L79:L83)</f>
        <v>182928001</v>
      </c>
      <c r="M84" s="37">
        <f t="shared" si="11"/>
        <v>0.15527921331412631</v>
      </c>
      <c r="N84" s="32">
        <f t="shared" si="12"/>
        <v>1181063922</v>
      </c>
      <c r="O84" s="37">
        <f t="shared" si="13"/>
        <v>1.0025511440528814</v>
      </c>
      <c r="P84" s="32">
        <f>SUM(P79:P83)</f>
        <v>137056169</v>
      </c>
      <c r="Q84" s="32">
        <f>SUM(Q79:Q83)</f>
        <v>1022520532</v>
      </c>
      <c r="R84" s="32">
        <f>SUM(R79:R83)</f>
        <v>1009835678</v>
      </c>
      <c r="S84" s="32">
        <f>SUM(S79:S83)</f>
        <v>1033308758</v>
      </c>
      <c r="T84" s="37">
        <f t="shared" si="14"/>
        <v>1.0232444550250877</v>
      </c>
      <c r="U84" s="37">
        <f t="shared" si="15"/>
        <v>0.33469366854986293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7520010743</v>
      </c>
      <c r="E85" s="32">
        <f>SUM(E57,E59:E62,E64:E69,E71:E77,E79:E83)</f>
        <v>7448852531</v>
      </c>
      <c r="F85" s="32">
        <f>SUM(F57,F59:F62,F64:F69,F71:F77,F79:F83)</f>
        <v>2029035324</v>
      </c>
      <c r="G85" s="37">
        <f t="shared" si="8"/>
        <v>0.26981814166804574</v>
      </c>
      <c r="H85" s="32">
        <f>SUM(H57,H59:H62,H64:H69,H71:H77,H79:H83)</f>
        <v>1669095983</v>
      </c>
      <c r="I85" s="37">
        <f t="shared" si="9"/>
        <v>0.22195393597724281</v>
      </c>
      <c r="J85" s="32">
        <f>SUM(J57,J59:J62,J64:J69,J71:J77,J79:J83)</f>
        <v>2204311273</v>
      </c>
      <c r="K85" s="37">
        <f t="shared" si="10"/>
        <v>0.29592628714641417</v>
      </c>
      <c r="L85" s="32">
        <f>SUM(L57,L59:L62,L64:L69,L71:L77,L79:L83)</f>
        <v>1138435610</v>
      </c>
      <c r="M85" s="37">
        <f t="shared" si="11"/>
        <v>0.15283368884833679</v>
      </c>
      <c r="N85" s="32">
        <f t="shared" si="12"/>
        <v>7040878190</v>
      </c>
      <c r="O85" s="37">
        <f t="shared" si="13"/>
        <v>0.94522990765327586</v>
      </c>
      <c r="P85" s="32">
        <f>SUM(P57,P59:P62,P64:P69,P71:P77,P79:P83)</f>
        <v>1115299810</v>
      </c>
      <c r="Q85" s="32">
        <f>SUM(Q57,Q59:Q62,Q64:Q69,Q71:Q77,Q79:Q83)</f>
        <v>7051429988</v>
      </c>
      <c r="R85" s="32">
        <f>SUM(R57,R59:R62,R64:R69,R71:R77,R79:R83)</f>
        <v>7044275570</v>
      </c>
      <c r="S85" s="32">
        <f>SUM(S57,S59:S62,S64:S69,S71:S77,S79:S83)</f>
        <v>6948571127</v>
      </c>
      <c r="T85" s="37">
        <f t="shared" si="14"/>
        <v>0.98641387009225134</v>
      </c>
      <c r="U85" s="37">
        <f t="shared" si="15"/>
        <v>2.0744018597115943E-2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11304660119</v>
      </c>
      <c r="E88" s="31">
        <v>11181132715</v>
      </c>
      <c r="F88" s="31">
        <v>3221297058</v>
      </c>
      <c r="G88" s="36">
        <f t="shared" ref="G88:G99" si="16">IF(($D88      =0),0,($F88      /$D88      ))</f>
        <v>0.28495302150534296</v>
      </c>
      <c r="H88" s="31">
        <v>3045233697</v>
      </c>
      <c r="I88" s="36">
        <f t="shared" ref="I88:I99" si="17">IF(($D88      =0),0,($H88      /$D88      ))</f>
        <v>0.26937861598172302</v>
      </c>
      <c r="J88" s="31">
        <v>3087734638</v>
      </c>
      <c r="K88" s="36">
        <f t="shared" ref="K88:K99" si="18">IF(($E88      =0),0,($J88      /$E88      ))</f>
        <v>0.27615579894313058</v>
      </c>
      <c r="L88" s="31">
        <v>2260945127</v>
      </c>
      <c r="M88" s="36">
        <f t="shared" ref="M88:M99" si="19">IF(($E88      =0),0,($L88      /$E88      ))</f>
        <v>0.20221074059579303</v>
      </c>
      <c r="N88" s="31">
        <f t="shared" ref="N88:N99" si="20">$F88      +$H88      +$J88      +$L88</f>
        <v>11615210520</v>
      </c>
      <c r="O88" s="36">
        <f t="shared" ref="O88:O99" si="21">IF(($E88      =0),0,($N88      /$E88      ))</f>
        <v>1.038822346184807</v>
      </c>
      <c r="P88" s="31">
        <v>2251652021</v>
      </c>
      <c r="Q88" s="31">
        <v>10654785148</v>
      </c>
      <c r="R88" s="31">
        <v>11732638626</v>
      </c>
      <c r="S88" s="31">
        <v>11211938382</v>
      </c>
      <c r="T88" s="36">
        <f t="shared" ref="T88:T99" si="22">IF(($R88      =0),0,($S88      /$R88      ))</f>
        <v>0.95561951061493466</v>
      </c>
      <c r="U88" s="36">
        <f t="shared" ref="U88:U99" si="23">IF(($P88      =0),0,(($L88      /$P88      )-1))</f>
        <v>4.1272389842337276E-3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29112113999</v>
      </c>
      <c r="E89" s="31">
        <v>29010298996</v>
      </c>
      <c r="F89" s="31">
        <v>9627280954</v>
      </c>
      <c r="G89" s="36">
        <f t="shared" si="16"/>
        <v>0.33069673175677644</v>
      </c>
      <c r="H89" s="31">
        <v>10121791106</v>
      </c>
      <c r="I89" s="36">
        <f t="shared" si="17"/>
        <v>0.34768313652343086</v>
      </c>
      <c r="J89" s="31">
        <v>9796375094</v>
      </c>
      <c r="K89" s="36">
        <f t="shared" si="18"/>
        <v>0.3376861126233392</v>
      </c>
      <c r="L89" s="31">
        <v>8044794508</v>
      </c>
      <c r="M89" s="36">
        <f t="shared" si="19"/>
        <v>0.27730822454154069</v>
      </c>
      <c r="N89" s="31">
        <f t="shared" si="20"/>
        <v>37590241662</v>
      </c>
      <c r="O89" s="36">
        <f t="shared" si="21"/>
        <v>1.2957550581323902</v>
      </c>
      <c r="P89" s="31">
        <v>6790470673</v>
      </c>
      <c r="Q89" s="31">
        <v>42318535792</v>
      </c>
      <c r="R89" s="31">
        <v>26452936802</v>
      </c>
      <c r="S89" s="31">
        <v>32629625481</v>
      </c>
      <c r="T89" s="36">
        <f t="shared" si="22"/>
        <v>1.2334972757555223</v>
      </c>
      <c r="U89" s="36">
        <f t="shared" si="23"/>
        <v>0.18471824640777745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15877603258</v>
      </c>
      <c r="E90" s="31">
        <v>16094853260</v>
      </c>
      <c r="F90" s="31">
        <v>5259274985</v>
      </c>
      <c r="G90" s="36">
        <f t="shared" si="16"/>
        <v>0.33123859436090214</v>
      </c>
      <c r="H90" s="31">
        <v>5822699183</v>
      </c>
      <c r="I90" s="36">
        <f t="shared" si="17"/>
        <v>0.36672406334792423</v>
      </c>
      <c r="J90" s="31">
        <v>4302102627</v>
      </c>
      <c r="K90" s="36">
        <f t="shared" si="18"/>
        <v>0.26729679093700542</v>
      </c>
      <c r="L90" s="31">
        <v>-3142709528</v>
      </c>
      <c r="M90" s="36">
        <f t="shared" si="19"/>
        <v>-0.19526176953787275</v>
      </c>
      <c r="N90" s="31">
        <f t="shared" si="20"/>
        <v>12241367267</v>
      </c>
      <c r="O90" s="36">
        <f t="shared" si="21"/>
        <v>0.76057650661674936</v>
      </c>
      <c r="P90" s="31">
        <v>2605475938</v>
      </c>
      <c r="Q90" s="31">
        <v>9236612712</v>
      </c>
      <c r="R90" s="31">
        <v>14993370909</v>
      </c>
      <c r="S90" s="31">
        <v>8582370576</v>
      </c>
      <c r="T90" s="36">
        <f t="shared" si="22"/>
        <v>0.5724110093780379</v>
      </c>
      <c r="U90" s="36">
        <f t="shared" si="23"/>
        <v>-2.2061940324086771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56294377376</v>
      </c>
      <c r="E91" s="32">
        <f>SUM(E88:E90)</f>
        <v>56286284971</v>
      </c>
      <c r="F91" s="32">
        <f>SUM(F88:F90)</f>
        <v>18107852997</v>
      </c>
      <c r="G91" s="37">
        <f t="shared" si="16"/>
        <v>0.32166361617350309</v>
      </c>
      <c r="H91" s="32">
        <f>SUM(H88:H90)</f>
        <v>18989723986</v>
      </c>
      <c r="I91" s="37">
        <f t="shared" si="17"/>
        <v>0.33732896376425497</v>
      </c>
      <c r="J91" s="32">
        <f>SUM(J88:J90)</f>
        <v>17186212359</v>
      </c>
      <c r="K91" s="37">
        <f t="shared" si="18"/>
        <v>0.30533570243363434</v>
      </c>
      <c r="L91" s="32">
        <f>SUM(L88:L90)</f>
        <v>7163030107</v>
      </c>
      <c r="M91" s="37">
        <f t="shared" si="19"/>
        <v>0.12726066590983148</v>
      </c>
      <c r="N91" s="32">
        <f t="shared" si="20"/>
        <v>61446819449</v>
      </c>
      <c r="O91" s="37">
        <f t="shared" si="21"/>
        <v>1.0916836931174057</v>
      </c>
      <c r="P91" s="32">
        <f>SUM(P88:P90)</f>
        <v>11647598632</v>
      </c>
      <c r="Q91" s="32">
        <f>SUM(Q88:Q90)</f>
        <v>62209933652</v>
      </c>
      <c r="R91" s="32">
        <f>SUM(R88:R90)</f>
        <v>53178946337</v>
      </c>
      <c r="S91" s="32">
        <f>SUM(S88:S90)</f>
        <v>52423934439</v>
      </c>
      <c r="T91" s="37">
        <f t="shared" si="22"/>
        <v>0.98580242840436483</v>
      </c>
      <c r="U91" s="37">
        <f t="shared" si="23"/>
        <v>-0.3850208671064036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1248226581</v>
      </c>
      <c r="E92" s="31">
        <v>1248226581</v>
      </c>
      <c r="F92" s="31">
        <v>304017454</v>
      </c>
      <c r="G92" s="36">
        <f t="shared" si="16"/>
        <v>0.24355950964963469</v>
      </c>
      <c r="H92" s="31">
        <v>318185916</v>
      </c>
      <c r="I92" s="36">
        <f t="shared" si="17"/>
        <v>0.25491038313339681</v>
      </c>
      <c r="J92" s="31">
        <v>319308139</v>
      </c>
      <c r="K92" s="36">
        <f t="shared" si="18"/>
        <v>0.25580943705283904</v>
      </c>
      <c r="L92" s="31">
        <v>318176051</v>
      </c>
      <c r="M92" s="36">
        <f t="shared" si="19"/>
        <v>0.25490247992083098</v>
      </c>
      <c r="N92" s="31">
        <f t="shared" si="20"/>
        <v>1259687560</v>
      </c>
      <c r="O92" s="36">
        <f t="shared" si="21"/>
        <v>1.0091818097567016</v>
      </c>
      <c r="P92" s="31">
        <v>300626286</v>
      </c>
      <c r="Q92" s="31">
        <v>1021831105</v>
      </c>
      <c r="R92" s="31">
        <v>1204519547</v>
      </c>
      <c r="S92" s="31">
        <v>1199549841</v>
      </c>
      <c r="T92" s="36">
        <f t="shared" si="22"/>
        <v>0.99587411759952116</v>
      </c>
      <c r="U92" s="36">
        <f t="shared" si="23"/>
        <v>5.8377346949627595E-2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453303668</v>
      </c>
      <c r="E93" s="31">
        <v>495916520</v>
      </c>
      <c r="F93" s="31">
        <v>132596571</v>
      </c>
      <c r="G93" s="36">
        <f t="shared" si="16"/>
        <v>0.29251157747084455</v>
      </c>
      <c r="H93" s="31">
        <v>125553836</v>
      </c>
      <c r="I93" s="36">
        <f t="shared" si="17"/>
        <v>0.27697511593927804</v>
      </c>
      <c r="J93" s="31">
        <v>119118938</v>
      </c>
      <c r="K93" s="36">
        <f t="shared" si="18"/>
        <v>0.24019957633191974</v>
      </c>
      <c r="L93" s="31">
        <v>109624668</v>
      </c>
      <c r="M93" s="36">
        <f t="shared" si="19"/>
        <v>0.22105468073537859</v>
      </c>
      <c r="N93" s="31">
        <f t="shared" si="20"/>
        <v>486894013</v>
      </c>
      <c r="O93" s="36">
        <f t="shared" si="21"/>
        <v>0.98180639959322191</v>
      </c>
      <c r="P93" s="31">
        <v>99002323</v>
      </c>
      <c r="Q93" s="31">
        <v>410068090</v>
      </c>
      <c r="R93" s="31">
        <v>430571161</v>
      </c>
      <c r="S93" s="31">
        <v>440894748</v>
      </c>
      <c r="T93" s="36">
        <f t="shared" si="22"/>
        <v>1.0239764943291221</v>
      </c>
      <c r="U93" s="36">
        <f t="shared" si="23"/>
        <v>0.10729389652806431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382889029</v>
      </c>
      <c r="E94" s="31">
        <v>385766574</v>
      </c>
      <c r="F94" s="31">
        <v>127613652</v>
      </c>
      <c r="G94" s="36">
        <f t="shared" si="16"/>
        <v>0.33329148221690102</v>
      </c>
      <c r="H94" s="31">
        <v>112039805</v>
      </c>
      <c r="I94" s="36">
        <f t="shared" si="17"/>
        <v>0.2926169112043166</v>
      </c>
      <c r="J94" s="31">
        <v>94715696</v>
      </c>
      <c r="K94" s="36">
        <f t="shared" si="18"/>
        <v>0.24552592781146457</v>
      </c>
      <c r="L94" s="31">
        <v>50066244</v>
      </c>
      <c r="M94" s="36">
        <f t="shared" si="19"/>
        <v>0.12978377955576836</v>
      </c>
      <c r="N94" s="31">
        <f t="shared" si="20"/>
        <v>384435397</v>
      </c>
      <c r="O94" s="36">
        <f t="shared" si="21"/>
        <v>0.99654926815924705</v>
      </c>
      <c r="P94" s="31">
        <v>48614850</v>
      </c>
      <c r="Q94" s="31">
        <v>344909575</v>
      </c>
      <c r="R94" s="31">
        <v>350568347</v>
      </c>
      <c r="S94" s="31">
        <v>352438936</v>
      </c>
      <c r="T94" s="36">
        <f t="shared" si="22"/>
        <v>1.0053358753464414</v>
      </c>
      <c r="U94" s="36">
        <f t="shared" si="23"/>
        <v>2.9854951727712908E-2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321959762</v>
      </c>
      <c r="E95" s="31">
        <v>323260537</v>
      </c>
      <c r="F95" s="31">
        <v>130391200</v>
      </c>
      <c r="G95" s="36">
        <f t="shared" si="16"/>
        <v>0.40499222384193462</v>
      </c>
      <c r="H95" s="31">
        <v>105870042</v>
      </c>
      <c r="I95" s="36">
        <f t="shared" si="17"/>
        <v>0.3288300418112497</v>
      </c>
      <c r="J95" s="31">
        <v>79854487</v>
      </c>
      <c r="K95" s="36">
        <f t="shared" si="18"/>
        <v>0.24702825696289676</v>
      </c>
      <c r="L95" s="31">
        <v>8407050</v>
      </c>
      <c r="M95" s="36">
        <f t="shared" si="19"/>
        <v>2.6007040877990002E-2</v>
      </c>
      <c r="N95" s="31">
        <f t="shared" si="20"/>
        <v>324522779</v>
      </c>
      <c r="O95" s="36">
        <f t="shared" si="21"/>
        <v>1.0039047203587366</v>
      </c>
      <c r="P95" s="31">
        <v>5680882</v>
      </c>
      <c r="Q95" s="31">
        <v>311788576</v>
      </c>
      <c r="R95" s="31">
        <v>311965007</v>
      </c>
      <c r="S95" s="31">
        <v>309848909</v>
      </c>
      <c r="T95" s="36">
        <f t="shared" si="22"/>
        <v>0.99321687383995605</v>
      </c>
      <c r="U95" s="36">
        <f t="shared" si="23"/>
        <v>0.47988463763197342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2406379040</v>
      </c>
      <c r="E96" s="32">
        <f>SUM(E92:E95)</f>
        <v>2453170212</v>
      </c>
      <c r="F96" s="32">
        <f>SUM(F92:F95)</f>
        <v>694618877</v>
      </c>
      <c r="G96" s="37">
        <f t="shared" si="16"/>
        <v>0.28865730022316016</v>
      </c>
      <c r="H96" s="32">
        <f>SUM(H92:H95)</f>
        <v>661649599</v>
      </c>
      <c r="I96" s="37">
        <f t="shared" si="17"/>
        <v>0.27495651682537925</v>
      </c>
      <c r="J96" s="32">
        <f>SUM(J92:J95)</f>
        <v>612997260</v>
      </c>
      <c r="K96" s="37">
        <f t="shared" si="18"/>
        <v>0.24987962800193989</v>
      </c>
      <c r="L96" s="32">
        <f>SUM(L92:L95)</f>
        <v>486274013</v>
      </c>
      <c r="M96" s="37">
        <f t="shared" si="19"/>
        <v>0.19822269593089287</v>
      </c>
      <c r="N96" s="32">
        <f t="shared" si="20"/>
        <v>2455539749</v>
      </c>
      <c r="O96" s="37">
        <f t="shared" si="21"/>
        <v>1.0009659081087847</v>
      </c>
      <c r="P96" s="32">
        <f>SUM(P92:P95)</f>
        <v>453924341</v>
      </c>
      <c r="Q96" s="32">
        <f>SUM(Q92:Q95)</f>
        <v>2088597346</v>
      </c>
      <c r="R96" s="32">
        <f>SUM(R92:R95)</f>
        <v>2297624062</v>
      </c>
      <c r="S96" s="32">
        <f>SUM(S92:S95)</f>
        <v>2302732434</v>
      </c>
      <c r="T96" s="37">
        <f t="shared" si="22"/>
        <v>1.0022233280389452</v>
      </c>
      <c r="U96" s="37">
        <f t="shared" si="23"/>
        <v>7.1266660714279784E-2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767607355</v>
      </c>
      <c r="E97" s="31">
        <v>780072684</v>
      </c>
      <c r="F97" s="31">
        <v>211468425</v>
      </c>
      <c r="G97" s="36">
        <f t="shared" si="16"/>
        <v>0.27549035795781296</v>
      </c>
      <c r="H97" s="31">
        <v>218582052</v>
      </c>
      <c r="I97" s="36">
        <f t="shared" si="17"/>
        <v>0.28475763106777424</v>
      </c>
      <c r="J97" s="31">
        <v>492311297</v>
      </c>
      <c r="K97" s="36">
        <f t="shared" si="18"/>
        <v>0.6311095197893124</v>
      </c>
      <c r="L97" s="31">
        <v>687388593</v>
      </c>
      <c r="M97" s="36">
        <f t="shared" si="19"/>
        <v>0.88118531400850841</v>
      </c>
      <c r="N97" s="31">
        <f t="shared" si="20"/>
        <v>1609750367</v>
      </c>
      <c r="O97" s="36">
        <f t="shared" si="21"/>
        <v>2.0635902269332638</v>
      </c>
      <c r="P97" s="31">
        <v>212674657</v>
      </c>
      <c r="Q97" s="31">
        <v>632443760</v>
      </c>
      <c r="R97" s="31">
        <v>724678656</v>
      </c>
      <c r="S97" s="31">
        <v>764858074</v>
      </c>
      <c r="T97" s="36">
        <f t="shared" si="22"/>
        <v>1.0554444617173877</v>
      </c>
      <c r="U97" s="36">
        <f t="shared" si="23"/>
        <v>2.2321133260367736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1058771218</v>
      </c>
      <c r="E98" s="31">
        <v>1460137505</v>
      </c>
      <c r="F98" s="31">
        <v>408357316</v>
      </c>
      <c r="G98" s="36">
        <f t="shared" si="16"/>
        <v>0.38568985353736729</v>
      </c>
      <c r="H98" s="31">
        <v>205978102</v>
      </c>
      <c r="I98" s="36">
        <f t="shared" si="17"/>
        <v>0.19454448562465551</v>
      </c>
      <c r="J98" s="31">
        <v>0</v>
      </c>
      <c r="K98" s="36">
        <f t="shared" si="18"/>
        <v>0</v>
      </c>
      <c r="L98" s="31">
        <v>601628828</v>
      </c>
      <c r="M98" s="36">
        <f t="shared" si="19"/>
        <v>0.41203573357976309</v>
      </c>
      <c r="N98" s="31">
        <f t="shared" si="20"/>
        <v>1215964246</v>
      </c>
      <c r="O98" s="36">
        <f t="shared" si="21"/>
        <v>0.83277379139713281</v>
      </c>
      <c r="P98" s="31">
        <v>140558009</v>
      </c>
      <c r="Q98" s="31">
        <v>915856039</v>
      </c>
      <c r="R98" s="31">
        <v>1017206058</v>
      </c>
      <c r="S98" s="31">
        <v>981581115</v>
      </c>
      <c r="T98" s="36">
        <f t="shared" si="22"/>
        <v>0.96497765352474929</v>
      </c>
      <c r="U98" s="36">
        <f t="shared" si="23"/>
        <v>3.2802884892884334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677348967</v>
      </c>
      <c r="E99" s="31">
        <v>659051201</v>
      </c>
      <c r="F99" s="31">
        <v>231848415</v>
      </c>
      <c r="G99" s="36">
        <f t="shared" si="16"/>
        <v>0.34228798786962644</v>
      </c>
      <c r="H99" s="31">
        <v>176335721</v>
      </c>
      <c r="I99" s="36">
        <f t="shared" si="17"/>
        <v>0.26033216198881426</v>
      </c>
      <c r="J99" s="31">
        <v>113461019</v>
      </c>
      <c r="K99" s="36">
        <f t="shared" si="18"/>
        <v>0.17215812493451477</v>
      </c>
      <c r="L99" s="31">
        <v>161959376</v>
      </c>
      <c r="M99" s="36">
        <f t="shared" si="19"/>
        <v>0.24574627245084105</v>
      </c>
      <c r="N99" s="31">
        <f t="shared" si="20"/>
        <v>683604531</v>
      </c>
      <c r="O99" s="36">
        <f t="shared" si="21"/>
        <v>1.0372555728033641</v>
      </c>
      <c r="P99" s="31">
        <v>108178701</v>
      </c>
      <c r="Q99" s="31">
        <v>627569391</v>
      </c>
      <c r="R99" s="31">
        <v>649267773</v>
      </c>
      <c r="S99" s="31">
        <v>661540721</v>
      </c>
      <c r="T99" s="36">
        <f t="shared" si="22"/>
        <v>1.0189027524703587</v>
      </c>
      <c r="U99" s="36">
        <f t="shared" si="23"/>
        <v>0.49714661484056832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76051208</v>
      </c>
      <c r="E100" s="31">
        <v>86512412</v>
      </c>
      <c r="F100" s="31">
        <v>19975307</v>
      </c>
      <c r="G100" s="36">
        <f>IF(($D100     =0),0,($F100     /$D100     ))</f>
        <v>0.26265601198602923</v>
      </c>
      <c r="H100" s="31">
        <v>16649125</v>
      </c>
      <c r="I100" s="36">
        <f>IF(($D100     =0),0,($H100     /$D100     ))</f>
        <v>0.21891992826728013</v>
      </c>
      <c r="J100" s="31">
        <v>13322760</v>
      </c>
      <c r="K100" s="36">
        <f>IF(($E100     =0),0,($J100     /$E100     ))</f>
        <v>0.15399824940726425</v>
      </c>
      <c r="L100" s="31">
        <v>3559597</v>
      </c>
      <c r="M100" s="36">
        <f>IF(($E100     =0),0,($L100     /$E100     ))</f>
        <v>4.1145506381211519E-2</v>
      </c>
      <c r="N100" s="31">
        <f>$F100     +$H100     +$J100     +$L100</f>
        <v>53506789</v>
      </c>
      <c r="O100" s="36">
        <f>IF(($E100     =0),0,($N100     /$E100     ))</f>
        <v>0.61848684787565511</v>
      </c>
      <c r="P100" s="31">
        <v>3093647</v>
      </c>
      <c r="Q100" s="31">
        <v>54782399</v>
      </c>
      <c r="R100" s="31">
        <v>71848390</v>
      </c>
      <c r="S100" s="31">
        <v>49757306</v>
      </c>
      <c r="T100" s="36">
        <f>IF(($R100     =0),0,($S100     /$R100     ))</f>
        <v>0.69253195513497245</v>
      </c>
      <c r="U100" s="36">
        <f>IF(($P100     =0),0,(($L100     /$P100     )-1))</f>
        <v>0.15061511542848938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2579778748</v>
      </c>
      <c r="E101" s="32">
        <f>SUM(E97:E100)</f>
        <v>2985773802</v>
      </c>
      <c r="F101" s="32">
        <f>SUM(F97:F100)</f>
        <v>871649463</v>
      </c>
      <c r="G101" s="37">
        <f>IF(($D101     =0),0,($F101     /$D101     ))</f>
        <v>0.33787760430066155</v>
      </c>
      <c r="H101" s="32">
        <f>SUM(H97:H100)</f>
        <v>617545000</v>
      </c>
      <c r="I101" s="37">
        <f>IF(($D101     =0),0,($H101     /$D101     ))</f>
        <v>0.23937905546309277</v>
      </c>
      <c r="J101" s="32">
        <f>SUM(J97:J100)</f>
        <v>619095076</v>
      </c>
      <c r="K101" s="37">
        <f>IF(($E101     =0),0,($J101     /$E101     ))</f>
        <v>0.20734828458381657</v>
      </c>
      <c r="L101" s="32">
        <f>SUM(L97:L100)</f>
        <v>1454536394</v>
      </c>
      <c r="M101" s="37">
        <f>IF(($E101     =0),0,($L101     /$E101     ))</f>
        <v>0.48715558862017239</v>
      </c>
      <c r="N101" s="32">
        <f>$F101     +$H101     +$J101     +$L101</f>
        <v>3562825933</v>
      </c>
      <c r="O101" s="37">
        <f>IF(($E101     =0),0,($N101     /$E101     ))</f>
        <v>1.193267196133031</v>
      </c>
      <c r="P101" s="32">
        <f>SUM(P97:P100)</f>
        <v>464505014</v>
      </c>
      <c r="Q101" s="32">
        <f>SUM(Q97:Q100)</f>
        <v>2230651589</v>
      </c>
      <c r="R101" s="32">
        <f>SUM(R97:R100)</f>
        <v>2463000877</v>
      </c>
      <c r="S101" s="32">
        <f>SUM(S97:S100)</f>
        <v>2457737216</v>
      </c>
      <c r="T101" s="37">
        <f>IF(($R101     =0),0,($S101     /$R101     ))</f>
        <v>0.99786290737889982</v>
      </c>
      <c r="U101" s="37">
        <f>IF(($P101     =0),0,(($L101     /$P101     )-1))</f>
        <v>2.1313685539678588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61280535164</v>
      </c>
      <c r="E102" s="32">
        <f>SUM(E88:E90,E92:E95,E97:E100)</f>
        <v>61725228985</v>
      </c>
      <c r="F102" s="32">
        <f>SUM(F88:F90,F92:F95,F97:F100)</f>
        <v>19674121337</v>
      </c>
      <c r="G102" s="37">
        <f>IF(($D102     =0),0,($F102     /$D102     ))</f>
        <v>0.32105009011993424</v>
      </c>
      <c r="H102" s="32">
        <f>SUM(H88:H90,H92:H95,H97:H100)</f>
        <v>20268918585</v>
      </c>
      <c r="I102" s="37">
        <f>IF(($D102     =0),0,($H102     /$D102     ))</f>
        <v>0.33075622676525229</v>
      </c>
      <c r="J102" s="32">
        <f>SUM(J88:J90,J92:J95,J97:J100)</f>
        <v>18418304695</v>
      </c>
      <c r="K102" s="37">
        <f>IF(($E102     =0),0,($J102     /$E102     ))</f>
        <v>0.29839184070869751</v>
      </c>
      <c r="L102" s="32">
        <f>SUM(L88:L90,L92:L95,L97:L100)</f>
        <v>9103840514</v>
      </c>
      <c r="M102" s="37">
        <f>IF(($E102     =0),0,($L102     /$E102     ))</f>
        <v>0.14748978114301281</v>
      </c>
      <c r="N102" s="32">
        <f>$F102     +$H102     +$J102     +$L102</f>
        <v>67465185131</v>
      </c>
      <c r="O102" s="37">
        <f>IF(($E102     =0),0,($N102     /$E102     ))</f>
        <v>1.0929920591691102</v>
      </c>
      <c r="P102" s="32">
        <f>SUM(P88:P90,P92:P95,P97:P100)</f>
        <v>12566027987</v>
      </c>
      <c r="Q102" s="32">
        <f>SUM(Q88:Q90,Q92:Q95,Q97:Q100)</f>
        <v>66529182587</v>
      </c>
      <c r="R102" s="32">
        <f>SUM(R88:R90,R92:R95,R97:R100)</f>
        <v>57939571276</v>
      </c>
      <c r="S102" s="32">
        <f>SUM(S88:S90,S92:S95,S97:S100)</f>
        <v>57184404089</v>
      </c>
      <c r="T102" s="37">
        <f>IF(($R102     =0),0,($S102     /$R102     ))</f>
        <v>0.98696629660232216</v>
      </c>
      <c r="U102" s="37">
        <f>IF(($P102     =0),0,(($L102     /$P102     )-1))</f>
        <v>-0.27551963727772655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17692611570</v>
      </c>
      <c r="E105" s="31">
        <v>18052418479</v>
      </c>
      <c r="F105" s="31">
        <v>5926148831</v>
      </c>
      <c r="G105" s="36">
        <f t="shared" ref="G105:G136" si="24">IF(($D105     =0),0,($F105     /$D105     ))</f>
        <v>0.33495048526631954</v>
      </c>
      <c r="H105" s="31">
        <v>5899653323</v>
      </c>
      <c r="I105" s="36">
        <f t="shared" ref="I105:I136" si="25">IF(($D105     =0),0,($H105     /$D105     ))</f>
        <v>0.33345293879641763</v>
      </c>
      <c r="J105" s="31">
        <v>5264920111</v>
      </c>
      <c r="K105" s="36">
        <f t="shared" ref="K105:K136" si="26">IF(($E105     =0),0,($J105     /$E105     ))</f>
        <v>0.29164624768280056</v>
      </c>
      <c r="L105" s="31">
        <v>3717775240</v>
      </c>
      <c r="M105" s="36">
        <f t="shared" ref="M105:M136" si="27">IF(($E105     =0),0,($L105     /$E105     ))</f>
        <v>0.2059433335386508</v>
      </c>
      <c r="N105" s="31">
        <f t="shared" ref="N105:N136" si="28">$F105     +$H105     +$J105     +$L105</f>
        <v>20808497505</v>
      </c>
      <c r="O105" s="36">
        <f t="shared" ref="O105:O136" si="29">IF(($E105     =0),0,($N105     /$E105     ))</f>
        <v>1.1526709027494619</v>
      </c>
      <c r="P105" s="31">
        <v>3281478931</v>
      </c>
      <c r="Q105" s="31">
        <v>16639780900</v>
      </c>
      <c r="R105" s="31">
        <v>16845775900</v>
      </c>
      <c r="S105" s="31">
        <v>19332142452</v>
      </c>
      <c r="T105" s="36">
        <f t="shared" ref="T105:T136" si="30">IF(($R105     =0),0,($S105     /$R105     ))</f>
        <v>1.1475958463866305</v>
      </c>
      <c r="U105" s="36">
        <f t="shared" ref="U105:U136" si="31">IF(($P105     =0),0,(($L105     /$P105     )-1))</f>
        <v>0.13295721781978442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17692611570</v>
      </c>
      <c r="E106" s="32">
        <f>E105</f>
        <v>18052418479</v>
      </c>
      <c r="F106" s="32">
        <f>F105</f>
        <v>5926148831</v>
      </c>
      <c r="G106" s="37">
        <f t="shared" si="24"/>
        <v>0.33495048526631954</v>
      </c>
      <c r="H106" s="32">
        <f>H105</f>
        <v>5899653323</v>
      </c>
      <c r="I106" s="37">
        <f t="shared" si="25"/>
        <v>0.33345293879641763</v>
      </c>
      <c r="J106" s="32">
        <f>J105</f>
        <v>5264920111</v>
      </c>
      <c r="K106" s="37">
        <f t="shared" si="26"/>
        <v>0.29164624768280056</v>
      </c>
      <c r="L106" s="32">
        <f>L105</f>
        <v>3717775240</v>
      </c>
      <c r="M106" s="37">
        <f t="shared" si="27"/>
        <v>0.2059433335386508</v>
      </c>
      <c r="N106" s="32">
        <f t="shared" si="28"/>
        <v>20808497505</v>
      </c>
      <c r="O106" s="37">
        <f t="shared" si="29"/>
        <v>1.1526709027494619</v>
      </c>
      <c r="P106" s="32">
        <f>P105</f>
        <v>3281478931</v>
      </c>
      <c r="Q106" s="32">
        <f>Q105</f>
        <v>16639780900</v>
      </c>
      <c r="R106" s="32">
        <f>R105</f>
        <v>16845775900</v>
      </c>
      <c r="S106" s="32">
        <f>S105</f>
        <v>19332142452</v>
      </c>
      <c r="T106" s="37">
        <f t="shared" si="30"/>
        <v>1.1475958463866305</v>
      </c>
      <c r="U106" s="37">
        <f t="shared" si="31"/>
        <v>0.13295721781978442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153342435</v>
      </c>
      <c r="E107" s="31">
        <v>156551848</v>
      </c>
      <c r="F107" s="31">
        <v>60354202</v>
      </c>
      <c r="G107" s="36">
        <f t="shared" si="24"/>
        <v>0.39359099782131413</v>
      </c>
      <c r="H107" s="31">
        <v>29945363</v>
      </c>
      <c r="I107" s="36">
        <f t="shared" si="25"/>
        <v>0.19528425383358494</v>
      </c>
      <c r="J107" s="31">
        <v>33418287</v>
      </c>
      <c r="K107" s="36">
        <f t="shared" si="26"/>
        <v>0.21346465996364347</v>
      </c>
      <c r="L107" s="31">
        <v>33810277</v>
      </c>
      <c r="M107" s="36">
        <f t="shared" si="27"/>
        <v>0.21596855886364241</v>
      </c>
      <c r="N107" s="31">
        <f t="shared" si="28"/>
        <v>157528129</v>
      </c>
      <c r="O107" s="36">
        <f t="shared" si="29"/>
        <v>1.0062361512334239</v>
      </c>
      <c r="P107" s="31">
        <v>31952242</v>
      </c>
      <c r="Q107" s="31">
        <v>133374146</v>
      </c>
      <c r="R107" s="31">
        <v>134277738</v>
      </c>
      <c r="S107" s="31">
        <v>154820513</v>
      </c>
      <c r="T107" s="36">
        <f t="shared" si="30"/>
        <v>1.1529871988162326</v>
      </c>
      <c r="U107" s="36">
        <f t="shared" si="31"/>
        <v>5.8150379557090126E-2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169338249</v>
      </c>
      <c r="E108" s="31">
        <v>163259027</v>
      </c>
      <c r="F108" s="31">
        <v>84048263</v>
      </c>
      <c r="G108" s="36">
        <f t="shared" si="24"/>
        <v>0.49633360151255607</v>
      </c>
      <c r="H108" s="31">
        <v>-45540906</v>
      </c>
      <c r="I108" s="36">
        <f t="shared" si="25"/>
        <v>-0.26893455122475018</v>
      </c>
      <c r="J108" s="31">
        <v>47416322</v>
      </c>
      <c r="K108" s="36">
        <f t="shared" si="26"/>
        <v>0.29043614231511988</v>
      </c>
      <c r="L108" s="31">
        <v>7056782</v>
      </c>
      <c r="M108" s="36">
        <f t="shared" si="27"/>
        <v>4.3224452146220373E-2</v>
      </c>
      <c r="N108" s="31">
        <f t="shared" si="28"/>
        <v>92980461</v>
      </c>
      <c r="O108" s="36">
        <f t="shared" si="29"/>
        <v>0.56952722742859418</v>
      </c>
      <c r="P108" s="31">
        <v>6281028</v>
      </c>
      <c r="Q108" s="31">
        <v>148066018</v>
      </c>
      <c r="R108" s="31">
        <v>156984276</v>
      </c>
      <c r="S108" s="31">
        <v>190695295</v>
      </c>
      <c r="T108" s="36">
        <f t="shared" si="30"/>
        <v>1.2147413732060655</v>
      </c>
      <c r="U108" s="36">
        <f t="shared" si="31"/>
        <v>0.12350748953833679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65009963</v>
      </c>
      <c r="E109" s="31">
        <v>70289309</v>
      </c>
      <c r="F109" s="31">
        <v>23623293</v>
      </c>
      <c r="G109" s="36">
        <f t="shared" si="24"/>
        <v>0.36337957921926523</v>
      </c>
      <c r="H109" s="31">
        <v>17562414</v>
      </c>
      <c r="I109" s="36">
        <f t="shared" si="25"/>
        <v>0.27014957691946384</v>
      </c>
      <c r="J109" s="31">
        <v>14904910</v>
      </c>
      <c r="K109" s="36">
        <f t="shared" si="26"/>
        <v>0.21205088244643291</v>
      </c>
      <c r="L109" s="31">
        <v>11950458</v>
      </c>
      <c r="M109" s="36">
        <f t="shared" si="27"/>
        <v>0.17001814600282952</v>
      </c>
      <c r="N109" s="31">
        <f t="shared" si="28"/>
        <v>68041075</v>
      </c>
      <c r="O109" s="36">
        <f t="shared" si="29"/>
        <v>0.96801456676718789</v>
      </c>
      <c r="P109" s="31">
        <v>6468117</v>
      </c>
      <c r="Q109" s="31">
        <v>64852188</v>
      </c>
      <c r="R109" s="31">
        <v>57049836</v>
      </c>
      <c r="S109" s="31">
        <v>53101108</v>
      </c>
      <c r="T109" s="36">
        <f t="shared" si="30"/>
        <v>0.93078458630450756</v>
      </c>
      <c r="U109" s="36">
        <f t="shared" si="31"/>
        <v>0.84759459360429013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555706386</v>
      </c>
      <c r="E110" s="31">
        <v>569812458</v>
      </c>
      <c r="F110" s="31">
        <v>202124167</v>
      </c>
      <c r="G110" s="36">
        <f t="shared" si="24"/>
        <v>0.36372475122141207</v>
      </c>
      <c r="H110" s="31">
        <v>150066559</v>
      </c>
      <c r="I110" s="36">
        <f t="shared" si="25"/>
        <v>0.27004648998221159</v>
      </c>
      <c r="J110" s="31">
        <v>147664263</v>
      </c>
      <c r="K110" s="36">
        <f t="shared" si="26"/>
        <v>0.25914537481032046</v>
      </c>
      <c r="L110" s="31">
        <v>61173524</v>
      </c>
      <c r="M110" s="36">
        <f t="shared" si="27"/>
        <v>0.10735729473994758</v>
      </c>
      <c r="N110" s="31">
        <f t="shared" si="28"/>
        <v>561028513</v>
      </c>
      <c r="O110" s="36">
        <f t="shared" si="29"/>
        <v>0.9845844981507933</v>
      </c>
      <c r="P110" s="31">
        <v>50214862</v>
      </c>
      <c r="Q110" s="31">
        <v>530657027</v>
      </c>
      <c r="R110" s="31">
        <v>531591299</v>
      </c>
      <c r="S110" s="31">
        <v>526099115</v>
      </c>
      <c r="T110" s="36">
        <f t="shared" si="30"/>
        <v>0.98966840877506534</v>
      </c>
      <c r="U110" s="36">
        <f t="shared" si="31"/>
        <v>0.21823542998086909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685105182</v>
      </c>
      <c r="E111" s="31">
        <v>728475807</v>
      </c>
      <c r="F111" s="31">
        <v>309359645</v>
      </c>
      <c r="G111" s="36">
        <f t="shared" si="24"/>
        <v>0.45155058395106401</v>
      </c>
      <c r="H111" s="31">
        <v>247980888</v>
      </c>
      <c r="I111" s="36">
        <f t="shared" si="25"/>
        <v>0.36196031575192494</v>
      </c>
      <c r="J111" s="31">
        <v>199665116</v>
      </c>
      <c r="K111" s="36">
        <f t="shared" si="26"/>
        <v>0.27408613173065882</v>
      </c>
      <c r="L111" s="31">
        <v>59771462</v>
      </c>
      <c r="M111" s="36">
        <f t="shared" si="27"/>
        <v>8.2050030248979847E-2</v>
      </c>
      <c r="N111" s="31">
        <f t="shared" si="28"/>
        <v>816777111</v>
      </c>
      <c r="O111" s="36">
        <f t="shared" si="29"/>
        <v>1.1212137769731041</v>
      </c>
      <c r="P111" s="31">
        <v>46574962</v>
      </c>
      <c r="Q111" s="31">
        <v>614369222</v>
      </c>
      <c r="R111" s="31">
        <v>723799404</v>
      </c>
      <c r="S111" s="31">
        <v>764936556</v>
      </c>
      <c r="T111" s="36">
        <f t="shared" si="30"/>
        <v>1.0568350177862262</v>
      </c>
      <c r="U111" s="36">
        <f t="shared" si="31"/>
        <v>0.28333893219279482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1628502215</v>
      </c>
      <c r="E112" s="32">
        <f>SUM(E107:E111)</f>
        <v>1688388449</v>
      </c>
      <c r="F112" s="32">
        <f>SUM(F107:F111)</f>
        <v>679509570</v>
      </c>
      <c r="G112" s="37">
        <f t="shared" si="24"/>
        <v>0.41726045180724547</v>
      </c>
      <c r="H112" s="32">
        <f>SUM(H107:H111)</f>
        <v>400014318</v>
      </c>
      <c r="I112" s="37">
        <f t="shared" si="25"/>
        <v>0.24563326614818268</v>
      </c>
      <c r="J112" s="32">
        <f>SUM(J107:J111)</f>
        <v>443068898</v>
      </c>
      <c r="K112" s="37">
        <f t="shared" si="26"/>
        <v>0.26242118528021274</v>
      </c>
      <c r="L112" s="32">
        <f>SUM(L107:L111)</f>
        <v>173762503</v>
      </c>
      <c r="M112" s="37">
        <f t="shared" si="27"/>
        <v>0.10291618797967741</v>
      </c>
      <c r="N112" s="32">
        <f t="shared" si="28"/>
        <v>1696355289</v>
      </c>
      <c r="O112" s="37">
        <f t="shared" si="29"/>
        <v>1.0047186060794946</v>
      </c>
      <c r="P112" s="32">
        <f>SUM(P107:P111)</f>
        <v>141491211</v>
      </c>
      <c r="Q112" s="32">
        <f>SUM(Q107:Q111)</f>
        <v>1491318601</v>
      </c>
      <c r="R112" s="32">
        <f>SUM(R107:R111)</f>
        <v>1603702553</v>
      </c>
      <c r="S112" s="32">
        <f>SUM(S107:S111)</f>
        <v>1689652587</v>
      </c>
      <c r="T112" s="37">
        <f t="shared" si="30"/>
        <v>1.0535947478784116</v>
      </c>
      <c r="U112" s="37">
        <f t="shared" si="31"/>
        <v>0.22807983458421321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214378550</v>
      </c>
      <c r="E113" s="31">
        <v>231386349</v>
      </c>
      <c r="F113" s="31">
        <v>76364589</v>
      </c>
      <c r="G113" s="36">
        <f t="shared" si="24"/>
        <v>0.35621375832610119</v>
      </c>
      <c r="H113" s="31">
        <v>64075134</v>
      </c>
      <c r="I113" s="36">
        <f t="shared" si="25"/>
        <v>0.2988878038404495</v>
      </c>
      <c r="J113" s="31">
        <v>60084487</v>
      </c>
      <c r="K113" s="36">
        <f t="shared" si="26"/>
        <v>0.2596717017216949</v>
      </c>
      <c r="L113" s="31">
        <v>21698870</v>
      </c>
      <c r="M113" s="36">
        <f t="shared" si="27"/>
        <v>9.3777658421845794E-2</v>
      </c>
      <c r="N113" s="31">
        <f t="shared" si="28"/>
        <v>222223080</v>
      </c>
      <c r="O113" s="36">
        <f t="shared" si="29"/>
        <v>0.96039840275970645</v>
      </c>
      <c r="P113" s="31">
        <v>16715284</v>
      </c>
      <c r="Q113" s="31">
        <v>186535000</v>
      </c>
      <c r="R113" s="31">
        <v>195969080</v>
      </c>
      <c r="S113" s="31">
        <v>180980298</v>
      </c>
      <c r="T113" s="36">
        <f t="shared" si="30"/>
        <v>0.92351455648003244</v>
      </c>
      <c r="U113" s="36">
        <f t="shared" si="31"/>
        <v>0.29814545777385537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282595665</v>
      </c>
      <c r="E114" s="31">
        <v>283370682</v>
      </c>
      <c r="F114" s="31">
        <v>72913422</v>
      </c>
      <c r="G114" s="36">
        <f t="shared" si="24"/>
        <v>0.25801323597798287</v>
      </c>
      <c r="H114" s="31">
        <v>68766449</v>
      </c>
      <c r="I114" s="36">
        <f t="shared" si="25"/>
        <v>0.24333865489408693</v>
      </c>
      <c r="J114" s="31">
        <v>73755665</v>
      </c>
      <c r="K114" s="36">
        <f t="shared" si="26"/>
        <v>0.26027980198741946</v>
      </c>
      <c r="L114" s="31">
        <v>73761811</v>
      </c>
      <c r="M114" s="36">
        <f t="shared" si="27"/>
        <v>0.26030149089311927</v>
      </c>
      <c r="N114" s="31">
        <f t="shared" si="28"/>
        <v>289197347</v>
      </c>
      <c r="O114" s="36">
        <f t="shared" si="29"/>
        <v>1.0205619895427291</v>
      </c>
      <c r="P114" s="31">
        <v>64930409</v>
      </c>
      <c r="Q114" s="31">
        <v>262840141</v>
      </c>
      <c r="R114" s="31">
        <v>267946041</v>
      </c>
      <c r="S114" s="31">
        <v>262570366</v>
      </c>
      <c r="T114" s="36">
        <f t="shared" si="30"/>
        <v>0.97993747181358803</v>
      </c>
      <c r="U114" s="36">
        <f t="shared" si="31"/>
        <v>0.13601334314712243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65602740</v>
      </c>
      <c r="E115" s="31">
        <v>100068860</v>
      </c>
      <c r="F115" s="31">
        <v>25919324</v>
      </c>
      <c r="G115" s="36">
        <f t="shared" si="24"/>
        <v>0.39509514389185574</v>
      </c>
      <c r="H115" s="31">
        <v>9166663</v>
      </c>
      <c r="I115" s="36">
        <f t="shared" si="25"/>
        <v>0.13972988018488253</v>
      </c>
      <c r="J115" s="31">
        <v>9234130</v>
      </c>
      <c r="K115" s="36">
        <f t="shared" si="26"/>
        <v>9.2277757536160604E-2</v>
      </c>
      <c r="L115" s="31">
        <v>4697653</v>
      </c>
      <c r="M115" s="36">
        <f t="shared" si="27"/>
        <v>4.6944204220973437E-2</v>
      </c>
      <c r="N115" s="31">
        <f t="shared" si="28"/>
        <v>49017770</v>
      </c>
      <c r="O115" s="36">
        <f t="shared" si="29"/>
        <v>0.48984039590338091</v>
      </c>
      <c r="P115" s="31">
        <v>4834160</v>
      </c>
      <c r="Q115" s="31">
        <v>42219902</v>
      </c>
      <c r="R115" s="31">
        <v>64375936</v>
      </c>
      <c r="S115" s="31">
        <v>36408079</v>
      </c>
      <c r="T115" s="36">
        <f t="shared" si="30"/>
        <v>0.56555416918520607</v>
      </c>
      <c r="U115" s="36">
        <f t="shared" si="31"/>
        <v>-2.8237997914839386E-2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24450924</v>
      </c>
      <c r="E116" s="31">
        <v>25210081</v>
      </c>
      <c r="F116" s="31">
        <v>10520372</v>
      </c>
      <c r="G116" s="36">
        <f t="shared" si="24"/>
        <v>0.43026480308065251</v>
      </c>
      <c r="H116" s="31">
        <v>8881658</v>
      </c>
      <c r="I116" s="36">
        <f t="shared" si="25"/>
        <v>0.36324426839656448</v>
      </c>
      <c r="J116" s="31">
        <v>856037</v>
      </c>
      <c r="K116" s="36">
        <f t="shared" si="26"/>
        <v>3.395613841938866E-2</v>
      </c>
      <c r="L116" s="31">
        <v>2751810</v>
      </c>
      <c r="M116" s="36">
        <f t="shared" si="27"/>
        <v>0.10915514313500223</v>
      </c>
      <c r="N116" s="31">
        <f t="shared" si="28"/>
        <v>23009877</v>
      </c>
      <c r="O116" s="36">
        <f t="shared" si="29"/>
        <v>0.91272523083126944</v>
      </c>
      <c r="P116" s="31">
        <v>1460638</v>
      </c>
      <c r="Q116" s="31">
        <v>23037179</v>
      </c>
      <c r="R116" s="31">
        <v>23069146</v>
      </c>
      <c r="S116" s="31">
        <v>26445369</v>
      </c>
      <c r="T116" s="36">
        <f t="shared" si="30"/>
        <v>1.1463523183736406</v>
      </c>
      <c r="U116" s="36">
        <f t="shared" si="31"/>
        <v>0.88397809724243781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2240514935</v>
      </c>
      <c r="E117" s="31">
        <v>2491837099</v>
      </c>
      <c r="F117" s="31">
        <v>587267390</v>
      </c>
      <c r="G117" s="36">
        <f t="shared" si="24"/>
        <v>0.26211268705513002</v>
      </c>
      <c r="H117" s="31">
        <v>566883399</v>
      </c>
      <c r="I117" s="36">
        <f t="shared" si="25"/>
        <v>0.25301478251471687</v>
      </c>
      <c r="J117" s="31">
        <v>525310406</v>
      </c>
      <c r="K117" s="36">
        <f t="shared" si="26"/>
        <v>0.21081249902363702</v>
      </c>
      <c r="L117" s="31">
        <v>381900900</v>
      </c>
      <c r="M117" s="36">
        <f t="shared" si="27"/>
        <v>0.15326078103310237</v>
      </c>
      <c r="N117" s="31">
        <f t="shared" si="28"/>
        <v>2061362095</v>
      </c>
      <c r="O117" s="36">
        <f t="shared" si="29"/>
        <v>0.8272459286472803</v>
      </c>
      <c r="P117" s="31">
        <v>369452591</v>
      </c>
      <c r="Q117" s="31">
        <v>2326120896</v>
      </c>
      <c r="R117" s="31">
        <v>2013943939</v>
      </c>
      <c r="S117" s="31">
        <v>2129861807</v>
      </c>
      <c r="T117" s="36">
        <f t="shared" si="30"/>
        <v>1.0575576438624987</v>
      </c>
      <c r="U117" s="36">
        <f t="shared" si="31"/>
        <v>3.3693927998464046E-2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115880244</v>
      </c>
      <c r="E118" s="31">
        <v>116541916</v>
      </c>
      <c r="F118" s="31">
        <v>44124008</v>
      </c>
      <c r="G118" s="36">
        <f t="shared" si="24"/>
        <v>0.38077248094161764</v>
      </c>
      <c r="H118" s="31">
        <v>36328977</v>
      </c>
      <c r="I118" s="36">
        <f t="shared" si="25"/>
        <v>0.31350449175788758</v>
      </c>
      <c r="J118" s="31">
        <v>28180516</v>
      </c>
      <c r="K118" s="36">
        <f t="shared" si="26"/>
        <v>0.24180584091306684</v>
      </c>
      <c r="L118" s="31">
        <v>9495814</v>
      </c>
      <c r="M118" s="36">
        <f t="shared" si="27"/>
        <v>8.147981709859653E-2</v>
      </c>
      <c r="N118" s="31">
        <f t="shared" si="28"/>
        <v>118129315</v>
      </c>
      <c r="O118" s="36">
        <f t="shared" si="29"/>
        <v>1.0136208417922354</v>
      </c>
      <c r="P118" s="31">
        <v>8977695</v>
      </c>
      <c r="Q118" s="31">
        <v>107180378</v>
      </c>
      <c r="R118" s="31">
        <v>109580479</v>
      </c>
      <c r="S118" s="31">
        <v>110310462</v>
      </c>
      <c r="T118" s="36">
        <f t="shared" si="30"/>
        <v>1.0066616153411776</v>
      </c>
      <c r="U118" s="36">
        <f t="shared" si="31"/>
        <v>5.7711806872476679E-2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132497520</v>
      </c>
      <c r="E119" s="31">
        <v>132387980</v>
      </c>
      <c r="F119" s="31">
        <v>59424618</v>
      </c>
      <c r="G119" s="36">
        <f t="shared" si="24"/>
        <v>0.44849607751148851</v>
      </c>
      <c r="H119" s="31">
        <v>37592787</v>
      </c>
      <c r="I119" s="36">
        <f t="shared" si="25"/>
        <v>0.2837244576351316</v>
      </c>
      <c r="J119" s="31">
        <v>30422451</v>
      </c>
      <c r="K119" s="36">
        <f t="shared" si="26"/>
        <v>0.22979768253885285</v>
      </c>
      <c r="L119" s="31">
        <v>5066977</v>
      </c>
      <c r="M119" s="36">
        <f t="shared" si="27"/>
        <v>3.8273693729596901E-2</v>
      </c>
      <c r="N119" s="31">
        <f t="shared" si="28"/>
        <v>132506833</v>
      </c>
      <c r="O119" s="36">
        <f t="shared" si="29"/>
        <v>1.0008977627727231</v>
      </c>
      <c r="P119" s="31">
        <v>16133056</v>
      </c>
      <c r="Q119" s="31">
        <v>116730336</v>
      </c>
      <c r="R119" s="31">
        <v>117035591</v>
      </c>
      <c r="S119" s="31">
        <v>91029247</v>
      </c>
      <c r="T119" s="36">
        <f t="shared" si="30"/>
        <v>0.77779115072781579</v>
      </c>
      <c r="U119" s="36">
        <f t="shared" si="31"/>
        <v>-0.68592577872413019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726720000</v>
      </c>
      <c r="E120" s="31">
        <v>752720000</v>
      </c>
      <c r="F120" s="31">
        <v>313012419</v>
      </c>
      <c r="G120" s="36">
        <f t="shared" si="24"/>
        <v>0.43071942288639364</v>
      </c>
      <c r="H120" s="31">
        <v>251646048</v>
      </c>
      <c r="I120" s="36">
        <f t="shared" si="25"/>
        <v>0.34627648612945838</v>
      </c>
      <c r="J120" s="31">
        <v>192268208</v>
      </c>
      <c r="K120" s="36">
        <f t="shared" si="26"/>
        <v>0.25543124667871187</v>
      </c>
      <c r="L120" s="31">
        <v>16256898</v>
      </c>
      <c r="M120" s="36">
        <f t="shared" si="27"/>
        <v>2.1597536932723989E-2</v>
      </c>
      <c r="N120" s="31">
        <f t="shared" si="28"/>
        <v>773183573</v>
      </c>
      <c r="O120" s="36">
        <f t="shared" si="29"/>
        <v>1.0271861688277182</v>
      </c>
      <c r="P120" s="31">
        <v>12330172</v>
      </c>
      <c r="Q120" s="31">
        <v>674464213</v>
      </c>
      <c r="R120" s="31">
        <v>680567141</v>
      </c>
      <c r="S120" s="31">
        <v>696151899</v>
      </c>
      <c r="T120" s="36">
        <f t="shared" si="30"/>
        <v>1.0228996627387863</v>
      </c>
      <c r="U120" s="36">
        <f t="shared" si="31"/>
        <v>0.31846481946886063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3802640578</v>
      </c>
      <c r="E121" s="32">
        <f>SUM(E113:E120)</f>
        <v>4133522967</v>
      </c>
      <c r="F121" s="32">
        <f>SUM(F113:F120)</f>
        <v>1189546142</v>
      </c>
      <c r="G121" s="37">
        <f t="shared" si="24"/>
        <v>0.31282108250831375</v>
      </c>
      <c r="H121" s="32">
        <f>SUM(H113:H120)</f>
        <v>1043341115</v>
      </c>
      <c r="I121" s="37">
        <f t="shared" si="25"/>
        <v>0.27437279269468734</v>
      </c>
      <c r="J121" s="32">
        <f>SUM(J113:J120)</f>
        <v>920111900</v>
      </c>
      <c r="K121" s="37">
        <f t="shared" si="26"/>
        <v>0.22259750516586399</v>
      </c>
      <c r="L121" s="32">
        <f>SUM(L113:L120)</f>
        <v>515630733</v>
      </c>
      <c r="M121" s="37">
        <f t="shared" si="27"/>
        <v>0.12474364775919727</v>
      </c>
      <c r="N121" s="32">
        <f t="shared" si="28"/>
        <v>3668629890</v>
      </c>
      <c r="O121" s="37">
        <f t="shared" si="29"/>
        <v>0.88753102844438603</v>
      </c>
      <c r="P121" s="32">
        <f>SUM(P113:P120)</f>
        <v>494834005</v>
      </c>
      <c r="Q121" s="32">
        <f>SUM(Q113:Q120)</f>
        <v>3739128045</v>
      </c>
      <c r="R121" s="32">
        <f>SUM(R113:R120)</f>
        <v>3472487353</v>
      </c>
      <c r="S121" s="32">
        <f>SUM(S113:S120)</f>
        <v>3533757527</v>
      </c>
      <c r="T121" s="37">
        <f t="shared" si="30"/>
        <v>1.0176444628220365</v>
      </c>
      <c r="U121" s="37">
        <f t="shared" si="31"/>
        <v>4.202768562762782E-2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40827257</v>
      </c>
      <c r="E122" s="31">
        <v>43209404</v>
      </c>
      <c r="F122" s="31">
        <v>13454457</v>
      </c>
      <c r="G122" s="36">
        <f t="shared" si="24"/>
        <v>0.32954594524927305</v>
      </c>
      <c r="H122" s="31">
        <v>7913410</v>
      </c>
      <c r="I122" s="36">
        <f t="shared" si="25"/>
        <v>0.19382663890449461</v>
      </c>
      <c r="J122" s="31">
        <v>11767313</v>
      </c>
      <c r="K122" s="36">
        <f t="shared" si="26"/>
        <v>0.27233222193946482</v>
      </c>
      <c r="L122" s="31">
        <v>8861082</v>
      </c>
      <c r="M122" s="36">
        <f t="shared" si="27"/>
        <v>0.20507299753544392</v>
      </c>
      <c r="N122" s="31">
        <f t="shared" si="28"/>
        <v>41996262</v>
      </c>
      <c r="O122" s="36">
        <f t="shared" si="29"/>
        <v>0.97192412096218683</v>
      </c>
      <c r="P122" s="31">
        <v>11449175</v>
      </c>
      <c r="Q122" s="31">
        <v>44170576</v>
      </c>
      <c r="R122" s="31">
        <v>41597278</v>
      </c>
      <c r="S122" s="31">
        <v>42819034</v>
      </c>
      <c r="T122" s="36">
        <f t="shared" si="30"/>
        <v>1.0293710564426837</v>
      </c>
      <c r="U122" s="36">
        <f t="shared" si="31"/>
        <v>-0.22605061063351728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383343632</v>
      </c>
      <c r="E123" s="31">
        <v>381505868</v>
      </c>
      <c r="F123" s="31">
        <v>217715875</v>
      </c>
      <c r="G123" s="36">
        <f t="shared" si="24"/>
        <v>0.56793919821785377</v>
      </c>
      <c r="H123" s="31">
        <v>97501657</v>
      </c>
      <c r="I123" s="36">
        <f t="shared" si="25"/>
        <v>0.25434531543229077</v>
      </c>
      <c r="J123" s="31">
        <v>193558112</v>
      </c>
      <c r="K123" s="36">
        <f t="shared" si="26"/>
        <v>0.50735290918251352</v>
      </c>
      <c r="L123" s="31">
        <v>86022909</v>
      </c>
      <c r="M123" s="36">
        <f t="shared" si="27"/>
        <v>0.22548253176540917</v>
      </c>
      <c r="N123" s="31">
        <f t="shared" si="28"/>
        <v>594798553</v>
      </c>
      <c r="O123" s="36">
        <f t="shared" si="29"/>
        <v>1.5590810073726049</v>
      </c>
      <c r="P123" s="31">
        <v>68488359</v>
      </c>
      <c r="Q123" s="31">
        <v>414177039</v>
      </c>
      <c r="R123" s="31">
        <v>498818089</v>
      </c>
      <c r="S123" s="31">
        <v>516595572</v>
      </c>
      <c r="T123" s="36">
        <f t="shared" si="30"/>
        <v>1.0356392107504344</v>
      </c>
      <c r="U123" s="36">
        <f t="shared" si="31"/>
        <v>0.25602234096454257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292870208</v>
      </c>
      <c r="E124" s="31">
        <v>307538195</v>
      </c>
      <c r="F124" s="31">
        <v>106885031</v>
      </c>
      <c r="G124" s="36">
        <f t="shared" si="24"/>
        <v>0.36495699487467159</v>
      </c>
      <c r="H124" s="31">
        <v>82748074</v>
      </c>
      <c r="I124" s="36">
        <f t="shared" si="25"/>
        <v>0.28254179407691749</v>
      </c>
      <c r="J124" s="31">
        <v>68906416</v>
      </c>
      <c r="K124" s="36">
        <f t="shared" si="26"/>
        <v>0.22405807512787151</v>
      </c>
      <c r="L124" s="31">
        <v>45199605</v>
      </c>
      <c r="M124" s="36">
        <f t="shared" si="27"/>
        <v>0.14697232972964544</v>
      </c>
      <c r="N124" s="31">
        <f t="shared" si="28"/>
        <v>303739126</v>
      </c>
      <c r="O124" s="36">
        <f t="shared" si="29"/>
        <v>0.98764683846830803</v>
      </c>
      <c r="P124" s="31">
        <v>38439152</v>
      </c>
      <c r="Q124" s="31">
        <v>236373732</v>
      </c>
      <c r="R124" s="31">
        <v>239447795</v>
      </c>
      <c r="S124" s="31">
        <v>233952370</v>
      </c>
      <c r="T124" s="36">
        <f t="shared" si="30"/>
        <v>0.9770495902875197</v>
      </c>
      <c r="U124" s="36">
        <f t="shared" si="31"/>
        <v>0.17587414519446209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595634912</v>
      </c>
      <c r="E125" s="31">
        <v>593455210</v>
      </c>
      <c r="F125" s="31">
        <v>244309274</v>
      </c>
      <c r="G125" s="36">
        <f t="shared" si="24"/>
        <v>0.4101661421753599</v>
      </c>
      <c r="H125" s="31">
        <v>191899034</v>
      </c>
      <c r="I125" s="36">
        <f t="shared" si="25"/>
        <v>0.32217559806165291</v>
      </c>
      <c r="J125" s="31">
        <v>152497979</v>
      </c>
      <c r="K125" s="36">
        <f t="shared" si="26"/>
        <v>0.25696628225742596</v>
      </c>
      <c r="L125" s="31">
        <v>2498959</v>
      </c>
      <c r="M125" s="36">
        <f t="shared" si="27"/>
        <v>4.2108636977001178E-3</v>
      </c>
      <c r="N125" s="31">
        <f t="shared" si="28"/>
        <v>591205246</v>
      </c>
      <c r="O125" s="36">
        <f t="shared" si="29"/>
        <v>0.99620870461310806</v>
      </c>
      <c r="P125" s="31">
        <v>15794875</v>
      </c>
      <c r="Q125" s="31">
        <v>588731075</v>
      </c>
      <c r="R125" s="31">
        <v>568901765</v>
      </c>
      <c r="S125" s="31">
        <v>588449446</v>
      </c>
      <c r="T125" s="36">
        <f t="shared" si="30"/>
        <v>1.0343603803022126</v>
      </c>
      <c r="U125" s="36">
        <f t="shared" si="31"/>
        <v>-0.84178671879327949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1312676009</v>
      </c>
      <c r="E126" s="32">
        <f>SUM(E122:E125)</f>
        <v>1325708677</v>
      </c>
      <c r="F126" s="32">
        <f>SUM(F122:F125)</f>
        <v>582364637</v>
      </c>
      <c r="G126" s="37">
        <f t="shared" si="24"/>
        <v>0.44364689611692293</v>
      </c>
      <c r="H126" s="32">
        <f>SUM(H122:H125)</f>
        <v>380062175</v>
      </c>
      <c r="I126" s="37">
        <f t="shared" si="25"/>
        <v>0.28953235405706268</v>
      </c>
      <c r="J126" s="32">
        <f>SUM(J122:J125)</f>
        <v>426729820</v>
      </c>
      <c r="K126" s="37">
        <f t="shared" si="26"/>
        <v>0.32188807948791903</v>
      </c>
      <c r="L126" s="32">
        <f>SUM(L122:L125)</f>
        <v>142582555</v>
      </c>
      <c r="M126" s="37">
        <f t="shared" si="27"/>
        <v>0.10755195124969374</v>
      </c>
      <c r="N126" s="32">
        <f t="shared" si="28"/>
        <v>1531739187</v>
      </c>
      <c r="O126" s="37">
        <f t="shared" si="29"/>
        <v>1.1554116025447121</v>
      </c>
      <c r="P126" s="32">
        <f>SUM(P122:P125)</f>
        <v>134171561</v>
      </c>
      <c r="Q126" s="32">
        <f>SUM(Q122:Q125)</f>
        <v>1283452422</v>
      </c>
      <c r="R126" s="32">
        <f>SUM(R122:R125)</f>
        <v>1348764927</v>
      </c>
      <c r="S126" s="32">
        <f>SUM(S122:S125)</f>
        <v>1381816422</v>
      </c>
      <c r="T126" s="37">
        <f t="shared" si="30"/>
        <v>1.0245050077581088</v>
      </c>
      <c r="U126" s="37">
        <f t="shared" si="31"/>
        <v>6.2688351669397457E-2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136037335</v>
      </c>
      <c r="E127" s="31">
        <v>129537335</v>
      </c>
      <c r="F127" s="31">
        <v>46349704</v>
      </c>
      <c r="G127" s="36">
        <f t="shared" si="24"/>
        <v>0.34071311379335678</v>
      </c>
      <c r="H127" s="31">
        <v>28537614</v>
      </c>
      <c r="I127" s="36">
        <f t="shared" si="25"/>
        <v>0.20977780842295976</v>
      </c>
      <c r="J127" s="31">
        <v>27894873</v>
      </c>
      <c r="K127" s="36">
        <f t="shared" si="26"/>
        <v>0.215342341264007</v>
      </c>
      <c r="L127" s="31">
        <v>25307173</v>
      </c>
      <c r="M127" s="36">
        <f t="shared" si="27"/>
        <v>0.19536586112413074</v>
      </c>
      <c r="N127" s="31">
        <f t="shared" si="28"/>
        <v>128089364</v>
      </c>
      <c r="O127" s="36">
        <f t="shared" si="29"/>
        <v>0.98882197939304528</v>
      </c>
      <c r="P127" s="31">
        <v>20288080</v>
      </c>
      <c r="Q127" s="31">
        <v>124449653</v>
      </c>
      <c r="R127" s="31">
        <v>113473151</v>
      </c>
      <c r="S127" s="31">
        <v>100363510</v>
      </c>
      <c r="T127" s="36">
        <f t="shared" si="30"/>
        <v>0.88446922567612496</v>
      </c>
      <c r="U127" s="36">
        <f t="shared" si="31"/>
        <v>0.24739122676961056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237714752</v>
      </c>
      <c r="E128" s="31">
        <v>243494404</v>
      </c>
      <c r="F128" s="31">
        <v>85256235</v>
      </c>
      <c r="G128" s="36">
        <f t="shared" si="24"/>
        <v>0.35864932353882689</v>
      </c>
      <c r="H128" s="31">
        <v>75620229</v>
      </c>
      <c r="I128" s="36">
        <f t="shared" si="25"/>
        <v>0.3181133201190644</v>
      </c>
      <c r="J128" s="31">
        <v>61044606</v>
      </c>
      <c r="K128" s="36">
        <f t="shared" si="26"/>
        <v>0.25070229540059574</v>
      </c>
      <c r="L128" s="31">
        <v>7075882</v>
      </c>
      <c r="M128" s="36">
        <f t="shared" si="27"/>
        <v>2.9059731491816954E-2</v>
      </c>
      <c r="N128" s="31">
        <f t="shared" si="28"/>
        <v>228996952</v>
      </c>
      <c r="O128" s="36">
        <f t="shared" si="29"/>
        <v>0.94046084114524453</v>
      </c>
      <c r="P128" s="31">
        <v>6722841</v>
      </c>
      <c r="Q128" s="31">
        <v>219741548</v>
      </c>
      <c r="R128" s="31">
        <v>219650346</v>
      </c>
      <c r="S128" s="31">
        <v>140713733</v>
      </c>
      <c r="T128" s="36">
        <f t="shared" si="30"/>
        <v>0.64062604754558405</v>
      </c>
      <c r="U128" s="36">
        <f t="shared" si="31"/>
        <v>5.2513662006880679E-2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257013900</v>
      </c>
      <c r="E129" s="31">
        <v>273462264</v>
      </c>
      <c r="F129" s="31">
        <v>101694377</v>
      </c>
      <c r="G129" s="36">
        <f t="shared" si="24"/>
        <v>0.39567656457491207</v>
      </c>
      <c r="H129" s="31">
        <v>85172478</v>
      </c>
      <c r="I129" s="36">
        <f t="shared" si="25"/>
        <v>0.33139249667041354</v>
      </c>
      <c r="J129" s="31">
        <v>13785597</v>
      </c>
      <c r="K129" s="36">
        <f t="shared" si="26"/>
        <v>5.0411332073225283E-2</v>
      </c>
      <c r="L129" s="31">
        <v>81220684</v>
      </c>
      <c r="M129" s="36">
        <f t="shared" si="27"/>
        <v>0.29700874560155033</v>
      </c>
      <c r="N129" s="31">
        <f t="shared" si="28"/>
        <v>281873136</v>
      </c>
      <c r="O129" s="36">
        <f t="shared" si="29"/>
        <v>1.0307569749367687</v>
      </c>
      <c r="P129" s="31">
        <v>10037333</v>
      </c>
      <c r="Q129" s="31">
        <v>270687292</v>
      </c>
      <c r="R129" s="31">
        <v>240487284</v>
      </c>
      <c r="S129" s="31">
        <v>183430528</v>
      </c>
      <c r="T129" s="36">
        <f t="shared" si="30"/>
        <v>0.76274522689523994</v>
      </c>
      <c r="U129" s="36">
        <f t="shared" si="31"/>
        <v>7.0918590625617384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56838401</v>
      </c>
      <c r="E130" s="31">
        <v>59222299</v>
      </c>
      <c r="F130" s="31">
        <v>15173337</v>
      </c>
      <c r="G130" s="36">
        <f t="shared" si="24"/>
        <v>0.26695573297355779</v>
      </c>
      <c r="H130" s="31">
        <v>14116474</v>
      </c>
      <c r="I130" s="36">
        <f t="shared" si="25"/>
        <v>0.24836156105095217</v>
      </c>
      <c r="J130" s="31">
        <v>14353279</v>
      </c>
      <c r="K130" s="36">
        <f t="shared" si="26"/>
        <v>0.24236274582991113</v>
      </c>
      <c r="L130" s="31">
        <v>12412758</v>
      </c>
      <c r="M130" s="36">
        <f t="shared" si="27"/>
        <v>0.20959601720291204</v>
      </c>
      <c r="N130" s="31">
        <f t="shared" si="28"/>
        <v>56055848</v>
      </c>
      <c r="O130" s="36">
        <f t="shared" si="29"/>
        <v>0.9465327916432289</v>
      </c>
      <c r="P130" s="31">
        <v>13178432</v>
      </c>
      <c r="Q130" s="31">
        <v>52479156</v>
      </c>
      <c r="R130" s="31">
        <v>55881633</v>
      </c>
      <c r="S130" s="31">
        <v>58306600</v>
      </c>
      <c r="T130" s="36">
        <f t="shared" si="30"/>
        <v>1.0433947053766306</v>
      </c>
      <c r="U130" s="36">
        <f t="shared" si="31"/>
        <v>-5.8100538819792824E-2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437615222</v>
      </c>
      <c r="E131" s="31">
        <v>502361812</v>
      </c>
      <c r="F131" s="31">
        <v>207062309</v>
      </c>
      <c r="G131" s="36">
        <f t="shared" si="24"/>
        <v>0.47316066395880535</v>
      </c>
      <c r="H131" s="31">
        <v>165543567</v>
      </c>
      <c r="I131" s="36">
        <f t="shared" si="25"/>
        <v>0.37828566895691756</v>
      </c>
      <c r="J131" s="31">
        <v>3796491</v>
      </c>
      <c r="K131" s="36">
        <f t="shared" si="26"/>
        <v>7.5572842308324183E-3</v>
      </c>
      <c r="L131" s="31">
        <v>124766085</v>
      </c>
      <c r="M131" s="36">
        <f t="shared" si="27"/>
        <v>0.24835901539426727</v>
      </c>
      <c r="N131" s="31">
        <f t="shared" si="28"/>
        <v>501168452</v>
      </c>
      <c r="O131" s="36">
        <f t="shared" si="29"/>
        <v>0.99762450096425725</v>
      </c>
      <c r="P131" s="31">
        <v>3787109</v>
      </c>
      <c r="Q131" s="31">
        <v>461360662</v>
      </c>
      <c r="R131" s="31">
        <v>460459007</v>
      </c>
      <c r="S131" s="31">
        <v>463217882</v>
      </c>
      <c r="T131" s="36">
        <f t="shared" si="30"/>
        <v>1.0059915757061084</v>
      </c>
      <c r="U131" s="36">
        <f t="shared" si="31"/>
        <v>31.944941642820417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1125219610</v>
      </c>
      <c r="E132" s="32">
        <f>SUM(E127:E131)</f>
        <v>1208078114</v>
      </c>
      <c r="F132" s="32">
        <f>SUM(F127:F131)</f>
        <v>455535962</v>
      </c>
      <c r="G132" s="37">
        <f t="shared" si="24"/>
        <v>0.40484182638800614</v>
      </c>
      <c r="H132" s="32">
        <f>SUM(H127:H131)</f>
        <v>368990362</v>
      </c>
      <c r="I132" s="37">
        <f t="shared" si="25"/>
        <v>0.32792741854187912</v>
      </c>
      <c r="J132" s="32">
        <f>SUM(J127:J131)</f>
        <v>120874846</v>
      </c>
      <c r="K132" s="37">
        <f t="shared" si="26"/>
        <v>0.1000554886304314</v>
      </c>
      <c r="L132" s="32">
        <f>SUM(L127:L131)</f>
        <v>250782582</v>
      </c>
      <c r="M132" s="37">
        <f t="shared" si="27"/>
        <v>0.20758805171103364</v>
      </c>
      <c r="N132" s="32">
        <f t="shared" si="28"/>
        <v>1196183752</v>
      </c>
      <c r="O132" s="37">
        <f t="shared" si="29"/>
        <v>0.99015431050181246</v>
      </c>
      <c r="P132" s="32">
        <f>SUM(P127:P131)</f>
        <v>54013795</v>
      </c>
      <c r="Q132" s="32">
        <f>SUM(Q127:Q131)</f>
        <v>1128718311</v>
      </c>
      <c r="R132" s="32">
        <f>SUM(R127:R131)</f>
        <v>1089951421</v>
      </c>
      <c r="S132" s="32">
        <f>SUM(S127:S131)</f>
        <v>946032253</v>
      </c>
      <c r="T132" s="37">
        <f t="shared" si="30"/>
        <v>0.86795818122980362</v>
      </c>
      <c r="U132" s="37">
        <f t="shared" si="31"/>
        <v>3.6429357907549358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550465682</v>
      </c>
      <c r="E133" s="31">
        <v>558772326</v>
      </c>
      <c r="F133" s="31">
        <v>168446445</v>
      </c>
      <c r="G133" s="36">
        <f t="shared" si="24"/>
        <v>0.30600716903547132</v>
      </c>
      <c r="H133" s="31">
        <v>150522310</v>
      </c>
      <c r="I133" s="36">
        <f t="shared" si="25"/>
        <v>0.27344540254191541</v>
      </c>
      <c r="J133" s="31">
        <v>131701005</v>
      </c>
      <c r="K133" s="36">
        <f t="shared" si="26"/>
        <v>0.23569707888504127</v>
      </c>
      <c r="L133" s="31">
        <v>106541945</v>
      </c>
      <c r="M133" s="36">
        <f t="shared" si="27"/>
        <v>0.19067147752768271</v>
      </c>
      <c r="N133" s="31">
        <f t="shared" si="28"/>
        <v>557211705</v>
      </c>
      <c r="O133" s="36">
        <f t="shared" si="29"/>
        <v>0.9972070538797585</v>
      </c>
      <c r="P133" s="31">
        <v>96381842</v>
      </c>
      <c r="Q133" s="31">
        <v>502086444</v>
      </c>
      <c r="R133" s="31">
        <v>519423423</v>
      </c>
      <c r="S133" s="31">
        <v>507825697</v>
      </c>
      <c r="T133" s="36">
        <f t="shared" si="30"/>
        <v>0.97767192335490805</v>
      </c>
      <c r="U133" s="36">
        <f t="shared" si="31"/>
        <v>0.10541511543222004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50122657</v>
      </c>
      <c r="E134" s="31">
        <v>56385236</v>
      </c>
      <c r="F134" s="31">
        <v>10796214</v>
      </c>
      <c r="G134" s="36">
        <f t="shared" si="24"/>
        <v>0.21539588374175775</v>
      </c>
      <c r="H134" s="31">
        <v>13210262</v>
      </c>
      <c r="I134" s="36">
        <f t="shared" si="25"/>
        <v>0.26355869362631751</v>
      </c>
      <c r="J134" s="31">
        <v>13599148</v>
      </c>
      <c r="K134" s="36">
        <f t="shared" si="26"/>
        <v>0.24118278054205536</v>
      </c>
      <c r="L134" s="31">
        <v>12515001</v>
      </c>
      <c r="M134" s="36">
        <f t="shared" si="27"/>
        <v>0.22195528276231744</v>
      </c>
      <c r="N134" s="31">
        <f t="shared" si="28"/>
        <v>50120625</v>
      </c>
      <c r="O134" s="36">
        <f t="shared" si="29"/>
        <v>0.88889625291273056</v>
      </c>
      <c r="P134" s="31">
        <v>8479556</v>
      </c>
      <c r="Q134" s="31">
        <v>47006357</v>
      </c>
      <c r="R134" s="31">
        <v>42087290</v>
      </c>
      <c r="S134" s="31">
        <v>32507708</v>
      </c>
      <c r="T134" s="36">
        <f t="shared" si="30"/>
        <v>0.77238776837377743</v>
      </c>
      <c r="U134" s="36">
        <f t="shared" si="31"/>
        <v>0.47590286566890994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182561786</v>
      </c>
      <c r="E135" s="31">
        <v>194849791</v>
      </c>
      <c r="F135" s="31">
        <v>59860144</v>
      </c>
      <c r="G135" s="36">
        <f t="shared" si="24"/>
        <v>0.32788978083288473</v>
      </c>
      <c r="H135" s="31">
        <v>48763419</v>
      </c>
      <c r="I135" s="36">
        <f t="shared" si="25"/>
        <v>0.26710638665640574</v>
      </c>
      <c r="J135" s="31">
        <v>41873066</v>
      </c>
      <c r="K135" s="36">
        <f t="shared" si="26"/>
        <v>0.21489920920674738</v>
      </c>
      <c r="L135" s="31">
        <v>13465457</v>
      </c>
      <c r="M135" s="36">
        <f t="shared" si="27"/>
        <v>6.9106858831580686E-2</v>
      </c>
      <c r="N135" s="31">
        <f t="shared" si="28"/>
        <v>163962086</v>
      </c>
      <c r="O135" s="36">
        <f t="shared" si="29"/>
        <v>0.84147940399895016</v>
      </c>
      <c r="P135" s="31">
        <v>10510939</v>
      </c>
      <c r="Q135" s="31">
        <v>178302972</v>
      </c>
      <c r="R135" s="31">
        <v>164196472</v>
      </c>
      <c r="S135" s="31">
        <v>167409428</v>
      </c>
      <c r="T135" s="36">
        <f t="shared" si="30"/>
        <v>1.0195677529539124</v>
      </c>
      <c r="U135" s="36">
        <f t="shared" si="31"/>
        <v>0.28108982461034171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93744720</v>
      </c>
      <c r="E136" s="31">
        <v>135231571</v>
      </c>
      <c r="F136" s="31">
        <v>37390243</v>
      </c>
      <c r="G136" s="36">
        <f t="shared" si="24"/>
        <v>0.39885172199564944</v>
      </c>
      <c r="H136" s="31">
        <v>35857809</v>
      </c>
      <c r="I136" s="36">
        <f t="shared" si="25"/>
        <v>0.38250483867251406</v>
      </c>
      <c r="J136" s="31">
        <v>25932922</v>
      </c>
      <c r="K136" s="36">
        <f t="shared" si="26"/>
        <v>0.19176677315979712</v>
      </c>
      <c r="L136" s="31">
        <v>5892924</v>
      </c>
      <c r="M136" s="36">
        <f t="shared" si="27"/>
        <v>4.3576540274016341E-2</v>
      </c>
      <c r="N136" s="31">
        <f t="shared" si="28"/>
        <v>105073898</v>
      </c>
      <c r="O136" s="36">
        <f t="shared" si="29"/>
        <v>0.77699236371364788</v>
      </c>
      <c r="P136" s="31">
        <v>4828846</v>
      </c>
      <c r="Q136" s="31">
        <v>96956841</v>
      </c>
      <c r="R136" s="31">
        <v>98089751</v>
      </c>
      <c r="S136" s="31">
        <v>92456240</v>
      </c>
      <c r="T136" s="36">
        <f t="shared" si="30"/>
        <v>0.94256779181751615</v>
      </c>
      <c r="U136" s="36">
        <f t="shared" si="31"/>
        <v>0.22035865297837209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876894845</v>
      </c>
      <c r="E137" s="32">
        <f>SUM(E133:E136)</f>
        <v>945238924</v>
      </c>
      <c r="F137" s="32">
        <f>SUM(F133:F136)</f>
        <v>276493046</v>
      </c>
      <c r="G137" s="37">
        <f t="shared" ref="G137:G170" si="32">IF(($D137     =0),0,($F137     /$D137     ))</f>
        <v>0.31530923870353006</v>
      </c>
      <c r="H137" s="32">
        <f>SUM(H133:H136)</f>
        <v>248353800</v>
      </c>
      <c r="I137" s="37">
        <f t="shared" ref="I137:I170" si="33">IF(($D137     =0),0,($H137     /$D137     ))</f>
        <v>0.28321959174021599</v>
      </c>
      <c r="J137" s="32">
        <f>SUM(J133:J136)</f>
        <v>213106141</v>
      </c>
      <c r="K137" s="37">
        <f t="shared" ref="K137:K170" si="34">IF(($E137     =0),0,($J137     /$E137     ))</f>
        <v>0.22545214293354682</v>
      </c>
      <c r="L137" s="32">
        <f>SUM(L133:L136)</f>
        <v>138415327</v>
      </c>
      <c r="M137" s="37">
        <f t="shared" ref="M137:M170" si="35">IF(($E137     =0),0,($L137     /$E137     ))</f>
        <v>0.14643422259238237</v>
      </c>
      <c r="N137" s="32">
        <f t="shared" ref="N137:N170" si="36">$F137     +$H137     +$J137     +$L137</f>
        <v>876368314</v>
      </c>
      <c r="O137" s="37">
        <f t="shared" ref="O137:O170" si="37">IF(($E137     =0),0,($N137     /$E137     ))</f>
        <v>0.92713946892013521</v>
      </c>
      <c r="P137" s="32">
        <f>SUM(P133:P136)</f>
        <v>120201183</v>
      </c>
      <c r="Q137" s="32">
        <f>SUM(Q133:Q136)</f>
        <v>824352614</v>
      </c>
      <c r="R137" s="32">
        <f>SUM(R133:R136)</f>
        <v>823796936</v>
      </c>
      <c r="S137" s="32">
        <f>SUM(S133:S136)</f>
        <v>800199073</v>
      </c>
      <c r="T137" s="37">
        <f t="shared" ref="T137:T170" si="38">IF(($R137     =0),0,($S137     /$R137     ))</f>
        <v>0.97135475750300682</v>
      </c>
      <c r="U137" s="37">
        <f t="shared" ref="U137:U170" si="39">IF(($P137     =0),0,(($L137     /$P137     )-1))</f>
        <v>0.15153048868079777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114384077</v>
      </c>
      <c r="E138" s="31">
        <v>205339249</v>
      </c>
      <c r="F138" s="31">
        <v>55354595</v>
      </c>
      <c r="G138" s="36">
        <f t="shared" si="32"/>
        <v>0.48393619507022817</v>
      </c>
      <c r="H138" s="31">
        <v>49042387</v>
      </c>
      <c r="I138" s="36">
        <f t="shared" si="33"/>
        <v>0.42875187076956522</v>
      </c>
      <c r="J138" s="31">
        <v>44514741</v>
      </c>
      <c r="K138" s="36">
        <f t="shared" si="34"/>
        <v>0.21678632417711824</v>
      </c>
      <c r="L138" s="31">
        <v>35667469</v>
      </c>
      <c r="M138" s="36">
        <f t="shared" si="35"/>
        <v>0.1737002018547365</v>
      </c>
      <c r="N138" s="31">
        <f t="shared" si="36"/>
        <v>184579192</v>
      </c>
      <c r="O138" s="36">
        <f t="shared" si="37"/>
        <v>0.89889873903259476</v>
      </c>
      <c r="P138" s="31">
        <v>18216291</v>
      </c>
      <c r="Q138" s="31">
        <v>123446089</v>
      </c>
      <c r="R138" s="31">
        <v>122833746</v>
      </c>
      <c r="S138" s="31">
        <v>95222046</v>
      </c>
      <c r="T138" s="36">
        <f t="shared" si="38"/>
        <v>0.775210795899687</v>
      </c>
      <c r="U138" s="36">
        <f t="shared" si="39"/>
        <v>0.95799842020529868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115085497</v>
      </c>
      <c r="E139" s="31">
        <v>122156261</v>
      </c>
      <c r="F139" s="31">
        <v>35946509</v>
      </c>
      <c r="G139" s="36">
        <f t="shared" si="32"/>
        <v>0.31234612472499468</v>
      </c>
      <c r="H139" s="31">
        <v>37992224</v>
      </c>
      <c r="I139" s="36">
        <f t="shared" si="33"/>
        <v>0.33012173549548124</v>
      </c>
      <c r="J139" s="31">
        <v>35706159</v>
      </c>
      <c r="K139" s="36">
        <f t="shared" si="34"/>
        <v>0.29229904965738923</v>
      </c>
      <c r="L139" s="31">
        <v>20151722</v>
      </c>
      <c r="M139" s="36">
        <f t="shared" si="35"/>
        <v>0.16496675516288109</v>
      </c>
      <c r="N139" s="31">
        <f t="shared" si="36"/>
        <v>129796614</v>
      </c>
      <c r="O139" s="36">
        <f t="shared" si="37"/>
        <v>1.0625457339431827</v>
      </c>
      <c r="P139" s="31">
        <v>16538748</v>
      </c>
      <c r="Q139" s="31">
        <v>107923412</v>
      </c>
      <c r="R139" s="31">
        <v>110071868</v>
      </c>
      <c r="S139" s="31">
        <v>108798289</v>
      </c>
      <c r="T139" s="36">
        <f t="shared" si="38"/>
        <v>0.98842956857968467</v>
      </c>
      <c r="U139" s="36">
        <f t="shared" si="39"/>
        <v>0.21845510917755084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370588021</v>
      </c>
      <c r="E140" s="31">
        <v>410864021</v>
      </c>
      <c r="F140" s="31">
        <v>126100009</v>
      </c>
      <c r="G140" s="36">
        <f t="shared" si="32"/>
        <v>0.34027006231806939</v>
      </c>
      <c r="H140" s="31">
        <v>113032600</v>
      </c>
      <c r="I140" s="36">
        <f t="shared" si="33"/>
        <v>0.30500877954714029</v>
      </c>
      <c r="J140" s="31">
        <v>89645843</v>
      </c>
      <c r="K140" s="36">
        <f t="shared" si="34"/>
        <v>0.21818859383649949</v>
      </c>
      <c r="L140" s="31">
        <v>30478633</v>
      </c>
      <c r="M140" s="36">
        <f t="shared" si="35"/>
        <v>7.4181800893196245E-2</v>
      </c>
      <c r="N140" s="31">
        <f t="shared" si="36"/>
        <v>359257085</v>
      </c>
      <c r="O140" s="36">
        <f t="shared" si="37"/>
        <v>0.8743941222344217</v>
      </c>
      <c r="P140" s="31">
        <v>13243952</v>
      </c>
      <c r="Q140" s="31">
        <v>370389188</v>
      </c>
      <c r="R140" s="31">
        <v>368769288</v>
      </c>
      <c r="S140" s="31">
        <v>318996777</v>
      </c>
      <c r="T140" s="36">
        <f t="shared" si="38"/>
        <v>0.86503075874366198</v>
      </c>
      <c r="U140" s="36">
        <f t="shared" si="39"/>
        <v>1.3013246348219929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235932904</v>
      </c>
      <c r="E141" s="31">
        <v>238355890</v>
      </c>
      <c r="F141" s="31">
        <v>105577987</v>
      </c>
      <c r="G141" s="36">
        <f t="shared" si="32"/>
        <v>0.4474915758253033</v>
      </c>
      <c r="H141" s="31">
        <v>71882171</v>
      </c>
      <c r="I141" s="36">
        <f t="shared" si="33"/>
        <v>0.30467209016339664</v>
      </c>
      <c r="J141" s="31">
        <v>55517554</v>
      </c>
      <c r="K141" s="36">
        <f t="shared" si="34"/>
        <v>0.23291874180243669</v>
      </c>
      <c r="L141" s="31">
        <v>4770805</v>
      </c>
      <c r="M141" s="36">
        <f t="shared" si="35"/>
        <v>2.0015469305163805E-2</v>
      </c>
      <c r="N141" s="31">
        <f t="shared" si="36"/>
        <v>237748517</v>
      </c>
      <c r="O141" s="36">
        <f t="shared" si="37"/>
        <v>0.99745182298620771</v>
      </c>
      <c r="P141" s="31">
        <v>5402677</v>
      </c>
      <c r="Q141" s="31">
        <v>224175923</v>
      </c>
      <c r="R141" s="31">
        <v>223175923</v>
      </c>
      <c r="S141" s="31">
        <v>224424084</v>
      </c>
      <c r="T141" s="36">
        <f t="shared" si="38"/>
        <v>1.0055927224730241</v>
      </c>
      <c r="U141" s="36">
        <f t="shared" si="39"/>
        <v>-0.11695535379960709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352210331</v>
      </c>
      <c r="E142" s="31">
        <v>356504331</v>
      </c>
      <c r="F142" s="31">
        <v>163639238</v>
      </c>
      <c r="G142" s="36">
        <f t="shared" si="32"/>
        <v>0.46460658191198828</v>
      </c>
      <c r="H142" s="31">
        <v>94863344</v>
      </c>
      <c r="I142" s="36">
        <f t="shared" si="33"/>
        <v>0.26933719897046404</v>
      </c>
      <c r="J142" s="31">
        <v>68940075</v>
      </c>
      <c r="K142" s="36">
        <f t="shared" si="34"/>
        <v>0.19337794524577598</v>
      </c>
      <c r="L142" s="31">
        <v>22759444</v>
      </c>
      <c r="M142" s="36">
        <f t="shared" si="35"/>
        <v>6.3840582065747747E-2</v>
      </c>
      <c r="N142" s="31">
        <f t="shared" si="36"/>
        <v>350202101</v>
      </c>
      <c r="O142" s="36">
        <f t="shared" si="37"/>
        <v>0.98232215024619152</v>
      </c>
      <c r="P142" s="31">
        <v>18525222</v>
      </c>
      <c r="Q142" s="31">
        <v>331711789</v>
      </c>
      <c r="R142" s="31">
        <v>291517216</v>
      </c>
      <c r="S142" s="31">
        <v>350223056</v>
      </c>
      <c r="T142" s="36">
        <f t="shared" si="38"/>
        <v>1.2013803534677006</v>
      </c>
      <c r="U142" s="36">
        <f t="shared" si="39"/>
        <v>0.22856525012223883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637830500</v>
      </c>
      <c r="E143" s="31">
        <v>744146221</v>
      </c>
      <c r="F143" s="31">
        <v>312163166</v>
      </c>
      <c r="G143" s="36">
        <f t="shared" si="32"/>
        <v>0.48941398380917817</v>
      </c>
      <c r="H143" s="31">
        <v>214378211</v>
      </c>
      <c r="I143" s="36">
        <f t="shared" si="33"/>
        <v>0.33610529913511505</v>
      </c>
      <c r="J143" s="31">
        <v>217251984</v>
      </c>
      <c r="K143" s="36">
        <f t="shared" si="34"/>
        <v>0.29194797725109994</v>
      </c>
      <c r="L143" s="31">
        <v>5942613</v>
      </c>
      <c r="M143" s="36">
        <f t="shared" si="35"/>
        <v>7.9858135838064004E-3</v>
      </c>
      <c r="N143" s="31">
        <f t="shared" si="36"/>
        <v>749735974</v>
      </c>
      <c r="O143" s="36">
        <f t="shared" si="37"/>
        <v>1.0075116325827582</v>
      </c>
      <c r="P143" s="31">
        <v>29770536</v>
      </c>
      <c r="Q143" s="31">
        <v>594534986</v>
      </c>
      <c r="R143" s="31">
        <v>636369842</v>
      </c>
      <c r="S143" s="31">
        <v>659150170</v>
      </c>
      <c r="T143" s="36">
        <f t="shared" si="38"/>
        <v>1.0357973092005828</v>
      </c>
      <c r="U143" s="36">
        <f t="shared" si="39"/>
        <v>-0.80038609314928022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1826031330</v>
      </c>
      <c r="E144" s="32">
        <f>SUM(E138:E143)</f>
        <v>2077365973</v>
      </c>
      <c r="F144" s="32">
        <f>SUM(F138:F143)</f>
        <v>798781504</v>
      </c>
      <c r="G144" s="37">
        <f t="shared" si="32"/>
        <v>0.43744129187531522</v>
      </c>
      <c r="H144" s="32">
        <f>SUM(H138:H143)</f>
        <v>581190937</v>
      </c>
      <c r="I144" s="37">
        <f t="shared" si="33"/>
        <v>0.31828092292370469</v>
      </c>
      <c r="J144" s="32">
        <f>SUM(J138:J143)</f>
        <v>511576356</v>
      </c>
      <c r="K144" s="37">
        <f t="shared" si="34"/>
        <v>0.24626202732165384</v>
      </c>
      <c r="L144" s="32">
        <f>SUM(L138:L143)</f>
        <v>119770686</v>
      </c>
      <c r="M144" s="37">
        <f t="shared" si="35"/>
        <v>5.7655072604773046E-2</v>
      </c>
      <c r="N144" s="32">
        <f t="shared" si="36"/>
        <v>2011319483</v>
      </c>
      <c r="O144" s="37">
        <f t="shared" si="37"/>
        <v>0.96820661796793572</v>
      </c>
      <c r="P144" s="32">
        <f>SUM(P138:P143)</f>
        <v>101697426</v>
      </c>
      <c r="Q144" s="32">
        <f>SUM(Q138:Q143)</f>
        <v>1752181387</v>
      </c>
      <c r="R144" s="32">
        <f>SUM(R138:R143)</f>
        <v>1752737883</v>
      </c>
      <c r="S144" s="32">
        <f>SUM(S138:S143)</f>
        <v>1756814422</v>
      </c>
      <c r="T144" s="37">
        <f t="shared" si="38"/>
        <v>1.0023258121134591</v>
      </c>
      <c r="U144" s="37">
        <f t="shared" si="39"/>
        <v>0.1777160023696176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265934631</v>
      </c>
      <c r="E145" s="31">
        <v>267032137</v>
      </c>
      <c r="F145" s="31">
        <v>105727638</v>
      </c>
      <c r="G145" s="36">
        <f t="shared" si="32"/>
        <v>0.39757002539469932</v>
      </c>
      <c r="H145" s="31">
        <v>85188949</v>
      </c>
      <c r="I145" s="36">
        <f t="shared" si="33"/>
        <v>0.32033792921088189</v>
      </c>
      <c r="J145" s="31">
        <v>66394793</v>
      </c>
      <c r="K145" s="36">
        <f t="shared" si="34"/>
        <v>0.24863970960918461</v>
      </c>
      <c r="L145" s="31">
        <v>9529109</v>
      </c>
      <c r="M145" s="36">
        <f t="shared" si="35"/>
        <v>3.5685251621979865E-2</v>
      </c>
      <c r="N145" s="31">
        <f t="shared" si="36"/>
        <v>266840489</v>
      </c>
      <c r="O145" s="36">
        <f t="shared" si="37"/>
        <v>0.99928230361276704</v>
      </c>
      <c r="P145" s="31">
        <v>8924667</v>
      </c>
      <c r="Q145" s="31">
        <v>240821228</v>
      </c>
      <c r="R145" s="31">
        <v>238305093</v>
      </c>
      <c r="S145" s="31">
        <v>245196171</v>
      </c>
      <c r="T145" s="36">
        <f t="shared" si="38"/>
        <v>1.0289170403924184</v>
      </c>
      <c r="U145" s="36">
        <f t="shared" si="39"/>
        <v>6.7727120799016882E-2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151534249</v>
      </c>
      <c r="E146" s="31">
        <v>168511643</v>
      </c>
      <c r="F146" s="31">
        <v>53807580</v>
      </c>
      <c r="G146" s="36">
        <f t="shared" si="32"/>
        <v>0.35508527184504673</v>
      </c>
      <c r="H146" s="31">
        <v>42915117</v>
      </c>
      <c r="I146" s="36">
        <f t="shared" si="33"/>
        <v>0.28320407619534249</v>
      </c>
      <c r="J146" s="31">
        <v>38261797</v>
      </c>
      <c r="K146" s="36">
        <f t="shared" si="34"/>
        <v>0.22705729004137715</v>
      </c>
      <c r="L146" s="31">
        <v>11986627</v>
      </c>
      <c r="M146" s="36">
        <f t="shared" si="35"/>
        <v>7.1132337128776313E-2</v>
      </c>
      <c r="N146" s="31">
        <f t="shared" si="36"/>
        <v>146971121</v>
      </c>
      <c r="O146" s="36">
        <f t="shared" si="37"/>
        <v>0.87217190683969537</v>
      </c>
      <c r="P146" s="31">
        <v>13769653</v>
      </c>
      <c r="Q146" s="31">
        <v>142371879</v>
      </c>
      <c r="R146" s="31">
        <v>140115018</v>
      </c>
      <c r="S146" s="31">
        <v>139592148</v>
      </c>
      <c r="T146" s="36">
        <f t="shared" si="38"/>
        <v>0.99626828010684765</v>
      </c>
      <c r="U146" s="36">
        <f t="shared" si="39"/>
        <v>-0.12948953760853665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145700605</v>
      </c>
      <c r="E147" s="31">
        <v>150090191</v>
      </c>
      <c r="F147" s="31">
        <v>75507825</v>
      </c>
      <c r="G147" s="36">
        <f t="shared" si="32"/>
        <v>0.51823961197690294</v>
      </c>
      <c r="H147" s="31">
        <v>44194077</v>
      </c>
      <c r="I147" s="36">
        <f t="shared" si="33"/>
        <v>0.30332116328549219</v>
      </c>
      <c r="J147" s="31">
        <v>21236096</v>
      </c>
      <c r="K147" s="36">
        <f t="shared" si="34"/>
        <v>0.14148889983090235</v>
      </c>
      <c r="L147" s="31">
        <v>18829701</v>
      </c>
      <c r="M147" s="36">
        <f t="shared" si="35"/>
        <v>0.12545590670878684</v>
      </c>
      <c r="N147" s="31">
        <f t="shared" si="36"/>
        <v>159767699</v>
      </c>
      <c r="O147" s="36">
        <f t="shared" si="37"/>
        <v>1.0644779511273992</v>
      </c>
      <c r="P147" s="31">
        <v>11274324</v>
      </c>
      <c r="Q147" s="31">
        <v>152226754</v>
      </c>
      <c r="R147" s="31">
        <v>136172579</v>
      </c>
      <c r="S147" s="31">
        <v>154524119</v>
      </c>
      <c r="T147" s="36">
        <f t="shared" si="38"/>
        <v>1.134766780028452</v>
      </c>
      <c r="U147" s="36">
        <f t="shared" si="39"/>
        <v>0.67014013434419661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42374099</v>
      </c>
      <c r="E148" s="31">
        <v>45246199</v>
      </c>
      <c r="F148" s="31">
        <v>18047851</v>
      </c>
      <c r="G148" s="36">
        <f t="shared" si="32"/>
        <v>0.42591704427744881</v>
      </c>
      <c r="H148" s="31">
        <v>8948347</v>
      </c>
      <c r="I148" s="36">
        <f t="shared" si="33"/>
        <v>0.21117492079300612</v>
      </c>
      <c r="J148" s="31">
        <v>9746362</v>
      </c>
      <c r="K148" s="36">
        <f t="shared" si="34"/>
        <v>0.21540730968362667</v>
      </c>
      <c r="L148" s="31">
        <v>9169031</v>
      </c>
      <c r="M148" s="36">
        <f t="shared" si="35"/>
        <v>0.20264754173052194</v>
      </c>
      <c r="N148" s="31">
        <f t="shared" si="36"/>
        <v>45911591</v>
      </c>
      <c r="O148" s="36">
        <f t="shared" si="37"/>
        <v>1.0147060308867051</v>
      </c>
      <c r="P148" s="31">
        <v>7662356</v>
      </c>
      <c r="Q148" s="31">
        <v>40603059</v>
      </c>
      <c r="R148" s="31">
        <v>42432412</v>
      </c>
      <c r="S148" s="31">
        <v>40278618</v>
      </c>
      <c r="T148" s="36">
        <f t="shared" si="38"/>
        <v>0.94924177301068813</v>
      </c>
      <c r="U148" s="36">
        <f t="shared" si="39"/>
        <v>0.19663338534518626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25776329</v>
      </c>
      <c r="E149" s="31">
        <v>47836644</v>
      </c>
      <c r="F149" s="31">
        <v>13999954</v>
      </c>
      <c r="G149" s="36">
        <f t="shared" si="32"/>
        <v>0.54313218922679019</v>
      </c>
      <c r="H149" s="31">
        <v>11067771</v>
      </c>
      <c r="I149" s="36">
        <f t="shared" si="33"/>
        <v>0.42937731746052743</v>
      </c>
      <c r="J149" s="31">
        <v>9920914</v>
      </c>
      <c r="K149" s="36">
        <f t="shared" si="34"/>
        <v>0.20739151350165785</v>
      </c>
      <c r="L149" s="31">
        <v>10791019</v>
      </c>
      <c r="M149" s="36">
        <f t="shared" si="35"/>
        <v>0.22558060302056307</v>
      </c>
      <c r="N149" s="31">
        <f t="shared" si="36"/>
        <v>45779658</v>
      </c>
      <c r="O149" s="36">
        <f t="shared" si="37"/>
        <v>0.95699978451665635</v>
      </c>
      <c r="P149" s="31">
        <v>8470738</v>
      </c>
      <c r="Q149" s="31">
        <v>23108056</v>
      </c>
      <c r="R149" s="31">
        <v>24158056</v>
      </c>
      <c r="S149" s="31">
        <v>25229512</v>
      </c>
      <c r="T149" s="36">
        <f t="shared" si="38"/>
        <v>1.0443519130843972</v>
      </c>
      <c r="U149" s="36">
        <f t="shared" si="39"/>
        <v>0.27391721949138326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631319913</v>
      </c>
      <c r="E150" s="32">
        <f>SUM(E145:E149)</f>
        <v>678716814</v>
      </c>
      <c r="F150" s="32">
        <f>SUM(F145:F149)</f>
        <v>267090848</v>
      </c>
      <c r="G150" s="37">
        <f t="shared" si="32"/>
        <v>0.42306735856120542</v>
      </c>
      <c r="H150" s="32">
        <f>SUM(H145:H149)</f>
        <v>192314261</v>
      </c>
      <c r="I150" s="37">
        <f t="shared" si="33"/>
        <v>0.3046225171104337</v>
      </c>
      <c r="J150" s="32">
        <f>SUM(J145:J149)</f>
        <v>145559962</v>
      </c>
      <c r="K150" s="37">
        <f t="shared" si="34"/>
        <v>0.2144634684120261</v>
      </c>
      <c r="L150" s="32">
        <f>SUM(L145:L149)</f>
        <v>60305487</v>
      </c>
      <c r="M150" s="37">
        <f t="shared" si="35"/>
        <v>8.8852207218193355E-2</v>
      </c>
      <c r="N150" s="32">
        <f t="shared" si="36"/>
        <v>665270558</v>
      </c>
      <c r="O150" s="37">
        <f t="shared" si="37"/>
        <v>0.98018870945489789</v>
      </c>
      <c r="P150" s="32">
        <f>SUM(P145:P149)</f>
        <v>50101738</v>
      </c>
      <c r="Q150" s="32">
        <f>SUM(Q145:Q149)</f>
        <v>599130976</v>
      </c>
      <c r="R150" s="32">
        <f>SUM(R145:R149)</f>
        <v>581183158</v>
      </c>
      <c r="S150" s="32">
        <f>SUM(S145:S149)</f>
        <v>604820568</v>
      </c>
      <c r="T150" s="37">
        <f t="shared" si="38"/>
        <v>1.0406711888922286</v>
      </c>
      <c r="U150" s="37">
        <f t="shared" si="39"/>
        <v>0.20366057959905493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213797307</v>
      </c>
      <c r="E151" s="31">
        <v>215805465</v>
      </c>
      <c r="F151" s="31">
        <v>80861321</v>
      </c>
      <c r="G151" s="36">
        <f t="shared" si="32"/>
        <v>0.37821487152782518</v>
      </c>
      <c r="H151" s="31">
        <v>65060152</v>
      </c>
      <c r="I151" s="36">
        <f t="shared" si="33"/>
        <v>0.30430763096562297</v>
      </c>
      <c r="J151" s="31">
        <v>70042967</v>
      </c>
      <c r="K151" s="36">
        <f t="shared" si="34"/>
        <v>0.32456530699998726</v>
      </c>
      <c r="L151" s="31">
        <v>8792040</v>
      </c>
      <c r="M151" s="36">
        <f t="shared" si="35"/>
        <v>4.0740580874539023E-2</v>
      </c>
      <c r="N151" s="31">
        <f t="shared" si="36"/>
        <v>224756480</v>
      </c>
      <c r="O151" s="36">
        <f t="shared" si="37"/>
        <v>1.0414772396982626</v>
      </c>
      <c r="P151" s="31">
        <v>19595111</v>
      </c>
      <c r="Q151" s="31">
        <v>201359961</v>
      </c>
      <c r="R151" s="31">
        <v>201876403</v>
      </c>
      <c r="S151" s="31">
        <v>199644387</v>
      </c>
      <c r="T151" s="36">
        <f t="shared" si="38"/>
        <v>0.98894365083372326</v>
      </c>
      <c r="U151" s="36">
        <f t="shared" si="39"/>
        <v>-0.55131461107824298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1035106400</v>
      </c>
      <c r="E152" s="31">
        <v>988848800</v>
      </c>
      <c r="F152" s="31">
        <v>325349690</v>
      </c>
      <c r="G152" s="36">
        <f t="shared" si="32"/>
        <v>0.31431521435863985</v>
      </c>
      <c r="H152" s="31">
        <v>222283701</v>
      </c>
      <c r="I152" s="36">
        <f t="shared" si="33"/>
        <v>0.21474478469073324</v>
      </c>
      <c r="J152" s="31">
        <v>218311514</v>
      </c>
      <c r="K152" s="36">
        <f t="shared" si="34"/>
        <v>0.22077340236444642</v>
      </c>
      <c r="L152" s="31">
        <v>180616463</v>
      </c>
      <c r="M152" s="36">
        <f t="shared" si="35"/>
        <v>0.18265326610094484</v>
      </c>
      <c r="N152" s="31">
        <f t="shared" si="36"/>
        <v>946561368</v>
      </c>
      <c r="O152" s="36">
        <f t="shared" si="37"/>
        <v>0.95723569467849889</v>
      </c>
      <c r="P152" s="31">
        <v>165037840</v>
      </c>
      <c r="Q152" s="31">
        <v>775926300</v>
      </c>
      <c r="R152" s="31">
        <v>772649305</v>
      </c>
      <c r="S152" s="31">
        <v>679838597</v>
      </c>
      <c r="T152" s="36">
        <f t="shared" si="38"/>
        <v>0.87987990489423917</v>
      </c>
      <c r="U152" s="36">
        <f t="shared" si="39"/>
        <v>9.4394249221875448E-2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99466310</v>
      </c>
      <c r="E153" s="31">
        <v>101660170</v>
      </c>
      <c r="F153" s="31">
        <v>54037253</v>
      </c>
      <c r="G153" s="36">
        <f t="shared" si="32"/>
        <v>0.54327191789863316</v>
      </c>
      <c r="H153" s="31">
        <v>11770424</v>
      </c>
      <c r="I153" s="36">
        <f t="shared" si="33"/>
        <v>0.1183357862576786</v>
      </c>
      <c r="J153" s="31">
        <v>9651658</v>
      </c>
      <c r="K153" s="36">
        <f t="shared" si="34"/>
        <v>9.4940407831306986E-2</v>
      </c>
      <c r="L153" s="31">
        <v>19561740</v>
      </c>
      <c r="M153" s="36">
        <f t="shared" si="35"/>
        <v>0.19242285351283595</v>
      </c>
      <c r="N153" s="31">
        <f t="shared" si="36"/>
        <v>95021075</v>
      </c>
      <c r="O153" s="36">
        <f t="shared" si="37"/>
        <v>0.93469325302131601</v>
      </c>
      <c r="P153" s="31">
        <v>14020826</v>
      </c>
      <c r="Q153" s="31">
        <v>103803470</v>
      </c>
      <c r="R153" s="31">
        <v>103085830</v>
      </c>
      <c r="S153" s="31">
        <v>85468830</v>
      </c>
      <c r="T153" s="36">
        <f t="shared" si="38"/>
        <v>0.82910357320690919</v>
      </c>
      <c r="U153" s="36">
        <f t="shared" si="39"/>
        <v>0.39519169555345735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140466786</v>
      </c>
      <c r="E154" s="31">
        <v>143466786</v>
      </c>
      <c r="F154" s="31">
        <v>55663620</v>
      </c>
      <c r="G154" s="36">
        <f t="shared" si="32"/>
        <v>0.3962760278433366</v>
      </c>
      <c r="H154" s="31">
        <v>43055006</v>
      </c>
      <c r="I154" s="36">
        <f t="shared" si="33"/>
        <v>0.30651378326546175</v>
      </c>
      <c r="J154" s="31">
        <v>28461130</v>
      </c>
      <c r="K154" s="36">
        <f t="shared" si="34"/>
        <v>0.19838131733152509</v>
      </c>
      <c r="L154" s="31">
        <v>8288256</v>
      </c>
      <c r="M154" s="36">
        <f t="shared" si="35"/>
        <v>5.7771253062015346E-2</v>
      </c>
      <c r="N154" s="31">
        <f t="shared" si="36"/>
        <v>135468012</v>
      </c>
      <c r="O154" s="36">
        <f t="shared" si="37"/>
        <v>0.9442465101295292</v>
      </c>
      <c r="P154" s="31">
        <v>4503694</v>
      </c>
      <c r="Q154" s="31">
        <v>136022716</v>
      </c>
      <c r="R154" s="31">
        <v>136222716</v>
      </c>
      <c r="S154" s="31">
        <v>120511519</v>
      </c>
      <c r="T154" s="36">
        <f t="shared" si="38"/>
        <v>0.88466536667790419</v>
      </c>
      <c r="U154" s="36">
        <f t="shared" si="39"/>
        <v>0.84032396517170138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209144542</v>
      </c>
      <c r="E155" s="31">
        <v>207345047</v>
      </c>
      <c r="F155" s="31">
        <v>68969228</v>
      </c>
      <c r="G155" s="36">
        <f t="shared" si="32"/>
        <v>0.32976824229053991</v>
      </c>
      <c r="H155" s="31">
        <v>60924230</v>
      </c>
      <c r="I155" s="36">
        <f t="shared" si="33"/>
        <v>0.29130203168294966</v>
      </c>
      <c r="J155" s="31">
        <v>51878074</v>
      </c>
      <c r="K155" s="36">
        <f t="shared" si="34"/>
        <v>0.25020165540776096</v>
      </c>
      <c r="L155" s="31">
        <v>21421219</v>
      </c>
      <c r="M155" s="36">
        <f t="shared" si="35"/>
        <v>0.1033119397349289</v>
      </c>
      <c r="N155" s="31">
        <f t="shared" si="36"/>
        <v>203192751</v>
      </c>
      <c r="O155" s="36">
        <f t="shared" si="37"/>
        <v>0.9799739802803199</v>
      </c>
      <c r="P155" s="31">
        <v>21498159</v>
      </c>
      <c r="Q155" s="31">
        <v>188276102</v>
      </c>
      <c r="R155" s="31">
        <v>184651451</v>
      </c>
      <c r="S155" s="31">
        <v>162711519</v>
      </c>
      <c r="T155" s="36">
        <f t="shared" si="38"/>
        <v>0.88118191391845602</v>
      </c>
      <c r="U155" s="36">
        <f t="shared" si="39"/>
        <v>-3.5789111058300849E-3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385704915</v>
      </c>
      <c r="E156" s="31">
        <v>397539693</v>
      </c>
      <c r="F156" s="31">
        <v>155107522</v>
      </c>
      <c r="G156" s="36">
        <f t="shared" si="32"/>
        <v>0.40214038236977095</v>
      </c>
      <c r="H156" s="31">
        <v>127717931</v>
      </c>
      <c r="I156" s="36">
        <f t="shared" si="33"/>
        <v>0.3311286064373849</v>
      </c>
      <c r="J156" s="31">
        <v>108291231</v>
      </c>
      <c r="K156" s="36">
        <f t="shared" si="34"/>
        <v>0.27240356851611291</v>
      </c>
      <c r="L156" s="31">
        <v>7140447</v>
      </c>
      <c r="M156" s="36">
        <f t="shared" si="35"/>
        <v>1.7961595095360702E-2</v>
      </c>
      <c r="N156" s="31">
        <f t="shared" si="36"/>
        <v>398257131</v>
      </c>
      <c r="O156" s="36">
        <f t="shared" si="37"/>
        <v>1.0018046952609585</v>
      </c>
      <c r="P156" s="31">
        <v>9308594</v>
      </c>
      <c r="Q156" s="31">
        <v>371902728</v>
      </c>
      <c r="R156" s="31">
        <v>387287931</v>
      </c>
      <c r="S156" s="31">
        <v>374787725</v>
      </c>
      <c r="T156" s="36">
        <f t="shared" si="38"/>
        <v>0.96772373988591964</v>
      </c>
      <c r="U156" s="36">
        <f t="shared" si="39"/>
        <v>-0.23291884896902793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2083686260</v>
      </c>
      <c r="E157" s="32">
        <f>SUM(E151:E156)</f>
        <v>2054665961</v>
      </c>
      <c r="F157" s="32">
        <f>SUM(F151:F156)</f>
        <v>739988634</v>
      </c>
      <c r="G157" s="37">
        <f t="shared" si="32"/>
        <v>0.35513438285090004</v>
      </c>
      <c r="H157" s="32">
        <f>SUM(H151:H156)</f>
        <v>530811444</v>
      </c>
      <c r="I157" s="37">
        <f t="shared" si="33"/>
        <v>0.25474633786758283</v>
      </c>
      <c r="J157" s="32">
        <f>SUM(J151:J156)</f>
        <v>486636574</v>
      </c>
      <c r="K157" s="37">
        <f t="shared" si="34"/>
        <v>0.23684461768333154</v>
      </c>
      <c r="L157" s="32">
        <f>SUM(L151:L156)</f>
        <v>245820165</v>
      </c>
      <c r="M157" s="37">
        <f t="shared" si="35"/>
        <v>0.11963996565181818</v>
      </c>
      <c r="N157" s="32">
        <f t="shared" si="36"/>
        <v>2003256817</v>
      </c>
      <c r="O157" s="37">
        <f t="shared" si="37"/>
        <v>0.9749793178181726</v>
      </c>
      <c r="P157" s="32">
        <f>SUM(P151:P156)</f>
        <v>233964224</v>
      </c>
      <c r="Q157" s="32">
        <f>SUM(Q151:Q156)</f>
        <v>1777291277</v>
      </c>
      <c r="R157" s="32">
        <f>SUM(R151:R156)</f>
        <v>1785773636</v>
      </c>
      <c r="S157" s="32">
        <f>SUM(S151:S156)</f>
        <v>1622962577</v>
      </c>
      <c r="T157" s="37">
        <f t="shared" si="38"/>
        <v>0.90882883713935625</v>
      </c>
      <c r="U157" s="37">
        <f t="shared" si="39"/>
        <v>5.0674162046245197E-2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297658116</v>
      </c>
      <c r="E158" s="31">
        <v>311508115</v>
      </c>
      <c r="F158" s="31">
        <v>113222597</v>
      </c>
      <c r="G158" s="36">
        <f t="shared" si="32"/>
        <v>0.38037799379204562</v>
      </c>
      <c r="H158" s="31">
        <v>97571653</v>
      </c>
      <c r="I158" s="36">
        <f t="shared" si="33"/>
        <v>0.32779772415142211</v>
      </c>
      <c r="J158" s="31">
        <v>85290148</v>
      </c>
      <c r="K158" s="36">
        <f t="shared" si="34"/>
        <v>0.27379751567627703</v>
      </c>
      <c r="L158" s="31">
        <v>14209384</v>
      </c>
      <c r="M158" s="36">
        <f t="shared" si="35"/>
        <v>4.5614811671920649E-2</v>
      </c>
      <c r="N158" s="31">
        <f t="shared" si="36"/>
        <v>310293782</v>
      </c>
      <c r="O158" s="36">
        <f t="shared" si="37"/>
        <v>0.99610176126551309</v>
      </c>
      <c r="P158" s="31">
        <v>9917801</v>
      </c>
      <c r="Q158" s="31">
        <v>264636427</v>
      </c>
      <c r="R158" s="31">
        <v>279147581</v>
      </c>
      <c r="S158" s="31">
        <v>287783611</v>
      </c>
      <c r="T158" s="36">
        <f t="shared" si="38"/>
        <v>1.0309371479024207</v>
      </c>
      <c r="U158" s="36">
        <f t="shared" si="39"/>
        <v>0.43271517547085292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821419734</v>
      </c>
      <c r="E159" s="31">
        <v>880611018</v>
      </c>
      <c r="F159" s="31">
        <v>177836917</v>
      </c>
      <c r="G159" s="36">
        <f t="shared" si="32"/>
        <v>0.21649944558064391</v>
      </c>
      <c r="H159" s="31">
        <v>228854505</v>
      </c>
      <c r="I159" s="36">
        <f t="shared" si="33"/>
        <v>0.27860848178746095</v>
      </c>
      <c r="J159" s="31">
        <v>226383546</v>
      </c>
      <c r="K159" s="36">
        <f t="shared" si="34"/>
        <v>0.25707553207107386</v>
      </c>
      <c r="L159" s="31">
        <v>237200407</v>
      </c>
      <c r="M159" s="36">
        <f t="shared" si="35"/>
        <v>0.26935889076055142</v>
      </c>
      <c r="N159" s="31">
        <f t="shared" si="36"/>
        <v>870275375</v>
      </c>
      <c r="O159" s="36">
        <f t="shared" si="37"/>
        <v>0.98826310051914434</v>
      </c>
      <c r="P159" s="31">
        <v>224421279</v>
      </c>
      <c r="Q159" s="31">
        <v>675923831</v>
      </c>
      <c r="R159" s="31">
        <v>757354114</v>
      </c>
      <c r="S159" s="31">
        <v>742361158</v>
      </c>
      <c r="T159" s="36">
        <f t="shared" si="38"/>
        <v>0.98020350622931984</v>
      </c>
      <c r="U159" s="36">
        <f t="shared" si="39"/>
        <v>5.6942586090510616E-2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227621879</v>
      </c>
      <c r="E160" s="31">
        <v>233919935</v>
      </c>
      <c r="F160" s="31">
        <v>103798316</v>
      </c>
      <c r="G160" s="36">
        <f t="shared" si="32"/>
        <v>0.45601203388712908</v>
      </c>
      <c r="H160" s="31">
        <v>68566833</v>
      </c>
      <c r="I160" s="36">
        <f t="shared" si="33"/>
        <v>0.30123129332396031</v>
      </c>
      <c r="J160" s="31">
        <v>55451198</v>
      </c>
      <c r="K160" s="36">
        <f t="shared" si="34"/>
        <v>0.23705204090450863</v>
      </c>
      <c r="L160" s="31">
        <v>4942175</v>
      </c>
      <c r="M160" s="36">
        <f t="shared" si="35"/>
        <v>2.1127634974761771E-2</v>
      </c>
      <c r="N160" s="31">
        <f t="shared" si="36"/>
        <v>232758522</v>
      </c>
      <c r="O160" s="36">
        <f t="shared" si="37"/>
        <v>0.99503499776536786</v>
      </c>
      <c r="P160" s="31">
        <v>4372067</v>
      </c>
      <c r="Q160" s="31">
        <v>212434605</v>
      </c>
      <c r="R160" s="31">
        <v>215192078</v>
      </c>
      <c r="S160" s="31">
        <v>214006975</v>
      </c>
      <c r="T160" s="36">
        <f t="shared" si="38"/>
        <v>0.99449281306721704</v>
      </c>
      <c r="U160" s="36">
        <f t="shared" si="39"/>
        <v>0.13039781869765488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143329633</v>
      </c>
      <c r="E161" s="31">
        <v>148110948</v>
      </c>
      <c r="F161" s="31">
        <v>58778365</v>
      </c>
      <c r="G161" s="36">
        <f t="shared" si="32"/>
        <v>0.41009220333383539</v>
      </c>
      <c r="H161" s="31">
        <v>41141401</v>
      </c>
      <c r="I161" s="36">
        <f t="shared" si="33"/>
        <v>0.28704044054867567</v>
      </c>
      <c r="J161" s="31">
        <v>30857547</v>
      </c>
      <c r="K161" s="36">
        <f t="shared" si="34"/>
        <v>0.20834075682237885</v>
      </c>
      <c r="L161" s="31">
        <v>1963355</v>
      </c>
      <c r="M161" s="36">
        <f t="shared" si="35"/>
        <v>1.3255974838537932E-2</v>
      </c>
      <c r="N161" s="31">
        <f t="shared" si="36"/>
        <v>132740668</v>
      </c>
      <c r="O161" s="36">
        <f t="shared" si="37"/>
        <v>0.89622455188120187</v>
      </c>
      <c r="P161" s="31">
        <v>3090166</v>
      </c>
      <c r="Q161" s="31">
        <v>139183062</v>
      </c>
      <c r="R161" s="31">
        <v>138547964</v>
      </c>
      <c r="S161" s="31">
        <v>139084336</v>
      </c>
      <c r="T161" s="36">
        <f t="shared" si="38"/>
        <v>1.0038713813217781</v>
      </c>
      <c r="U161" s="36">
        <f t="shared" si="39"/>
        <v>-0.36464416474713657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237013660</v>
      </c>
      <c r="E162" s="31">
        <v>322176054</v>
      </c>
      <c r="F162" s="31">
        <v>94958726</v>
      </c>
      <c r="G162" s="36">
        <f t="shared" si="32"/>
        <v>0.40064663783513577</v>
      </c>
      <c r="H162" s="31">
        <v>34134454</v>
      </c>
      <c r="I162" s="36">
        <f t="shared" si="33"/>
        <v>0.14401893122953335</v>
      </c>
      <c r="J162" s="31">
        <v>157520447</v>
      </c>
      <c r="K162" s="36">
        <f t="shared" si="34"/>
        <v>0.4889266133975308</v>
      </c>
      <c r="L162" s="31">
        <v>38918033</v>
      </c>
      <c r="M162" s="36">
        <f t="shared" si="35"/>
        <v>0.12079741035005662</v>
      </c>
      <c r="N162" s="31">
        <f t="shared" si="36"/>
        <v>325531660</v>
      </c>
      <c r="O162" s="36">
        <f t="shared" si="37"/>
        <v>1.0104154419868834</v>
      </c>
      <c r="P162" s="31">
        <v>65683277</v>
      </c>
      <c r="Q162" s="31">
        <v>183234779</v>
      </c>
      <c r="R162" s="31">
        <v>222771200</v>
      </c>
      <c r="S162" s="31">
        <v>265827415</v>
      </c>
      <c r="T162" s="36">
        <f t="shared" si="38"/>
        <v>1.1932754997055275</v>
      </c>
      <c r="U162" s="36">
        <f t="shared" si="39"/>
        <v>-0.4074894740711551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1727043022</v>
      </c>
      <c r="E163" s="32">
        <f>SUM(E158:E162)</f>
        <v>1896326070</v>
      </c>
      <c r="F163" s="32">
        <f>SUM(F158:F162)</f>
        <v>548594921</v>
      </c>
      <c r="G163" s="37">
        <f t="shared" si="32"/>
        <v>0.3176498292235363</v>
      </c>
      <c r="H163" s="32">
        <f>SUM(H158:H162)</f>
        <v>470268846</v>
      </c>
      <c r="I163" s="37">
        <f t="shared" si="33"/>
        <v>0.27229712289124436</v>
      </c>
      <c r="J163" s="32">
        <f>SUM(J158:J162)</f>
        <v>555502886</v>
      </c>
      <c r="K163" s="37">
        <f t="shared" si="34"/>
        <v>0.29293637565189407</v>
      </c>
      <c r="L163" s="32">
        <f>SUM(L158:L162)</f>
        <v>297233354</v>
      </c>
      <c r="M163" s="37">
        <f t="shared" si="35"/>
        <v>0.15674169052582818</v>
      </c>
      <c r="N163" s="32">
        <f t="shared" si="36"/>
        <v>1871600007</v>
      </c>
      <c r="O163" s="37">
        <f t="shared" si="37"/>
        <v>0.98696106993877908</v>
      </c>
      <c r="P163" s="32">
        <f>SUM(P158:P162)</f>
        <v>307484590</v>
      </c>
      <c r="Q163" s="32">
        <f>SUM(Q158:Q162)</f>
        <v>1475412704</v>
      </c>
      <c r="R163" s="32">
        <f>SUM(R158:R162)</f>
        <v>1613012937</v>
      </c>
      <c r="S163" s="32">
        <f>SUM(S158:S162)</f>
        <v>1649063495</v>
      </c>
      <c r="T163" s="37">
        <f t="shared" si="38"/>
        <v>1.0223498257038468</v>
      </c>
      <c r="U163" s="37">
        <f t="shared" si="39"/>
        <v>-3.3339023591393624E-2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248786556</v>
      </c>
      <c r="E164" s="31">
        <v>260274081</v>
      </c>
      <c r="F164" s="31">
        <v>102496455</v>
      </c>
      <c r="G164" s="36">
        <f t="shared" si="32"/>
        <v>0.41198550535825579</v>
      </c>
      <c r="H164" s="31">
        <v>60490584</v>
      </c>
      <c r="I164" s="36">
        <f t="shared" si="33"/>
        <v>0.24314249520781983</v>
      </c>
      <c r="J164" s="31">
        <v>58967699</v>
      </c>
      <c r="K164" s="36">
        <f t="shared" si="34"/>
        <v>0.2265600123279275</v>
      </c>
      <c r="L164" s="31">
        <v>35861556</v>
      </c>
      <c r="M164" s="36">
        <f t="shared" si="35"/>
        <v>0.13778381566929823</v>
      </c>
      <c r="N164" s="31">
        <f t="shared" si="36"/>
        <v>257816294</v>
      </c>
      <c r="O164" s="36">
        <f t="shared" si="37"/>
        <v>0.99055692756437008</v>
      </c>
      <c r="P164" s="31">
        <v>33050887</v>
      </c>
      <c r="Q164" s="31">
        <v>219224203</v>
      </c>
      <c r="R164" s="31">
        <v>232282756</v>
      </c>
      <c r="S164" s="31">
        <v>222785351</v>
      </c>
      <c r="T164" s="36">
        <f t="shared" si="38"/>
        <v>0.95911274188601414</v>
      </c>
      <c r="U164" s="36">
        <f t="shared" si="39"/>
        <v>8.5040652615465451E-2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209392951</v>
      </c>
      <c r="E165" s="31">
        <v>226218566</v>
      </c>
      <c r="F165" s="31">
        <v>79570790</v>
      </c>
      <c r="G165" s="36">
        <f t="shared" si="32"/>
        <v>0.38000701370314993</v>
      </c>
      <c r="H165" s="31">
        <v>68127600</v>
      </c>
      <c r="I165" s="36">
        <f t="shared" si="33"/>
        <v>0.32535765733584793</v>
      </c>
      <c r="J165" s="31">
        <v>57108388</v>
      </c>
      <c r="K165" s="36">
        <f t="shared" si="34"/>
        <v>0.25244783843250074</v>
      </c>
      <c r="L165" s="31">
        <v>17512957</v>
      </c>
      <c r="M165" s="36">
        <f t="shared" si="35"/>
        <v>7.7416090596206855E-2</v>
      </c>
      <c r="N165" s="31">
        <f t="shared" si="36"/>
        <v>222319735</v>
      </c>
      <c r="O165" s="36">
        <f t="shared" si="37"/>
        <v>0.9827652032769052</v>
      </c>
      <c r="P165" s="31">
        <v>10694402</v>
      </c>
      <c r="Q165" s="31">
        <v>168364845</v>
      </c>
      <c r="R165" s="31">
        <v>171390148</v>
      </c>
      <c r="S165" s="31">
        <v>173845151</v>
      </c>
      <c r="T165" s="36">
        <f t="shared" si="38"/>
        <v>1.0143240613807043</v>
      </c>
      <c r="U165" s="36">
        <f t="shared" si="39"/>
        <v>0.63758169928528963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96170450</v>
      </c>
      <c r="E166" s="31">
        <v>101942874</v>
      </c>
      <c r="F166" s="31">
        <v>41950252</v>
      </c>
      <c r="G166" s="36">
        <f t="shared" si="32"/>
        <v>0.43620729652403623</v>
      </c>
      <c r="H166" s="31">
        <v>30624251</v>
      </c>
      <c r="I166" s="36">
        <f t="shared" si="33"/>
        <v>0.31843722266039098</v>
      </c>
      <c r="J166" s="31">
        <v>26772874</v>
      </c>
      <c r="K166" s="36">
        <f t="shared" si="34"/>
        <v>0.26262624300743181</v>
      </c>
      <c r="L166" s="31">
        <v>5732917</v>
      </c>
      <c r="M166" s="36">
        <f t="shared" si="35"/>
        <v>5.6236564411554654E-2</v>
      </c>
      <c r="N166" s="31">
        <f t="shared" si="36"/>
        <v>105080294</v>
      </c>
      <c r="O166" s="36">
        <f t="shared" si="37"/>
        <v>1.0307762561216394</v>
      </c>
      <c r="P166" s="31">
        <v>17719566</v>
      </c>
      <c r="Q166" s="31">
        <v>83178192</v>
      </c>
      <c r="R166" s="31">
        <v>88283312</v>
      </c>
      <c r="S166" s="31">
        <v>88696630</v>
      </c>
      <c r="T166" s="36">
        <f t="shared" si="38"/>
        <v>1.0046817228606013</v>
      </c>
      <c r="U166" s="36">
        <f t="shared" si="39"/>
        <v>-0.6764640285207888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232055970</v>
      </c>
      <c r="E167" s="31">
        <v>232858129</v>
      </c>
      <c r="F167" s="31">
        <v>76224814</v>
      </c>
      <c r="G167" s="36">
        <f t="shared" si="32"/>
        <v>0.32847598792653343</v>
      </c>
      <c r="H167" s="31">
        <v>0</v>
      </c>
      <c r="I167" s="36">
        <f t="shared" si="33"/>
        <v>0</v>
      </c>
      <c r="J167" s="31">
        <v>67861032</v>
      </c>
      <c r="K167" s="36">
        <f t="shared" si="34"/>
        <v>0.29142651060294311</v>
      </c>
      <c r="L167" s="31">
        <v>18667349</v>
      </c>
      <c r="M167" s="36">
        <f t="shared" si="35"/>
        <v>8.0166189946497421E-2</v>
      </c>
      <c r="N167" s="31">
        <f t="shared" si="36"/>
        <v>162753195</v>
      </c>
      <c r="O167" s="36">
        <f t="shared" si="37"/>
        <v>0.69893714124964046</v>
      </c>
      <c r="P167" s="31">
        <v>20447123</v>
      </c>
      <c r="Q167" s="31">
        <v>207805158</v>
      </c>
      <c r="R167" s="31">
        <v>217075717</v>
      </c>
      <c r="S167" s="31">
        <v>217857502</v>
      </c>
      <c r="T167" s="36">
        <f t="shared" si="38"/>
        <v>1.0036014392157921</v>
      </c>
      <c r="U167" s="36">
        <f t="shared" si="39"/>
        <v>-8.7042759022870841E-2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471281527</v>
      </c>
      <c r="E168" s="31">
        <v>484808470</v>
      </c>
      <c r="F168" s="31">
        <v>199040412</v>
      </c>
      <c r="G168" s="36">
        <f t="shared" si="32"/>
        <v>0.4223386672229994</v>
      </c>
      <c r="H168" s="31">
        <v>160499044</v>
      </c>
      <c r="I168" s="36">
        <f t="shared" si="33"/>
        <v>0.34055874207859627</v>
      </c>
      <c r="J168" s="31">
        <v>125108091</v>
      </c>
      <c r="K168" s="36">
        <f t="shared" si="34"/>
        <v>0.25805673527114736</v>
      </c>
      <c r="L168" s="31">
        <v>7621536</v>
      </c>
      <c r="M168" s="36">
        <f t="shared" si="35"/>
        <v>1.572071544047075E-2</v>
      </c>
      <c r="N168" s="31">
        <f t="shared" si="36"/>
        <v>492269083</v>
      </c>
      <c r="O168" s="36">
        <f t="shared" si="37"/>
        <v>1.015388784358491</v>
      </c>
      <c r="P168" s="31">
        <v>5634218</v>
      </c>
      <c r="Q168" s="31">
        <v>438743569</v>
      </c>
      <c r="R168" s="31">
        <v>441565762</v>
      </c>
      <c r="S168" s="31">
        <v>445802849</v>
      </c>
      <c r="T168" s="36">
        <f t="shared" si="38"/>
        <v>1.0095955967709289</v>
      </c>
      <c r="U168" s="36">
        <f t="shared" si="39"/>
        <v>0.35272295108211993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1257687454</v>
      </c>
      <c r="E169" s="32">
        <f>SUM(E164:E168)</f>
        <v>1306102120</v>
      </c>
      <c r="F169" s="32">
        <f>SUM(F164:F168)</f>
        <v>499282723</v>
      </c>
      <c r="G169" s="37">
        <f t="shared" si="32"/>
        <v>0.39698473687724328</v>
      </c>
      <c r="H169" s="32">
        <f>SUM(H164:H168)</f>
        <v>319741479</v>
      </c>
      <c r="I169" s="37">
        <f t="shared" si="33"/>
        <v>0.25422968002350765</v>
      </c>
      <c r="J169" s="32">
        <f>SUM(J164:J168)</f>
        <v>335818084</v>
      </c>
      <c r="K169" s="37">
        <f t="shared" si="34"/>
        <v>0.25711472239245736</v>
      </c>
      <c r="L169" s="32">
        <f>SUM(L164:L168)</f>
        <v>85396315</v>
      </c>
      <c r="M169" s="37">
        <f t="shared" si="35"/>
        <v>6.5382571310733342E-2</v>
      </c>
      <c r="N169" s="32">
        <f t="shared" si="36"/>
        <v>1240238601</v>
      </c>
      <c r="O169" s="37">
        <f t="shared" si="37"/>
        <v>0.94957245839245707</v>
      </c>
      <c r="P169" s="32">
        <f>SUM(P164:P168)</f>
        <v>87546196</v>
      </c>
      <c r="Q169" s="32">
        <f>SUM(Q164:Q168)</f>
        <v>1117315967</v>
      </c>
      <c r="R169" s="32">
        <f>SUM(R164:R168)</f>
        <v>1150597695</v>
      </c>
      <c r="S169" s="32">
        <f>SUM(S164:S168)</f>
        <v>1148987483</v>
      </c>
      <c r="T169" s="37">
        <f t="shared" si="38"/>
        <v>0.99860054299865431</v>
      </c>
      <c r="U169" s="37">
        <f t="shared" si="39"/>
        <v>-2.4557103543368153E-2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33964312806</v>
      </c>
      <c r="E170" s="32">
        <f>SUM(E105,E107:E111,E113:E120,E122:E125,E127:E131,E133:E136,E138:E143,E145:E149,E151:E156,E158:E162,E164:E168)</f>
        <v>35366532548</v>
      </c>
      <c r="F170" s="32">
        <f>SUM(F105,F107:F111,F113:F120,F122:F125,F127:F131,F133:F136,F138:F143,F145:F149,F151:F156,F158:F162,F164:F168)</f>
        <v>11963336818</v>
      </c>
      <c r="G170" s="37">
        <f t="shared" si="32"/>
        <v>0.35223255910794121</v>
      </c>
      <c r="H170" s="32">
        <f>SUM(H105,H107:H111,H113:H120,H122:H125,H127:H131,H133:H136,H138:H143,H145:H149,H151:H156,H158:H162,H164:H168)</f>
        <v>10434742060</v>
      </c>
      <c r="I170" s="37">
        <f t="shared" si="33"/>
        <v>0.30722665050230724</v>
      </c>
      <c r="J170" s="32">
        <f>SUM(J105,J107:J111,J113:J120,J122:J125,J127:J131,J133:J136,J138:J143,J145:J149,J151:J156,J158:J162,J164:J168)</f>
        <v>9423905578</v>
      </c>
      <c r="K170" s="37">
        <f t="shared" si="34"/>
        <v>0.26646393918345629</v>
      </c>
      <c r="L170" s="32">
        <f>SUM(L105,L107:L111,L113:L120,L122:L125,L127:L131,L133:L136,L138:L143,L145:L149,L151:L156,L158:L162,L164:L168)</f>
        <v>5747474947</v>
      </c>
      <c r="M170" s="37">
        <f t="shared" si="35"/>
        <v>0.16251168924178358</v>
      </c>
      <c r="N170" s="32">
        <f t="shared" si="36"/>
        <v>37569459403</v>
      </c>
      <c r="O170" s="37">
        <f t="shared" si="37"/>
        <v>1.0622884601992053</v>
      </c>
      <c r="P170" s="32">
        <f>SUM(P105,P107:P111,P113:P120,P122:P125,P127:P131,P133:P136,P138:P143,P145:P149,P151:P156,P158:P162,P164:P168)</f>
        <v>5006984860</v>
      </c>
      <c r="Q170" s="32">
        <f>SUM(Q105,Q107:Q111,Q113:Q120,Q122:Q125,Q127:Q131,Q133:Q136,Q138:Q143,Q145:Q149,Q151:Q156,Q158:Q162,Q164:Q168)</f>
        <v>31828083204</v>
      </c>
      <c r="R170" s="32">
        <f>SUM(R105,R107:R111,R113:R120,R122:R125,R127:R131,R133:R136,R138:R143,R145:R149,R151:R156,R158:R162,R164:R168)</f>
        <v>32067784399</v>
      </c>
      <c r="S170" s="32">
        <f>SUM(S105,S107:S111,S113:S120,S122:S125,S127:S131,S133:S136,S138:S143,S145:S149,S151:S156,S158:S162,S164:S168)</f>
        <v>34466248859</v>
      </c>
      <c r="T170" s="37">
        <f t="shared" si="38"/>
        <v>1.0747935819374785</v>
      </c>
      <c r="U170" s="37">
        <f t="shared" si="39"/>
        <v>0.1478914172310879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516589941</v>
      </c>
      <c r="E173" s="31">
        <v>508234858</v>
      </c>
      <c r="F173" s="31">
        <v>41023301</v>
      </c>
      <c r="G173" s="36">
        <f t="shared" ref="G173:G205" si="40">IF(($D173     =0),0,($F173     /$D173     ))</f>
        <v>7.9411730163750902E-2</v>
      </c>
      <c r="H173" s="31">
        <v>44278667</v>
      </c>
      <c r="I173" s="36">
        <f t="shared" ref="I173:I205" si="41">IF(($D173     =0),0,($H173     /$D173     ))</f>
        <v>8.5713374353140956E-2</v>
      </c>
      <c r="J173" s="31">
        <v>136195137</v>
      </c>
      <c r="K173" s="36">
        <f t="shared" ref="K173:K205" si="42">IF(($E173     =0),0,($J173     /$E173     ))</f>
        <v>0.26797677265969821</v>
      </c>
      <c r="L173" s="31">
        <v>45030056</v>
      </c>
      <c r="M173" s="36">
        <f t="shared" ref="M173:M205" si="43">IF(($E173     =0),0,($L173     /$E173     ))</f>
        <v>8.8600880658209397E-2</v>
      </c>
      <c r="N173" s="31">
        <f t="shared" ref="N173:N205" si="44">$F173     +$H173     +$J173     +$L173</f>
        <v>266527161</v>
      </c>
      <c r="O173" s="36">
        <f t="shared" ref="O173:O205" si="45">IF(($E173     =0),0,($N173     /$E173     ))</f>
        <v>0.52441731771180478</v>
      </c>
      <c r="P173" s="31">
        <v>51255675</v>
      </c>
      <c r="Q173" s="31">
        <v>508685802</v>
      </c>
      <c r="R173" s="31">
        <v>514948375</v>
      </c>
      <c r="S173" s="31">
        <v>428969903</v>
      </c>
      <c r="T173" s="36">
        <f t="shared" ref="T173:T205" si="46">IF(($R173     =0),0,($S173     /$R173     ))</f>
        <v>0.83303477363143441</v>
      </c>
      <c r="U173" s="36">
        <f t="shared" ref="U173:U205" si="47">IF(($P173     =0),0,(($L173     /$P173     )-1))</f>
        <v>-0.12146204298353303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396068765</v>
      </c>
      <c r="E174" s="31">
        <v>401731416</v>
      </c>
      <c r="F174" s="31">
        <v>161214933</v>
      </c>
      <c r="G174" s="36">
        <f t="shared" si="40"/>
        <v>0.40703773497513746</v>
      </c>
      <c r="H174" s="31">
        <v>130008103</v>
      </c>
      <c r="I174" s="36">
        <f t="shared" si="41"/>
        <v>0.32824629076721057</v>
      </c>
      <c r="J174" s="31">
        <v>98742406</v>
      </c>
      <c r="K174" s="36">
        <f t="shared" si="42"/>
        <v>0.24579209408905178</v>
      </c>
      <c r="L174" s="31">
        <v>9205586</v>
      </c>
      <c r="M174" s="36">
        <f t="shared" si="43"/>
        <v>2.2914777469133757E-2</v>
      </c>
      <c r="N174" s="31">
        <f t="shared" si="44"/>
        <v>399171028</v>
      </c>
      <c r="O174" s="36">
        <f t="shared" si="45"/>
        <v>0.99362661744134051</v>
      </c>
      <c r="P174" s="31">
        <v>11083070</v>
      </c>
      <c r="Q174" s="31">
        <v>391748472</v>
      </c>
      <c r="R174" s="31">
        <v>382748472</v>
      </c>
      <c r="S174" s="31">
        <v>368584442</v>
      </c>
      <c r="T174" s="36">
        <f t="shared" si="46"/>
        <v>0.96299389537471491</v>
      </c>
      <c r="U174" s="36">
        <f t="shared" si="47"/>
        <v>-0.1694010774992849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752032554</v>
      </c>
      <c r="E175" s="31">
        <v>763177714</v>
      </c>
      <c r="F175" s="31">
        <v>278791629</v>
      </c>
      <c r="G175" s="36">
        <f t="shared" si="40"/>
        <v>0.37071750088095257</v>
      </c>
      <c r="H175" s="31">
        <v>242388936</v>
      </c>
      <c r="I175" s="36">
        <f t="shared" si="41"/>
        <v>0.32231175992415884</v>
      </c>
      <c r="J175" s="31">
        <v>201862158</v>
      </c>
      <c r="K175" s="36">
        <f t="shared" si="42"/>
        <v>0.26450216548121058</v>
      </c>
      <c r="L175" s="31">
        <v>99094878</v>
      </c>
      <c r="M175" s="36">
        <f t="shared" si="43"/>
        <v>0.12984508874167675</v>
      </c>
      <c r="N175" s="31">
        <f t="shared" si="44"/>
        <v>822137601</v>
      </c>
      <c r="O175" s="36">
        <f t="shared" si="45"/>
        <v>1.0772557766276702</v>
      </c>
      <c r="P175" s="31">
        <v>75989278</v>
      </c>
      <c r="Q175" s="31">
        <v>644120841</v>
      </c>
      <c r="R175" s="31">
        <v>659238492</v>
      </c>
      <c r="S175" s="31">
        <v>654093561</v>
      </c>
      <c r="T175" s="36">
        <f t="shared" si="46"/>
        <v>0.99219564533558824</v>
      </c>
      <c r="U175" s="36">
        <f t="shared" si="47"/>
        <v>0.30406394965352868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445843679</v>
      </c>
      <c r="E176" s="31">
        <v>448373679</v>
      </c>
      <c r="F176" s="31">
        <v>134830208</v>
      </c>
      <c r="G176" s="36">
        <f t="shared" si="40"/>
        <v>0.30241587881747228</v>
      </c>
      <c r="H176" s="31">
        <v>161130720</v>
      </c>
      <c r="I176" s="36">
        <f t="shared" si="41"/>
        <v>0.36140631254749717</v>
      </c>
      <c r="J176" s="31">
        <v>77062348</v>
      </c>
      <c r="K176" s="36">
        <f t="shared" si="42"/>
        <v>0.17187081135509741</v>
      </c>
      <c r="L176" s="31">
        <v>58444709</v>
      </c>
      <c r="M176" s="36">
        <f t="shared" si="43"/>
        <v>0.13034821564537022</v>
      </c>
      <c r="N176" s="31">
        <f t="shared" si="44"/>
        <v>431467985</v>
      </c>
      <c r="O176" s="36">
        <f t="shared" si="45"/>
        <v>0.96229552538029339</v>
      </c>
      <c r="P176" s="31">
        <v>48681369</v>
      </c>
      <c r="Q176" s="31">
        <v>390425165</v>
      </c>
      <c r="R176" s="31">
        <v>428257330</v>
      </c>
      <c r="S176" s="31">
        <v>285761687</v>
      </c>
      <c r="T176" s="36">
        <f t="shared" si="46"/>
        <v>0.66726630691878641</v>
      </c>
      <c r="U176" s="36">
        <f t="shared" si="47"/>
        <v>0.20055598682937603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322337766</v>
      </c>
      <c r="E177" s="31">
        <v>357374073</v>
      </c>
      <c r="F177" s="31">
        <v>120620667</v>
      </c>
      <c r="G177" s="36">
        <f t="shared" si="40"/>
        <v>0.37420581676426956</v>
      </c>
      <c r="H177" s="31">
        <v>105233781</v>
      </c>
      <c r="I177" s="36">
        <f t="shared" si="41"/>
        <v>0.32647052905367596</v>
      </c>
      <c r="J177" s="31">
        <v>93910418</v>
      </c>
      <c r="K177" s="36">
        <f t="shared" si="42"/>
        <v>0.26277904608933395</v>
      </c>
      <c r="L177" s="31">
        <v>32772093</v>
      </c>
      <c r="M177" s="36">
        <f t="shared" si="43"/>
        <v>9.1702491803315564E-2</v>
      </c>
      <c r="N177" s="31">
        <f t="shared" si="44"/>
        <v>352536959</v>
      </c>
      <c r="O177" s="36">
        <f t="shared" si="45"/>
        <v>0.98646484351985997</v>
      </c>
      <c r="P177" s="31">
        <v>37573673</v>
      </c>
      <c r="Q177" s="31">
        <v>301181386</v>
      </c>
      <c r="R177" s="31">
        <v>303073843</v>
      </c>
      <c r="S177" s="31">
        <v>307766038</v>
      </c>
      <c r="T177" s="36">
        <f t="shared" si="46"/>
        <v>1.0154820190140923</v>
      </c>
      <c r="U177" s="36">
        <f t="shared" si="47"/>
        <v>-0.127791073286873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1285222000</v>
      </c>
      <c r="E178" s="31">
        <v>1376735000</v>
      </c>
      <c r="F178" s="31">
        <v>508647148</v>
      </c>
      <c r="G178" s="36">
        <f t="shared" si="40"/>
        <v>0.39576598284187481</v>
      </c>
      <c r="H178" s="31">
        <v>430356845</v>
      </c>
      <c r="I178" s="36">
        <f t="shared" si="41"/>
        <v>0.33485020097695184</v>
      </c>
      <c r="J178" s="31">
        <v>327348654</v>
      </c>
      <c r="K178" s="36">
        <f t="shared" si="42"/>
        <v>0.23777172367957522</v>
      </c>
      <c r="L178" s="31">
        <v>23870922</v>
      </c>
      <c r="M178" s="36">
        <f t="shared" si="43"/>
        <v>1.7338792142278653E-2</v>
      </c>
      <c r="N178" s="31">
        <f t="shared" si="44"/>
        <v>1290223569</v>
      </c>
      <c r="O178" s="36">
        <f t="shared" si="45"/>
        <v>0.93716188591123206</v>
      </c>
      <c r="P178" s="31">
        <v>7948866</v>
      </c>
      <c r="Q178" s="31">
        <v>1196349468</v>
      </c>
      <c r="R178" s="31">
        <v>1156532250</v>
      </c>
      <c r="S178" s="31">
        <v>1157189454</v>
      </c>
      <c r="T178" s="36">
        <f t="shared" si="46"/>
        <v>1.0005682539332561</v>
      </c>
      <c r="U178" s="36">
        <f t="shared" si="47"/>
        <v>2.003060059132963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3718094705</v>
      </c>
      <c r="E179" s="32">
        <f>SUM(E173:E178)</f>
        <v>3855626740</v>
      </c>
      <c r="F179" s="32">
        <f>SUM(F173:F178)</f>
        <v>1245127886</v>
      </c>
      <c r="G179" s="37">
        <f t="shared" si="40"/>
        <v>0.33488331653456366</v>
      </c>
      <c r="H179" s="32">
        <f>SUM(H173:H178)</f>
        <v>1113397052</v>
      </c>
      <c r="I179" s="37">
        <f t="shared" si="41"/>
        <v>0.29945365579384831</v>
      </c>
      <c r="J179" s="32">
        <f>SUM(J173:J178)</f>
        <v>935121121</v>
      </c>
      <c r="K179" s="37">
        <f t="shared" si="42"/>
        <v>0.24253414141432167</v>
      </c>
      <c r="L179" s="32">
        <f>SUM(L173:L178)</f>
        <v>268418244</v>
      </c>
      <c r="M179" s="37">
        <f t="shared" si="43"/>
        <v>6.9617279394633511E-2</v>
      </c>
      <c r="N179" s="32">
        <f t="shared" si="44"/>
        <v>3562064303</v>
      </c>
      <c r="O179" s="37">
        <f t="shared" si="45"/>
        <v>0.92386129239263448</v>
      </c>
      <c r="P179" s="32">
        <f>SUM(P173:P178)</f>
        <v>232531931</v>
      </c>
      <c r="Q179" s="32">
        <f>SUM(Q173:Q178)</f>
        <v>3432511134</v>
      </c>
      <c r="R179" s="32">
        <f>SUM(R173:R178)</f>
        <v>3444798762</v>
      </c>
      <c r="S179" s="32">
        <f>SUM(S173:S178)</f>
        <v>3202365085</v>
      </c>
      <c r="T179" s="37">
        <f t="shared" si="46"/>
        <v>0.92962326865815337</v>
      </c>
      <c r="U179" s="37">
        <f t="shared" si="47"/>
        <v>0.15432853821697279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234391797</v>
      </c>
      <c r="E180" s="31">
        <v>241198687</v>
      </c>
      <c r="F180" s="31">
        <v>112643146</v>
      </c>
      <c r="G180" s="36">
        <f t="shared" si="40"/>
        <v>0.48057631470780526</v>
      </c>
      <c r="H180" s="31">
        <v>5521200</v>
      </c>
      <c r="I180" s="36">
        <f t="shared" si="41"/>
        <v>2.3555431848154652E-2</v>
      </c>
      <c r="J180" s="31">
        <v>61293447</v>
      </c>
      <c r="K180" s="36">
        <f t="shared" si="42"/>
        <v>0.25412015198905291</v>
      </c>
      <c r="L180" s="31">
        <v>62586965</v>
      </c>
      <c r="M180" s="36">
        <f t="shared" si="43"/>
        <v>0.25948302529524137</v>
      </c>
      <c r="N180" s="31">
        <f t="shared" si="44"/>
        <v>242044758</v>
      </c>
      <c r="O180" s="36">
        <f t="shared" si="45"/>
        <v>1.0035077761430766</v>
      </c>
      <c r="P180" s="31">
        <v>8232718</v>
      </c>
      <c r="Q180" s="31">
        <v>228284323</v>
      </c>
      <c r="R180" s="31">
        <v>232794610</v>
      </c>
      <c r="S180" s="31">
        <v>26326979</v>
      </c>
      <c r="T180" s="36">
        <f t="shared" si="46"/>
        <v>0.11309101615368157</v>
      </c>
      <c r="U180" s="36">
        <f t="shared" si="47"/>
        <v>6.6022238342185409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177266678</v>
      </c>
      <c r="E181" s="31">
        <v>201222472</v>
      </c>
      <c r="F181" s="31">
        <v>52960676</v>
      </c>
      <c r="G181" s="36">
        <f t="shared" si="40"/>
        <v>0.2987627262919656</v>
      </c>
      <c r="H181" s="31">
        <v>53338059</v>
      </c>
      <c r="I181" s="36">
        <f t="shared" si="41"/>
        <v>0.30089162611824882</v>
      </c>
      <c r="J181" s="31">
        <v>48329611</v>
      </c>
      <c r="K181" s="36">
        <f t="shared" si="42"/>
        <v>0.24017998844582328</v>
      </c>
      <c r="L181" s="31">
        <v>50174158</v>
      </c>
      <c r="M181" s="36">
        <f t="shared" si="43"/>
        <v>0.24934669324607045</v>
      </c>
      <c r="N181" s="31">
        <f t="shared" si="44"/>
        <v>204802504</v>
      </c>
      <c r="O181" s="36">
        <f t="shared" si="45"/>
        <v>1.0177914124820016</v>
      </c>
      <c r="P181" s="31">
        <v>49447179</v>
      </c>
      <c r="Q181" s="31">
        <v>141687020</v>
      </c>
      <c r="R181" s="31">
        <v>163746540</v>
      </c>
      <c r="S181" s="31">
        <v>177963737</v>
      </c>
      <c r="T181" s="36">
        <f t="shared" si="46"/>
        <v>1.0868244116791719</v>
      </c>
      <c r="U181" s="36">
        <f t="shared" si="47"/>
        <v>1.4702132956867064E-2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187067217</v>
      </c>
      <c r="E182" s="31">
        <v>187590217</v>
      </c>
      <c r="F182" s="31">
        <v>46220317</v>
      </c>
      <c r="G182" s="36">
        <f t="shared" si="40"/>
        <v>0.24707865836267826</v>
      </c>
      <c r="H182" s="31">
        <v>43466431</v>
      </c>
      <c r="I182" s="36">
        <f t="shared" si="41"/>
        <v>0.23235728684625698</v>
      </c>
      <c r="J182" s="31">
        <v>43492818</v>
      </c>
      <c r="K182" s="36">
        <f t="shared" si="42"/>
        <v>0.23185013960509465</v>
      </c>
      <c r="L182" s="31">
        <v>55775252</v>
      </c>
      <c r="M182" s="36">
        <f t="shared" si="43"/>
        <v>0.29732495058630909</v>
      </c>
      <c r="N182" s="31">
        <f t="shared" si="44"/>
        <v>188954818</v>
      </c>
      <c r="O182" s="36">
        <f t="shared" si="45"/>
        <v>1.0072743718826234</v>
      </c>
      <c r="P182" s="31">
        <v>37320615</v>
      </c>
      <c r="Q182" s="31">
        <v>150464931</v>
      </c>
      <c r="R182" s="31">
        <v>177208931</v>
      </c>
      <c r="S182" s="31">
        <v>149654691</v>
      </c>
      <c r="T182" s="36">
        <f t="shared" si="46"/>
        <v>0.84450986841063902</v>
      </c>
      <c r="U182" s="36">
        <f t="shared" si="47"/>
        <v>0.49448909135071872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553470131</v>
      </c>
      <c r="E183" s="31">
        <v>561819108</v>
      </c>
      <c r="F183" s="31">
        <v>195080784</v>
      </c>
      <c r="G183" s="36">
        <f t="shared" si="40"/>
        <v>0.35246849481747372</v>
      </c>
      <c r="H183" s="31">
        <v>157655355</v>
      </c>
      <c r="I183" s="36">
        <f t="shared" si="41"/>
        <v>0.28484889458289486</v>
      </c>
      <c r="J183" s="31">
        <v>139822186</v>
      </c>
      <c r="K183" s="36">
        <f t="shared" si="42"/>
        <v>0.24887403082061069</v>
      </c>
      <c r="L183" s="31">
        <v>27170159</v>
      </c>
      <c r="M183" s="36">
        <f t="shared" si="43"/>
        <v>4.8361044708361896E-2</v>
      </c>
      <c r="N183" s="31">
        <f t="shared" si="44"/>
        <v>519728484</v>
      </c>
      <c r="O183" s="36">
        <f t="shared" si="45"/>
        <v>0.9250815370985922</v>
      </c>
      <c r="P183" s="31">
        <v>48514210</v>
      </c>
      <c r="Q183" s="31">
        <v>508880520</v>
      </c>
      <c r="R183" s="31">
        <v>513436027</v>
      </c>
      <c r="S183" s="31">
        <v>514848042</v>
      </c>
      <c r="T183" s="36">
        <f t="shared" si="46"/>
        <v>1.0027501284010987</v>
      </c>
      <c r="U183" s="36">
        <f t="shared" si="47"/>
        <v>-0.43995462360409454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1060048809</v>
      </c>
      <c r="E184" s="31">
        <v>1080695549</v>
      </c>
      <c r="F184" s="31">
        <v>445433177</v>
      </c>
      <c r="G184" s="36">
        <f t="shared" si="40"/>
        <v>0.4202006296485542</v>
      </c>
      <c r="H184" s="31">
        <v>357805474</v>
      </c>
      <c r="I184" s="36">
        <f t="shared" si="41"/>
        <v>0.33753679166673162</v>
      </c>
      <c r="J184" s="31">
        <v>279454019</v>
      </c>
      <c r="K184" s="36">
        <f t="shared" si="42"/>
        <v>0.25858718420612281</v>
      </c>
      <c r="L184" s="31">
        <v>41282213</v>
      </c>
      <c r="M184" s="36">
        <f t="shared" si="43"/>
        <v>3.819966968328839E-2</v>
      </c>
      <c r="N184" s="31">
        <f t="shared" si="44"/>
        <v>1123974883</v>
      </c>
      <c r="O184" s="36">
        <f t="shared" si="45"/>
        <v>1.0400476656353843</v>
      </c>
      <c r="P184" s="31">
        <v>36684154</v>
      </c>
      <c r="Q184" s="31">
        <v>154434109</v>
      </c>
      <c r="R184" s="31">
        <v>185374594</v>
      </c>
      <c r="S184" s="31">
        <v>202113049</v>
      </c>
      <c r="T184" s="36">
        <f t="shared" si="46"/>
        <v>1.0902953022785851</v>
      </c>
      <c r="U184" s="36">
        <f t="shared" si="47"/>
        <v>0.12534183015369527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2212244632</v>
      </c>
      <c r="E185" s="32">
        <f>SUM(E180:E184)</f>
        <v>2272526033</v>
      </c>
      <c r="F185" s="32">
        <f>SUM(F180:F184)</f>
        <v>852338100</v>
      </c>
      <c r="G185" s="37">
        <f t="shared" si="40"/>
        <v>0.3852820287914705</v>
      </c>
      <c r="H185" s="32">
        <f>SUM(H180:H184)</f>
        <v>617786519</v>
      </c>
      <c r="I185" s="37">
        <f t="shared" si="41"/>
        <v>0.27925777740117486</v>
      </c>
      <c r="J185" s="32">
        <f>SUM(J180:J184)</f>
        <v>572392081</v>
      </c>
      <c r="K185" s="37">
        <f t="shared" si="42"/>
        <v>0.25187481801666117</v>
      </c>
      <c r="L185" s="32">
        <f>SUM(L180:L184)</f>
        <v>236988747</v>
      </c>
      <c r="M185" s="37">
        <f t="shared" si="43"/>
        <v>0.10428428258185767</v>
      </c>
      <c r="N185" s="32">
        <f t="shared" si="44"/>
        <v>2279505447</v>
      </c>
      <c r="O185" s="37">
        <f t="shared" si="45"/>
        <v>1.003071214102127</v>
      </c>
      <c r="P185" s="32">
        <f>SUM(P180:P184)</f>
        <v>180198876</v>
      </c>
      <c r="Q185" s="32">
        <f>SUM(Q180:Q184)</f>
        <v>1183750903</v>
      </c>
      <c r="R185" s="32">
        <f>SUM(R180:R184)</f>
        <v>1272560702</v>
      </c>
      <c r="S185" s="32">
        <f>SUM(S180:S184)</f>
        <v>1070906498</v>
      </c>
      <c r="T185" s="37">
        <f t="shared" si="46"/>
        <v>0.84153667193787041</v>
      </c>
      <c r="U185" s="37">
        <f t="shared" si="47"/>
        <v>0.31515108340631381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273303155</v>
      </c>
      <c r="E186" s="31">
        <v>280212957</v>
      </c>
      <c r="F186" s="31">
        <v>163428599</v>
      </c>
      <c r="G186" s="36">
        <f t="shared" si="40"/>
        <v>0.597975530139782</v>
      </c>
      <c r="H186" s="31">
        <v>3314412</v>
      </c>
      <c r="I186" s="36">
        <f t="shared" si="41"/>
        <v>1.2127236511411659E-2</v>
      </c>
      <c r="J186" s="31">
        <v>143409543</v>
      </c>
      <c r="K186" s="36">
        <f t="shared" si="42"/>
        <v>0.51178769367185262</v>
      </c>
      <c r="L186" s="31">
        <v>7100212</v>
      </c>
      <c r="M186" s="36">
        <f t="shared" si="43"/>
        <v>2.5338628434658717E-2</v>
      </c>
      <c r="N186" s="31">
        <f t="shared" si="44"/>
        <v>317252766</v>
      </c>
      <c r="O186" s="36">
        <f t="shared" si="45"/>
        <v>1.1321844978067876</v>
      </c>
      <c r="P186" s="31">
        <v>-2243816</v>
      </c>
      <c r="Q186" s="31">
        <v>250252876</v>
      </c>
      <c r="R186" s="31">
        <v>251255876</v>
      </c>
      <c r="S186" s="31">
        <v>264532161</v>
      </c>
      <c r="T186" s="36">
        <f t="shared" si="46"/>
        <v>1.0528396995579121</v>
      </c>
      <c r="U186" s="36">
        <f t="shared" si="47"/>
        <v>-4.1643468091857798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238676209</v>
      </c>
      <c r="E187" s="31">
        <v>227965167</v>
      </c>
      <c r="F187" s="31">
        <v>83788996</v>
      </c>
      <c r="G187" s="36">
        <f t="shared" si="40"/>
        <v>0.35105717637739087</v>
      </c>
      <c r="H187" s="31">
        <v>70984004</v>
      </c>
      <c r="I187" s="36">
        <f t="shared" si="41"/>
        <v>0.2974071202882228</v>
      </c>
      <c r="J187" s="31">
        <v>56175415</v>
      </c>
      <c r="K187" s="36">
        <f t="shared" si="42"/>
        <v>0.24642104642241242</v>
      </c>
      <c r="L187" s="31">
        <v>12658022</v>
      </c>
      <c r="M187" s="36">
        <f t="shared" si="43"/>
        <v>5.5526123427444507E-2</v>
      </c>
      <c r="N187" s="31">
        <f t="shared" si="44"/>
        <v>223606437</v>
      </c>
      <c r="O187" s="36">
        <f t="shared" si="45"/>
        <v>0.98087984205060597</v>
      </c>
      <c r="P187" s="31">
        <v>12879987</v>
      </c>
      <c r="Q187" s="31">
        <v>224444747</v>
      </c>
      <c r="R187" s="31">
        <v>222810672</v>
      </c>
      <c r="S187" s="31">
        <v>214043908</v>
      </c>
      <c r="T187" s="36">
        <f t="shared" si="46"/>
        <v>0.9606537518095184</v>
      </c>
      <c r="U187" s="36">
        <f t="shared" si="47"/>
        <v>-1.7233324847299891E-2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2271801108</v>
      </c>
      <c r="E188" s="31">
        <v>2265258316</v>
      </c>
      <c r="F188" s="31">
        <v>776218266</v>
      </c>
      <c r="G188" s="36">
        <f t="shared" si="40"/>
        <v>0.34167527397825354</v>
      </c>
      <c r="H188" s="31">
        <v>693264697</v>
      </c>
      <c r="I188" s="36">
        <f t="shared" si="41"/>
        <v>0.3051608235239931</v>
      </c>
      <c r="J188" s="31">
        <v>563278727</v>
      </c>
      <c r="K188" s="36">
        <f t="shared" si="42"/>
        <v>0.24865982083431407</v>
      </c>
      <c r="L188" s="31">
        <v>299035892</v>
      </c>
      <c r="M188" s="36">
        <f t="shared" si="43"/>
        <v>0.13200962110495129</v>
      </c>
      <c r="N188" s="31">
        <f t="shared" si="44"/>
        <v>2331797582</v>
      </c>
      <c r="O188" s="36">
        <f t="shared" si="45"/>
        <v>1.0293738093929594</v>
      </c>
      <c r="P188" s="31">
        <v>307482543</v>
      </c>
      <c r="Q188" s="31">
        <v>2087401715</v>
      </c>
      <c r="R188" s="31">
        <v>2127458668</v>
      </c>
      <c r="S188" s="31">
        <v>2117729509</v>
      </c>
      <c r="T188" s="36">
        <f t="shared" si="46"/>
        <v>0.99542686344682485</v>
      </c>
      <c r="U188" s="36">
        <f t="shared" si="47"/>
        <v>-2.7470343251324025E-2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645501143</v>
      </c>
      <c r="E189" s="31">
        <v>668712980</v>
      </c>
      <c r="F189" s="31">
        <v>155278521</v>
      </c>
      <c r="G189" s="36">
        <f t="shared" si="40"/>
        <v>0.24055499000100145</v>
      </c>
      <c r="H189" s="31">
        <v>138732857</v>
      </c>
      <c r="I189" s="36">
        <f t="shared" si="41"/>
        <v>0.2149227131577674</v>
      </c>
      <c r="J189" s="31">
        <v>106255039</v>
      </c>
      <c r="K189" s="36">
        <f t="shared" si="42"/>
        <v>0.15889483556906581</v>
      </c>
      <c r="L189" s="31">
        <v>27049636</v>
      </c>
      <c r="M189" s="36">
        <f t="shared" si="43"/>
        <v>4.0450293039025503E-2</v>
      </c>
      <c r="N189" s="31">
        <f t="shared" si="44"/>
        <v>427316053</v>
      </c>
      <c r="O189" s="36">
        <f t="shared" si="45"/>
        <v>0.63901264934322044</v>
      </c>
      <c r="P189" s="31">
        <v>15586511</v>
      </c>
      <c r="Q189" s="31">
        <v>514790312</v>
      </c>
      <c r="R189" s="31">
        <v>534147766</v>
      </c>
      <c r="S189" s="31">
        <v>372259628</v>
      </c>
      <c r="T189" s="36">
        <f t="shared" si="46"/>
        <v>0.69692255906579981</v>
      </c>
      <c r="U189" s="36">
        <f t="shared" si="47"/>
        <v>0.73545163507086353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475427000</v>
      </c>
      <c r="E190" s="31">
        <v>487957000</v>
      </c>
      <c r="F190" s="31">
        <v>172736259</v>
      </c>
      <c r="G190" s="36">
        <f t="shared" si="40"/>
        <v>0.36332866875461428</v>
      </c>
      <c r="H190" s="31">
        <v>153451267</v>
      </c>
      <c r="I190" s="36">
        <f t="shared" si="41"/>
        <v>0.32276515006509937</v>
      </c>
      <c r="J190" s="31">
        <v>129187284</v>
      </c>
      <c r="K190" s="36">
        <f t="shared" si="42"/>
        <v>0.26475136948542599</v>
      </c>
      <c r="L190" s="31">
        <v>46458292</v>
      </c>
      <c r="M190" s="36">
        <f t="shared" si="43"/>
        <v>9.520980742155559E-2</v>
      </c>
      <c r="N190" s="31">
        <f t="shared" si="44"/>
        <v>501833102</v>
      </c>
      <c r="O190" s="36">
        <f t="shared" si="45"/>
        <v>1.0284371409775861</v>
      </c>
      <c r="P190" s="31">
        <v>85507690</v>
      </c>
      <c r="Q190" s="31">
        <v>418514000</v>
      </c>
      <c r="R190" s="31">
        <v>432432000</v>
      </c>
      <c r="S190" s="31">
        <v>-123334512555</v>
      </c>
      <c r="T190" s="36">
        <f t="shared" si="46"/>
        <v>-285.21134549478302</v>
      </c>
      <c r="U190" s="36">
        <f t="shared" si="47"/>
        <v>-0.45667703103662372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3904708615</v>
      </c>
      <c r="E191" s="32">
        <f>SUM(E186:E190)</f>
        <v>3930106420</v>
      </c>
      <c r="F191" s="32">
        <f>SUM(F186:F190)</f>
        <v>1351450641</v>
      </c>
      <c r="G191" s="37">
        <f t="shared" si="40"/>
        <v>0.34610793640487819</v>
      </c>
      <c r="H191" s="32">
        <f>SUM(H186:H190)</f>
        <v>1059747237</v>
      </c>
      <c r="I191" s="37">
        <f t="shared" si="41"/>
        <v>0.27140238657731441</v>
      </c>
      <c r="J191" s="32">
        <f>SUM(J186:J190)</f>
        <v>998306008</v>
      </c>
      <c r="K191" s="37">
        <f t="shared" si="42"/>
        <v>0.25401500654529352</v>
      </c>
      <c r="L191" s="32">
        <f>SUM(L186:L190)</f>
        <v>392302054</v>
      </c>
      <c r="M191" s="37">
        <f t="shared" si="43"/>
        <v>9.981970259217561E-2</v>
      </c>
      <c r="N191" s="32">
        <f t="shared" si="44"/>
        <v>3801805940</v>
      </c>
      <c r="O191" s="37">
        <f t="shared" si="45"/>
        <v>0.96735445143493082</v>
      </c>
      <c r="P191" s="32">
        <f>SUM(P186:P190)</f>
        <v>419212915</v>
      </c>
      <c r="Q191" s="32">
        <f>SUM(Q186:Q190)</f>
        <v>3495403650</v>
      </c>
      <c r="R191" s="32">
        <f>SUM(R186:R190)</f>
        <v>3568104982</v>
      </c>
      <c r="S191" s="32">
        <f>SUM(S186:S190)</f>
        <v>-120365947349</v>
      </c>
      <c r="T191" s="37">
        <f t="shared" si="46"/>
        <v>-33.733858156138744</v>
      </c>
      <c r="U191" s="37">
        <f t="shared" si="47"/>
        <v>-6.4193778476505203E-2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139449529</v>
      </c>
      <c r="E192" s="31">
        <v>139450724</v>
      </c>
      <c r="F192" s="31">
        <v>27493150</v>
      </c>
      <c r="G192" s="36">
        <f t="shared" si="40"/>
        <v>0.19715484302567993</v>
      </c>
      <c r="H192" s="31">
        <v>17020058</v>
      </c>
      <c r="I192" s="36">
        <f t="shared" si="41"/>
        <v>0.12205174246232126</v>
      </c>
      <c r="J192" s="31">
        <v>26787162</v>
      </c>
      <c r="K192" s="36">
        <f t="shared" si="42"/>
        <v>0.19209051937227661</v>
      </c>
      <c r="L192" s="31">
        <v>40965364</v>
      </c>
      <c r="M192" s="36">
        <f t="shared" si="43"/>
        <v>0.29376228982504243</v>
      </c>
      <c r="N192" s="31">
        <f t="shared" si="44"/>
        <v>112265734</v>
      </c>
      <c r="O192" s="36">
        <f t="shared" si="45"/>
        <v>0.80505665929708614</v>
      </c>
      <c r="P192" s="31">
        <v>38218878</v>
      </c>
      <c r="Q192" s="31">
        <v>127431303</v>
      </c>
      <c r="R192" s="31">
        <v>125958299</v>
      </c>
      <c r="S192" s="31">
        <v>125054447</v>
      </c>
      <c r="T192" s="36">
        <f t="shared" si="46"/>
        <v>0.99282419652237441</v>
      </c>
      <c r="U192" s="36">
        <f t="shared" si="47"/>
        <v>7.1862025881555214E-2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365142708</v>
      </c>
      <c r="E193" s="31">
        <v>379729048</v>
      </c>
      <c r="F193" s="31">
        <v>127321920</v>
      </c>
      <c r="G193" s="36">
        <f t="shared" si="40"/>
        <v>0.34869084664837396</v>
      </c>
      <c r="H193" s="31">
        <v>110045256</v>
      </c>
      <c r="I193" s="36">
        <f t="shared" si="41"/>
        <v>0.30137601981086254</v>
      </c>
      <c r="J193" s="31">
        <v>90071944</v>
      </c>
      <c r="K193" s="36">
        <f t="shared" si="42"/>
        <v>0.23720056307096107</v>
      </c>
      <c r="L193" s="31">
        <v>34893336</v>
      </c>
      <c r="M193" s="36">
        <f t="shared" si="43"/>
        <v>9.1890088956270738E-2</v>
      </c>
      <c r="N193" s="31">
        <f t="shared" si="44"/>
        <v>362332456</v>
      </c>
      <c r="O193" s="36">
        <f t="shared" si="45"/>
        <v>0.95418682849883008</v>
      </c>
      <c r="P193" s="31">
        <v>35027365</v>
      </c>
      <c r="Q193" s="31">
        <v>328720973</v>
      </c>
      <c r="R193" s="31">
        <v>340227366</v>
      </c>
      <c r="S193" s="31">
        <v>245239051</v>
      </c>
      <c r="T193" s="36">
        <f t="shared" si="46"/>
        <v>0.72080930432856483</v>
      </c>
      <c r="U193" s="36">
        <f t="shared" si="47"/>
        <v>-3.8264082953427536E-3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331297949</v>
      </c>
      <c r="E194" s="31">
        <v>329905379</v>
      </c>
      <c r="F194" s="31">
        <v>86113935</v>
      </c>
      <c r="G194" s="36">
        <f t="shared" si="40"/>
        <v>0.2599289710664644</v>
      </c>
      <c r="H194" s="31">
        <v>68356469</v>
      </c>
      <c r="I194" s="36">
        <f t="shared" si="41"/>
        <v>0.20632928518371238</v>
      </c>
      <c r="J194" s="31">
        <v>63415351</v>
      </c>
      <c r="K194" s="36">
        <f t="shared" si="42"/>
        <v>0.19222284641803308</v>
      </c>
      <c r="L194" s="31">
        <v>39994949</v>
      </c>
      <c r="M194" s="36">
        <f t="shared" si="43"/>
        <v>0.12123157591801496</v>
      </c>
      <c r="N194" s="31">
        <f t="shared" si="44"/>
        <v>257880704</v>
      </c>
      <c r="O194" s="36">
        <f t="shared" si="45"/>
        <v>0.78168081036350734</v>
      </c>
      <c r="P194" s="31">
        <v>33298248</v>
      </c>
      <c r="Q194" s="31">
        <v>256984735</v>
      </c>
      <c r="R194" s="31">
        <v>257004735</v>
      </c>
      <c r="S194" s="31">
        <v>271642653</v>
      </c>
      <c r="T194" s="36">
        <f t="shared" si="46"/>
        <v>1.0569558300161279</v>
      </c>
      <c r="U194" s="36">
        <f t="shared" si="47"/>
        <v>0.20111271319740309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125554154</v>
      </c>
      <c r="E195" s="31">
        <v>139350532</v>
      </c>
      <c r="F195" s="31">
        <v>31495310</v>
      </c>
      <c r="G195" s="36">
        <f t="shared" si="40"/>
        <v>0.2508504019707703</v>
      </c>
      <c r="H195" s="31">
        <v>32830461</v>
      </c>
      <c r="I195" s="36">
        <f t="shared" si="41"/>
        <v>0.2614844666947459</v>
      </c>
      <c r="J195" s="31">
        <v>31985289</v>
      </c>
      <c r="K195" s="36">
        <f t="shared" si="42"/>
        <v>0.22953115815876468</v>
      </c>
      <c r="L195" s="31">
        <v>52552556</v>
      </c>
      <c r="M195" s="36">
        <f t="shared" si="43"/>
        <v>0.37712490397955567</v>
      </c>
      <c r="N195" s="31">
        <f t="shared" si="44"/>
        <v>148863616</v>
      </c>
      <c r="O195" s="36">
        <f t="shared" si="45"/>
        <v>1.0682672958866064</v>
      </c>
      <c r="P195" s="31">
        <v>35773257</v>
      </c>
      <c r="Q195" s="31">
        <v>119751912</v>
      </c>
      <c r="R195" s="31">
        <v>119340412</v>
      </c>
      <c r="S195" s="31">
        <v>127881571</v>
      </c>
      <c r="T195" s="36">
        <f t="shared" si="46"/>
        <v>1.0715697126971542</v>
      </c>
      <c r="U195" s="36">
        <f t="shared" si="47"/>
        <v>0.46904588531035918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226498723</v>
      </c>
      <c r="E196" s="31">
        <v>239778723</v>
      </c>
      <c r="F196" s="31">
        <v>59594213</v>
      </c>
      <c r="G196" s="36">
        <f t="shared" si="40"/>
        <v>0.26311059157715427</v>
      </c>
      <c r="H196" s="31">
        <v>64097524</v>
      </c>
      <c r="I196" s="36">
        <f t="shared" si="41"/>
        <v>0.28299287144325314</v>
      </c>
      <c r="J196" s="31">
        <v>33005649</v>
      </c>
      <c r="K196" s="36">
        <f t="shared" si="42"/>
        <v>0.13765044949380267</v>
      </c>
      <c r="L196" s="31">
        <v>20463532</v>
      </c>
      <c r="M196" s="36">
        <f t="shared" si="43"/>
        <v>8.5343402216717948E-2</v>
      </c>
      <c r="N196" s="31">
        <f t="shared" si="44"/>
        <v>177160918</v>
      </c>
      <c r="O196" s="36">
        <f t="shared" si="45"/>
        <v>0.73885170370183351</v>
      </c>
      <c r="P196" s="31">
        <v>37793861</v>
      </c>
      <c r="Q196" s="31">
        <v>215387251</v>
      </c>
      <c r="R196" s="31">
        <v>217537860</v>
      </c>
      <c r="S196" s="31">
        <v>202963082</v>
      </c>
      <c r="T196" s="36">
        <f t="shared" si="46"/>
        <v>0.93300118885052929</v>
      </c>
      <c r="U196" s="36">
        <f t="shared" si="47"/>
        <v>-0.45854878388847331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155248159</v>
      </c>
      <c r="E197" s="31">
        <v>156147569</v>
      </c>
      <c r="F197" s="31">
        <v>63970232</v>
      </c>
      <c r="G197" s="36">
        <f t="shared" si="40"/>
        <v>0.41205146915784041</v>
      </c>
      <c r="H197" s="31">
        <v>51062803</v>
      </c>
      <c r="I197" s="36">
        <f t="shared" si="41"/>
        <v>0.32891084396047493</v>
      </c>
      <c r="J197" s="31">
        <v>38670856</v>
      </c>
      <c r="K197" s="36">
        <f t="shared" si="42"/>
        <v>0.24765583126049179</v>
      </c>
      <c r="L197" s="31">
        <v>1802527</v>
      </c>
      <c r="M197" s="36">
        <f t="shared" si="43"/>
        <v>1.1543740395984006E-2</v>
      </c>
      <c r="N197" s="31">
        <f t="shared" si="44"/>
        <v>155506418</v>
      </c>
      <c r="O197" s="36">
        <f t="shared" si="45"/>
        <v>0.99589394183908175</v>
      </c>
      <c r="P197" s="31">
        <v>2291327</v>
      </c>
      <c r="Q197" s="31">
        <v>148835000</v>
      </c>
      <c r="R197" s="31">
        <v>149384154</v>
      </c>
      <c r="S197" s="31">
        <v>150734834</v>
      </c>
      <c r="T197" s="36">
        <f t="shared" si="46"/>
        <v>1.0090416551142365</v>
      </c>
      <c r="U197" s="36">
        <f t="shared" si="47"/>
        <v>-0.21332616427074791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1343191222</v>
      </c>
      <c r="E198" s="32">
        <f>SUM(E192:E197)</f>
        <v>1384361975</v>
      </c>
      <c r="F198" s="32">
        <f>SUM(F192:F197)</f>
        <v>395988760</v>
      </c>
      <c r="G198" s="37">
        <f t="shared" si="40"/>
        <v>0.29481190281334341</v>
      </c>
      <c r="H198" s="32">
        <f>SUM(H192:H197)</f>
        <v>343412571</v>
      </c>
      <c r="I198" s="37">
        <f t="shared" si="41"/>
        <v>0.25566915966638143</v>
      </c>
      <c r="J198" s="32">
        <f>SUM(J192:J197)</f>
        <v>283936251</v>
      </c>
      <c r="K198" s="37">
        <f t="shared" si="42"/>
        <v>0.20510260764710761</v>
      </c>
      <c r="L198" s="32">
        <f>SUM(L192:L197)</f>
        <v>190672264</v>
      </c>
      <c r="M198" s="37">
        <f t="shared" si="43"/>
        <v>0.13773295383961986</v>
      </c>
      <c r="N198" s="32">
        <f t="shared" si="44"/>
        <v>1214009846</v>
      </c>
      <c r="O198" s="37">
        <f t="shared" si="45"/>
        <v>0.8769453856170818</v>
      </c>
      <c r="P198" s="32">
        <f>SUM(P192:P197)</f>
        <v>182402936</v>
      </c>
      <c r="Q198" s="32">
        <f>SUM(Q192:Q197)</f>
        <v>1197111174</v>
      </c>
      <c r="R198" s="32">
        <f>SUM(R192:R197)</f>
        <v>1209452826</v>
      </c>
      <c r="S198" s="32">
        <f>SUM(S192:S197)</f>
        <v>1123515638</v>
      </c>
      <c r="T198" s="37">
        <f t="shared" si="46"/>
        <v>0.9289453989832589</v>
      </c>
      <c r="U198" s="37">
        <f t="shared" si="47"/>
        <v>4.5335498327724322E-2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268640763</v>
      </c>
      <c r="E199" s="31">
        <v>282205088</v>
      </c>
      <c r="F199" s="31">
        <v>16579396</v>
      </c>
      <c r="G199" s="36">
        <f t="shared" si="40"/>
        <v>6.1715861043768701E-2</v>
      </c>
      <c r="H199" s="31">
        <v>87988090</v>
      </c>
      <c r="I199" s="36">
        <f t="shared" si="41"/>
        <v>0.32753067336992336</v>
      </c>
      <c r="J199" s="31">
        <v>71761345</v>
      </c>
      <c r="K199" s="36">
        <f t="shared" si="42"/>
        <v>0.25428792056364341</v>
      </c>
      <c r="L199" s="31">
        <v>4735182</v>
      </c>
      <c r="M199" s="36">
        <f t="shared" si="43"/>
        <v>1.6779222634001553E-2</v>
      </c>
      <c r="N199" s="31">
        <f t="shared" si="44"/>
        <v>181064013</v>
      </c>
      <c r="O199" s="36">
        <f t="shared" si="45"/>
        <v>0.64160435335595367</v>
      </c>
      <c r="P199" s="31">
        <v>18585131</v>
      </c>
      <c r="Q199" s="31">
        <v>238496418</v>
      </c>
      <c r="R199" s="31">
        <v>242562418</v>
      </c>
      <c r="S199" s="31">
        <v>240007585</v>
      </c>
      <c r="T199" s="36">
        <f t="shared" si="46"/>
        <v>0.98946731723296066</v>
      </c>
      <c r="U199" s="36">
        <f t="shared" si="47"/>
        <v>-0.74521664657623343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231152396</v>
      </c>
      <c r="E200" s="31">
        <v>234943951</v>
      </c>
      <c r="F200" s="31">
        <v>86864453</v>
      </c>
      <c r="G200" s="36">
        <f t="shared" si="40"/>
        <v>0.37578867666160815</v>
      </c>
      <c r="H200" s="31">
        <v>64044570</v>
      </c>
      <c r="I200" s="36">
        <f t="shared" si="41"/>
        <v>0.27706643369597606</v>
      </c>
      <c r="J200" s="31">
        <v>73371436</v>
      </c>
      <c r="K200" s="36">
        <f t="shared" si="42"/>
        <v>0.31229336055559909</v>
      </c>
      <c r="L200" s="31">
        <v>21904692</v>
      </c>
      <c r="M200" s="36">
        <f t="shared" si="43"/>
        <v>9.3233692149835345E-2</v>
      </c>
      <c r="N200" s="31">
        <f t="shared" si="44"/>
        <v>246185151</v>
      </c>
      <c r="O200" s="36">
        <f t="shared" si="45"/>
        <v>1.0478463052662292</v>
      </c>
      <c r="P200" s="31">
        <v>24992305</v>
      </c>
      <c r="Q200" s="31">
        <v>214701221</v>
      </c>
      <c r="R200" s="31">
        <v>225568055</v>
      </c>
      <c r="S200" s="31">
        <v>221217228</v>
      </c>
      <c r="T200" s="36">
        <f t="shared" si="46"/>
        <v>0.98071168809785592</v>
      </c>
      <c r="U200" s="36">
        <f t="shared" si="47"/>
        <v>-0.12354254639578066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434809000</v>
      </c>
      <c r="E201" s="31">
        <v>435997433</v>
      </c>
      <c r="F201" s="31">
        <v>163163941</v>
      </c>
      <c r="G201" s="36">
        <f t="shared" si="40"/>
        <v>0.37525428636481767</v>
      </c>
      <c r="H201" s="31">
        <v>133033698</v>
      </c>
      <c r="I201" s="36">
        <f t="shared" si="41"/>
        <v>0.30595893369272487</v>
      </c>
      <c r="J201" s="31">
        <v>116256739</v>
      </c>
      <c r="K201" s="36">
        <f t="shared" si="42"/>
        <v>0.26664546669475458</v>
      </c>
      <c r="L201" s="31">
        <v>26689358</v>
      </c>
      <c r="M201" s="36">
        <f t="shared" si="43"/>
        <v>6.1214484260507102E-2</v>
      </c>
      <c r="N201" s="31">
        <f t="shared" si="44"/>
        <v>439143736</v>
      </c>
      <c r="O201" s="36">
        <f t="shared" si="45"/>
        <v>1.0072163337713964</v>
      </c>
      <c r="P201" s="31">
        <v>25364465</v>
      </c>
      <c r="Q201" s="31">
        <v>397605901</v>
      </c>
      <c r="R201" s="31">
        <v>400763473</v>
      </c>
      <c r="S201" s="31">
        <v>410648126</v>
      </c>
      <c r="T201" s="36">
        <f t="shared" si="46"/>
        <v>1.0246645556941762</v>
      </c>
      <c r="U201" s="36">
        <f t="shared" si="47"/>
        <v>5.2234218226167917E-2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865200854</v>
      </c>
      <c r="E202" s="31">
        <v>861306085</v>
      </c>
      <c r="F202" s="31">
        <v>314855816</v>
      </c>
      <c r="G202" s="36">
        <f t="shared" si="40"/>
        <v>0.3639106625292351</v>
      </c>
      <c r="H202" s="31">
        <v>259564995</v>
      </c>
      <c r="I202" s="36">
        <f t="shared" si="41"/>
        <v>0.3000054771097117</v>
      </c>
      <c r="J202" s="31">
        <v>205830961</v>
      </c>
      <c r="K202" s="36">
        <f t="shared" si="42"/>
        <v>0.23897539397971396</v>
      </c>
      <c r="L202" s="31">
        <v>73284952</v>
      </c>
      <c r="M202" s="36">
        <f t="shared" si="43"/>
        <v>8.5085840302637591E-2</v>
      </c>
      <c r="N202" s="31">
        <f t="shared" si="44"/>
        <v>853536724</v>
      </c>
      <c r="O202" s="36">
        <f t="shared" si="45"/>
        <v>0.99097955867802789</v>
      </c>
      <c r="P202" s="31">
        <v>73919284</v>
      </c>
      <c r="Q202" s="31">
        <v>806344357</v>
      </c>
      <c r="R202" s="31">
        <v>806344357</v>
      </c>
      <c r="S202" s="31">
        <v>699305780</v>
      </c>
      <c r="T202" s="36">
        <f t="shared" si="46"/>
        <v>0.8672545097255514</v>
      </c>
      <c r="U202" s="36">
        <f t="shared" si="47"/>
        <v>-8.5814142896730727E-3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1273051732</v>
      </c>
      <c r="E203" s="31">
        <v>1312647010</v>
      </c>
      <c r="F203" s="31">
        <v>486800429</v>
      </c>
      <c r="G203" s="36">
        <f t="shared" si="40"/>
        <v>0.38238856816542943</v>
      </c>
      <c r="H203" s="31">
        <v>178415902</v>
      </c>
      <c r="I203" s="36">
        <f t="shared" si="41"/>
        <v>0.14014819470038631</v>
      </c>
      <c r="J203" s="31">
        <v>579546867</v>
      </c>
      <c r="K203" s="36">
        <f t="shared" si="42"/>
        <v>0.44151006522309449</v>
      </c>
      <c r="L203" s="31">
        <v>59807776</v>
      </c>
      <c r="M203" s="36">
        <f t="shared" si="43"/>
        <v>4.5562725960881137E-2</v>
      </c>
      <c r="N203" s="31">
        <f t="shared" si="44"/>
        <v>1304570974</v>
      </c>
      <c r="O203" s="36">
        <f t="shared" si="45"/>
        <v>0.99384751883905176</v>
      </c>
      <c r="P203" s="31">
        <v>75266829</v>
      </c>
      <c r="Q203" s="31">
        <v>1230949149</v>
      </c>
      <c r="R203" s="31">
        <v>1195197900</v>
      </c>
      <c r="S203" s="31">
        <v>1173546692</v>
      </c>
      <c r="T203" s="36">
        <f t="shared" si="46"/>
        <v>0.98188483430233608</v>
      </c>
      <c r="U203" s="36">
        <f t="shared" si="47"/>
        <v>-0.20538998660352759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3072854745</v>
      </c>
      <c r="E204" s="32">
        <f>SUM(E199:E203)</f>
        <v>3127099567</v>
      </c>
      <c r="F204" s="32">
        <f>SUM(F199:F203)</f>
        <v>1068264035</v>
      </c>
      <c r="G204" s="37">
        <f t="shared" si="40"/>
        <v>0.34764547095440401</v>
      </c>
      <c r="H204" s="32">
        <f>SUM(H199:H203)</f>
        <v>723047255</v>
      </c>
      <c r="I204" s="37">
        <f t="shared" si="41"/>
        <v>0.23530147533869195</v>
      </c>
      <c r="J204" s="32">
        <f>SUM(J199:J203)</f>
        <v>1046767348</v>
      </c>
      <c r="K204" s="37">
        <f t="shared" si="42"/>
        <v>0.33474065202350495</v>
      </c>
      <c r="L204" s="32">
        <f>SUM(L199:L203)</f>
        <v>186421960</v>
      </c>
      <c r="M204" s="37">
        <f t="shared" si="43"/>
        <v>5.9614974197590043E-2</v>
      </c>
      <c r="N204" s="32">
        <f t="shared" si="44"/>
        <v>3024500598</v>
      </c>
      <c r="O204" s="37">
        <f t="shared" si="45"/>
        <v>0.96719037344294445</v>
      </c>
      <c r="P204" s="32">
        <f>SUM(P199:P203)</f>
        <v>218128014</v>
      </c>
      <c r="Q204" s="32">
        <f>SUM(Q199:Q203)</f>
        <v>2888097046</v>
      </c>
      <c r="R204" s="32">
        <f>SUM(R199:R203)</f>
        <v>2870436203</v>
      </c>
      <c r="S204" s="32">
        <f>SUM(S199:S203)</f>
        <v>2744725411</v>
      </c>
      <c r="T204" s="37">
        <f t="shared" si="46"/>
        <v>0.95620498659102227</v>
      </c>
      <c r="U204" s="37">
        <f t="shared" si="47"/>
        <v>-0.14535525913695801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14251093919</v>
      </c>
      <c r="E205" s="32">
        <f>SUM(E173:E178,E180:E184,E186:E190,E192:E197,E199:E203)</f>
        <v>14569720735</v>
      </c>
      <c r="F205" s="32">
        <f>SUM(F173:F178,F180:F184,F186:F190,F192:F197,F199:F203)</f>
        <v>4913169422</v>
      </c>
      <c r="G205" s="37">
        <f t="shared" si="40"/>
        <v>0.34475735336005403</v>
      </c>
      <c r="H205" s="32">
        <f>SUM(H173:H178,H180:H184,H186:H190,H192:H197,H199:H203)</f>
        <v>3857390634</v>
      </c>
      <c r="I205" s="37">
        <f t="shared" si="41"/>
        <v>0.27067330100584119</v>
      </c>
      <c r="J205" s="32">
        <f>SUM(J173:J178,J180:J184,J186:J190,J192:J197,J199:J203)</f>
        <v>3836522809</v>
      </c>
      <c r="K205" s="37">
        <f t="shared" si="42"/>
        <v>0.26332164348104098</v>
      </c>
      <c r="L205" s="32">
        <f>SUM(L173:L178,L180:L184,L186:L190,L192:L197,L199:L203)</f>
        <v>1274803269</v>
      </c>
      <c r="M205" s="37">
        <f t="shared" si="43"/>
        <v>8.7496753862798038E-2</v>
      </c>
      <c r="N205" s="32">
        <f t="shared" si="44"/>
        <v>13881886134</v>
      </c>
      <c r="O205" s="37">
        <f t="shared" si="45"/>
        <v>0.95279013143006541</v>
      </c>
      <c r="P205" s="32">
        <f>SUM(P173:P178,P180:P184,P186:P190,P192:P197,P199:P203)</f>
        <v>1232474672</v>
      </c>
      <c r="Q205" s="32">
        <f>SUM(Q173:Q178,Q180:Q184,Q186:Q190,Q192:Q197,Q199:Q203)</f>
        <v>12196873907</v>
      </c>
      <c r="R205" s="32">
        <f>SUM(R173:R178,R180:R184,R186:R190,R192:R197,R199:R203)</f>
        <v>12365353475</v>
      </c>
      <c r="S205" s="32">
        <f>SUM(S173:S178,S180:S184,S186:S190,S192:S197,S199:S203)</f>
        <v>-112224434717</v>
      </c>
      <c r="T205" s="37">
        <f t="shared" si="46"/>
        <v>-9.0757158656153987</v>
      </c>
      <c r="U205" s="37">
        <f t="shared" si="47"/>
        <v>3.4344395030293962E-2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588295115</v>
      </c>
      <c r="E208" s="31">
        <v>711613621</v>
      </c>
      <c r="F208" s="31">
        <v>8262701</v>
      </c>
      <c r="G208" s="36">
        <f t="shared" ref="G208:G231" si="48">IF(($D208     =0),0,($F208     /$D208     ))</f>
        <v>1.4045163370088497E-2</v>
      </c>
      <c r="H208" s="31">
        <v>160030395</v>
      </c>
      <c r="I208" s="36">
        <f t="shared" ref="I208:I231" si="49">IF(($D208     =0),0,($H208     /$D208     ))</f>
        <v>0.27202400788250636</v>
      </c>
      <c r="J208" s="31">
        <v>147511155</v>
      </c>
      <c r="K208" s="36">
        <f t="shared" ref="K208:K231" si="50">IF(($E208     =0),0,($J208     /$E208     ))</f>
        <v>0.20729107853881285</v>
      </c>
      <c r="L208" s="31">
        <v>14182920</v>
      </c>
      <c r="M208" s="36">
        <f t="shared" ref="M208:M231" si="51">IF(($E208     =0),0,($L208     /$E208     ))</f>
        <v>1.993064716786808E-2</v>
      </c>
      <c r="N208" s="31">
        <f t="shared" ref="N208:N231" si="52">$F208     +$H208     +$J208     +$L208</f>
        <v>329987171</v>
      </c>
      <c r="O208" s="36">
        <f t="shared" ref="O208:O231" si="53">IF(($E208     =0),0,($N208     /$E208     ))</f>
        <v>0.46371677166083924</v>
      </c>
      <c r="P208" s="31">
        <v>22150995</v>
      </c>
      <c r="Q208" s="31">
        <v>549749422</v>
      </c>
      <c r="R208" s="31">
        <v>548599373</v>
      </c>
      <c r="S208" s="31">
        <v>655401569</v>
      </c>
      <c r="T208" s="36">
        <f t="shared" ref="T208:T231" si="54">IF(($R208     =0),0,($S208     /$R208     ))</f>
        <v>1.1946815859740327</v>
      </c>
      <c r="U208" s="36">
        <f t="shared" ref="U208:U231" si="55">IF(($P208     =0),0,(($L208     /$P208     )-1))</f>
        <v>-0.35971634682776099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262182600</v>
      </c>
      <c r="E209" s="31">
        <v>264810045</v>
      </c>
      <c r="F209" s="31">
        <v>56734355</v>
      </c>
      <c r="G209" s="36">
        <f t="shared" si="48"/>
        <v>0.21639252566722583</v>
      </c>
      <c r="H209" s="31">
        <v>57202982</v>
      </c>
      <c r="I209" s="36">
        <f t="shared" si="49"/>
        <v>0.21817993261185142</v>
      </c>
      <c r="J209" s="31">
        <v>56290769</v>
      </c>
      <c r="K209" s="36">
        <f t="shared" si="50"/>
        <v>0.21257036907342394</v>
      </c>
      <c r="L209" s="31">
        <v>62448890</v>
      </c>
      <c r="M209" s="36">
        <f t="shared" si="51"/>
        <v>0.2358252308744557</v>
      </c>
      <c r="N209" s="31">
        <f t="shared" si="52"/>
        <v>232676996</v>
      </c>
      <c r="O209" s="36">
        <f t="shared" si="53"/>
        <v>0.87865623073324128</v>
      </c>
      <c r="P209" s="31">
        <v>57307480</v>
      </c>
      <c r="Q209" s="31">
        <v>220921851</v>
      </c>
      <c r="R209" s="31">
        <v>259002310</v>
      </c>
      <c r="S209" s="31">
        <v>220311808</v>
      </c>
      <c r="T209" s="36">
        <f t="shared" si="54"/>
        <v>0.85061715472730726</v>
      </c>
      <c r="U209" s="36">
        <f t="shared" si="55"/>
        <v>8.9716211566099213E-2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112780860</v>
      </c>
      <c r="E210" s="31">
        <v>127193631</v>
      </c>
      <c r="F210" s="31">
        <v>17355749</v>
      </c>
      <c r="G210" s="36">
        <f t="shared" si="48"/>
        <v>0.15388913508905677</v>
      </c>
      <c r="H210" s="31">
        <v>26706149</v>
      </c>
      <c r="I210" s="36">
        <f t="shared" si="49"/>
        <v>0.23679681995686147</v>
      </c>
      <c r="J210" s="31">
        <v>26425289</v>
      </c>
      <c r="K210" s="36">
        <f t="shared" si="50"/>
        <v>0.20775638522340792</v>
      </c>
      <c r="L210" s="31">
        <v>17243152</v>
      </c>
      <c r="M210" s="36">
        <f t="shared" si="51"/>
        <v>0.13556615896907606</v>
      </c>
      <c r="N210" s="31">
        <f t="shared" si="52"/>
        <v>87730339</v>
      </c>
      <c r="O210" s="36">
        <f t="shared" si="53"/>
        <v>0.68973845868115835</v>
      </c>
      <c r="P210" s="31">
        <v>22886897</v>
      </c>
      <c r="Q210" s="31">
        <v>94616650</v>
      </c>
      <c r="R210" s="31">
        <v>114535532</v>
      </c>
      <c r="S210" s="31">
        <v>99661214</v>
      </c>
      <c r="T210" s="36">
        <f t="shared" si="54"/>
        <v>0.87013359312811334</v>
      </c>
      <c r="U210" s="36">
        <f t="shared" si="55"/>
        <v>-0.24659284305775486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142446879</v>
      </c>
      <c r="E211" s="31">
        <v>147446879</v>
      </c>
      <c r="F211" s="31">
        <v>41698863</v>
      </c>
      <c r="G211" s="36">
        <f t="shared" si="48"/>
        <v>0.29273272459693556</v>
      </c>
      <c r="H211" s="31">
        <v>19947284</v>
      </c>
      <c r="I211" s="36">
        <f t="shared" si="49"/>
        <v>0.14003314175805845</v>
      </c>
      <c r="J211" s="31">
        <v>-16878191</v>
      </c>
      <c r="K211" s="36">
        <f t="shared" si="50"/>
        <v>-0.11446963892670797</v>
      </c>
      <c r="L211" s="31">
        <v>16166260</v>
      </c>
      <c r="M211" s="36">
        <f t="shared" si="51"/>
        <v>0.10964124917150671</v>
      </c>
      <c r="N211" s="31">
        <f t="shared" si="52"/>
        <v>60934216</v>
      </c>
      <c r="O211" s="36">
        <f t="shared" si="53"/>
        <v>0.41326216202921462</v>
      </c>
      <c r="P211" s="31">
        <v>39736327</v>
      </c>
      <c r="Q211" s="31">
        <v>127002137</v>
      </c>
      <c r="R211" s="31">
        <v>162532137</v>
      </c>
      <c r="S211" s="31">
        <v>139896530</v>
      </c>
      <c r="T211" s="36">
        <f t="shared" si="54"/>
        <v>0.86073149951876904</v>
      </c>
      <c r="U211" s="36">
        <f t="shared" si="55"/>
        <v>-0.59316169307747035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412749933</v>
      </c>
      <c r="E212" s="31">
        <v>418706039</v>
      </c>
      <c r="F212" s="31">
        <v>166762030</v>
      </c>
      <c r="G212" s="36">
        <f t="shared" si="48"/>
        <v>0.404026788782059</v>
      </c>
      <c r="H212" s="31">
        <v>69252870</v>
      </c>
      <c r="I212" s="36">
        <f t="shared" si="49"/>
        <v>0.1677840853822743</v>
      </c>
      <c r="J212" s="31">
        <v>104129543</v>
      </c>
      <c r="K212" s="36">
        <f t="shared" si="50"/>
        <v>0.24869367360617409</v>
      </c>
      <c r="L212" s="31">
        <v>101765939</v>
      </c>
      <c r="M212" s="36">
        <f t="shared" si="51"/>
        <v>0.24304865352085356</v>
      </c>
      <c r="N212" s="31">
        <f t="shared" si="52"/>
        <v>441910382</v>
      </c>
      <c r="O212" s="36">
        <f t="shared" si="53"/>
        <v>1.0554191744055548</v>
      </c>
      <c r="P212" s="31">
        <v>65440049</v>
      </c>
      <c r="Q212" s="31">
        <v>366624310</v>
      </c>
      <c r="R212" s="31">
        <v>366624310</v>
      </c>
      <c r="S212" s="31">
        <v>417651137</v>
      </c>
      <c r="T212" s="36">
        <f t="shared" si="54"/>
        <v>1.1391801514744071</v>
      </c>
      <c r="U212" s="36">
        <f t="shared" si="55"/>
        <v>0.55510181540359183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86366750</v>
      </c>
      <c r="E213" s="31">
        <v>86366750</v>
      </c>
      <c r="F213" s="31">
        <v>16451627</v>
      </c>
      <c r="G213" s="36">
        <f t="shared" si="48"/>
        <v>0.19048565564873055</v>
      </c>
      <c r="H213" s="31">
        <v>20236597</v>
      </c>
      <c r="I213" s="36">
        <f t="shared" si="49"/>
        <v>0.23431004408525272</v>
      </c>
      <c r="J213" s="31">
        <v>20571464</v>
      </c>
      <c r="K213" s="36">
        <f t="shared" si="50"/>
        <v>0.23818731166797408</v>
      </c>
      <c r="L213" s="31">
        <v>19994131</v>
      </c>
      <c r="M213" s="36">
        <f t="shared" si="51"/>
        <v>0.23150264424677322</v>
      </c>
      <c r="N213" s="31">
        <f t="shared" si="52"/>
        <v>77253819</v>
      </c>
      <c r="O213" s="36">
        <f t="shared" si="53"/>
        <v>0.8944856556487305</v>
      </c>
      <c r="P213" s="31">
        <v>13304364</v>
      </c>
      <c r="Q213" s="31">
        <v>82112000</v>
      </c>
      <c r="R213" s="31">
        <v>82112000</v>
      </c>
      <c r="S213" s="31">
        <v>51940084</v>
      </c>
      <c r="T213" s="36">
        <f t="shared" si="54"/>
        <v>0.632551685502728</v>
      </c>
      <c r="U213" s="36">
        <f t="shared" si="55"/>
        <v>0.50282501290553983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936055249</v>
      </c>
      <c r="E214" s="31">
        <v>936361052</v>
      </c>
      <c r="F214" s="31">
        <v>300229772</v>
      </c>
      <c r="G214" s="36">
        <f t="shared" si="48"/>
        <v>0.3207393712291442</v>
      </c>
      <c r="H214" s="31">
        <v>249295377</v>
      </c>
      <c r="I214" s="36">
        <f t="shared" si="49"/>
        <v>0.26632549442602399</v>
      </c>
      <c r="J214" s="31">
        <v>267341096</v>
      </c>
      <c r="K214" s="36">
        <f t="shared" si="50"/>
        <v>0.28551069635903653</v>
      </c>
      <c r="L214" s="31">
        <v>79711980</v>
      </c>
      <c r="M214" s="36">
        <f t="shared" si="51"/>
        <v>8.5129533986640013E-2</v>
      </c>
      <c r="N214" s="31">
        <f t="shared" si="52"/>
        <v>896578225</v>
      </c>
      <c r="O214" s="36">
        <f t="shared" si="53"/>
        <v>0.95751336846505231</v>
      </c>
      <c r="P214" s="31">
        <v>116235412</v>
      </c>
      <c r="Q214" s="31">
        <v>868179745</v>
      </c>
      <c r="R214" s="31">
        <v>872079745</v>
      </c>
      <c r="S214" s="31">
        <v>793072250</v>
      </c>
      <c r="T214" s="36">
        <f t="shared" si="54"/>
        <v>0.90940335966638008</v>
      </c>
      <c r="U214" s="36">
        <f t="shared" si="55"/>
        <v>-0.31421949104460523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387501060</v>
      </c>
      <c r="E215" s="31">
        <v>391802060</v>
      </c>
      <c r="F215" s="31">
        <v>146558378</v>
      </c>
      <c r="G215" s="36">
        <f t="shared" si="48"/>
        <v>0.37821413443359353</v>
      </c>
      <c r="H215" s="31">
        <v>121447353</v>
      </c>
      <c r="I215" s="36">
        <f t="shared" si="49"/>
        <v>0.31341166653840896</v>
      </c>
      <c r="J215" s="31">
        <v>92798906</v>
      </c>
      <c r="K215" s="36">
        <f t="shared" si="50"/>
        <v>0.23685150098496163</v>
      </c>
      <c r="L215" s="31">
        <v>24859494</v>
      </c>
      <c r="M215" s="36">
        <f t="shared" si="51"/>
        <v>6.3449115096536252E-2</v>
      </c>
      <c r="N215" s="31">
        <f t="shared" si="52"/>
        <v>385664131</v>
      </c>
      <c r="O215" s="36">
        <f t="shared" si="53"/>
        <v>0.9843341073806503</v>
      </c>
      <c r="P215" s="31">
        <v>37108611</v>
      </c>
      <c r="Q215" s="31">
        <v>354916040</v>
      </c>
      <c r="R215" s="31">
        <v>362744040</v>
      </c>
      <c r="S215" s="31">
        <v>385681575</v>
      </c>
      <c r="T215" s="36">
        <f t="shared" si="54"/>
        <v>1.0632333890310093</v>
      </c>
      <c r="U215" s="36">
        <f t="shared" si="55"/>
        <v>-0.33008826441927452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2928378446</v>
      </c>
      <c r="E216" s="32">
        <f>SUM(E208:E215)</f>
        <v>3084300077</v>
      </c>
      <c r="F216" s="32">
        <f>SUM(F208:F215)</f>
        <v>754053475</v>
      </c>
      <c r="G216" s="37">
        <f t="shared" si="48"/>
        <v>0.25749864264640882</v>
      </c>
      <c r="H216" s="32">
        <f>SUM(H208:H215)</f>
        <v>724119007</v>
      </c>
      <c r="I216" s="37">
        <f t="shared" si="49"/>
        <v>0.24727644338084301</v>
      </c>
      <c r="J216" s="32">
        <f>SUM(J208:J215)</f>
        <v>698190031</v>
      </c>
      <c r="K216" s="37">
        <f t="shared" si="50"/>
        <v>0.22636903464954264</v>
      </c>
      <c r="L216" s="32">
        <f>SUM(L208:L215)</f>
        <v>336372766</v>
      </c>
      <c r="M216" s="37">
        <f t="shared" si="51"/>
        <v>0.10905967564841454</v>
      </c>
      <c r="N216" s="32">
        <f t="shared" si="52"/>
        <v>2512735279</v>
      </c>
      <c r="O216" s="37">
        <f t="shared" si="53"/>
        <v>0.8146857362348664</v>
      </c>
      <c r="P216" s="32">
        <f>SUM(P208:P215)</f>
        <v>374170135</v>
      </c>
      <c r="Q216" s="32">
        <f>SUM(Q208:Q215)</f>
        <v>2664122155</v>
      </c>
      <c r="R216" s="32">
        <f>SUM(R208:R215)</f>
        <v>2768229447</v>
      </c>
      <c r="S216" s="32">
        <f>SUM(S208:S215)</f>
        <v>2763616167</v>
      </c>
      <c r="T216" s="37">
        <f t="shared" si="54"/>
        <v>0.9983334907426118</v>
      </c>
      <c r="U216" s="37">
        <f t="shared" si="55"/>
        <v>-0.10101653088908336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359313572</v>
      </c>
      <c r="E217" s="31">
        <v>359313572</v>
      </c>
      <c r="F217" s="31">
        <v>71447594</v>
      </c>
      <c r="G217" s="36">
        <f t="shared" si="48"/>
        <v>0.19884468488710469</v>
      </c>
      <c r="H217" s="31">
        <v>63943519</v>
      </c>
      <c r="I217" s="36">
        <f t="shared" si="49"/>
        <v>0.17796021075429902</v>
      </c>
      <c r="J217" s="31">
        <v>77973277</v>
      </c>
      <c r="K217" s="36">
        <f t="shared" si="50"/>
        <v>0.21700621149929733</v>
      </c>
      <c r="L217" s="31">
        <v>77506108</v>
      </c>
      <c r="M217" s="36">
        <f t="shared" si="51"/>
        <v>0.21570604073925714</v>
      </c>
      <c r="N217" s="31">
        <f t="shared" si="52"/>
        <v>290870498</v>
      </c>
      <c r="O217" s="36">
        <f t="shared" si="53"/>
        <v>0.80951714787995821</v>
      </c>
      <c r="P217" s="31">
        <v>-19930013</v>
      </c>
      <c r="Q217" s="31">
        <v>219387701</v>
      </c>
      <c r="R217" s="31">
        <v>361193733</v>
      </c>
      <c r="S217" s="31">
        <v>150330604</v>
      </c>
      <c r="T217" s="36">
        <f t="shared" si="54"/>
        <v>0.41620490685534678</v>
      </c>
      <c r="U217" s="36">
        <f t="shared" si="55"/>
        <v>-4.8889140714559494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1174007542</v>
      </c>
      <c r="E218" s="31">
        <v>1142283699</v>
      </c>
      <c r="F218" s="31">
        <v>473992413</v>
      </c>
      <c r="G218" s="36">
        <f t="shared" si="48"/>
        <v>0.40373881431163755</v>
      </c>
      <c r="H218" s="31">
        <v>-36055330</v>
      </c>
      <c r="I218" s="36">
        <f t="shared" si="49"/>
        <v>-3.0711327406446935E-2</v>
      </c>
      <c r="J218" s="31">
        <v>398717322</v>
      </c>
      <c r="K218" s="36">
        <f t="shared" si="50"/>
        <v>0.34905279866030897</v>
      </c>
      <c r="L218" s="31">
        <v>263331096</v>
      </c>
      <c r="M218" s="36">
        <f t="shared" si="51"/>
        <v>0.23053038070186099</v>
      </c>
      <c r="N218" s="31">
        <f t="shared" si="52"/>
        <v>1099985501</v>
      </c>
      <c r="O218" s="36">
        <f t="shared" si="53"/>
        <v>0.9629704967014503</v>
      </c>
      <c r="P218" s="31">
        <v>256814108</v>
      </c>
      <c r="Q218" s="31">
        <v>1400363437</v>
      </c>
      <c r="R218" s="31">
        <v>1409078265</v>
      </c>
      <c r="S218" s="31">
        <v>1431853094</v>
      </c>
      <c r="T218" s="36">
        <f t="shared" si="54"/>
        <v>1.0161629269045604</v>
      </c>
      <c r="U218" s="36">
        <f t="shared" si="55"/>
        <v>2.5376285013127164E-2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700659695</v>
      </c>
      <c r="E219" s="31">
        <v>598224443</v>
      </c>
      <c r="F219" s="31">
        <v>151168084</v>
      </c>
      <c r="G219" s="36">
        <f t="shared" si="48"/>
        <v>0.2157510772758236</v>
      </c>
      <c r="H219" s="31">
        <v>153700512</v>
      </c>
      <c r="I219" s="36">
        <f t="shared" si="49"/>
        <v>0.2193654253224884</v>
      </c>
      <c r="J219" s="31">
        <v>150957041</v>
      </c>
      <c r="K219" s="36">
        <f t="shared" si="50"/>
        <v>0.25234181378977855</v>
      </c>
      <c r="L219" s="31">
        <v>113409178</v>
      </c>
      <c r="M219" s="36">
        <f t="shared" si="51"/>
        <v>0.18957630255171637</v>
      </c>
      <c r="N219" s="31">
        <f t="shared" si="52"/>
        <v>569234815</v>
      </c>
      <c r="O219" s="36">
        <f t="shared" si="53"/>
        <v>0.95154054913800978</v>
      </c>
      <c r="P219" s="31">
        <v>135817653</v>
      </c>
      <c r="Q219" s="31">
        <v>612209860</v>
      </c>
      <c r="R219" s="31">
        <v>617640480</v>
      </c>
      <c r="S219" s="31">
        <v>559941403</v>
      </c>
      <c r="T219" s="36">
        <f t="shared" si="54"/>
        <v>0.90658145172091054</v>
      </c>
      <c r="U219" s="36">
        <f t="shared" si="55"/>
        <v>-0.16498941415222368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113199583</v>
      </c>
      <c r="E220" s="31">
        <v>105301551</v>
      </c>
      <c r="F220" s="31">
        <v>33621222</v>
      </c>
      <c r="G220" s="36">
        <f t="shared" si="48"/>
        <v>0.29700835558731697</v>
      </c>
      <c r="H220" s="31">
        <v>18635930</v>
      </c>
      <c r="I220" s="36">
        <f t="shared" si="49"/>
        <v>0.16462896334167593</v>
      </c>
      <c r="J220" s="31">
        <v>20484715</v>
      </c>
      <c r="K220" s="36">
        <f t="shared" si="50"/>
        <v>0.19453383929739079</v>
      </c>
      <c r="L220" s="31">
        <v>28768327</v>
      </c>
      <c r="M220" s="36">
        <f t="shared" si="51"/>
        <v>0.27319946123110761</v>
      </c>
      <c r="N220" s="31">
        <f t="shared" si="52"/>
        <v>101510194</v>
      </c>
      <c r="O220" s="36">
        <f t="shared" si="53"/>
        <v>0.963995240677889</v>
      </c>
      <c r="P220" s="31">
        <v>20335038</v>
      </c>
      <c r="Q220" s="31">
        <v>83367252</v>
      </c>
      <c r="R220" s="31">
        <v>96582787</v>
      </c>
      <c r="S220" s="31">
        <v>100572301</v>
      </c>
      <c r="T220" s="36">
        <f t="shared" si="54"/>
        <v>1.0413066771411348</v>
      </c>
      <c r="U220" s="36">
        <f t="shared" si="55"/>
        <v>0.41471714977862351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631698810</v>
      </c>
      <c r="E221" s="31">
        <v>634136751</v>
      </c>
      <c r="F221" s="31">
        <v>252389096</v>
      </c>
      <c r="G221" s="36">
        <f t="shared" si="48"/>
        <v>0.3995402429205146</v>
      </c>
      <c r="H221" s="31">
        <v>211228882</v>
      </c>
      <c r="I221" s="36">
        <f t="shared" si="49"/>
        <v>0.33438226993019032</v>
      </c>
      <c r="J221" s="31">
        <v>150040886</v>
      </c>
      <c r="K221" s="36">
        <f t="shared" si="50"/>
        <v>0.23660651391579732</v>
      </c>
      <c r="L221" s="31">
        <v>26331365</v>
      </c>
      <c r="M221" s="36">
        <f t="shared" si="51"/>
        <v>4.152316508777773E-2</v>
      </c>
      <c r="N221" s="31">
        <f t="shared" si="52"/>
        <v>639990229</v>
      </c>
      <c r="O221" s="36">
        <f t="shared" si="53"/>
        <v>1.0092306241370956</v>
      </c>
      <c r="P221" s="31">
        <v>17563000</v>
      </c>
      <c r="Q221" s="31">
        <v>580242552</v>
      </c>
      <c r="R221" s="31">
        <v>584208395</v>
      </c>
      <c r="S221" s="31">
        <v>584754571</v>
      </c>
      <c r="T221" s="36">
        <f t="shared" si="54"/>
        <v>1.0009348992665537</v>
      </c>
      <c r="U221" s="36">
        <f t="shared" si="55"/>
        <v>0.49925212093605875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612508476</v>
      </c>
      <c r="E222" s="31">
        <v>648503475</v>
      </c>
      <c r="F222" s="31">
        <v>238573636</v>
      </c>
      <c r="G222" s="36">
        <f t="shared" si="48"/>
        <v>0.3895025870629748</v>
      </c>
      <c r="H222" s="31">
        <v>198388562</v>
      </c>
      <c r="I222" s="36">
        <f t="shared" si="49"/>
        <v>0.32389521088031442</v>
      </c>
      <c r="J222" s="31">
        <v>158134642</v>
      </c>
      <c r="K222" s="36">
        <f t="shared" si="50"/>
        <v>0.2438454813214378</v>
      </c>
      <c r="L222" s="31">
        <v>41811134</v>
      </c>
      <c r="M222" s="36">
        <f t="shared" si="51"/>
        <v>6.4473261303649915E-2</v>
      </c>
      <c r="N222" s="31">
        <f t="shared" si="52"/>
        <v>636907974</v>
      </c>
      <c r="O222" s="36">
        <f t="shared" si="53"/>
        <v>0.98211960082403571</v>
      </c>
      <c r="P222" s="31">
        <v>157822565</v>
      </c>
      <c r="Q222" s="31">
        <v>554211024</v>
      </c>
      <c r="R222" s="31">
        <v>575573474</v>
      </c>
      <c r="S222" s="31">
        <v>578146797</v>
      </c>
      <c r="T222" s="36">
        <f t="shared" si="54"/>
        <v>1.0044708853278392</v>
      </c>
      <c r="U222" s="36">
        <f t="shared" si="55"/>
        <v>-0.73507505723278543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452041100</v>
      </c>
      <c r="E223" s="31">
        <v>452041100</v>
      </c>
      <c r="F223" s="31">
        <v>170569681</v>
      </c>
      <c r="G223" s="36">
        <f t="shared" si="48"/>
        <v>0.37733224036486945</v>
      </c>
      <c r="H223" s="31">
        <v>142620854</v>
      </c>
      <c r="I223" s="36">
        <f t="shared" si="49"/>
        <v>0.31550417428857686</v>
      </c>
      <c r="J223" s="31">
        <v>102921937</v>
      </c>
      <c r="K223" s="36">
        <f t="shared" si="50"/>
        <v>0.2276826974361402</v>
      </c>
      <c r="L223" s="31">
        <v>13097528</v>
      </c>
      <c r="M223" s="36">
        <f t="shared" si="51"/>
        <v>2.8974197257727229E-2</v>
      </c>
      <c r="N223" s="31">
        <f t="shared" si="52"/>
        <v>429210000</v>
      </c>
      <c r="O223" s="36">
        <f t="shared" si="53"/>
        <v>0.9494933093473138</v>
      </c>
      <c r="P223" s="31">
        <v>4103498</v>
      </c>
      <c r="Q223" s="31">
        <v>411686440</v>
      </c>
      <c r="R223" s="31">
        <v>412226440</v>
      </c>
      <c r="S223" s="31">
        <v>401220918</v>
      </c>
      <c r="T223" s="36">
        <f t="shared" si="54"/>
        <v>0.97330224136035526</v>
      </c>
      <c r="U223" s="36">
        <f t="shared" si="55"/>
        <v>2.1917958775659208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4043428778</v>
      </c>
      <c r="E224" s="32">
        <f>SUM(E217:E223)</f>
        <v>3939804591</v>
      </c>
      <c r="F224" s="32">
        <f>SUM(F217:F223)</f>
        <v>1391761726</v>
      </c>
      <c r="G224" s="37">
        <f t="shared" si="48"/>
        <v>0.34420334879458586</v>
      </c>
      <c r="H224" s="32">
        <f>SUM(H217:H223)</f>
        <v>752462929</v>
      </c>
      <c r="I224" s="37">
        <f t="shared" si="49"/>
        <v>0.18609525981862118</v>
      </c>
      <c r="J224" s="32">
        <f>SUM(J217:J223)</f>
        <v>1059229820</v>
      </c>
      <c r="K224" s="37">
        <f t="shared" si="50"/>
        <v>0.26885338994215108</v>
      </c>
      <c r="L224" s="32">
        <f>SUM(L217:L223)</f>
        <v>564254736</v>
      </c>
      <c r="M224" s="37">
        <f t="shared" si="51"/>
        <v>0.14321896504435033</v>
      </c>
      <c r="N224" s="32">
        <f t="shared" si="52"/>
        <v>3767709211</v>
      </c>
      <c r="O224" s="37">
        <f t="shared" si="53"/>
        <v>0.95631880312208106</v>
      </c>
      <c r="P224" s="32">
        <f>SUM(P217:P223)</f>
        <v>572525849</v>
      </c>
      <c r="Q224" s="32">
        <f>SUM(Q217:Q223)</f>
        <v>3861468266</v>
      </c>
      <c r="R224" s="32">
        <f>SUM(R217:R223)</f>
        <v>4056503574</v>
      </c>
      <c r="S224" s="32">
        <f>SUM(S217:S223)</f>
        <v>3806819688</v>
      </c>
      <c r="T224" s="37">
        <f t="shared" si="54"/>
        <v>0.93844849845558154</v>
      </c>
      <c r="U224" s="37">
        <f t="shared" si="55"/>
        <v>-1.4446706667387565E-2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146295489</v>
      </c>
      <c r="E225" s="31">
        <v>148706226</v>
      </c>
      <c r="F225" s="31">
        <v>47820442</v>
      </c>
      <c r="G225" s="36">
        <f t="shared" si="48"/>
        <v>0.32687571111642411</v>
      </c>
      <c r="H225" s="31">
        <v>31303416</v>
      </c>
      <c r="I225" s="36">
        <f t="shared" si="49"/>
        <v>0.21397389771874648</v>
      </c>
      <c r="J225" s="31">
        <v>37515312</v>
      </c>
      <c r="K225" s="36">
        <f t="shared" si="50"/>
        <v>0.25227801827207963</v>
      </c>
      <c r="L225" s="31">
        <v>60944609</v>
      </c>
      <c r="M225" s="36">
        <f t="shared" si="51"/>
        <v>0.40983226216769164</v>
      </c>
      <c r="N225" s="31">
        <f t="shared" si="52"/>
        <v>177583779</v>
      </c>
      <c r="O225" s="36">
        <f t="shared" si="53"/>
        <v>1.1941919566972266</v>
      </c>
      <c r="P225" s="31">
        <v>41275972</v>
      </c>
      <c r="Q225" s="31">
        <v>128362560</v>
      </c>
      <c r="R225" s="31">
        <v>128362560</v>
      </c>
      <c r="S225" s="31">
        <v>152040776</v>
      </c>
      <c r="T225" s="36">
        <f t="shared" si="54"/>
        <v>1.1844635694395624</v>
      </c>
      <c r="U225" s="36">
        <f t="shared" si="55"/>
        <v>0.47651541676595777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418038871</v>
      </c>
      <c r="E226" s="31">
        <v>410638734</v>
      </c>
      <c r="F226" s="31">
        <v>141705165</v>
      </c>
      <c r="G226" s="36">
        <f t="shared" si="48"/>
        <v>0.33897604943058035</v>
      </c>
      <c r="H226" s="31">
        <v>121303117</v>
      </c>
      <c r="I226" s="36">
        <f t="shared" si="49"/>
        <v>0.29017186059714528</v>
      </c>
      <c r="J226" s="31">
        <v>89632643</v>
      </c>
      <c r="K226" s="36">
        <f t="shared" si="50"/>
        <v>0.21827615268266437</v>
      </c>
      <c r="L226" s="31">
        <v>35985854</v>
      </c>
      <c r="M226" s="36">
        <f t="shared" si="51"/>
        <v>8.7633851900585688E-2</v>
      </c>
      <c r="N226" s="31">
        <f t="shared" si="52"/>
        <v>388626779</v>
      </c>
      <c r="O226" s="36">
        <f t="shared" si="53"/>
        <v>0.94639581418541974</v>
      </c>
      <c r="P226" s="31">
        <v>40729670</v>
      </c>
      <c r="Q226" s="31">
        <v>413990148</v>
      </c>
      <c r="R226" s="31">
        <v>394141182</v>
      </c>
      <c r="S226" s="31">
        <v>386238124</v>
      </c>
      <c r="T226" s="36">
        <f t="shared" si="54"/>
        <v>0.97994866215223353</v>
      </c>
      <c r="U226" s="36">
        <f t="shared" si="55"/>
        <v>-0.11647076934333134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1382464837</v>
      </c>
      <c r="E227" s="31">
        <v>1876840316</v>
      </c>
      <c r="F227" s="31">
        <v>518723167</v>
      </c>
      <c r="G227" s="36">
        <f t="shared" si="48"/>
        <v>0.37521617412392821</v>
      </c>
      <c r="H227" s="31">
        <v>425513411</v>
      </c>
      <c r="I227" s="36">
        <f t="shared" si="49"/>
        <v>0.30779329760269336</v>
      </c>
      <c r="J227" s="31">
        <v>377714761</v>
      </c>
      <c r="K227" s="36">
        <f t="shared" si="50"/>
        <v>0.20125034494410338</v>
      </c>
      <c r="L227" s="31">
        <v>68435977</v>
      </c>
      <c r="M227" s="36">
        <f t="shared" si="51"/>
        <v>3.6463398839307541E-2</v>
      </c>
      <c r="N227" s="31">
        <f t="shared" si="52"/>
        <v>1390387316</v>
      </c>
      <c r="O227" s="36">
        <f t="shared" si="53"/>
        <v>0.7408127927277538</v>
      </c>
      <c r="P227" s="31">
        <v>76633952</v>
      </c>
      <c r="Q227" s="31">
        <v>1504356873</v>
      </c>
      <c r="R227" s="31">
        <v>1514897880</v>
      </c>
      <c r="S227" s="31">
        <v>923412024</v>
      </c>
      <c r="T227" s="36">
        <f t="shared" si="54"/>
        <v>0.60955397468771955</v>
      </c>
      <c r="U227" s="36">
        <f t="shared" si="55"/>
        <v>-0.10697575664634917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1328099108</v>
      </c>
      <c r="E228" s="31">
        <v>1450302298</v>
      </c>
      <c r="F228" s="31">
        <v>434234429</v>
      </c>
      <c r="G228" s="36">
        <f t="shared" si="48"/>
        <v>0.32695935595794406</v>
      </c>
      <c r="H228" s="31">
        <v>277208634</v>
      </c>
      <c r="I228" s="36">
        <f t="shared" si="49"/>
        <v>0.20872586415440916</v>
      </c>
      <c r="J228" s="31">
        <v>333477139</v>
      </c>
      <c r="K228" s="36">
        <f t="shared" si="50"/>
        <v>0.22993629635688545</v>
      </c>
      <c r="L228" s="31">
        <v>261888918</v>
      </c>
      <c r="M228" s="36">
        <f t="shared" si="51"/>
        <v>0.18057540028803015</v>
      </c>
      <c r="N228" s="31">
        <f t="shared" si="52"/>
        <v>1306809120</v>
      </c>
      <c r="O228" s="36">
        <f t="shared" si="53"/>
        <v>0.90105981477249231</v>
      </c>
      <c r="P228" s="31">
        <v>225034195</v>
      </c>
      <c r="Q228" s="31">
        <v>1115363563</v>
      </c>
      <c r="R228" s="31">
        <v>1163447738</v>
      </c>
      <c r="S228" s="31">
        <v>1040974189</v>
      </c>
      <c r="T228" s="36">
        <f t="shared" si="54"/>
        <v>0.89473222990614465</v>
      </c>
      <c r="U228" s="36">
        <f t="shared" si="55"/>
        <v>0.16377387889871575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312986735</v>
      </c>
      <c r="E229" s="31">
        <v>407115971</v>
      </c>
      <c r="F229" s="31">
        <v>126549365</v>
      </c>
      <c r="G229" s="36">
        <f t="shared" si="48"/>
        <v>0.40432820579440854</v>
      </c>
      <c r="H229" s="31">
        <v>109644711</v>
      </c>
      <c r="I229" s="36">
        <f t="shared" si="49"/>
        <v>0.35031743757447098</v>
      </c>
      <c r="J229" s="31">
        <v>84435467</v>
      </c>
      <c r="K229" s="36">
        <f t="shared" si="50"/>
        <v>0.20739905337685707</v>
      </c>
      <c r="L229" s="31">
        <v>-1044855</v>
      </c>
      <c r="M229" s="36">
        <f t="shared" si="51"/>
        <v>-2.5664800067497231E-3</v>
      </c>
      <c r="N229" s="31">
        <f t="shared" si="52"/>
        <v>319584688</v>
      </c>
      <c r="O229" s="36">
        <f t="shared" si="53"/>
        <v>0.78499668587062132</v>
      </c>
      <c r="P229" s="31">
        <v>3845291</v>
      </c>
      <c r="Q229" s="31">
        <v>299690513</v>
      </c>
      <c r="R229" s="31">
        <v>298830396</v>
      </c>
      <c r="S229" s="31">
        <v>296228245</v>
      </c>
      <c r="T229" s="36">
        <f t="shared" si="54"/>
        <v>0.99129221446401994</v>
      </c>
      <c r="U229" s="36">
        <f t="shared" si="55"/>
        <v>-1.2717232583957885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3587885040</v>
      </c>
      <c r="E230" s="32">
        <f>SUM(E225:E229)</f>
        <v>4293603545</v>
      </c>
      <c r="F230" s="32">
        <f>SUM(F225:F229)</f>
        <v>1269032568</v>
      </c>
      <c r="G230" s="37">
        <f t="shared" si="48"/>
        <v>0.35369933926311081</v>
      </c>
      <c r="H230" s="32">
        <f>SUM(H225:H229)</f>
        <v>964973289</v>
      </c>
      <c r="I230" s="37">
        <f t="shared" si="49"/>
        <v>0.26895323519061248</v>
      </c>
      <c r="J230" s="32">
        <f>SUM(J225:J229)</f>
        <v>922775322</v>
      </c>
      <c r="K230" s="37">
        <f t="shared" si="50"/>
        <v>0.2149186137771367</v>
      </c>
      <c r="L230" s="32">
        <f>SUM(L225:L229)</f>
        <v>426210503</v>
      </c>
      <c r="M230" s="37">
        <f t="shared" si="51"/>
        <v>9.9266385108222652E-2</v>
      </c>
      <c r="N230" s="32">
        <f t="shared" si="52"/>
        <v>3582991682</v>
      </c>
      <c r="O230" s="37">
        <f t="shared" si="53"/>
        <v>0.83449523097503409</v>
      </c>
      <c r="P230" s="32">
        <f>SUM(P225:P229)</f>
        <v>387519080</v>
      </c>
      <c r="Q230" s="32">
        <f>SUM(Q225:Q229)</f>
        <v>3461763657</v>
      </c>
      <c r="R230" s="32">
        <f>SUM(R225:R229)</f>
        <v>3499679756</v>
      </c>
      <c r="S230" s="32">
        <f>SUM(S225:S229)</f>
        <v>2798893358</v>
      </c>
      <c r="T230" s="37">
        <f t="shared" si="54"/>
        <v>0.79975699296527292</v>
      </c>
      <c r="U230" s="37">
        <f t="shared" si="55"/>
        <v>9.9843917362727019E-2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10559692264</v>
      </c>
      <c r="E231" s="32">
        <f>SUM(E208:E215,E217:E223,E225:E229)</f>
        <v>11317708213</v>
      </c>
      <c r="F231" s="32">
        <f>SUM(F208:F215,F217:F223,F225:F229)</f>
        <v>3414847769</v>
      </c>
      <c r="G231" s="37">
        <f t="shared" si="48"/>
        <v>0.32338515968328602</v>
      </c>
      <c r="H231" s="32">
        <f>SUM(H208:H215,H217:H223,H225:H229)</f>
        <v>2441555225</v>
      </c>
      <c r="I231" s="37">
        <f t="shared" si="49"/>
        <v>0.23121461913466232</v>
      </c>
      <c r="J231" s="32">
        <f>SUM(J208:J215,J217:J223,J225:J229)</f>
        <v>2680195173</v>
      </c>
      <c r="K231" s="37">
        <f t="shared" si="50"/>
        <v>0.23681430220310981</v>
      </c>
      <c r="L231" s="32">
        <f>SUM(L208:L215,L217:L223,L225:L229)</f>
        <v>1326838005</v>
      </c>
      <c r="M231" s="37">
        <f t="shared" si="51"/>
        <v>0.11723557278813193</v>
      </c>
      <c r="N231" s="32">
        <f t="shared" si="52"/>
        <v>9863436172</v>
      </c>
      <c r="O231" s="37">
        <f t="shared" si="53"/>
        <v>0.87150472395731482</v>
      </c>
      <c r="P231" s="32">
        <f>SUM(P208:P215,P217:P223,P225:P229)</f>
        <v>1334215064</v>
      </c>
      <c r="Q231" s="32">
        <f>SUM(Q208:Q215,Q217:Q223,Q225:Q229)</f>
        <v>9987354078</v>
      </c>
      <c r="R231" s="32">
        <f>SUM(R208:R215,R217:R223,R225:R229)</f>
        <v>10324412777</v>
      </c>
      <c r="S231" s="32">
        <f>SUM(S208:S215,S217:S223,S225:S229)</f>
        <v>9369329213</v>
      </c>
      <c r="T231" s="37">
        <f t="shared" si="54"/>
        <v>0.90749269865229842</v>
      </c>
      <c r="U231" s="37">
        <f t="shared" si="55"/>
        <v>-5.5291378422032134E-3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495724646</v>
      </c>
      <c r="E234" s="31">
        <v>501798837</v>
      </c>
      <c r="F234" s="31">
        <v>197755496</v>
      </c>
      <c r="G234" s="36">
        <f t="shared" ref="G234:G260" si="56">IF(($D234     =0),0,($F234     /$D234     ))</f>
        <v>0.39892205803299924</v>
      </c>
      <c r="H234" s="31">
        <v>161742018</v>
      </c>
      <c r="I234" s="36">
        <f t="shared" ref="I234:I260" si="57">IF(($D234     =0),0,($H234     /$D234     ))</f>
        <v>0.32627390892322106</v>
      </c>
      <c r="J234" s="31">
        <v>124242194</v>
      </c>
      <c r="K234" s="36">
        <f t="shared" ref="K234:K260" si="58">IF(($E234     =0),0,($J234     /$E234     ))</f>
        <v>0.24759362684612998</v>
      </c>
      <c r="L234" s="31">
        <v>27227659</v>
      </c>
      <c r="M234" s="36">
        <f t="shared" ref="M234:M260" si="59">IF(($E234     =0),0,($L234     /$E234     ))</f>
        <v>5.4260107820855712E-2</v>
      </c>
      <c r="N234" s="31">
        <f t="shared" ref="N234:N260" si="60">$F234     +$H234     +$J234     +$L234</f>
        <v>510967367</v>
      </c>
      <c r="O234" s="36">
        <f t="shared" ref="O234:O260" si="61">IF(($E234     =0),0,($N234     /$E234     ))</f>
        <v>1.0182713257264884</v>
      </c>
      <c r="P234" s="31">
        <v>13604821</v>
      </c>
      <c r="Q234" s="31">
        <v>490039631</v>
      </c>
      <c r="R234" s="31">
        <v>461103407</v>
      </c>
      <c r="S234" s="31">
        <v>450407224</v>
      </c>
      <c r="T234" s="36">
        <f t="shared" ref="T234:T260" si="62">IF(($R234     =0),0,($S234     /$R234     ))</f>
        <v>0.97680307098663444</v>
      </c>
      <c r="U234" s="36">
        <f t="shared" ref="U234:U260" si="63">IF(($P234     =0),0,(($L234     /$P234     )-1))</f>
        <v>1.001324309963358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1529203780</v>
      </c>
      <c r="E235" s="31">
        <v>1508194752</v>
      </c>
      <c r="F235" s="31">
        <v>548827082</v>
      </c>
      <c r="G235" s="36">
        <f t="shared" si="56"/>
        <v>0.35889728313384106</v>
      </c>
      <c r="H235" s="31">
        <v>459899038</v>
      </c>
      <c r="I235" s="36">
        <f t="shared" si="57"/>
        <v>0.30074411534609208</v>
      </c>
      <c r="J235" s="31">
        <v>271448462</v>
      </c>
      <c r="K235" s="36">
        <f t="shared" si="58"/>
        <v>0.17998236742306342</v>
      </c>
      <c r="L235" s="31">
        <v>209791300</v>
      </c>
      <c r="M235" s="36">
        <f t="shared" si="59"/>
        <v>0.13910093489040334</v>
      </c>
      <c r="N235" s="31">
        <f t="shared" si="60"/>
        <v>1489965882</v>
      </c>
      <c r="O235" s="36">
        <f t="shared" si="61"/>
        <v>0.98791345084855464</v>
      </c>
      <c r="P235" s="31">
        <v>104446246</v>
      </c>
      <c r="Q235" s="31">
        <v>1386044075</v>
      </c>
      <c r="R235" s="31">
        <v>1422544075</v>
      </c>
      <c r="S235" s="31">
        <v>1419407203</v>
      </c>
      <c r="T235" s="36">
        <f t="shared" si="62"/>
        <v>0.99779488589835086</v>
      </c>
      <c r="U235" s="36">
        <f t="shared" si="63"/>
        <v>1.0086054600756067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1262459670</v>
      </c>
      <c r="E236" s="31">
        <v>1312489670</v>
      </c>
      <c r="F236" s="31">
        <v>164617484</v>
      </c>
      <c r="G236" s="36">
        <f t="shared" si="56"/>
        <v>0.1303942517229085</v>
      </c>
      <c r="H236" s="31">
        <v>502684950</v>
      </c>
      <c r="I236" s="36">
        <f t="shared" si="57"/>
        <v>0.39817901668098438</v>
      </c>
      <c r="J236" s="31">
        <v>409645069</v>
      </c>
      <c r="K236" s="36">
        <f t="shared" si="58"/>
        <v>0.31211298523972381</v>
      </c>
      <c r="L236" s="31">
        <v>406083555</v>
      </c>
      <c r="M236" s="36">
        <f t="shared" si="59"/>
        <v>0.30939942940655679</v>
      </c>
      <c r="N236" s="31">
        <f t="shared" si="60"/>
        <v>1483031058</v>
      </c>
      <c r="O236" s="36">
        <f t="shared" si="61"/>
        <v>1.1299373182876176</v>
      </c>
      <c r="P236" s="31">
        <v>318609528</v>
      </c>
      <c r="Q236" s="31">
        <v>1155553881</v>
      </c>
      <c r="R236" s="31">
        <v>1195553827</v>
      </c>
      <c r="S236" s="31">
        <v>-717021966</v>
      </c>
      <c r="T236" s="36">
        <f t="shared" si="62"/>
        <v>-0.59974042975482023</v>
      </c>
      <c r="U236" s="36">
        <f t="shared" si="63"/>
        <v>0.27454931291320328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31009673</v>
      </c>
      <c r="E237" s="31">
        <v>31009673</v>
      </c>
      <c r="F237" s="31">
        <v>8359560</v>
      </c>
      <c r="G237" s="36">
        <f t="shared" si="56"/>
        <v>0.26957910842852162</v>
      </c>
      <c r="H237" s="31">
        <v>5806992</v>
      </c>
      <c r="I237" s="36">
        <f t="shared" si="57"/>
        <v>0.18726389020613018</v>
      </c>
      <c r="J237" s="31">
        <v>7679786</v>
      </c>
      <c r="K237" s="36">
        <f t="shared" si="58"/>
        <v>0.24765775504952922</v>
      </c>
      <c r="L237" s="31">
        <v>8548217</v>
      </c>
      <c r="M237" s="36">
        <f t="shared" si="59"/>
        <v>0.2756629197605534</v>
      </c>
      <c r="N237" s="31">
        <f t="shared" si="60"/>
        <v>30394555</v>
      </c>
      <c r="O237" s="36">
        <f t="shared" si="61"/>
        <v>0.98016367344473454</v>
      </c>
      <c r="P237" s="31">
        <v>4461192</v>
      </c>
      <c r="Q237" s="31">
        <v>44185052</v>
      </c>
      <c r="R237" s="31">
        <v>44285052</v>
      </c>
      <c r="S237" s="31">
        <v>22069357</v>
      </c>
      <c r="T237" s="36">
        <f t="shared" si="62"/>
        <v>0.49834777206539127</v>
      </c>
      <c r="U237" s="36">
        <f t="shared" si="63"/>
        <v>0.91612846970047457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545037536</v>
      </c>
      <c r="E238" s="31">
        <v>545037536</v>
      </c>
      <c r="F238" s="31">
        <v>298114475</v>
      </c>
      <c r="G238" s="36">
        <f t="shared" si="56"/>
        <v>0.54696136561134023</v>
      </c>
      <c r="H238" s="31">
        <v>245529123</v>
      </c>
      <c r="I238" s="36">
        <f t="shared" si="57"/>
        <v>0.45048112612926533</v>
      </c>
      <c r="J238" s="31">
        <v>205597443</v>
      </c>
      <c r="K238" s="36">
        <f t="shared" si="58"/>
        <v>0.37721703446127425</v>
      </c>
      <c r="L238" s="31">
        <v>63433899</v>
      </c>
      <c r="M238" s="36">
        <f t="shared" si="59"/>
        <v>0.11638445943656989</v>
      </c>
      <c r="N238" s="31">
        <f t="shared" si="60"/>
        <v>812674940</v>
      </c>
      <c r="O238" s="36">
        <f t="shared" si="61"/>
        <v>1.4910439856384496</v>
      </c>
      <c r="P238" s="31">
        <v>51997498</v>
      </c>
      <c r="Q238" s="31">
        <v>493439056</v>
      </c>
      <c r="R238" s="31">
        <v>492822056</v>
      </c>
      <c r="S238" s="31">
        <v>509233440</v>
      </c>
      <c r="T238" s="36">
        <f t="shared" si="62"/>
        <v>1.033300831000145</v>
      </c>
      <c r="U238" s="36">
        <f t="shared" si="63"/>
        <v>0.21994137102519828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407896000</v>
      </c>
      <c r="E239" s="31">
        <v>407896000</v>
      </c>
      <c r="F239" s="31">
        <v>3147746</v>
      </c>
      <c r="G239" s="36">
        <f t="shared" si="56"/>
        <v>7.717030811775551E-3</v>
      </c>
      <c r="H239" s="31">
        <v>137200073</v>
      </c>
      <c r="I239" s="36">
        <f t="shared" si="57"/>
        <v>0.33636042765803048</v>
      </c>
      <c r="J239" s="31">
        <v>103875123</v>
      </c>
      <c r="K239" s="36">
        <f t="shared" si="58"/>
        <v>0.25466080324396417</v>
      </c>
      <c r="L239" s="31">
        <v>6226082</v>
      </c>
      <c r="M239" s="36">
        <f t="shared" si="59"/>
        <v>1.5263895698903643E-2</v>
      </c>
      <c r="N239" s="31">
        <f t="shared" si="60"/>
        <v>250449024</v>
      </c>
      <c r="O239" s="36">
        <f t="shared" si="61"/>
        <v>0.61400215741267383</v>
      </c>
      <c r="P239" s="31">
        <v>9312463</v>
      </c>
      <c r="Q239" s="31">
        <v>390398000</v>
      </c>
      <c r="R239" s="31">
        <v>393398000</v>
      </c>
      <c r="S239" s="31">
        <v>400261769</v>
      </c>
      <c r="T239" s="36">
        <f t="shared" si="62"/>
        <v>1.0174473917000086</v>
      </c>
      <c r="U239" s="36">
        <f t="shared" si="63"/>
        <v>-0.33142477988905839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4271331305</v>
      </c>
      <c r="E240" s="32">
        <f>SUM(E234:E239)</f>
        <v>4306426468</v>
      </c>
      <c r="F240" s="32">
        <f>SUM(F234:F239)</f>
        <v>1220821843</v>
      </c>
      <c r="G240" s="37">
        <f t="shared" si="56"/>
        <v>0.28581764228190676</v>
      </c>
      <c r="H240" s="32">
        <f>SUM(H234:H239)</f>
        <v>1512862194</v>
      </c>
      <c r="I240" s="37">
        <f t="shared" si="57"/>
        <v>0.35418984994890251</v>
      </c>
      <c r="J240" s="32">
        <f>SUM(J234:J239)</f>
        <v>1122488077</v>
      </c>
      <c r="K240" s="37">
        <f t="shared" si="58"/>
        <v>0.26065418400637602</v>
      </c>
      <c r="L240" s="32">
        <f>SUM(L234:L239)</f>
        <v>721310712</v>
      </c>
      <c r="M240" s="37">
        <f t="shared" si="59"/>
        <v>0.16749634931883389</v>
      </c>
      <c r="N240" s="32">
        <f t="shared" si="60"/>
        <v>4577482826</v>
      </c>
      <c r="O240" s="37">
        <f t="shared" si="61"/>
        <v>1.0629422933409298</v>
      </c>
      <c r="P240" s="32">
        <f>SUM(P234:P239)</f>
        <v>502431748</v>
      </c>
      <c r="Q240" s="32">
        <f>SUM(Q234:Q239)</f>
        <v>3959659695</v>
      </c>
      <c r="R240" s="32">
        <f>SUM(R234:R239)</f>
        <v>4009706417</v>
      </c>
      <c r="S240" s="32">
        <f>SUM(S234:S239)</f>
        <v>2084357027</v>
      </c>
      <c r="T240" s="37">
        <f t="shared" si="62"/>
        <v>0.51982784030345131</v>
      </c>
      <c r="U240" s="37">
        <f t="shared" si="63"/>
        <v>0.43563919850064892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90810048</v>
      </c>
      <c r="E241" s="31">
        <v>96556860</v>
      </c>
      <c r="F241" s="31">
        <v>11179795</v>
      </c>
      <c r="G241" s="36">
        <f t="shared" si="56"/>
        <v>0.12311187193734333</v>
      </c>
      <c r="H241" s="31">
        <v>5516870</v>
      </c>
      <c r="I241" s="36">
        <f t="shared" si="57"/>
        <v>6.0751757338571168E-2</v>
      </c>
      <c r="J241" s="31">
        <v>26210436</v>
      </c>
      <c r="K241" s="36">
        <f t="shared" si="58"/>
        <v>0.27145079075686596</v>
      </c>
      <c r="L241" s="31">
        <v>2809318</v>
      </c>
      <c r="M241" s="36">
        <f t="shared" si="59"/>
        <v>2.9094960213080667E-2</v>
      </c>
      <c r="N241" s="31">
        <f t="shared" si="60"/>
        <v>45716419</v>
      </c>
      <c r="O241" s="36">
        <f t="shared" si="61"/>
        <v>0.47346629747487645</v>
      </c>
      <c r="P241" s="31">
        <v>3185207</v>
      </c>
      <c r="Q241" s="31">
        <v>71016928</v>
      </c>
      <c r="R241" s="31">
        <v>71619226</v>
      </c>
      <c r="S241" s="31">
        <v>53965700</v>
      </c>
      <c r="T241" s="36">
        <f t="shared" si="62"/>
        <v>0.75350856207242456</v>
      </c>
      <c r="U241" s="36">
        <f t="shared" si="63"/>
        <v>-0.11801085455356586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38165574</v>
      </c>
      <c r="E242" s="31">
        <v>41382866</v>
      </c>
      <c r="F242" s="31">
        <v>8897443</v>
      </c>
      <c r="G242" s="36">
        <f t="shared" si="56"/>
        <v>0.23312745145664521</v>
      </c>
      <c r="H242" s="31">
        <v>8742790</v>
      </c>
      <c r="I242" s="36">
        <f t="shared" si="57"/>
        <v>0.22907529177996905</v>
      </c>
      <c r="J242" s="31">
        <v>8069316</v>
      </c>
      <c r="K242" s="36">
        <f t="shared" si="58"/>
        <v>0.19499171468694315</v>
      </c>
      <c r="L242" s="31">
        <v>33281268</v>
      </c>
      <c r="M242" s="36">
        <f t="shared" si="59"/>
        <v>0.80422820401080974</v>
      </c>
      <c r="N242" s="31">
        <f t="shared" si="60"/>
        <v>58990817</v>
      </c>
      <c r="O242" s="36">
        <f t="shared" si="61"/>
        <v>1.4254889209461712</v>
      </c>
      <c r="P242" s="31">
        <v>14099386</v>
      </c>
      <c r="Q242" s="31">
        <v>38742120</v>
      </c>
      <c r="R242" s="31">
        <v>36236753</v>
      </c>
      <c r="S242" s="31">
        <v>54627901</v>
      </c>
      <c r="T242" s="36">
        <f t="shared" si="62"/>
        <v>1.5075274818359139</v>
      </c>
      <c r="U242" s="36">
        <f t="shared" si="63"/>
        <v>1.3604764065612502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947405268</v>
      </c>
      <c r="E243" s="31">
        <v>947405268</v>
      </c>
      <c r="F243" s="31">
        <v>301627169</v>
      </c>
      <c r="G243" s="36">
        <f t="shared" si="56"/>
        <v>0.31837185118966427</v>
      </c>
      <c r="H243" s="31">
        <v>251445890</v>
      </c>
      <c r="I243" s="36">
        <f t="shared" si="57"/>
        <v>0.26540478345746332</v>
      </c>
      <c r="J243" s="31">
        <v>210342364</v>
      </c>
      <c r="K243" s="36">
        <f t="shared" si="58"/>
        <v>0.22201941566573599</v>
      </c>
      <c r="L243" s="31">
        <v>100532440</v>
      </c>
      <c r="M243" s="36">
        <f t="shared" si="59"/>
        <v>0.1061134483790943</v>
      </c>
      <c r="N243" s="31">
        <f t="shared" si="60"/>
        <v>863947863</v>
      </c>
      <c r="O243" s="36">
        <f t="shared" si="61"/>
        <v>0.91190949869195792</v>
      </c>
      <c r="P243" s="31">
        <v>144412649</v>
      </c>
      <c r="Q243" s="31">
        <v>876850272</v>
      </c>
      <c r="R243" s="31">
        <v>876850272</v>
      </c>
      <c r="S243" s="31">
        <v>909498117</v>
      </c>
      <c r="T243" s="36">
        <f t="shared" si="62"/>
        <v>1.0372330898929116</v>
      </c>
      <c r="U243" s="36">
        <f t="shared" si="63"/>
        <v>-0.30385294711961142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259304000</v>
      </c>
      <c r="E244" s="31">
        <v>259304000</v>
      </c>
      <c r="F244" s="31">
        <v>0</v>
      </c>
      <c r="G244" s="36">
        <f t="shared" si="56"/>
        <v>0</v>
      </c>
      <c r="H244" s="31">
        <v>13600946</v>
      </c>
      <c r="I244" s="36">
        <f t="shared" si="57"/>
        <v>5.2451740042575509E-2</v>
      </c>
      <c r="J244" s="31">
        <v>13355111</v>
      </c>
      <c r="K244" s="36">
        <f t="shared" si="58"/>
        <v>5.1503682935859066E-2</v>
      </c>
      <c r="L244" s="31">
        <v>13590603</v>
      </c>
      <c r="M244" s="36">
        <f t="shared" si="59"/>
        <v>5.2411852497454725E-2</v>
      </c>
      <c r="N244" s="31">
        <f t="shared" si="60"/>
        <v>40546660</v>
      </c>
      <c r="O244" s="36">
        <f t="shared" si="61"/>
        <v>0.1563672754758893</v>
      </c>
      <c r="P244" s="31">
        <v>0</v>
      </c>
      <c r="Q244" s="31">
        <v>240006669</v>
      </c>
      <c r="R244" s="31">
        <v>240006669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163968528</v>
      </c>
      <c r="E245" s="31">
        <v>189630589</v>
      </c>
      <c r="F245" s="31">
        <v>25567672</v>
      </c>
      <c r="G245" s="36">
        <f t="shared" si="56"/>
        <v>0.15593036244126068</v>
      </c>
      <c r="H245" s="31">
        <v>56847721</v>
      </c>
      <c r="I245" s="36">
        <f t="shared" si="57"/>
        <v>0.34669897750134099</v>
      </c>
      <c r="J245" s="31">
        <v>23600195</v>
      </c>
      <c r="K245" s="36">
        <f t="shared" si="58"/>
        <v>0.12445352368757343</v>
      </c>
      <c r="L245" s="31">
        <v>14354809</v>
      </c>
      <c r="M245" s="36">
        <f t="shared" si="59"/>
        <v>7.5698805112080311E-2</v>
      </c>
      <c r="N245" s="31">
        <f t="shared" si="60"/>
        <v>120370397</v>
      </c>
      <c r="O245" s="36">
        <f t="shared" si="61"/>
        <v>0.63476255405186766</v>
      </c>
      <c r="P245" s="31">
        <v>11685772</v>
      </c>
      <c r="Q245" s="31">
        <v>243412680</v>
      </c>
      <c r="R245" s="31">
        <v>174772840</v>
      </c>
      <c r="S245" s="31">
        <v>112816738</v>
      </c>
      <c r="T245" s="36">
        <f t="shared" si="62"/>
        <v>0.64550497663138051</v>
      </c>
      <c r="U245" s="36">
        <f t="shared" si="63"/>
        <v>0.2284005712245627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1055821000</v>
      </c>
      <c r="E246" s="31">
        <v>1073963690</v>
      </c>
      <c r="F246" s="31">
        <v>448057856</v>
      </c>
      <c r="G246" s="36">
        <f t="shared" si="56"/>
        <v>0.42436914590636104</v>
      </c>
      <c r="H246" s="31">
        <v>273576234</v>
      </c>
      <c r="I246" s="36">
        <f t="shared" si="57"/>
        <v>0.25911232491113551</v>
      </c>
      <c r="J246" s="31">
        <v>268325265</v>
      </c>
      <c r="K246" s="36">
        <f t="shared" si="58"/>
        <v>0.24984575130282105</v>
      </c>
      <c r="L246" s="31">
        <v>5274507</v>
      </c>
      <c r="M246" s="36">
        <f t="shared" si="59"/>
        <v>4.9112526327589343E-3</v>
      </c>
      <c r="N246" s="31">
        <f t="shared" si="60"/>
        <v>995233862</v>
      </c>
      <c r="O246" s="36">
        <f t="shared" si="61"/>
        <v>0.9266922813749876</v>
      </c>
      <c r="P246" s="31">
        <v>7842987</v>
      </c>
      <c r="Q246" s="31">
        <v>978514000</v>
      </c>
      <c r="R246" s="31">
        <v>978514000</v>
      </c>
      <c r="S246" s="31">
        <v>1000052943</v>
      </c>
      <c r="T246" s="36">
        <f t="shared" si="62"/>
        <v>1.022011890478828</v>
      </c>
      <c r="U246" s="36">
        <f t="shared" si="63"/>
        <v>-0.32748747384128007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2555474418</v>
      </c>
      <c r="E247" s="32">
        <f>SUM(E241:E246)</f>
        <v>2608243273</v>
      </c>
      <c r="F247" s="32">
        <f>SUM(F241:F246)</f>
        <v>795329935</v>
      </c>
      <c r="G247" s="37">
        <f t="shared" si="56"/>
        <v>0.31122594278304372</v>
      </c>
      <c r="H247" s="32">
        <f>SUM(H241:H246)</f>
        <v>609730451</v>
      </c>
      <c r="I247" s="37">
        <f t="shared" si="57"/>
        <v>0.23859775183239576</v>
      </c>
      <c r="J247" s="32">
        <f>SUM(J241:J246)</f>
        <v>549902687</v>
      </c>
      <c r="K247" s="37">
        <f t="shared" si="58"/>
        <v>0.21083259092143741</v>
      </c>
      <c r="L247" s="32">
        <f>SUM(L241:L246)</f>
        <v>169842945</v>
      </c>
      <c r="M247" s="37">
        <f t="shared" si="59"/>
        <v>6.5117754451120169E-2</v>
      </c>
      <c r="N247" s="32">
        <f t="shared" si="60"/>
        <v>2124806018</v>
      </c>
      <c r="O247" s="37">
        <f t="shared" si="61"/>
        <v>0.81465024370830608</v>
      </c>
      <c r="P247" s="32">
        <f>SUM(P241:P246)</f>
        <v>181226001</v>
      </c>
      <c r="Q247" s="32">
        <f>SUM(Q241:Q246)</f>
        <v>2448542669</v>
      </c>
      <c r="R247" s="32">
        <f>SUM(R241:R246)</f>
        <v>2377999760</v>
      </c>
      <c r="S247" s="32">
        <f>SUM(S241:S246)</f>
        <v>2130961399</v>
      </c>
      <c r="T247" s="37">
        <f t="shared" si="62"/>
        <v>0.89611506058352164</v>
      </c>
      <c r="U247" s="37">
        <f t="shared" si="63"/>
        <v>-6.2811384333311016E-2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140715091</v>
      </c>
      <c r="E248" s="31">
        <v>153974288</v>
      </c>
      <c r="F248" s="31">
        <v>28911005</v>
      </c>
      <c r="G248" s="36">
        <f t="shared" si="56"/>
        <v>0.20545774297939373</v>
      </c>
      <c r="H248" s="31">
        <v>57896627</v>
      </c>
      <c r="I248" s="36">
        <f t="shared" si="57"/>
        <v>0.41144575602058203</v>
      </c>
      <c r="J248" s="31">
        <v>49900836</v>
      </c>
      <c r="K248" s="36">
        <f t="shared" si="58"/>
        <v>0.32408551225124027</v>
      </c>
      <c r="L248" s="31">
        <v>17627135</v>
      </c>
      <c r="M248" s="36">
        <f t="shared" si="59"/>
        <v>0.11448102945603489</v>
      </c>
      <c r="N248" s="31">
        <f t="shared" si="60"/>
        <v>154335603</v>
      </c>
      <c r="O248" s="36">
        <f t="shared" si="61"/>
        <v>1.0023465930883213</v>
      </c>
      <c r="P248" s="31">
        <v>43790162</v>
      </c>
      <c r="Q248" s="31">
        <v>141114240</v>
      </c>
      <c r="R248" s="31">
        <v>181077947</v>
      </c>
      <c r="S248" s="31">
        <v>154637774</v>
      </c>
      <c r="T248" s="36">
        <f t="shared" si="62"/>
        <v>0.85398457715008225</v>
      </c>
      <c r="U248" s="36">
        <f t="shared" si="63"/>
        <v>-0.59746358097510577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149732768</v>
      </c>
      <c r="E249" s="31">
        <v>150096121</v>
      </c>
      <c r="F249" s="31">
        <v>15999668</v>
      </c>
      <c r="G249" s="36">
        <f t="shared" si="56"/>
        <v>0.10685482018204592</v>
      </c>
      <c r="H249" s="31">
        <v>2886581</v>
      </c>
      <c r="I249" s="36">
        <f t="shared" si="57"/>
        <v>1.9278218379025758E-2</v>
      </c>
      <c r="J249" s="31">
        <v>24352224</v>
      </c>
      <c r="K249" s="36">
        <f t="shared" si="58"/>
        <v>0.16224419283960043</v>
      </c>
      <c r="L249" s="31">
        <v>6225217</v>
      </c>
      <c r="M249" s="36">
        <f t="shared" si="59"/>
        <v>4.1474869293923994E-2</v>
      </c>
      <c r="N249" s="31">
        <f t="shared" si="60"/>
        <v>49463690</v>
      </c>
      <c r="O249" s="36">
        <f t="shared" si="61"/>
        <v>0.32954675757410146</v>
      </c>
      <c r="P249" s="31">
        <v>3684118</v>
      </c>
      <c r="Q249" s="31">
        <v>101846052</v>
      </c>
      <c r="R249" s="31">
        <v>101989726</v>
      </c>
      <c r="S249" s="31">
        <v>64992932</v>
      </c>
      <c r="T249" s="36">
        <f t="shared" si="62"/>
        <v>0.63724979514113023</v>
      </c>
      <c r="U249" s="36">
        <f t="shared" si="63"/>
        <v>0.68974419386132579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61606232</v>
      </c>
      <c r="E250" s="31">
        <v>61606232</v>
      </c>
      <c r="F250" s="31">
        <v>3946397</v>
      </c>
      <c r="G250" s="36">
        <f t="shared" si="56"/>
        <v>6.4058405649610253E-2</v>
      </c>
      <c r="H250" s="31">
        <v>5365881</v>
      </c>
      <c r="I250" s="36">
        <f t="shared" si="57"/>
        <v>8.709964602282444E-2</v>
      </c>
      <c r="J250" s="31">
        <v>5409161</v>
      </c>
      <c r="K250" s="36">
        <f t="shared" si="58"/>
        <v>8.7802172351654287E-2</v>
      </c>
      <c r="L250" s="31">
        <v>3364925</v>
      </c>
      <c r="M250" s="36">
        <f t="shared" si="59"/>
        <v>5.4619880014736173E-2</v>
      </c>
      <c r="N250" s="31">
        <f t="shared" si="60"/>
        <v>18086364</v>
      </c>
      <c r="O250" s="36">
        <f t="shared" si="61"/>
        <v>0.29358010403882517</v>
      </c>
      <c r="P250" s="31">
        <v>5455195</v>
      </c>
      <c r="Q250" s="31">
        <v>64313067</v>
      </c>
      <c r="R250" s="31">
        <v>64313067</v>
      </c>
      <c r="S250" s="31">
        <v>40637579</v>
      </c>
      <c r="T250" s="36">
        <f t="shared" si="62"/>
        <v>0.63187126497947921</v>
      </c>
      <c r="U250" s="36">
        <f t="shared" si="63"/>
        <v>-0.38317053744183294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135107674</v>
      </c>
      <c r="E251" s="31">
        <v>151769953</v>
      </c>
      <c r="F251" s="31">
        <v>41134866</v>
      </c>
      <c r="G251" s="36">
        <f t="shared" si="56"/>
        <v>0.30445987842259797</v>
      </c>
      <c r="H251" s="31">
        <v>33365819</v>
      </c>
      <c r="I251" s="36">
        <f t="shared" si="57"/>
        <v>0.24695724537452995</v>
      </c>
      <c r="J251" s="31">
        <v>27463138</v>
      </c>
      <c r="K251" s="36">
        <f t="shared" si="58"/>
        <v>0.18095240498624915</v>
      </c>
      <c r="L251" s="31">
        <v>7686541</v>
      </c>
      <c r="M251" s="36">
        <f t="shared" si="59"/>
        <v>5.0645999738828412E-2</v>
      </c>
      <c r="N251" s="31">
        <f t="shared" si="60"/>
        <v>109650364</v>
      </c>
      <c r="O251" s="36">
        <f t="shared" si="61"/>
        <v>0.72247741949290845</v>
      </c>
      <c r="P251" s="31">
        <v>45343162</v>
      </c>
      <c r="Q251" s="31">
        <v>118179681</v>
      </c>
      <c r="R251" s="31">
        <v>126523920</v>
      </c>
      <c r="S251" s="31">
        <v>148580676</v>
      </c>
      <c r="T251" s="36">
        <f t="shared" si="62"/>
        <v>1.1743287435292868</v>
      </c>
      <c r="U251" s="36">
        <f t="shared" si="63"/>
        <v>-0.83048070180901812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95769756</v>
      </c>
      <c r="E252" s="31">
        <v>88601400</v>
      </c>
      <c r="F252" s="31">
        <v>75966113</v>
      </c>
      <c r="G252" s="36">
        <f t="shared" si="56"/>
        <v>0.79321610676339194</v>
      </c>
      <c r="H252" s="31">
        <v>7321735</v>
      </c>
      <c r="I252" s="36">
        <f t="shared" si="57"/>
        <v>7.6451432120177895E-2</v>
      </c>
      <c r="J252" s="31">
        <v>630766</v>
      </c>
      <c r="K252" s="36">
        <f t="shared" si="58"/>
        <v>7.1191425869117191E-3</v>
      </c>
      <c r="L252" s="31">
        <v>1298044</v>
      </c>
      <c r="M252" s="36">
        <f t="shared" si="59"/>
        <v>1.465037798499798E-2</v>
      </c>
      <c r="N252" s="31">
        <f t="shared" si="60"/>
        <v>85216658</v>
      </c>
      <c r="O252" s="36">
        <f t="shared" si="61"/>
        <v>0.96179809799845151</v>
      </c>
      <c r="P252" s="31">
        <v>3726700</v>
      </c>
      <c r="Q252" s="31">
        <v>78475687</v>
      </c>
      <c r="R252" s="31">
        <v>77334402</v>
      </c>
      <c r="S252" s="31">
        <v>68447173</v>
      </c>
      <c r="T252" s="36">
        <f t="shared" si="62"/>
        <v>0.88508052341311183</v>
      </c>
      <c r="U252" s="36">
        <f t="shared" si="63"/>
        <v>-0.65169077199667269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166530725</v>
      </c>
      <c r="E253" s="31">
        <v>164336127</v>
      </c>
      <c r="F253" s="31">
        <v>58529433</v>
      </c>
      <c r="G253" s="36">
        <f t="shared" si="56"/>
        <v>0.35146326901537239</v>
      </c>
      <c r="H253" s="31">
        <v>-32973566</v>
      </c>
      <c r="I253" s="36">
        <f t="shared" si="57"/>
        <v>-0.19800289706298943</v>
      </c>
      <c r="J253" s="31">
        <v>52213368</v>
      </c>
      <c r="K253" s="36">
        <f t="shared" si="58"/>
        <v>0.31772300438843859</v>
      </c>
      <c r="L253" s="31">
        <v>6847242</v>
      </c>
      <c r="M253" s="36">
        <f t="shared" si="59"/>
        <v>4.1666078694917764E-2</v>
      </c>
      <c r="N253" s="31">
        <f t="shared" si="60"/>
        <v>84616477</v>
      </c>
      <c r="O253" s="36">
        <f t="shared" si="61"/>
        <v>0.51489881467146903</v>
      </c>
      <c r="P253" s="31">
        <v>11534669</v>
      </c>
      <c r="Q253" s="31">
        <v>130351254</v>
      </c>
      <c r="R253" s="31">
        <v>138306171</v>
      </c>
      <c r="S253" s="31">
        <v>79061522</v>
      </c>
      <c r="T253" s="36">
        <f t="shared" si="62"/>
        <v>0.57164131888229341</v>
      </c>
      <c r="U253" s="36">
        <f t="shared" si="63"/>
        <v>-0.40637724411511067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749462246</v>
      </c>
      <c r="E254" s="32">
        <f>SUM(E248:E253)</f>
        <v>770384121</v>
      </c>
      <c r="F254" s="32">
        <f>SUM(F248:F253)</f>
        <v>224487482</v>
      </c>
      <c r="G254" s="37">
        <f t="shared" si="56"/>
        <v>0.29953140828390706</v>
      </c>
      <c r="H254" s="32">
        <f>SUM(H248:H253)</f>
        <v>73863077</v>
      </c>
      <c r="I254" s="37">
        <f t="shared" si="57"/>
        <v>9.8554766960202558E-2</v>
      </c>
      <c r="J254" s="32">
        <f>SUM(J248:J253)</f>
        <v>159969493</v>
      </c>
      <c r="K254" s="37">
        <f t="shared" si="58"/>
        <v>0.20764900085473076</v>
      </c>
      <c r="L254" s="32">
        <f>SUM(L248:L253)</f>
        <v>43049104</v>
      </c>
      <c r="M254" s="37">
        <f t="shared" si="59"/>
        <v>5.5880051037552475E-2</v>
      </c>
      <c r="N254" s="32">
        <f t="shared" si="60"/>
        <v>501369156</v>
      </c>
      <c r="O254" s="37">
        <f t="shared" si="61"/>
        <v>0.65080411489945544</v>
      </c>
      <c r="P254" s="32">
        <f>SUM(P248:P253)</f>
        <v>113534006</v>
      </c>
      <c r="Q254" s="32">
        <f>SUM(Q248:Q253)</f>
        <v>634279981</v>
      </c>
      <c r="R254" s="32">
        <f>SUM(R248:R253)</f>
        <v>689545233</v>
      </c>
      <c r="S254" s="32">
        <f>SUM(S248:S253)</f>
        <v>556357656</v>
      </c>
      <c r="T254" s="37">
        <f t="shared" si="62"/>
        <v>0.80684722245045237</v>
      </c>
      <c r="U254" s="37">
        <f t="shared" si="63"/>
        <v>-0.6208263451921181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1358123432</v>
      </c>
      <c r="E255" s="31">
        <v>1332503227</v>
      </c>
      <c r="F255" s="31">
        <v>464417488</v>
      </c>
      <c r="G255" s="36">
        <f t="shared" si="56"/>
        <v>0.34195528702136407</v>
      </c>
      <c r="H255" s="31">
        <v>347670111</v>
      </c>
      <c r="I255" s="36">
        <f t="shared" si="57"/>
        <v>0.25599301419018594</v>
      </c>
      <c r="J255" s="31">
        <v>313966196</v>
      </c>
      <c r="K255" s="36">
        <f t="shared" si="58"/>
        <v>0.23562134007499855</v>
      </c>
      <c r="L255" s="31">
        <v>170077792</v>
      </c>
      <c r="M255" s="36">
        <f t="shared" si="59"/>
        <v>0.12763780871504035</v>
      </c>
      <c r="N255" s="31">
        <f t="shared" si="60"/>
        <v>1296131587</v>
      </c>
      <c r="O255" s="36">
        <f t="shared" si="61"/>
        <v>0.97270427623512234</v>
      </c>
      <c r="P255" s="31">
        <v>136989095</v>
      </c>
      <c r="Q255" s="31">
        <v>1217802035</v>
      </c>
      <c r="R255" s="31">
        <v>1266265562</v>
      </c>
      <c r="S255" s="31">
        <v>1161169273</v>
      </c>
      <c r="T255" s="36">
        <f t="shared" si="62"/>
        <v>0.91700296355370681</v>
      </c>
      <c r="U255" s="36">
        <f t="shared" si="63"/>
        <v>0.24154256220175774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206442302</v>
      </c>
      <c r="E256" s="31">
        <v>221231654</v>
      </c>
      <c r="F256" s="31">
        <v>27460211</v>
      </c>
      <c r="G256" s="36">
        <f t="shared" si="56"/>
        <v>0.13301639602914328</v>
      </c>
      <c r="H256" s="31">
        <v>28705864</v>
      </c>
      <c r="I256" s="36">
        <f t="shared" si="57"/>
        <v>0.13905029987507114</v>
      </c>
      <c r="J256" s="31">
        <v>25457214</v>
      </c>
      <c r="K256" s="36">
        <f t="shared" si="58"/>
        <v>0.11507039584850728</v>
      </c>
      <c r="L256" s="31">
        <v>20643105</v>
      </c>
      <c r="M256" s="36">
        <f t="shared" si="59"/>
        <v>9.3309906727904318E-2</v>
      </c>
      <c r="N256" s="31">
        <f t="shared" si="60"/>
        <v>102266394</v>
      </c>
      <c r="O256" s="36">
        <f t="shared" si="61"/>
        <v>0.46225932026887978</v>
      </c>
      <c r="P256" s="31">
        <v>19808549</v>
      </c>
      <c r="Q256" s="31">
        <v>151661162</v>
      </c>
      <c r="R256" s="31">
        <v>195547934</v>
      </c>
      <c r="S256" s="31">
        <v>87219122</v>
      </c>
      <c r="T256" s="36">
        <f t="shared" si="62"/>
        <v>0.44602425715221311</v>
      </c>
      <c r="U256" s="36">
        <f t="shared" si="63"/>
        <v>4.2131102081227612E-2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714967133</v>
      </c>
      <c r="E257" s="31">
        <v>679414844</v>
      </c>
      <c r="F257" s="31">
        <v>223929493</v>
      </c>
      <c r="G257" s="36">
        <f t="shared" si="56"/>
        <v>0.31320249933782618</v>
      </c>
      <c r="H257" s="31">
        <v>206675889</v>
      </c>
      <c r="I257" s="36">
        <f t="shared" si="57"/>
        <v>0.28907047535568325</v>
      </c>
      <c r="J257" s="31">
        <v>145980380</v>
      </c>
      <c r="K257" s="36">
        <f t="shared" si="58"/>
        <v>0.21486192315221184</v>
      </c>
      <c r="L257" s="31">
        <v>72726825</v>
      </c>
      <c r="M257" s="36">
        <f t="shared" si="59"/>
        <v>0.10704332653644523</v>
      </c>
      <c r="N257" s="31">
        <f t="shared" si="60"/>
        <v>649312587</v>
      </c>
      <c r="O257" s="36">
        <f t="shared" si="61"/>
        <v>0.95569384851414874</v>
      </c>
      <c r="P257" s="31">
        <v>90357568</v>
      </c>
      <c r="Q257" s="31">
        <v>642038296</v>
      </c>
      <c r="R257" s="31">
        <v>645517013</v>
      </c>
      <c r="S257" s="31">
        <v>556329394</v>
      </c>
      <c r="T257" s="36">
        <f t="shared" si="62"/>
        <v>0.86183537040254588</v>
      </c>
      <c r="U257" s="36">
        <f t="shared" si="63"/>
        <v>-0.19512192935515926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225153000</v>
      </c>
      <c r="E258" s="31">
        <v>226987431</v>
      </c>
      <c r="F258" s="31">
        <v>90663835</v>
      </c>
      <c r="G258" s="36">
        <f t="shared" si="56"/>
        <v>0.40267655771852917</v>
      </c>
      <c r="H258" s="31">
        <v>72601240</v>
      </c>
      <c r="I258" s="36">
        <f t="shared" si="57"/>
        <v>0.3224529097991144</v>
      </c>
      <c r="J258" s="31">
        <v>59798972</v>
      </c>
      <c r="K258" s="36">
        <f t="shared" si="58"/>
        <v>0.2634461817403449</v>
      </c>
      <c r="L258" s="31">
        <v>2313983</v>
      </c>
      <c r="M258" s="36">
        <f t="shared" si="59"/>
        <v>1.0194322169318705E-2</v>
      </c>
      <c r="N258" s="31">
        <f t="shared" si="60"/>
        <v>225378030</v>
      </c>
      <c r="O258" s="36">
        <f t="shared" si="61"/>
        <v>0.99290973516502767</v>
      </c>
      <c r="P258" s="31">
        <v>2769990</v>
      </c>
      <c r="Q258" s="31">
        <v>213554000</v>
      </c>
      <c r="R258" s="31">
        <v>215106047</v>
      </c>
      <c r="S258" s="31">
        <v>216092407</v>
      </c>
      <c r="T258" s="36">
        <f t="shared" si="62"/>
        <v>1.0045854591898107</v>
      </c>
      <c r="U258" s="36">
        <f t="shared" si="63"/>
        <v>-0.16462406001465713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2504685867</v>
      </c>
      <c r="E259" s="32">
        <f>SUM(E255:E258)</f>
        <v>2460137156</v>
      </c>
      <c r="F259" s="32">
        <f>SUM(F255:F258)</f>
        <v>806471027</v>
      </c>
      <c r="G259" s="37">
        <f t="shared" si="56"/>
        <v>0.32198489943409736</v>
      </c>
      <c r="H259" s="32">
        <f>SUM(H255:H258)</f>
        <v>655653104</v>
      </c>
      <c r="I259" s="37">
        <f t="shared" si="57"/>
        <v>0.26177059272718767</v>
      </c>
      <c r="J259" s="32">
        <f>SUM(J255:J258)</f>
        <v>545202762</v>
      </c>
      <c r="K259" s="37">
        <f t="shared" si="58"/>
        <v>0.22161478300927706</v>
      </c>
      <c r="L259" s="32">
        <f>SUM(L255:L258)</f>
        <v>265761705</v>
      </c>
      <c r="M259" s="37">
        <f t="shared" si="59"/>
        <v>0.10802719041572005</v>
      </c>
      <c r="N259" s="32">
        <f t="shared" si="60"/>
        <v>2273088598</v>
      </c>
      <c r="O259" s="37">
        <f t="shared" si="61"/>
        <v>0.92396823992361177</v>
      </c>
      <c r="P259" s="32">
        <f>SUM(P255:P258)</f>
        <v>249925202</v>
      </c>
      <c r="Q259" s="32">
        <f>SUM(Q255:Q258)</f>
        <v>2225055493</v>
      </c>
      <c r="R259" s="32">
        <f>SUM(R255:R258)</f>
        <v>2322436556</v>
      </c>
      <c r="S259" s="32">
        <f>SUM(S255:S258)</f>
        <v>2020810196</v>
      </c>
      <c r="T259" s="37">
        <f t="shared" si="62"/>
        <v>0.87012503776658601</v>
      </c>
      <c r="U259" s="37">
        <f t="shared" si="63"/>
        <v>6.336497029219168E-2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10080953836</v>
      </c>
      <c r="E260" s="32">
        <f>SUM(E234:E239,E241:E246,E248:E253,E255:E258)</f>
        <v>10145191018</v>
      </c>
      <c r="F260" s="32">
        <f>SUM(F234:F239,F241:F246,F248:F253,F255:F258)</f>
        <v>3047110287</v>
      </c>
      <c r="G260" s="37">
        <f t="shared" si="56"/>
        <v>0.30226408498355511</v>
      </c>
      <c r="H260" s="32">
        <f>SUM(H234:H239,H241:H246,H248:H253,H255:H258)</f>
        <v>2852108826</v>
      </c>
      <c r="I260" s="37">
        <f t="shared" si="57"/>
        <v>0.28292053236221171</v>
      </c>
      <c r="J260" s="32">
        <f>SUM(J234:J239,J241:J246,J248:J253,J255:J258)</f>
        <v>2377563019</v>
      </c>
      <c r="K260" s="37">
        <f t="shared" si="58"/>
        <v>0.23435369672011433</v>
      </c>
      <c r="L260" s="32">
        <f>SUM(L234:L239,L241:L246,L248:L253,L255:L258)</f>
        <v>1199964466</v>
      </c>
      <c r="M260" s="37">
        <f t="shared" si="59"/>
        <v>0.11827913972945167</v>
      </c>
      <c r="N260" s="32">
        <f t="shared" si="60"/>
        <v>9476746598</v>
      </c>
      <c r="O260" s="37">
        <f t="shared" si="61"/>
        <v>0.9341121898233341</v>
      </c>
      <c r="P260" s="32">
        <f>SUM(P234:P239,P241:P246,P248:P253,P255:P258)</f>
        <v>1047116957</v>
      </c>
      <c r="Q260" s="32">
        <f>SUM(Q234:Q239,Q241:Q246,Q248:Q253,Q255:Q258)</f>
        <v>9267537838</v>
      </c>
      <c r="R260" s="32">
        <f>SUM(R234:R239,R241:R246,R248:R253,R255:R258)</f>
        <v>9399687966</v>
      </c>
      <c r="S260" s="32">
        <f>SUM(S234:S239,S241:S246,S248:S253,S255:S258)</f>
        <v>6792486278</v>
      </c>
      <c r="T260" s="37">
        <f t="shared" si="62"/>
        <v>0.72262891093506332</v>
      </c>
      <c r="U260" s="37">
        <f t="shared" si="63"/>
        <v>0.14596985368082427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231207062</v>
      </c>
      <c r="E263" s="31">
        <v>253134542</v>
      </c>
      <c r="F263" s="31">
        <v>83343240</v>
      </c>
      <c r="G263" s="36">
        <f t="shared" ref="G263:G299" si="64">IF(($D263     =0),0,($F263     /$D263     ))</f>
        <v>0.36047013131458761</v>
      </c>
      <c r="H263" s="31">
        <v>77647880</v>
      </c>
      <c r="I263" s="36">
        <f t="shared" ref="I263:I299" si="65">IF(($D263     =0),0,($H263     /$D263     ))</f>
        <v>0.33583697369935872</v>
      </c>
      <c r="J263" s="31">
        <v>79828039</v>
      </c>
      <c r="K263" s="36">
        <f t="shared" ref="K263:K299" si="66">IF(($E263     =0),0,($J263     /$E263     ))</f>
        <v>0.31535814262756762</v>
      </c>
      <c r="L263" s="31">
        <v>26585123</v>
      </c>
      <c r="M263" s="36">
        <f t="shared" ref="M263:M299" si="67">IF(($E263     =0),0,($L263     /$E263     ))</f>
        <v>0.10502368736385254</v>
      </c>
      <c r="N263" s="31">
        <f t="shared" ref="N263:N299" si="68">$F263     +$H263     +$J263     +$L263</f>
        <v>267404282</v>
      </c>
      <c r="O263" s="36">
        <f t="shared" ref="O263:O299" si="69">IF(($E263     =0),0,($N263     /$E263     ))</f>
        <v>1.0563721564321316</v>
      </c>
      <c r="P263" s="31">
        <v>14297722</v>
      </c>
      <c r="Q263" s="31">
        <v>203112550</v>
      </c>
      <c r="R263" s="31">
        <v>214127226</v>
      </c>
      <c r="S263" s="31">
        <v>89647676</v>
      </c>
      <c r="T263" s="36">
        <f t="shared" ref="T263:T299" si="70">IF(($R263     =0),0,($S263     /$R263     ))</f>
        <v>0.41866547133992199</v>
      </c>
      <c r="U263" s="36">
        <f t="shared" ref="U263:U299" si="71">IF(($P263     =0),0,(($L263     /$P263     )-1))</f>
        <v>0.8593957135269521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94598009</v>
      </c>
      <c r="E264" s="31">
        <v>157886228</v>
      </c>
      <c r="F264" s="31">
        <v>30367797</v>
      </c>
      <c r="G264" s="36">
        <f t="shared" si="64"/>
        <v>0.32101940961569286</v>
      </c>
      <c r="H264" s="31">
        <v>25384395</v>
      </c>
      <c r="I264" s="36">
        <f t="shared" si="65"/>
        <v>0.26833963281404793</v>
      </c>
      <c r="J264" s="31">
        <v>89477558</v>
      </c>
      <c r="K264" s="36">
        <f t="shared" si="66"/>
        <v>0.5667217409234705</v>
      </c>
      <c r="L264" s="31">
        <v>-42680841</v>
      </c>
      <c r="M264" s="36">
        <f t="shared" si="67"/>
        <v>-0.27032656071813937</v>
      </c>
      <c r="N264" s="31">
        <f t="shared" si="68"/>
        <v>102548909</v>
      </c>
      <c r="O264" s="36">
        <f t="shared" si="69"/>
        <v>0.64951142540437412</v>
      </c>
      <c r="P264" s="31">
        <v>23974657</v>
      </c>
      <c r="Q264" s="31">
        <v>83251536</v>
      </c>
      <c r="R264" s="31">
        <v>88792658</v>
      </c>
      <c r="S264" s="31">
        <v>94589698</v>
      </c>
      <c r="T264" s="36">
        <f t="shared" si="70"/>
        <v>1.0652873799543201</v>
      </c>
      <c r="U264" s="36">
        <f t="shared" si="71"/>
        <v>-2.7802482429675637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213871577</v>
      </c>
      <c r="E265" s="31">
        <v>213656300</v>
      </c>
      <c r="F265" s="31">
        <v>44124455</v>
      </c>
      <c r="G265" s="36">
        <f t="shared" si="64"/>
        <v>0.20631285194105059</v>
      </c>
      <c r="H265" s="31">
        <v>42691407</v>
      </c>
      <c r="I265" s="36">
        <f t="shared" si="65"/>
        <v>0.19961234493539082</v>
      </c>
      <c r="J265" s="31">
        <v>43798851</v>
      </c>
      <c r="K265" s="36">
        <f t="shared" si="66"/>
        <v>0.20499676817393167</v>
      </c>
      <c r="L265" s="31">
        <v>29755983</v>
      </c>
      <c r="M265" s="36">
        <f t="shared" si="67"/>
        <v>0.13927032809236142</v>
      </c>
      <c r="N265" s="31">
        <f t="shared" si="68"/>
        <v>160370696</v>
      </c>
      <c r="O265" s="36">
        <f t="shared" si="69"/>
        <v>0.75060129750444993</v>
      </c>
      <c r="P265" s="31">
        <v>23789866</v>
      </c>
      <c r="Q265" s="31">
        <v>188568832</v>
      </c>
      <c r="R265" s="31">
        <v>188568832</v>
      </c>
      <c r="S265" s="31">
        <v>128516554</v>
      </c>
      <c r="T265" s="36">
        <f t="shared" si="70"/>
        <v>0.68153656485500214</v>
      </c>
      <c r="U265" s="36">
        <f t="shared" si="71"/>
        <v>0.25078396826615168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47856652</v>
      </c>
      <c r="E266" s="31">
        <v>55662702</v>
      </c>
      <c r="F266" s="31">
        <v>20089295</v>
      </c>
      <c r="G266" s="36">
        <f t="shared" si="64"/>
        <v>0.4197806190036027</v>
      </c>
      <c r="H266" s="31">
        <v>16754735</v>
      </c>
      <c r="I266" s="36">
        <f t="shared" si="65"/>
        <v>0.35010253120088719</v>
      </c>
      <c r="J266" s="31">
        <v>11692641</v>
      </c>
      <c r="K266" s="36">
        <f t="shared" si="66"/>
        <v>0.21006240408523466</v>
      </c>
      <c r="L266" s="31">
        <v>373106</v>
      </c>
      <c r="M266" s="36">
        <f t="shared" si="67"/>
        <v>6.7029803907111803E-3</v>
      </c>
      <c r="N266" s="31">
        <f t="shared" si="68"/>
        <v>48909777</v>
      </c>
      <c r="O266" s="36">
        <f t="shared" si="69"/>
        <v>0.87868132955529177</v>
      </c>
      <c r="P266" s="31">
        <v>1403849</v>
      </c>
      <c r="Q266" s="31">
        <v>48354530</v>
      </c>
      <c r="R266" s="31">
        <v>52168469</v>
      </c>
      <c r="S266" s="31">
        <v>50436999</v>
      </c>
      <c r="T266" s="36">
        <f t="shared" si="70"/>
        <v>0.96681002848674746</v>
      </c>
      <c r="U266" s="36">
        <f t="shared" si="71"/>
        <v>-0.73422640184236343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587533300</v>
      </c>
      <c r="E267" s="32">
        <f>SUM(E263:E266)</f>
        <v>680339772</v>
      </c>
      <c r="F267" s="32">
        <f>SUM(F263:F266)</f>
        <v>177924787</v>
      </c>
      <c r="G267" s="37">
        <f t="shared" si="64"/>
        <v>0.30283353641402111</v>
      </c>
      <c r="H267" s="32">
        <f>SUM(H263:H266)</f>
        <v>162478417</v>
      </c>
      <c r="I267" s="37">
        <f t="shared" si="65"/>
        <v>0.27654333294810696</v>
      </c>
      <c r="J267" s="32">
        <f>SUM(J263:J266)</f>
        <v>224797089</v>
      </c>
      <c r="K267" s="37">
        <f t="shared" si="66"/>
        <v>0.3304188557713777</v>
      </c>
      <c r="L267" s="32">
        <f>SUM(L263:L266)</f>
        <v>14033371</v>
      </c>
      <c r="M267" s="37">
        <f t="shared" si="67"/>
        <v>2.0627003708376467E-2</v>
      </c>
      <c r="N267" s="32">
        <f t="shared" si="68"/>
        <v>579233664</v>
      </c>
      <c r="O267" s="37">
        <f t="shared" si="69"/>
        <v>0.8513888028289488</v>
      </c>
      <c r="P267" s="32">
        <f>SUM(P263:P266)</f>
        <v>63466094</v>
      </c>
      <c r="Q267" s="32">
        <f>SUM(Q263:Q266)</f>
        <v>523287448</v>
      </c>
      <c r="R267" s="32">
        <f>SUM(R263:R266)</f>
        <v>543657185</v>
      </c>
      <c r="S267" s="32">
        <f>SUM(S263:S266)</f>
        <v>363190927</v>
      </c>
      <c r="T267" s="37">
        <f t="shared" si="70"/>
        <v>0.66805136954089916</v>
      </c>
      <c r="U267" s="37">
        <f t="shared" si="71"/>
        <v>-0.77888396598032328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57344206</v>
      </c>
      <c r="E268" s="31">
        <v>55567893</v>
      </c>
      <c r="F268" s="31">
        <v>-15535</v>
      </c>
      <c r="G268" s="36">
        <f t="shared" si="64"/>
        <v>-2.7090792747221922E-4</v>
      </c>
      <c r="H268" s="31">
        <v>10614684</v>
      </c>
      <c r="I268" s="36">
        <f t="shared" si="65"/>
        <v>0.18510473403363542</v>
      </c>
      <c r="J268" s="31">
        <v>8774191</v>
      </c>
      <c r="K268" s="36">
        <f t="shared" si="66"/>
        <v>0.15790037243269239</v>
      </c>
      <c r="L268" s="31">
        <v>1895236</v>
      </c>
      <c r="M268" s="36">
        <f t="shared" si="67"/>
        <v>3.4106673794523756E-2</v>
      </c>
      <c r="N268" s="31">
        <f t="shared" si="68"/>
        <v>21268576</v>
      </c>
      <c r="O268" s="36">
        <f t="shared" si="69"/>
        <v>0.3827493693165584</v>
      </c>
      <c r="P268" s="31">
        <v>-172951</v>
      </c>
      <c r="Q268" s="31">
        <v>69790663</v>
      </c>
      <c r="R268" s="31">
        <v>59037784</v>
      </c>
      <c r="S268" s="31">
        <v>13086769</v>
      </c>
      <c r="T268" s="36">
        <f t="shared" si="70"/>
        <v>0.22166768657847999</v>
      </c>
      <c r="U268" s="36">
        <f t="shared" si="71"/>
        <v>-11.958225162040115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148795627</v>
      </c>
      <c r="E269" s="31">
        <v>96309469</v>
      </c>
      <c r="F269" s="31">
        <v>86811180</v>
      </c>
      <c r="G269" s="36">
        <f t="shared" si="64"/>
        <v>0.58342561371108037</v>
      </c>
      <c r="H269" s="31">
        <v>26601991</v>
      </c>
      <c r="I269" s="36">
        <f t="shared" si="65"/>
        <v>0.1787820753630078</v>
      </c>
      <c r="J269" s="31">
        <v>20389083</v>
      </c>
      <c r="K269" s="36">
        <f t="shared" si="66"/>
        <v>0.21170382530091617</v>
      </c>
      <c r="L269" s="31">
        <v>31759239</v>
      </c>
      <c r="M269" s="36">
        <f t="shared" si="67"/>
        <v>0.32976237258664565</v>
      </c>
      <c r="N269" s="31">
        <f t="shared" si="68"/>
        <v>165561493</v>
      </c>
      <c r="O269" s="36">
        <f t="shared" si="69"/>
        <v>1.7190572715129393</v>
      </c>
      <c r="P269" s="31">
        <v>8569788</v>
      </c>
      <c r="Q269" s="31">
        <v>133775317</v>
      </c>
      <c r="R269" s="31">
        <v>140364418</v>
      </c>
      <c r="S269" s="31">
        <v>143026062</v>
      </c>
      <c r="T269" s="36">
        <f t="shared" si="70"/>
        <v>1.0189623840423718</v>
      </c>
      <c r="U269" s="36">
        <f t="shared" si="71"/>
        <v>2.705953869570636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59410314</v>
      </c>
      <c r="E270" s="31">
        <v>59410314</v>
      </c>
      <c r="F270" s="31">
        <v>26626154</v>
      </c>
      <c r="G270" s="36">
        <f t="shared" si="64"/>
        <v>0.4481739315499999</v>
      </c>
      <c r="H270" s="31">
        <v>1020604</v>
      </c>
      <c r="I270" s="36">
        <f t="shared" si="65"/>
        <v>1.71789026396999E-2</v>
      </c>
      <c r="J270" s="31">
        <v>13188590</v>
      </c>
      <c r="K270" s="36">
        <f t="shared" si="66"/>
        <v>0.22199158886788581</v>
      </c>
      <c r="L270" s="31">
        <v>721384</v>
      </c>
      <c r="M270" s="36">
        <f t="shared" si="67"/>
        <v>1.2142403421735828E-2</v>
      </c>
      <c r="N270" s="31">
        <f t="shared" si="68"/>
        <v>41556732</v>
      </c>
      <c r="O270" s="36">
        <f t="shared" si="69"/>
        <v>0.69948682647932137</v>
      </c>
      <c r="P270" s="31">
        <v>1158019</v>
      </c>
      <c r="Q270" s="31">
        <v>55273960</v>
      </c>
      <c r="R270" s="31">
        <v>55273960</v>
      </c>
      <c r="S270" s="31">
        <v>51252684</v>
      </c>
      <c r="T270" s="36">
        <f t="shared" si="70"/>
        <v>0.92724827387073405</v>
      </c>
      <c r="U270" s="36">
        <f t="shared" si="71"/>
        <v>-0.37705339895113987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44097059</v>
      </c>
      <c r="E271" s="31">
        <v>44627328</v>
      </c>
      <c r="F271" s="31">
        <v>19272008</v>
      </c>
      <c r="G271" s="36">
        <f t="shared" si="64"/>
        <v>0.43703612977908574</v>
      </c>
      <c r="H271" s="31">
        <v>232788</v>
      </c>
      <c r="I271" s="36">
        <f t="shared" si="65"/>
        <v>5.2789915082545524E-3</v>
      </c>
      <c r="J271" s="31">
        <v>84288</v>
      </c>
      <c r="K271" s="36">
        <f t="shared" si="66"/>
        <v>1.8887081924331209E-3</v>
      </c>
      <c r="L271" s="31">
        <v>19268204</v>
      </c>
      <c r="M271" s="36">
        <f t="shared" si="67"/>
        <v>0.43175795781454807</v>
      </c>
      <c r="N271" s="31">
        <f t="shared" si="68"/>
        <v>38857288</v>
      </c>
      <c r="O271" s="36">
        <f t="shared" si="69"/>
        <v>0.87070612876486797</v>
      </c>
      <c r="P271" s="31">
        <v>19426303</v>
      </c>
      <c r="Q271" s="31">
        <v>41025266</v>
      </c>
      <c r="R271" s="31">
        <v>41589266</v>
      </c>
      <c r="S271" s="31">
        <v>38864792</v>
      </c>
      <c r="T271" s="36">
        <f t="shared" si="70"/>
        <v>0.93449093330957078</v>
      </c>
      <c r="U271" s="36">
        <f t="shared" si="71"/>
        <v>-8.1383987473067076E-3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20285240</v>
      </c>
      <c r="E272" s="31">
        <v>21359320</v>
      </c>
      <c r="F272" s="31">
        <v>2590533</v>
      </c>
      <c r="G272" s="36">
        <f t="shared" si="64"/>
        <v>0.12770531677219496</v>
      </c>
      <c r="H272" s="31">
        <v>3550325</v>
      </c>
      <c r="I272" s="36">
        <f t="shared" si="65"/>
        <v>0.17502011314630736</v>
      </c>
      <c r="J272" s="31">
        <v>2697610</v>
      </c>
      <c r="K272" s="36">
        <f t="shared" si="66"/>
        <v>0.12629662367528555</v>
      </c>
      <c r="L272" s="31">
        <v>3404812</v>
      </c>
      <c r="M272" s="36">
        <f t="shared" si="67"/>
        <v>0.15940638559654521</v>
      </c>
      <c r="N272" s="31">
        <f t="shared" si="68"/>
        <v>12243280</v>
      </c>
      <c r="O272" s="36">
        <f t="shared" si="69"/>
        <v>0.57320551403321829</v>
      </c>
      <c r="P272" s="31">
        <v>4352009</v>
      </c>
      <c r="Q272" s="31">
        <v>18554491</v>
      </c>
      <c r="R272" s="31">
        <v>21380450</v>
      </c>
      <c r="S272" s="31">
        <v>14152914</v>
      </c>
      <c r="T272" s="36">
        <f t="shared" si="70"/>
        <v>0.66195585219207265</v>
      </c>
      <c r="U272" s="36">
        <f t="shared" si="71"/>
        <v>-0.21764591939033218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14853384</v>
      </c>
      <c r="E273" s="31">
        <v>14853384</v>
      </c>
      <c r="F273" s="31">
        <v>9581576</v>
      </c>
      <c r="G273" s="36">
        <f t="shared" si="64"/>
        <v>0.64507697370511663</v>
      </c>
      <c r="H273" s="31">
        <v>752794</v>
      </c>
      <c r="I273" s="36">
        <f t="shared" si="65"/>
        <v>5.0681649380370154E-2</v>
      </c>
      <c r="J273" s="31">
        <v>884196</v>
      </c>
      <c r="K273" s="36">
        <f t="shared" si="66"/>
        <v>5.95282529556901E-2</v>
      </c>
      <c r="L273" s="31">
        <v>1422652</v>
      </c>
      <c r="M273" s="36">
        <f t="shared" si="67"/>
        <v>9.5779655329721491E-2</v>
      </c>
      <c r="N273" s="31">
        <f t="shared" si="68"/>
        <v>12641218</v>
      </c>
      <c r="O273" s="36">
        <f t="shared" si="69"/>
        <v>0.85106653137089838</v>
      </c>
      <c r="P273" s="31">
        <v>668100</v>
      </c>
      <c r="Q273" s="31">
        <v>11484639</v>
      </c>
      <c r="R273" s="31">
        <v>14117215</v>
      </c>
      <c r="S273" s="31">
        <v>11836421</v>
      </c>
      <c r="T273" s="36">
        <f t="shared" si="70"/>
        <v>0.83843881388786667</v>
      </c>
      <c r="U273" s="36">
        <f t="shared" si="71"/>
        <v>1.1293997904505315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69403625</v>
      </c>
      <c r="E274" s="31">
        <v>67583625</v>
      </c>
      <c r="F274" s="31">
        <v>24388470</v>
      </c>
      <c r="G274" s="36">
        <f t="shared" si="64"/>
        <v>0.35140052122637688</v>
      </c>
      <c r="H274" s="31">
        <v>21372270</v>
      </c>
      <c r="I274" s="36">
        <f t="shared" si="65"/>
        <v>0.30794169612898464</v>
      </c>
      <c r="J274" s="31">
        <v>13953854</v>
      </c>
      <c r="K274" s="36">
        <f t="shared" si="66"/>
        <v>0.20646797208643367</v>
      </c>
      <c r="L274" s="31">
        <v>2306895</v>
      </c>
      <c r="M274" s="36">
        <f t="shared" si="67"/>
        <v>3.4133934070568132E-2</v>
      </c>
      <c r="N274" s="31">
        <f t="shared" si="68"/>
        <v>62021489</v>
      </c>
      <c r="O274" s="36">
        <f t="shared" si="69"/>
        <v>0.91769994580787873</v>
      </c>
      <c r="P274" s="31">
        <v>3129917</v>
      </c>
      <c r="Q274" s="31">
        <v>66122890</v>
      </c>
      <c r="R274" s="31">
        <v>67628506</v>
      </c>
      <c r="S274" s="31">
        <v>60916144</v>
      </c>
      <c r="T274" s="36">
        <f t="shared" si="70"/>
        <v>0.9007465579677304</v>
      </c>
      <c r="U274" s="36">
        <f t="shared" si="71"/>
        <v>-0.26295329876159657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414189455</v>
      </c>
      <c r="E275" s="32">
        <f>SUM(E268:E274)</f>
        <v>359711333</v>
      </c>
      <c r="F275" s="32">
        <f>SUM(F268:F274)</f>
        <v>169254386</v>
      </c>
      <c r="G275" s="37">
        <f t="shared" si="64"/>
        <v>0.40864001716316029</v>
      </c>
      <c r="H275" s="32">
        <f>SUM(H268:H274)</f>
        <v>64145456</v>
      </c>
      <c r="I275" s="37">
        <f t="shared" si="65"/>
        <v>0.15486984331843986</v>
      </c>
      <c r="J275" s="32">
        <f>SUM(J268:J274)</f>
        <v>59971812</v>
      </c>
      <c r="K275" s="37">
        <f t="shared" si="66"/>
        <v>0.16672205320814842</v>
      </c>
      <c r="L275" s="32">
        <f>SUM(L268:L274)</f>
        <v>60778422</v>
      </c>
      <c r="M275" s="37">
        <f t="shared" si="67"/>
        <v>0.16896443460123065</v>
      </c>
      <c r="N275" s="32">
        <f t="shared" si="68"/>
        <v>354150076</v>
      </c>
      <c r="O275" s="37">
        <f t="shared" si="69"/>
        <v>0.98453966697790973</v>
      </c>
      <c r="P275" s="32">
        <f>SUM(P268:P274)</f>
        <v>37131185</v>
      </c>
      <c r="Q275" s="32">
        <f>SUM(Q268:Q274)</f>
        <v>396027226</v>
      </c>
      <c r="R275" s="32">
        <f>SUM(R268:R274)</f>
        <v>399391599</v>
      </c>
      <c r="S275" s="32">
        <f>SUM(S268:S274)</f>
        <v>333135786</v>
      </c>
      <c r="T275" s="37">
        <f t="shared" si="70"/>
        <v>0.83410814557468949</v>
      </c>
      <c r="U275" s="37">
        <f t="shared" si="71"/>
        <v>0.63685651292841849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98780651</v>
      </c>
      <c r="E276" s="31">
        <v>94975973</v>
      </c>
      <c r="F276" s="31">
        <v>5895688</v>
      </c>
      <c r="G276" s="36">
        <f t="shared" si="64"/>
        <v>5.968464411112253E-2</v>
      </c>
      <c r="H276" s="31">
        <v>7098397</v>
      </c>
      <c r="I276" s="36">
        <f t="shared" si="65"/>
        <v>7.1860196588499903E-2</v>
      </c>
      <c r="J276" s="31">
        <v>6902770</v>
      </c>
      <c r="K276" s="36">
        <f t="shared" si="66"/>
        <v>7.2679118538748741E-2</v>
      </c>
      <c r="L276" s="31">
        <v>3430347</v>
      </c>
      <c r="M276" s="36">
        <f t="shared" si="67"/>
        <v>3.6118050614759166E-2</v>
      </c>
      <c r="N276" s="31">
        <f t="shared" si="68"/>
        <v>23327202</v>
      </c>
      <c r="O276" s="36">
        <f t="shared" si="69"/>
        <v>0.24561161379204824</v>
      </c>
      <c r="P276" s="31">
        <v>11954202</v>
      </c>
      <c r="Q276" s="31">
        <v>95553867</v>
      </c>
      <c r="R276" s="31">
        <v>95031144</v>
      </c>
      <c r="S276" s="31">
        <v>41158210</v>
      </c>
      <c r="T276" s="36">
        <f t="shared" si="70"/>
        <v>0.43310233116840097</v>
      </c>
      <c r="U276" s="36">
        <f t="shared" si="71"/>
        <v>-0.71304257699510187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24007350</v>
      </c>
      <c r="E277" s="31">
        <v>32069500</v>
      </c>
      <c r="F277" s="31">
        <v>12930935</v>
      </c>
      <c r="G277" s="36">
        <f t="shared" si="64"/>
        <v>0.53862400473188421</v>
      </c>
      <c r="H277" s="31">
        <v>6627258</v>
      </c>
      <c r="I277" s="36">
        <f t="shared" si="65"/>
        <v>0.27605120931714661</v>
      </c>
      <c r="J277" s="31">
        <v>6300364</v>
      </c>
      <c r="K277" s="36">
        <f t="shared" si="66"/>
        <v>0.19645968911270834</v>
      </c>
      <c r="L277" s="31">
        <v>5975271</v>
      </c>
      <c r="M277" s="36">
        <f t="shared" si="67"/>
        <v>0.18632254946288529</v>
      </c>
      <c r="N277" s="31">
        <f t="shared" si="68"/>
        <v>31833828</v>
      </c>
      <c r="O277" s="36">
        <f t="shared" si="69"/>
        <v>0.99265121065186546</v>
      </c>
      <c r="P277" s="31">
        <v>2662057</v>
      </c>
      <c r="Q277" s="31">
        <v>24147617</v>
      </c>
      <c r="R277" s="31">
        <v>24335317</v>
      </c>
      <c r="S277" s="31">
        <v>20707170</v>
      </c>
      <c r="T277" s="36">
        <f t="shared" si="70"/>
        <v>0.85091022237351588</v>
      </c>
      <c r="U277" s="36">
        <f t="shared" si="71"/>
        <v>1.244606708271085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48511959</v>
      </c>
      <c r="E278" s="31">
        <v>48781959</v>
      </c>
      <c r="F278" s="31">
        <v>4174814</v>
      </c>
      <c r="G278" s="36">
        <f t="shared" si="64"/>
        <v>8.6057419367459476E-2</v>
      </c>
      <c r="H278" s="31">
        <v>26492128</v>
      </c>
      <c r="I278" s="36">
        <f t="shared" si="65"/>
        <v>0.54609478870972827</v>
      </c>
      <c r="J278" s="31">
        <v>4181157</v>
      </c>
      <c r="K278" s="36">
        <f t="shared" si="66"/>
        <v>8.5711133495069355E-2</v>
      </c>
      <c r="L278" s="31">
        <v>0</v>
      </c>
      <c r="M278" s="36">
        <f t="shared" si="67"/>
        <v>0</v>
      </c>
      <c r="N278" s="31">
        <f t="shared" si="68"/>
        <v>34848099</v>
      </c>
      <c r="O278" s="36">
        <f t="shared" si="69"/>
        <v>0.714364484624326</v>
      </c>
      <c r="P278" s="31">
        <v>10921287</v>
      </c>
      <c r="Q278" s="31">
        <v>46796147</v>
      </c>
      <c r="R278" s="31">
        <v>46796147</v>
      </c>
      <c r="S278" s="31">
        <v>66885284</v>
      </c>
      <c r="T278" s="36">
        <f t="shared" si="70"/>
        <v>1.4292904071781807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68492568</v>
      </c>
      <c r="E279" s="31">
        <v>68492568</v>
      </c>
      <c r="F279" s="31">
        <v>742146</v>
      </c>
      <c r="G279" s="36">
        <f t="shared" si="64"/>
        <v>1.0835423779117174E-2</v>
      </c>
      <c r="H279" s="31">
        <v>1206377</v>
      </c>
      <c r="I279" s="36">
        <f t="shared" si="65"/>
        <v>1.7613254039474766E-2</v>
      </c>
      <c r="J279" s="31">
        <v>1326326</v>
      </c>
      <c r="K279" s="36">
        <f t="shared" si="66"/>
        <v>1.9364524337881446E-2</v>
      </c>
      <c r="L279" s="31">
        <v>446175</v>
      </c>
      <c r="M279" s="36">
        <f t="shared" si="67"/>
        <v>6.5142104176908657E-3</v>
      </c>
      <c r="N279" s="31">
        <f t="shared" si="68"/>
        <v>3721024</v>
      </c>
      <c r="O279" s="36">
        <f t="shared" si="69"/>
        <v>5.4327412574164249E-2</v>
      </c>
      <c r="P279" s="31">
        <v>1691669</v>
      </c>
      <c r="Q279" s="31">
        <v>57896868</v>
      </c>
      <c r="R279" s="31">
        <v>57896868</v>
      </c>
      <c r="S279" s="31">
        <v>17747352</v>
      </c>
      <c r="T279" s="36">
        <f t="shared" si="70"/>
        <v>0.30653388711803892</v>
      </c>
      <c r="U279" s="36">
        <f t="shared" si="71"/>
        <v>-0.73625159531799667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39149847</v>
      </c>
      <c r="E280" s="31">
        <v>46907074</v>
      </c>
      <c r="F280" s="31">
        <v>17180354</v>
      </c>
      <c r="G280" s="36">
        <f t="shared" si="64"/>
        <v>0.43883578906451409</v>
      </c>
      <c r="H280" s="31">
        <v>15518393</v>
      </c>
      <c r="I280" s="36">
        <f t="shared" si="65"/>
        <v>0.39638451205186065</v>
      </c>
      <c r="J280" s="31">
        <v>1475446</v>
      </c>
      <c r="K280" s="36">
        <f t="shared" si="66"/>
        <v>3.1454658629954196E-2</v>
      </c>
      <c r="L280" s="31">
        <v>9608166</v>
      </c>
      <c r="M280" s="36">
        <f t="shared" si="67"/>
        <v>0.20483405125632009</v>
      </c>
      <c r="N280" s="31">
        <f t="shared" si="68"/>
        <v>43782359</v>
      </c>
      <c r="O280" s="36">
        <f t="shared" si="69"/>
        <v>0.93338499434008615</v>
      </c>
      <c r="P280" s="31">
        <v>1928046</v>
      </c>
      <c r="Q280" s="31">
        <v>34373528</v>
      </c>
      <c r="R280" s="31">
        <v>34937862</v>
      </c>
      <c r="S280" s="31">
        <v>32208111</v>
      </c>
      <c r="T280" s="36">
        <f t="shared" si="70"/>
        <v>0.92186840167838546</v>
      </c>
      <c r="U280" s="36">
        <f t="shared" si="71"/>
        <v>3.9833696913870309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34836613</v>
      </c>
      <c r="E281" s="31">
        <v>33637116</v>
      </c>
      <c r="F281" s="31">
        <v>5489912</v>
      </c>
      <c r="G281" s="36">
        <f t="shared" si="64"/>
        <v>0.15759029157053817</v>
      </c>
      <c r="H281" s="31">
        <v>3921948</v>
      </c>
      <c r="I281" s="36">
        <f t="shared" si="65"/>
        <v>0.11258120874150424</v>
      </c>
      <c r="J281" s="31">
        <v>6494843</v>
      </c>
      <c r="K281" s="36">
        <f t="shared" si="66"/>
        <v>0.19308560817163992</v>
      </c>
      <c r="L281" s="31">
        <v>4010673</v>
      </c>
      <c r="M281" s="36">
        <f t="shared" si="67"/>
        <v>0.11923355735967377</v>
      </c>
      <c r="N281" s="31">
        <f t="shared" si="68"/>
        <v>19917376</v>
      </c>
      <c r="O281" s="36">
        <f t="shared" si="69"/>
        <v>0.59212496101033152</v>
      </c>
      <c r="P281" s="31">
        <v>8758652</v>
      </c>
      <c r="Q281" s="31">
        <v>31426802</v>
      </c>
      <c r="R281" s="31">
        <v>31468932</v>
      </c>
      <c r="S281" s="31">
        <v>72654931</v>
      </c>
      <c r="T281" s="36">
        <f t="shared" si="70"/>
        <v>2.3087828655894644</v>
      </c>
      <c r="U281" s="36">
        <f t="shared" si="71"/>
        <v>-0.54209015268559591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71188514</v>
      </c>
      <c r="E282" s="31">
        <v>71188515</v>
      </c>
      <c r="F282" s="31">
        <v>7601707</v>
      </c>
      <c r="G282" s="36">
        <f t="shared" si="64"/>
        <v>0.10678277397390258</v>
      </c>
      <c r="H282" s="31">
        <v>17108743</v>
      </c>
      <c r="I282" s="36">
        <f t="shared" si="65"/>
        <v>0.24033010437610763</v>
      </c>
      <c r="J282" s="31">
        <v>18242501</v>
      </c>
      <c r="K282" s="36">
        <f t="shared" si="66"/>
        <v>0.25625623740009185</v>
      </c>
      <c r="L282" s="31">
        <v>10845530</v>
      </c>
      <c r="M282" s="36">
        <f t="shared" si="67"/>
        <v>0.1523494344558248</v>
      </c>
      <c r="N282" s="31">
        <f t="shared" si="68"/>
        <v>53798481</v>
      </c>
      <c r="O282" s="36">
        <f t="shared" si="69"/>
        <v>0.75571854532995952</v>
      </c>
      <c r="P282" s="31">
        <v>9643855</v>
      </c>
      <c r="Q282" s="31">
        <v>60366758</v>
      </c>
      <c r="R282" s="31">
        <v>67448203</v>
      </c>
      <c r="S282" s="31">
        <v>75640892</v>
      </c>
      <c r="T282" s="36">
        <f t="shared" si="70"/>
        <v>1.1214663791709913</v>
      </c>
      <c r="U282" s="36">
        <f t="shared" si="71"/>
        <v>0.12460525381188337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49642876</v>
      </c>
      <c r="E283" s="31">
        <v>49983029</v>
      </c>
      <c r="F283" s="31">
        <v>13549205</v>
      </c>
      <c r="G283" s="36">
        <f t="shared" si="64"/>
        <v>0.27293352222381312</v>
      </c>
      <c r="H283" s="31">
        <v>3727539</v>
      </c>
      <c r="I283" s="36">
        <f t="shared" si="65"/>
        <v>7.5087088024473045E-2</v>
      </c>
      <c r="J283" s="31">
        <v>4004897</v>
      </c>
      <c r="K283" s="36">
        <f t="shared" si="66"/>
        <v>8.0125136073686126E-2</v>
      </c>
      <c r="L283" s="31">
        <v>2821149</v>
      </c>
      <c r="M283" s="36">
        <f t="shared" si="67"/>
        <v>5.6442137590340911E-2</v>
      </c>
      <c r="N283" s="31">
        <f t="shared" si="68"/>
        <v>24102790</v>
      </c>
      <c r="O283" s="36">
        <f t="shared" si="69"/>
        <v>0.48221947493418216</v>
      </c>
      <c r="P283" s="31">
        <v>2780518</v>
      </c>
      <c r="Q283" s="31">
        <v>83503361</v>
      </c>
      <c r="R283" s="31">
        <v>86584487</v>
      </c>
      <c r="S283" s="31">
        <v>23555097</v>
      </c>
      <c r="T283" s="36">
        <f t="shared" si="70"/>
        <v>0.27204754357440497</v>
      </c>
      <c r="U283" s="36">
        <f t="shared" si="71"/>
        <v>1.4612744819490375E-2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67240100</v>
      </c>
      <c r="E284" s="31">
        <v>67597614</v>
      </c>
      <c r="F284" s="31">
        <v>30355751</v>
      </c>
      <c r="G284" s="36">
        <f t="shared" si="64"/>
        <v>0.45145309123573579</v>
      </c>
      <c r="H284" s="31">
        <v>21080943</v>
      </c>
      <c r="I284" s="36">
        <f t="shared" si="65"/>
        <v>0.31351742486998085</v>
      </c>
      <c r="J284" s="31">
        <v>15877461</v>
      </c>
      <c r="K284" s="36">
        <f t="shared" si="66"/>
        <v>0.23488197379274364</v>
      </c>
      <c r="L284" s="31">
        <v>488353</v>
      </c>
      <c r="M284" s="36">
        <f t="shared" si="67"/>
        <v>7.2244117965465466E-3</v>
      </c>
      <c r="N284" s="31">
        <f t="shared" si="68"/>
        <v>67802508</v>
      </c>
      <c r="O284" s="36">
        <f t="shared" si="69"/>
        <v>1.0030310833160472</v>
      </c>
      <c r="P284" s="31">
        <v>-595766</v>
      </c>
      <c r="Q284" s="31">
        <v>64828150</v>
      </c>
      <c r="R284" s="31">
        <v>65263515</v>
      </c>
      <c r="S284" s="31">
        <v>65186761</v>
      </c>
      <c r="T284" s="36">
        <f t="shared" si="70"/>
        <v>0.99882393708031203</v>
      </c>
      <c r="U284" s="36">
        <f t="shared" si="71"/>
        <v>-1.819706059090314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501850478</v>
      </c>
      <c r="E285" s="32">
        <f>SUM(E276:E284)</f>
        <v>513633348</v>
      </c>
      <c r="F285" s="32">
        <f>SUM(F276:F284)</f>
        <v>97920512</v>
      </c>
      <c r="G285" s="37">
        <f t="shared" si="64"/>
        <v>0.19511889754541592</v>
      </c>
      <c r="H285" s="32">
        <f>SUM(H276:H284)</f>
        <v>102781726</v>
      </c>
      <c r="I285" s="37">
        <f t="shared" si="65"/>
        <v>0.20480547594496862</v>
      </c>
      <c r="J285" s="32">
        <f>SUM(J276:J284)</f>
        <v>64805765</v>
      </c>
      <c r="K285" s="37">
        <f t="shared" si="66"/>
        <v>0.12617125669963314</v>
      </c>
      <c r="L285" s="32">
        <f>SUM(L276:L284)</f>
        <v>37625664</v>
      </c>
      <c r="M285" s="37">
        <f t="shared" si="67"/>
        <v>7.3253935217617527E-2</v>
      </c>
      <c r="N285" s="32">
        <f t="shared" si="68"/>
        <v>303133667</v>
      </c>
      <c r="O285" s="37">
        <f t="shared" si="69"/>
        <v>0.59017520606936913</v>
      </c>
      <c r="P285" s="32">
        <f>SUM(P276:P284)</f>
        <v>49744520</v>
      </c>
      <c r="Q285" s="32">
        <f>SUM(Q276:Q284)</f>
        <v>498893098</v>
      </c>
      <c r="R285" s="32">
        <f>SUM(R276:R284)</f>
        <v>509762475</v>
      </c>
      <c r="S285" s="32">
        <f>SUM(S276:S284)</f>
        <v>415743808</v>
      </c>
      <c r="T285" s="37">
        <f t="shared" si="70"/>
        <v>0.81556377408909908</v>
      </c>
      <c r="U285" s="37">
        <f t="shared" si="71"/>
        <v>-0.24362193061667903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167490173</v>
      </c>
      <c r="E286" s="31">
        <v>167490173</v>
      </c>
      <c r="F286" s="31">
        <v>1329102</v>
      </c>
      <c r="G286" s="36">
        <f t="shared" si="64"/>
        <v>7.9354028728598897E-3</v>
      </c>
      <c r="H286" s="31">
        <v>7848526</v>
      </c>
      <c r="I286" s="36">
        <f t="shared" si="65"/>
        <v>4.6859620832799549E-2</v>
      </c>
      <c r="J286" s="31">
        <v>8074787</v>
      </c>
      <c r="K286" s="36">
        <f t="shared" si="66"/>
        <v>4.8210512028069849E-2</v>
      </c>
      <c r="L286" s="31">
        <v>7589798</v>
      </c>
      <c r="M286" s="36">
        <f t="shared" si="67"/>
        <v>4.531488542912903E-2</v>
      </c>
      <c r="N286" s="31">
        <f t="shared" si="68"/>
        <v>24842213</v>
      </c>
      <c r="O286" s="36">
        <f t="shared" si="69"/>
        <v>0.14832042116285832</v>
      </c>
      <c r="P286" s="31">
        <v>7543905</v>
      </c>
      <c r="Q286" s="31">
        <v>145810102</v>
      </c>
      <c r="R286" s="31">
        <v>146615950</v>
      </c>
      <c r="S286" s="31">
        <v>77538221</v>
      </c>
      <c r="T286" s="36">
        <f t="shared" si="70"/>
        <v>0.52885256344892895</v>
      </c>
      <c r="U286" s="36">
        <f t="shared" si="71"/>
        <v>6.0834541262118069E-3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60480018</v>
      </c>
      <c r="E287" s="31">
        <v>54242790</v>
      </c>
      <c r="F287" s="31">
        <v>20777672</v>
      </c>
      <c r="G287" s="36">
        <f t="shared" si="64"/>
        <v>0.34354606177531233</v>
      </c>
      <c r="H287" s="31">
        <v>12975398</v>
      </c>
      <c r="I287" s="36">
        <f t="shared" si="65"/>
        <v>0.21454024699529686</v>
      </c>
      <c r="J287" s="31">
        <v>6998108</v>
      </c>
      <c r="K287" s="36">
        <f t="shared" si="66"/>
        <v>0.12901452893555071</v>
      </c>
      <c r="L287" s="31">
        <v>379069</v>
      </c>
      <c r="M287" s="36">
        <f t="shared" si="67"/>
        <v>6.9883757822929091E-3</v>
      </c>
      <c r="N287" s="31">
        <f t="shared" si="68"/>
        <v>41130247</v>
      </c>
      <c r="O287" s="36">
        <f t="shared" si="69"/>
        <v>0.75826201049024211</v>
      </c>
      <c r="P287" s="31">
        <v>61836</v>
      </c>
      <c r="Q287" s="31">
        <v>56555352</v>
      </c>
      <c r="R287" s="31">
        <v>59407352</v>
      </c>
      <c r="S287" s="31">
        <v>19124412</v>
      </c>
      <c r="T287" s="36">
        <f t="shared" si="70"/>
        <v>0.3219199536111288</v>
      </c>
      <c r="U287" s="36">
        <f t="shared" si="71"/>
        <v>5.1302315803092053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113948701</v>
      </c>
      <c r="E288" s="31">
        <v>115981056</v>
      </c>
      <c r="F288" s="31">
        <v>27913563</v>
      </c>
      <c r="G288" s="36">
        <f t="shared" si="64"/>
        <v>0.24496604836241179</v>
      </c>
      <c r="H288" s="31">
        <v>7197610</v>
      </c>
      <c r="I288" s="36">
        <f t="shared" si="65"/>
        <v>6.3165353679635189E-2</v>
      </c>
      <c r="J288" s="31">
        <v>21817007</v>
      </c>
      <c r="K288" s="36">
        <f t="shared" si="66"/>
        <v>0.18810836659393754</v>
      </c>
      <c r="L288" s="31">
        <v>8912319</v>
      </c>
      <c r="M288" s="36">
        <f t="shared" si="67"/>
        <v>7.6842885445016121E-2</v>
      </c>
      <c r="N288" s="31">
        <f t="shared" si="68"/>
        <v>65840499</v>
      </c>
      <c r="O288" s="36">
        <f t="shared" si="69"/>
        <v>0.56768321716263737</v>
      </c>
      <c r="P288" s="31">
        <v>1615232</v>
      </c>
      <c r="Q288" s="31">
        <v>108371594</v>
      </c>
      <c r="R288" s="31">
        <v>109441594</v>
      </c>
      <c r="S288" s="31">
        <v>42895603</v>
      </c>
      <c r="T288" s="36">
        <f t="shared" si="70"/>
        <v>0.39194972799829653</v>
      </c>
      <c r="U288" s="36">
        <f t="shared" si="71"/>
        <v>4.5176711456930025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71247221</v>
      </c>
      <c r="E289" s="31">
        <v>73112013</v>
      </c>
      <c r="F289" s="31">
        <v>19593034</v>
      </c>
      <c r="G289" s="36">
        <f t="shared" si="64"/>
        <v>0.27500067686850549</v>
      </c>
      <c r="H289" s="31">
        <v>4908209</v>
      </c>
      <c r="I289" s="36">
        <f t="shared" si="65"/>
        <v>6.8889830804769209E-2</v>
      </c>
      <c r="J289" s="31">
        <v>4782551</v>
      </c>
      <c r="K289" s="36">
        <f t="shared" si="66"/>
        <v>6.5414024368334656E-2</v>
      </c>
      <c r="L289" s="31">
        <v>4807204</v>
      </c>
      <c r="M289" s="36">
        <f t="shared" si="67"/>
        <v>6.5751219296889013E-2</v>
      </c>
      <c r="N289" s="31">
        <f t="shared" si="68"/>
        <v>34090998</v>
      </c>
      <c r="O289" s="36">
        <f t="shared" si="69"/>
        <v>0.46628449417744794</v>
      </c>
      <c r="P289" s="31">
        <v>5509660</v>
      </c>
      <c r="Q289" s="31">
        <v>58590262</v>
      </c>
      <c r="R289" s="31">
        <v>76635782</v>
      </c>
      <c r="S289" s="31">
        <v>46290744</v>
      </c>
      <c r="T289" s="36">
        <f t="shared" si="70"/>
        <v>0.60403564486364869</v>
      </c>
      <c r="U289" s="36">
        <f t="shared" si="71"/>
        <v>-0.12749534454031641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341061659</v>
      </c>
      <c r="E290" s="31">
        <v>361621376</v>
      </c>
      <c r="F290" s="31">
        <v>110514167</v>
      </c>
      <c r="G290" s="36">
        <f t="shared" si="64"/>
        <v>0.32402987578266601</v>
      </c>
      <c r="H290" s="31">
        <v>77375233</v>
      </c>
      <c r="I290" s="36">
        <f t="shared" si="65"/>
        <v>0.22686582017710763</v>
      </c>
      <c r="J290" s="31">
        <v>64334484</v>
      </c>
      <c r="K290" s="36">
        <f t="shared" si="66"/>
        <v>0.17790564460437205</v>
      </c>
      <c r="L290" s="31">
        <v>74786049</v>
      </c>
      <c r="M290" s="36">
        <f t="shared" si="67"/>
        <v>0.20680760033389176</v>
      </c>
      <c r="N290" s="31">
        <f t="shared" si="68"/>
        <v>327009933</v>
      </c>
      <c r="O290" s="36">
        <f t="shared" si="69"/>
        <v>0.90428817183639054</v>
      </c>
      <c r="P290" s="31">
        <v>37564034</v>
      </c>
      <c r="Q290" s="31">
        <v>351839178</v>
      </c>
      <c r="R290" s="31">
        <v>353245933</v>
      </c>
      <c r="S290" s="31">
        <v>259740637</v>
      </c>
      <c r="T290" s="36">
        <f t="shared" si="70"/>
        <v>0.7352968930006053</v>
      </c>
      <c r="U290" s="36">
        <f t="shared" si="71"/>
        <v>0.9908950407190027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88046000</v>
      </c>
      <c r="E291" s="31">
        <v>90285654</v>
      </c>
      <c r="F291" s="31">
        <v>243415</v>
      </c>
      <c r="G291" s="36">
        <f t="shared" si="64"/>
        <v>2.7646343956568157E-3</v>
      </c>
      <c r="H291" s="31">
        <v>551573</v>
      </c>
      <c r="I291" s="36">
        <f t="shared" si="65"/>
        <v>6.2646003225586624E-3</v>
      </c>
      <c r="J291" s="31">
        <v>27820011</v>
      </c>
      <c r="K291" s="36">
        <f t="shared" si="66"/>
        <v>0.30813323897504247</v>
      </c>
      <c r="L291" s="31">
        <v>21531079</v>
      </c>
      <c r="M291" s="36">
        <f t="shared" si="67"/>
        <v>0.23847730005920986</v>
      </c>
      <c r="N291" s="31">
        <f t="shared" si="68"/>
        <v>50146078</v>
      </c>
      <c r="O291" s="36">
        <f t="shared" si="69"/>
        <v>0.55541579174915212</v>
      </c>
      <c r="P291" s="31">
        <v>1660097</v>
      </c>
      <c r="Q291" s="31">
        <v>83243000</v>
      </c>
      <c r="R291" s="31">
        <v>84143000</v>
      </c>
      <c r="S291" s="31">
        <v>82262027</v>
      </c>
      <c r="T291" s="36">
        <f t="shared" si="70"/>
        <v>0.97764552012645145</v>
      </c>
      <c r="U291" s="36">
        <f t="shared" si="71"/>
        <v>11.969771645873704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842273772</v>
      </c>
      <c r="E292" s="32">
        <f>SUM(E286:E291)</f>
        <v>862733062</v>
      </c>
      <c r="F292" s="32">
        <f>SUM(F286:F291)</f>
        <v>180370953</v>
      </c>
      <c r="G292" s="37">
        <f t="shared" si="64"/>
        <v>0.21414765483164067</v>
      </c>
      <c r="H292" s="32">
        <f>SUM(H286:H291)</f>
        <v>110856549</v>
      </c>
      <c r="I292" s="37">
        <f t="shared" si="65"/>
        <v>0.13161581505354059</v>
      </c>
      <c r="J292" s="32">
        <f>SUM(J286:J291)</f>
        <v>133826948</v>
      </c>
      <c r="K292" s="37">
        <f t="shared" si="66"/>
        <v>0.15511976287284096</v>
      </c>
      <c r="L292" s="32">
        <f>SUM(L286:L291)</f>
        <v>118005518</v>
      </c>
      <c r="M292" s="37">
        <f t="shared" si="67"/>
        <v>0.13678103134988004</v>
      </c>
      <c r="N292" s="32">
        <f t="shared" si="68"/>
        <v>543059968</v>
      </c>
      <c r="O292" s="37">
        <f t="shared" si="69"/>
        <v>0.62946465357554593</v>
      </c>
      <c r="P292" s="32">
        <f>SUM(P286:P291)</f>
        <v>53954764</v>
      </c>
      <c r="Q292" s="32">
        <f>SUM(Q286:Q291)</f>
        <v>804409488</v>
      </c>
      <c r="R292" s="32">
        <f>SUM(R286:R291)</f>
        <v>829489611</v>
      </c>
      <c r="S292" s="32">
        <f>SUM(S286:S291)</f>
        <v>527851644</v>
      </c>
      <c r="T292" s="37">
        <f t="shared" si="70"/>
        <v>0.63635714902281038</v>
      </c>
      <c r="U292" s="37">
        <f t="shared" si="71"/>
        <v>1.1871195284998373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691346959</v>
      </c>
      <c r="E293" s="31">
        <v>698846959</v>
      </c>
      <c r="F293" s="31">
        <v>286227513</v>
      </c>
      <c r="G293" s="36">
        <f t="shared" si="64"/>
        <v>0.41401427933380119</v>
      </c>
      <c r="H293" s="31">
        <v>141807521</v>
      </c>
      <c r="I293" s="36">
        <f t="shared" si="65"/>
        <v>0.20511773307735054</v>
      </c>
      <c r="J293" s="31">
        <v>149765082</v>
      </c>
      <c r="K293" s="36">
        <f t="shared" si="66"/>
        <v>0.21430311754422329</v>
      </c>
      <c r="L293" s="31">
        <v>153379416</v>
      </c>
      <c r="M293" s="36">
        <f t="shared" si="67"/>
        <v>0.21947497091419696</v>
      </c>
      <c r="N293" s="31">
        <f t="shared" si="68"/>
        <v>731179532</v>
      </c>
      <c r="O293" s="36">
        <f t="shared" si="69"/>
        <v>1.0462655987603717</v>
      </c>
      <c r="P293" s="31">
        <v>165971368</v>
      </c>
      <c r="Q293" s="31">
        <v>655910850</v>
      </c>
      <c r="R293" s="31">
        <v>659225250</v>
      </c>
      <c r="S293" s="31">
        <v>701291354</v>
      </c>
      <c r="T293" s="36">
        <f t="shared" si="70"/>
        <v>1.0638114271260088</v>
      </c>
      <c r="U293" s="36">
        <f t="shared" si="71"/>
        <v>-7.5868218426686673E-2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177641809</v>
      </c>
      <c r="E294" s="31">
        <v>186935734</v>
      </c>
      <c r="F294" s="31">
        <v>70811821</v>
      </c>
      <c r="G294" s="36">
        <f t="shared" si="64"/>
        <v>0.39862136846399709</v>
      </c>
      <c r="H294" s="31">
        <v>8100233</v>
      </c>
      <c r="I294" s="36">
        <f t="shared" si="65"/>
        <v>4.5598685611223426E-2</v>
      </c>
      <c r="J294" s="31">
        <v>47281630</v>
      </c>
      <c r="K294" s="36">
        <f t="shared" si="66"/>
        <v>0.25292986519099658</v>
      </c>
      <c r="L294" s="31">
        <v>11436066</v>
      </c>
      <c r="M294" s="36">
        <f t="shared" si="67"/>
        <v>6.117645757338188E-2</v>
      </c>
      <c r="N294" s="31">
        <f t="shared" si="68"/>
        <v>137629750</v>
      </c>
      <c r="O294" s="36">
        <f t="shared" si="69"/>
        <v>0.7362409907139531</v>
      </c>
      <c r="P294" s="31">
        <v>13779865</v>
      </c>
      <c r="Q294" s="31">
        <v>163322323</v>
      </c>
      <c r="R294" s="31">
        <v>162817674</v>
      </c>
      <c r="S294" s="31">
        <v>116610998</v>
      </c>
      <c r="T294" s="36">
        <f t="shared" si="70"/>
        <v>0.71620601827293029</v>
      </c>
      <c r="U294" s="36">
        <f t="shared" si="71"/>
        <v>-0.17008867648558246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21880848</v>
      </c>
      <c r="E295" s="31">
        <v>25498438</v>
      </c>
      <c r="F295" s="31">
        <v>3140217</v>
      </c>
      <c r="G295" s="36">
        <f t="shared" si="64"/>
        <v>0.14351441041041921</v>
      </c>
      <c r="H295" s="31">
        <v>6943577</v>
      </c>
      <c r="I295" s="36">
        <f t="shared" si="65"/>
        <v>0.31733582720377201</v>
      </c>
      <c r="J295" s="31">
        <v>4881393</v>
      </c>
      <c r="K295" s="36">
        <f t="shared" si="66"/>
        <v>0.19143890304182554</v>
      </c>
      <c r="L295" s="31">
        <v>4832036</v>
      </c>
      <c r="M295" s="36">
        <f t="shared" si="67"/>
        <v>0.18950321584404503</v>
      </c>
      <c r="N295" s="31">
        <f t="shared" si="68"/>
        <v>19797223</v>
      </c>
      <c r="O295" s="36">
        <f t="shared" si="69"/>
        <v>0.77640924514670273</v>
      </c>
      <c r="P295" s="31">
        <v>8834268</v>
      </c>
      <c r="Q295" s="31">
        <v>21340390</v>
      </c>
      <c r="R295" s="31">
        <v>24450235</v>
      </c>
      <c r="S295" s="31">
        <v>29417766</v>
      </c>
      <c r="T295" s="36">
        <f t="shared" si="70"/>
        <v>1.2031690492954361</v>
      </c>
      <c r="U295" s="36">
        <f t="shared" si="71"/>
        <v>-0.45303493170005704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58495142</v>
      </c>
      <c r="E296" s="31">
        <v>60695142</v>
      </c>
      <c r="F296" s="31">
        <v>14510746</v>
      </c>
      <c r="G296" s="36">
        <f t="shared" si="64"/>
        <v>0.24806754037796849</v>
      </c>
      <c r="H296" s="31">
        <v>14694643</v>
      </c>
      <c r="I296" s="36">
        <f t="shared" si="65"/>
        <v>0.25121133990921846</v>
      </c>
      <c r="J296" s="31">
        <v>33745123</v>
      </c>
      <c r="K296" s="36">
        <f t="shared" si="66"/>
        <v>0.55597733011317441</v>
      </c>
      <c r="L296" s="31">
        <v>-1966272</v>
      </c>
      <c r="M296" s="36">
        <f t="shared" si="67"/>
        <v>-3.2395871155553112E-2</v>
      </c>
      <c r="N296" s="31">
        <f t="shared" si="68"/>
        <v>60984240</v>
      </c>
      <c r="O296" s="36">
        <f t="shared" si="69"/>
        <v>1.0047631159673371</v>
      </c>
      <c r="P296" s="31">
        <v>13884321</v>
      </c>
      <c r="Q296" s="31">
        <v>35606861</v>
      </c>
      <c r="R296" s="31">
        <v>51025519</v>
      </c>
      <c r="S296" s="31">
        <v>54892638</v>
      </c>
      <c r="T296" s="36">
        <f t="shared" si="70"/>
        <v>1.075787940540105</v>
      </c>
      <c r="U296" s="36">
        <f t="shared" si="71"/>
        <v>-1.1416181605135749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144351000</v>
      </c>
      <c r="E297" s="31">
        <v>144461000</v>
      </c>
      <c r="F297" s="31">
        <v>59558598</v>
      </c>
      <c r="G297" s="36">
        <f t="shared" si="64"/>
        <v>0.41259567304694805</v>
      </c>
      <c r="H297" s="31">
        <v>46735580</v>
      </c>
      <c r="I297" s="36">
        <f t="shared" si="65"/>
        <v>0.32376346544187434</v>
      </c>
      <c r="J297" s="31">
        <v>36701211</v>
      </c>
      <c r="K297" s="36">
        <f t="shared" si="66"/>
        <v>0.2540561881753553</v>
      </c>
      <c r="L297" s="31">
        <v>3944364</v>
      </c>
      <c r="M297" s="36">
        <f t="shared" si="67"/>
        <v>2.7304005925474696E-2</v>
      </c>
      <c r="N297" s="31">
        <f t="shared" si="68"/>
        <v>146939753</v>
      </c>
      <c r="O297" s="36">
        <f t="shared" si="69"/>
        <v>1.0171586310492104</v>
      </c>
      <c r="P297" s="31">
        <v>40078668</v>
      </c>
      <c r="Q297" s="31">
        <v>140731000</v>
      </c>
      <c r="R297" s="31">
        <v>140731000</v>
      </c>
      <c r="S297" s="31">
        <v>141682872</v>
      </c>
      <c r="T297" s="36">
        <f t="shared" si="70"/>
        <v>1.0067637691766562</v>
      </c>
      <c r="U297" s="36">
        <f t="shared" si="71"/>
        <v>-0.90158445385460417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1093715758</v>
      </c>
      <c r="E298" s="32">
        <f>SUM(E293:E297)</f>
        <v>1116437273</v>
      </c>
      <c r="F298" s="32">
        <f>SUM(F293:F297)</f>
        <v>434248895</v>
      </c>
      <c r="G298" s="37">
        <f t="shared" si="64"/>
        <v>0.3970399912625196</v>
      </c>
      <c r="H298" s="32">
        <f>SUM(H293:H297)</f>
        <v>218281554</v>
      </c>
      <c r="I298" s="37">
        <f t="shared" si="65"/>
        <v>0.19957795469561115</v>
      </c>
      <c r="J298" s="32">
        <f>SUM(J293:J297)</f>
        <v>272374439</v>
      </c>
      <c r="K298" s="37">
        <f t="shared" si="66"/>
        <v>0.2439675256166407</v>
      </c>
      <c r="L298" s="32">
        <f>SUM(L293:L297)</f>
        <v>171625610</v>
      </c>
      <c r="M298" s="37">
        <f t="shared" si="67"/>
        <v>0.15372615564761782</v>
      </c>
      <c r="N298" s="32">
        <f t="shared" si="68"/>
        <v>1096530498</v>
      </c>
      <c r="O298" s="37">
        <f t="shared" si="69"/>
        <v>0.9821693744185841</v>
      </c>
      <c r="P298" s="32">
        <f>SUM(P293:P297)</f>
        <v>242548490</v>
      </c>
      <c r="Q298" s="32">
        <f>SUM(Q293:Q297)</f>
        <v>1016911424</v>
      </c>
      <c r="R298" s="32">
        <f>SUM(R293:R297)</f>
        <v>1038249678</v>
      </c>
      <c r="S298" s="32">
        <f>SUM(S293:S297)</f>
        <v>1043895628</v>
      </c>
      <c r="T298" s="37">
        <f t="shared" si="70"/>
        <v>1.0054379501574957</v>
      </c>
      <c r="U298" s="37">
        <f t="shared" si="71"/>
        <v>-0.29240701519106549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3439562763</v>
      </c>
      <c r="E299" s="32">
        <f>SUM(E263:E266,E268:E274,E276:E284,E286:E291,E293:E297)</f>
        <v>3532854788</v>
      </c>
      <c r="F299" s="32">
        <f>SUM(F263:F266,F268:F274,F276:F284,F286:F291,F293:F297)</f>
        <v>1059719533</v>
      </c>
      <c r="G299" s="37">
        <f t="shared" si="64"/>
        <v>0.30809716409294668</v>
      </c>
      <c r="H299" s="32">
        <f>SUM(H263:H266,H268:H274,H276:H284,H286:H291,H293:H297)</f>
        <v>658543702</v>
      </c>
      <c r="I299" s="37">
        <f t="shared" si="65"/>
        <v>0.19146145814929558</v>
      </c>
      <c r="J299" s="32">
        <f>SUM(J263:J266,J268:J274,J276:J284,J286:J291,J293:J297)</f>
        <v>755776053</v>
      </c>
      <c r="K299" s="37">
        <f t="shared" si="66"/>
        <v>0.21392785674835385</v>
      </c>
      <c r="L299" s="32">
        <f>SUM(L263:L266,L268:L274,L276:L284,L286:L291,L293:L297)</f>
        <v>402068585</v>
      </c>
      <c r="M299" s="37">
        <f t="shared" si="67"/>
        <v>0.11380840966509603</v>
      </c>
      <c r="N299" s="32">
        <f t="shared" si="68"/>
        <v>2876107873</v>
      </c>
      <c r="O299" s="37">
        <f t="shared" si="69"/>
        <v>0.81410305421248463</v>
      </c>
      <c r="P299" s="32">
        <f>SUM(P263:P266,P268:P274,P276:P284,P286:P291,P293:P297)</f>
        <v>446845053</v>
      </c>
      <c r="Q299" s="32">
        <f>SUM(Q263:Q266,Q268:Q274,Q276:Q284,Q286:Q291,Q293:Q297)</f>
        <v>3239528684</v>
      </c>
      <c r="R299" s="32">
        <f>SUM(R263:R266,R268:R274,R276:R284,R286:R291,R293:R297)</f>
        <v>3320550548</v>
      </c>
      <c r="S299" s="32">
        <f>SUM(S263:S266,S268:S274,S276:S284,S286:S291,S293:S297)</f>
        <v>2683817793</v>
      </c>
      <c r="T299" s="37">
        <f t="shared" si="70"/>
        <v>0.80824482392430064</v>
      </c>
      <c r="U299" s="37">
        <f t="shared" si="71"/>
        <v>-0.10020580444917671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18651438180</v>
      </c>
      <c r="E302" s="31">
        <v>18991445271</v>
      </c>
      <c r="F302" s="31">
        <v>5251555013</v>
      </c>
      <c r="G302" s="36">
        <f t="shared" ref="G302:G339" si="72">IF(($D302     =0),0,($F302     /$D302     ))</f>
        <v>0.28156300668713363</v>
      </c>
      <c r="H302" s="31">
        <v>5164372992</v>
      </c>
      <c r="I302" s="36">
        <f t="shared" ref="I302:I339" si="73">IF(($D302     =0),0,($H302     /$D302     ))</f>
        <v>0.27688872794473163</v>
      </c>
      <c r="J302" s="31">
        <v>5024853099</v>
      </c>
      <c r="K302" s="36">
        <f t="shared" ref="K302:K339" si="74">IF(($E302     =0),0,($J302     /$E302     ))</f>
        <v>0.26458508171955547</v>
      </c>
      <c r="L302" s="31">
        <v>3806925718</v>
      </c>
      <c r="M302" s="36">
        <f t="shared" ref="M302:M339" si="75">IF(($E302     =0),0,($L302     /$E302     ))</f>
        <v>0.20045476601052517</v>
      </c>
      <c r="N302" s="31">
        <f t="shared" ref="N302:N339" si="76">$F302     +$H302     +$J302     +$L302</f>
        <v>19247706822</v>
      </c>
      <c r="O302" s="36">
        <f t="shared" ref="O302:O339" si="77">IF(($E302     =0),0,($N302     /$E302     ))</f>
        <v>1.013493525497573</v>
      </c>
      <c r="P302" s="31">
        <v>3643353292</v>
      </c>
      <c r="Q302" s="31">
        <v>17680058839</v>
      </c>
      <c r="R302" s="31">
        <v>17813009703</v>
      </c>
      <c r="S302" s="31">
        <v>18012291209</v>
      </c>
      <c r="T302" s="36">
        <f t="shared" ref="T302:T339" si="78">IF(($R302     =0),0,($S302     /$R302     ))</f>
        <v>1.0111874135433967</v>
      </c>
      <c r="U302" s="36">
        <f t="shared" ref="U302:U339" si="79">IF(($P302     =0),0,(($L302     /$P302     )-1))</f>
        <v>4.4896119835309056E-2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18651438180</v>
      </c>
      <c r="E303" s="32">
        <f>E302</f>
        <v>18991445271</v>
      </c>
      <c r="F303" s="32">
        <f>F302</f>
        <v>5251555013</v>
      </c>
      <c r="G303" s="37">
        <f t="shared" si="72"/>
        <v>0.28156300668713363</v>
      </c>
      <c r="H303" s="32">
        <f>H302</f>
        <v>5164372992</v>
      </c>
      <c r="I303" s="37">
        <f t="shared" si="73"/>
        <v>0.27688872794473163</v>
      </c>
      <c r="J303" s="32">
        <f>J302</f>
        <v>5024853099</v>
      </c>
      <c r="K303" s="37">
        <f t="shared" si="74"/>
        <v>0.26458508171955547</v>
      </c>
      <c r="L303" s="32">
        <f>L302</f>
        <v>3806925718</v>
      </c>
      <c r="M303" s="37">
        <f t="shared" si="75"/>
        <v>0.20045476601052517</v>
      </c>
      <c r="N303" s="32">
        <f t="shared" si="76"/>
        <v>19247706822</v>
      </c>
      <c r="O303" s="37">
        <f t="shared" si="77"/>
        <v>1.013493525497573</v>
      </c>
      <c r="P303" s="32">
        <f>P302</f>
        <v>3643353292</v>
      </c>
      <c r="Q303" s="32">
        <f>Q302</f>
        <v>17680058839</v>
      </c>
      <c r="R303" s="32">
        <f>R302</f>
        <v>17813009703</v>
      </c>
      <c r="S303" s="32">
        <f>S302</f>
        <v>18012291209</v>
      </c>
      <c r="T303" s="37">
        <f t="shared" si="78"/>
        <v>1.0111874135433967</v>
      </c>
      <c r="U303" s="37">
        <f t="shared" si="79"/>
        <v>4.4896119835309056E-2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150515207</v>
      </c>
      <c r="E304" s="31">
        <v>161881464</v>
      </c>
      <c r="F304" s="31">
        <v>53139483</v>
      </c>
      <c r="G304" s="36">
        <f t="shared" si="72"/>
        <v>0.35305059242286396</v>
      </c>
      <c r="H304" s="31">
        <v>40458681</v>
      </c>
      <c r="I304" s="36">
        <f t="shared" si="73"/>
        <v>0.26880128464361747</v>
      </c>
      <c r="J304" s="31">
        <v>32594361</v>
      </c>
      <c r="K304" s="36">
        <f t="shared" si="74"/>
        <v>0.20134708566757217</v>
      </c>
      <c r="L304" s="31">
        <v>15637643</v>
      </c>
      <c r="M304" s="36">
        <f t="shared" si="75"/>
        <v>9.6599342590576023E-2</v>
      </c>
      <c r="N304" s="31">
        <f t="shared" si="76"/>
        <v>141830168</v>
      </c>
      <c r="O304" s="36">
        <f t="shared" si="77"/>
        <v>0.87613593610692819</v>
      </c>
      <c r="P304" s="31">
        <v>16586751</v>
      </c>
      <c r="Q304" s="31">
        <v>138485557</v>
      </c>
      <c r="R304" s="31">
        <v>149534960</v>
      </c>
      <c r="S304" s="31">
        <v>135401265</v>
      </c>
      <c r="T304" s="36">
        <f t="shared" si="78"/>
        <v>0.9054823367057443</v>
      </c>
      <c r="U304" s="36">
        <f t="shared" si="79"/>
        <v>-5.7220850545112834E-2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95129759</v>
      </c>
      <c r="E305" s="31">
        <v>113771370</v>
      </c>
      <c r="F305" s="31">
        <v>31258649</v>
      </c>
      <c r="G305" s="36">
        <f t="shared" si="72"/>
        <v>0.32858959518650732</v>
      </c>
      <c r="H305" s="31">
        <v>21042713</v>
      </c>
      <c r="I305" s="36">
        <f t="shared" si="73"/>
        <v>0.22120010836987403</v>
      </c>
      <c r="J305" s="31">
        <v>21199182</v>
      </c>
      <c r="K305" s="36">
        <f t="shared" si="74"/>
        <v>0.18633142942728034</v>
      </c>
      <c r="L305" s="31">
        <v>21462578</v>
      </c>
      <c r="M305" s="36">
        <f t="shared" si="75"/>
        <v>0.18864656371809532</v>
      </c>
      <c r="N305" s="31">
        <f t="shared" si="76"/>
        <v>94963122</v>
      </c>
      <c r="O305" s="36">
        <f t="shared" si="77"/>
        <v>0.83468382247660378</v>
      </c>
      <c r="P305" s="31">
        <v>22196478</v>
      </c>
      <c r="Q305" s="31">
        <v>80388691</v>
      </c>
      <c r="R305" s="31">
        <v>89486474</v>
      </c>
      <c r="S305" s="31">
        <v>87841967</v>
      </c>
      <c r="T305" s="36">
        <f t="shared" si="78"/>
        <v>0.98162284279968393</v>
      </c>
      <c r="U305" s="36">
        <f t="shared" si="79"/>
        <v>-3.3063804086396087E-2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131204703</v>
      </c>
      <c r="E306" s="31">
        <v>139013368</v>
      </c>
      <c r="F306" s="31">
        <v>39268716</v>
      </c>
      <c r="G306" s="36">
        <f t="shared" si="72"/>
        <v>0.29929350931879323</v>
      </c>
      <c r="H306" s="31">
        <v>31973000</v>
      </c>
      <c r="I306" s="36">
        <f t="shared" si="73"/>
        <v>0.24368791109568685</v>
      </c>
      <c r="J306" s="31">
        <v>30937532</v>
      </c>
      <c r="K306" s="36">
        <f t="shared" si="74"/>
        <v>0.22255076936197962</v>
      </c>
      <c r="L306" s="31">
        <v>31841931</v>
      </c>
      <c r="M306" s="36">
        <f t="shared" si="75"/>
        <v>0.22905661130374166</v>
      </c>
      <c r="N306" s="31">
        <f t="shared" si="76"/>
        <v>134021179</v>
      </c>
      <c r="O306" s="36">
        <f t="shared" si="77"/>
        <v>0.96408842493478752</v>
      </c>
      <c r="P306" s="31">
        <v>29957176</v>
      </c>
      <c r="Q306" s="31">
        <v>115488236</v>
      </c>
      <c r="R306" s="31">
        <v>123996761</v>
      </c>
      <c r="S306" s="31">
        <v>123278269</v>
      </c>
      <c r="T306" s="36">
        <f t="shared" si="78"/>
        <v>0.99420555832099522</v>
      </c>
      <c r="U306" s="36">
        <f t="shared" si="79"/>
        <v>6.2914975697308639E-2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436185160</v>
      </c>
      <c r="E307" s="31">
        <v>460509373</v>
      </c>
      <c r="F307" s="31">
        <v>128337788</v>
      </c>
      <c r="G307" s="36">
        <f t="shared" si="72"/>
        <v>0.2942277724441611</v>
      </c>
      <c r="H307" s="31">
        <v>116157711</v>
      </c>
      <c r="I307" s="36">
        <f t="shared" si="73"/>
        <v>0.26630367479718936</v>
      </c>
      <c r="J307" s="31">
        <v>115072564</v>
      </c>
      <c r="K307" s="36">
        <f t="shared" si="74"/>
        <v>0.24988104639511866</v>
      </c>
      <c r="L307" s="31">
        <v>106203189</v>
      </c>
      <c r="M307" s="36">
        <f t="shared" si="75"/>
        <v>0.2306211235357418</v>
      </c>
      <c r="N307" s="31">
        <f t="shared" si="76"/>
        <v>465771252</v>
      </c>
      <c r="O307" s="36">
        <f t="shared" si="77"/>
        <v>1.0114262147710944</v>
      </c>
      <c r="P307" s="31">
        <v>94518113</v>
      </c>
      <c r="Q307" s="31">
        <v>376333236</v>
      </c>
      <c r="R307" s="31">
        <v>401277707</v>
      </c>
      <c r="S307" s="31">
        <v>407611334</v>
      </c>
      <c r="T307" s="36">
        <f t="shared" si="78"/>
        <v>1.0157836502988191</v>
      </c>
      <c r="U307" s="36">
        <f t="shared" si="79"/>
        <v>0.12362790188162132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318757838</v>
      </c>
      <c r="E308" s="31">
        <v>337778358</v>
      </c>
      <c r="F308" s="31">
        <v>79776392</v>
      </c>
      <c r="G308" s="36">
        <f t="shared" si="72"/>
        <v>0.25027272270556683</v>
      </c>
      <c r="H308" s="31">
        <v>71002536</v>
      </c>
      <c r="I308" s="36">
        <f t="shared" si="73"/>
        <v>0.22274757679840959</v>
      </c>
      <c r="J308" s="31">
        <v>63594831</v>
      </c>
      <c r="K308" s="36">
        <f t="shared" si="74"/>
        <v>0.1882738473138057</v>
      </c>
      <c r="L308" s="31">
        <v>85562579</v>
      </c>
      <c r="M308" s="36">
        <f t="shared" si="75"/>
        <v>0.25330983165001947</v>
      </c>
      <c r="N308" s="31">
        <f t="shared" si="76"/>
        <v>299936338</v>
      </c>
      <c r="O308" s="36">
        <f t="shared" si="77"/>
        <v>0.88796789639198848</v>
      </c>
      <c r="P308" s="31">
        <v>92227492</v>
      </c>
      <c r="Q308" s="31">
        <v>267175277</v>
      </c>
      <c r="R308" s="31">
        <v>283228950</v>
      </c>
      <c r="S308" s="31">
        <v>288504012</v>
      </c>
      <c r="T308" s="36">
        <f t="shared" si="78"/>
        <v>1.0186247274510603</v>
      </c>
      <c r="U308" s="36">
        <f t="shared" si="79"/>
        <v>-7.226601152723533E-2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136867852</v>
      </c>
      <c r="E309" s="31">
        <v>141831852</v>
      </c>
      <c r="F309" s="31">
        <v>42616711</v>
      </c>
      <c r="G309" s="36">
        <f t="shared" si="72"/>
        <v>0.31137122689702179</v>
      </c>
      <c r="H309" s="31">
        <v>35159161</v>
      </c>
      <c r="I309" s="36">
        <f t="shared" si="73"/>
        <v>0.25688399785802146</v>
      </c>
      <c r="J309" s="31">
        <v>47785679</v>
      </c>
      <c r="K309" s="36">
        <f t="shared" si="74"/>
        <v>0.33691782435443346</v>
      </c>
      <c r="L309" s="31">
        <v>15017188</v>
      </c>
      <c r="M309" s="36">
        <f t="shared" si="75"/>
        <v>0.10588022216617464</v>
      </c>
      <c r="N309" s="31">
        <f t="shared" si="76"/>
        <v>140578739</v>
      </c>
      <c r="O309" s="36">
        <f t="shared" si="77"/>
        <v>0.99116479844033911</v>
      </c>
      <c r="P309" s="31">
        <v>16935751</v>
      </c>
      <c r="Q309" s="31">
        <v>131003886</v>
      </c>
      <c r="R309" s="31">
        <v>136085938</v>
      </c>
      <c r="S309" s="31">
        <v>136462186</v>
      </c>
      <c r="T309" s="36">
        <f t="shared" si="78"/>
        <v>1.002764782353927</v>
      </c>
      <c r="U309" s="36">
        <f t="shared" si="79"/>
        <v>-0.11328479026409866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1268660519</v>
      </c>
      <c r="E310" s="32">
        <f>SUM(E304:E309)</f>
        <v>1354785785</v>
      </c>
      <c r="F310" s="32">
        <f>SUM(F304:F309)</f>
        <v>374397739</v>
      </c>
      <c r="G310" s="37">
        <f t="shared" si="72"/>
        <v>0.29511262736788929</v>
      </c>
      <c r="H310" s="32">
        <f>SUM(H304:H309)</f>
        <v>315793802</v>
      </c>
      <c r="I310" s="37">
        <f t="shared" si="73"/>
        <v>0.24891907430753743</v>
      </c>
      <c r="J310" s="32">
        <f>SUM(J304:J309)</f>
        <v>311184149</v>
      </c>
      <c r="K310" s="37">
        <f t="shared" si="74"/>
        <v>0.22969251113008984</v>
      </c>
      <c r="L310" s="32">
        <f>SUM(L304:L309)</f>
        <v>275725108</v>
      </c>
      <c r="M310" s="37">
        <f t="shared" si="75"/>
        <v>0.20351933940611874</v>
      </c>
      <c r="N310" s="32">
        <f t="shared" si="76"/>
        <v>1277100798</v>
      </c>
      <c r="O310" s="37">
        <f t="shared" si="77"/>
        <v>0.94265884108017861</v>
      </c>
      <c r="P310" s="32">
        <f>SUM(P304:P309)</f>
        <v>272421761</v>
      </c>
      <c r="Q310" s="32">
        <f>SUM(Q304:Q309)</f>
        <v>1108874883</v>
      </c>
      <c r="R310" s="32">
        <f>SUM(R304:R309)</f>
        <v>1183610790</v>
      </c>
      <c r="S310" s="32">
        <f>SUM(S304:S309)</f>
        <v>1179099033</v>
      </c>
      <c r="T310" s="37">
        <f t="shared" si="78"/>
        <v>0.99618814137373657</v>
      </c>
      <c r="U310" s="37">
        <f t="shared" si="79"/>
        <v>1.2125855834255406E-2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136498124</v>
      </c>
      <c r="E311" s="31">
        <v>145060732</v>
      </c>
      <c r="F311" s="31">
        <v>63629306</v>
      </c>
      <c r="G311" s="36">
        <f t="shared" si="72"/>
        <v>0.46615516855015532</v>
      </c>
      <c r="H311" s="31">
        <v>22930647</v>
      </c>
      <c r="I311" s="36">
        <f t="shared" si="73"/>
        <v>0.16799239673066862</v>
      </c>
      <c r="J311" s="31">
        <v>25679601</v>
      </c>
      <c r="K311" s="36">
        <f t="shared" si="74"/>
        <v>0.17702655050713517</v>
      </c>
      <c r="L311" s="31">
        <v>21053149</v>
      </c>
      <c r="M311" s="36">
        <f t="shared" si="75"/>
        <v>0.14513334318483931</v>
      </c>
      <c r="N311" s="31">
        <f t="shared" si="76"/>
        <v>133292703</v>
      </c>
      <c r="O311" s="36">
        <f t="shared" si="77"/>
        <v>0.91887515775116868</v>
      </c>
      <c r="P311" s="31">
        <v>24257877</v>
      </c>
      <c r="Q311" s="31">
        <v>120154369</v>
      </c>
      <c r="R311" s="31">
        <v>123986360</v>
      </c>
      <c r="S311" s="31">
        <v>129042340</v>
      </c>
      <c r="T311" s="36">
        <f t="shared" si="78"/>
        <v>1.0407785178950331</v>
      </c>
      <c r="U311" s="36">
        <f t="shared" si="79"/>
        <v>-0.1321108190959992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542396804</v>
      </c>
      <c r="E312" s="31">
        <v>566737397</v>
      </c>
      <c r="F312" s="31">
        <v>170212590</v>
      </c>
      <c r="G312" s="36">
        <f t="shared" si="72"/>
        <v>0.31381562122921358</v>
      </c>
      <c r="H312" s="31">
        <v>128570819</v>
      </c>
      <c r="I312" s="36">
        <f t="shared" si="73"/>
        <v>0.23704199223120792</v>
      </c>
      <c r="J312" s="31">
        <v>147546219</v>
      </c>
      <c r="K312" s="36">
        <f t="shared" si="74"/>
        <v>0.26034318501131132</v>
      </c>
      <c r="L312" s="31">
        <v>141452622</v>
      </c>
      <c r="M312" s="36">
        <f t="shared" si="75"/>
        <v>0.24959112059442939</v>
      </c>
      <c r="N312" s="31">
        <f t="shared" si="76"/>
        <v>587782250</v>
      </c>
      <c r="O312" s="36">
        <f t="shared" si="77"/>
        <v>1.0371333409642631</v>
      </c>
      <c r="P312" s="31">
        <v>123366505</v>
      </c>
      <c r="Q312" s="31">
        <v>486676437</v>
      </c>
      <c r="R312" s="31">
        <v>533113816</v>
      </c>
      <c r="S312" s="31">
        <v>510248610</v>
      </c>
      <c r="T312" s="36">
        <f t="shared" si="78"/>
        <v>0.95711008547563137</v>
      </c>
      <c r="U312" s="36">
        <f t="shared" si="79"/>
        <v>0.14660476115457755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606488084</v>
      </c>
      <c r="E313" s="31">
        <v>608759799</v>
      </c>
      <c r="F313" s="31">
        <v>225244732</v>
      </c>
      <c r="G313" s="36">
        <f t="shared" si="72"/>
        <v>0.371391850791911</v>
      </c>
      <c r="H313" s="31">
        <v>141749144</v>
      </c>
      <c r="I313" s="36">
        <f t="shared" si="73"/>
        <v>0.23372123499132094</v>
      </c>
      <c r="J313" s="31">
        <v>141972842</v>
      </c>
      <c r="K313" s="36">
        <f t="shared" si="74"/>
        <v>0.23321652026499864</v>
      </c>
      <c r="L313" s="31">
        <v>128673418</v>
      </c>
      <c r="M313" s="36">
        <f t="shared" si="75"/>
        <v>0.21136976885032449</v>
      </c>
      <c r="N313" s="31">
        <f t="shared" si="76"/>
        <v>637640136</v>
      </c>
      <c r="O313" s="36">
        <f t="shared" si="77"/>
        <v>1.0474412683745564</v>
      </c>
      <c r="P313" s="31">
        <v>113524521</v>
      </c>
      <c r="Q313" s="31">
        <v>545885926</v>
      </c>
      <c r="R313" s="31">
        <v>559596548</v>
      </c>
      <c r="S313" s="31">
        <v>583218474</v>
      </c>
      <c r="T313" s="36">
        <f t="shared" si="78"/>
        <v>1.0422124226541869</v>
      </c>
      <c r="U313" s="36">
        <f t="shared" si="79"/>
        <v>0.13344162887945599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266302235</v>
      </c>
      <c r="E314" s="31">
        <v>275733740</v>
      </c>
      <c r="F314" s="31">
        <v>128793406</v>
      </c>
      <c r="G314" s="36">
        <f t="shared" si="72"/>
        <v>0.4836362188248251</v>
      </c>
      <c r="H314" s="31">
        <v>49782539</v>
      </c>
      <c r="I314" s="36">
        <f t="shared" si="73"/>
        <v>0.18693999695496361</v>
      </c>
      <c r="J314" s="31">
        <v>51583138</v>
      </c>
      <c r="K314" s="36">
        <f t="shared" si="74"/>
        <v>0.18707590155633474</v>
      </c>
      <c r="L314" s="31">
        <v>52481712</v>
      </c>
      <c r="M314" s="36">
        <f t="shared" si="75"/>
        <v>0.19033474829739733</v>
      </c>
      <c r="N314" s="31">
        <f t="shared" si="76"/>
        <v>282640795</v>
      </c>
      <c r="O314" s="36">
        <f t="shared" si="77"/>
        <v>1.0250497273202763</v>
      </c>
      <c r="P314" s="31">
        <v>50151236</v>
      </c>
      <c r="Q314" s="31">
        <v>240927000</v>
      </c>
      <c r="R314" s="31">
        <v>246278750</v>
      </c>
      <c r="S314" s="31">
        <v>255601187</v>
      </c>
      <c r="T314" s="36">
        <f t="shared" si="78"/>
        <v>1.0378531927744477</v>
      </c>
      <c r="U314" s="36">
        <f t="shared" si="79"/>
        <v>4.6468964394018153E-2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172924283</v>
      </c>
      <c r="E315" s="31">
        <v>193852839</v>
      </c>
      <c r="F315" s="31">
        <v>131821964</v>
      </c>
      <c r="G315" s="36">
        <f t="shared" si="72"/>
        <v>0.76231031127074267</v>
      </c>
      <c r="H315" s="31">
        <v>21847131</v>
      </c>
      <c r="I315" s="36">
        <f t="shared" si="73"/>
        <v>0.1263392892020839</v>
      </c>
      <c r="J315" s="31">
        <v>22701475</v>
      </c>
      <c r="K315" s="36">
        <f t="shared" si="74"/>
        <v>0.11710674508099414</v>
      </c>
      <c r="L315" s="31">
        <v>11798658</v>
      </c>
      <c r="M315" s="36">
        <f t="shared" si="75"/>
        <v>6.0863993846383649E-2</v>
      </c>
      <c r="N315" s="31">
        <f t="shared" si="76"/>
        <v>188169228</v>
      </c>
      <c r="O315" s="36">
        <f t="shared" si="77"/>
        <v>0.97068079565241761</v>
      </c>
      <c r="P315" s="31">
        <v>9494375</v>
      </c>
      <c r="Q315" s="31">
        <v>168242133</v>
      </c>
      <c r="R315" s="31">
        <v>179138954</v>
      </c>
      <c r="S315" s="31">
        <v>186109269</v>
      </c>
      <c r="T315" s="36">
        <f t="shared" si="78"/>
        <v>1.0389101021545544</v>
      </c>
      <c r="U315" s="36">
        <f t="shared" si="79"/>
        <v>0.24269980909749189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257118600</v>
      </c>
      <c r="E316" s="31">
        <v>258418600</v>
      </c>
      <c r="F316" s="31">
        <v>108300451</v>
      </c>
      <c r="G316" s="36">
        <f t="shared" si="72"/>
        <v>0.42120815452479904</v>
      </c>
      <c r="H316" s="31">
        <v>86552514</v>
      </c>
      <c r="I316" s="36">
        <f t="shared" si="73"/>
        <v>0.33662486494559318</v>
      </c>
      <c r="J316" s="31">
        <v>62069987</v>
      </c>
      <c r="K316" s="36">
        <f t="shared" si="74"/>
        <v>0.24019163868235491</v>
      </c>
      <c r="L316" s="31">
        <v>237438</v>
      </c>
      <c r="M316" s="36">
        <f t="shared" si="75"/>
        <v>9.1881157161287927E-4</v>
      </c>
      <c r="N316" s="31">
        <f t="shared" si="76"/>
        <v>257160390</v>
      </c>
      <c r="O316" s="36">
        <f t="shared" si="77"/>
        <v>0.99513111672302224</v>
      </c>
      <c r="P316" s="31">
        <v>524487</v>
      </c>
      <c r="Q316" s="31">
        <v>249839600</v>
      </c>
      <c r="R316" s="31">
        <v>249885600</v>
      </c>
      <c r="S316" s="31">
        <v>249966533</v>
      </c>
      <c r="T316" s="36">
        <f t="shared" si="78"/>
        <v>1.0003238802075829</v>
      </c>
      <c r="U316" s="36">
        <f t="shared" si="79"/>
        <v>-0.5472947851901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1981728130</v>
      </c>
      <c r="E317" s="32">
        <f>SUM(E311:E316)</f>
        <v>2048563107</v>
      </c>
      <c r="F317" s="32">
        <f>SUM(F311:F316)</f>
        <v>828002449</v>
      </c>
      <c r="G317" s="37">
        <f t="shared" si="72"/>
        <v>0.41781838611737321</v>
      </c>
      <c r="H317" s="32">
        <f>SUM(H311:H316)</f>
        <v>451432794</v>
      </c>
      <c r="I317" s="37">
        <f t="shared" si="73"/>
        <v>0.22779754052338147</v>
      </c>
      <c r="J317" s="32">
        <f>SUM(J311:J316)</f>
        <v>451553262</v>
      </c>
      <c r="K317" s="37">
        <f t="shared" si="74"/>
        <v>0.2204243845147017</v>
      </c>
      <c r="L317" s="32">
        <f>SUM(L311:L316)</f>
        <v>355696997</v>
      </c>
      <c r="M317" s="37">
        <f t="shared" si="75"/>
        <v>0.17363243328192965</v>
      </c>
      <c r="N317" s="32">
        <f t="shared" si="76"/>
        <v>2086685502</v>
      </c>
      <c r="O317" s="37">
        <f t="shared" si="77"/>
        <v>1.018609333961807</v>
      </c>
      <c r="P317" s="32">
        <f>SUM(P311:P316)</f>
        <v>321319001</v>
      </c>
      <c r="Q317" s="32">
        <f>SUM(Q311:Q316)</f>
        <v>1811725465</v>
      </c>
      <c r="R317" s="32">
        <f>SUM(R311:R316)</f>
        <v>1892000028</v>
      </c>
      <c r="S317" s="32">
        <f>SUM(S311:S316)</f>
        <v>1914186413</v>
      </c>
      <c r="T317" s="37">
        <f t="shared" si="78"/>
        <v>1.0117264189596513</v>
      </c>
      <c r="U317" s="37">
        <f t="shared" si="79"/>
        <v>0.10699023678341391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308894139</v>
      </c>
      <c r="E318" s="31">
        <v>298204824</v>
      </c>
      <c r="F318" s="31">
        <v>80049473</v>
      </c>
      <c r="G318" s="36">
        <f t="shared" si="72"/>
        <v>0.2591485654572423</v>
      </c>
      <c r="H318" s="31">
        <v>83296791</v>
      </c>
      <c r="I318" s="36">
        <f t="shared" si="73"/>
        <v>0.26966128677501389</v>
      </c>
      <c r="J318" s="31">
        <v>73013213</v>
      </c>
      <c r="K318" s="36">
        <f t="shared" si="74"/>
        <v>0.24484249456675455</v>
      </c>
      <c r="L318" s="31">
        <v>42490251</v>
      </c>
      <c r="M318" s="36">
        <f t="shared" si="75"/>
        <v>0.1424867996099218</v>
      </c>
      <c r="N318" s="31">
        <f t="shared" si="76"/>
        <v>278849728</v>
      </c>
      <c r="O318" s="36">
        <f t="shared" si="77"/>
        <v>0.93509462476032912</v>
      </c>
      <c r="P318" s="31">
        <v>51010597</v>
      </c>
      <c r="Q318" s="31">
        <v>272066762</v>
      </c>
      <c r="R318" s="31">
        <v>281550777</v>
      </c>
      <c r="S318" s="31">
        <v>260304264</v>
      </c>
      <c r="T318" s="36">
        <f t="shared" si="78"/>
        <v>0.92453754443021841</v>
      </c>
      <c r="U318" s="36">
        <f t="shared" si="79"/>
        <v>-0.16703090144191024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407781200</v>
      </c>
      <c r="E319" s="31">
        <v>411981200</v>
      </c>
      <c r="F319" s="31">
        <v>103098554</v>
      </c>
      <c r="G319" s="36">
        <f t="shared" si="72"/>
        <v>0.25282811958962303</v>
      </c>
      <c r="H319" s="31">
        <v>101688861</v>
      </c>
      <c r="I319" s="36">
        <f t="shared" si="73"/>
        <v>0.24937113579537262</v>
      </c>
      <c r="J319" s="31">
        <v>107268607</v>
      </c>
      <c r="K319" s="36">
        <f t="shared" si="74"/>
        <v>0.26037257768072913</v>
      </c>
      <c r="L319" s="31">
        <v>117519393</v>
      </c>
      <c r="M319" s="36">
        <f t="shared" si="75"/>
        <v>0.28525426160222844</v>
      </c>
      <c r="N319" s="31">
        <f t="shared" si="76"/>
        <v>429575415</v>
      </c>
      <c r="O319" s="36">
        <f t="shared" si="77"/>
        <v>1.042706354076351</v>
      </c>
      <c r="P319" s="31">
        <v>100263413</v>
      </c>
      <c r="Q319" s="31">
        <v>334523947</v>
      </c>
      <c r="R319" s="31">
        <v>344923948</v>
      </c>
      <c r="S319" s="31">
        <v>365375637</v>
      </c>
      <c r="T319" s="36">
        <f t="shared" si="78"/>
        <v>1.0592933286267499</v>
      </c>
      <c r="U319" s="36">
        <f t="shared" si="79"/>
        <v>0.17210644923886642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125318165</v>
      </c>
      <c r="E320" s="31">
        <v>123006965</v>
      </c>
      <c r="F320" s="31">
        <v>48872643</v>
      </c>
      <c r="G320" s="36">
        <f t="shared" si="72"/>
        <v>0.38998849847506145</v>
      </c>
      <c r="H320" s="31">
        <v>21896754</v>
      </c>
      <c r="I320" s="36">
        <f t="shared" si="73"/>
        <v>0.17472929004346657</v>
      </c>
      <c r="J320" s="31">
        <v>23344906</v>
      </c>
      <c r="K320" s="36">
        <f t="shared" si="74"/>
        <v>0.18978523695792349</v>
      </c>
      <c r="L320" s="31">
        <v>21219805</v>
      </c>
      <c r="M320" s="36">
        <f t="shared" si="75"/>
        <v>0.17250897134158216</v>
      </c>
      <c r="N320" s="31">
        <f t="shared" si="76"/>
        <v>115334108</v>
      </c>
      <c r="O320" s="36">
        <f t="shared" si="77"/>
        <v>0.93762258096523232</v>
      </c>
      <c r="P320" s="31">
        <v>21936203</v>
      </c>
      <c r="Q320" s="31">
        <v>106919129</v>
      </c>
      <c r="R320" s="31">
        <v>113786129</v>
      </c>
      <c r="S320" s="31">
        <v>107985795</v>
      </c>
      <c r="T320" s="36">
        <f t="shared" si="78"/>
        <v>0.94902424354378023</v>
      </c>
      <c r="U320" s="36">
        <f t="shared" si="79"/>
        <v>-3.2658249925932914E-2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75913144</v>
      </c>
      <c r="E321" s="31">
        <v>78348354</v>
      </c>
      <c r="F321" s="31">
        <v>20820357</v>
      </c>
      <c r="G321" s="36">
        <f t="shared" si="72"/>
        <v>0.27426550795999177</v>
      </c>
      <c r="H321" s="31">
        <v>18270316</v>
      </c>
      <c r="I321" s="36">
        <f t="shared" si="73"/>
        <v>0.24067394705717893</v>
      </c>
      <c r="J321" s="31">
        <v>18257349</v>
      </c>
      <c r="K321" s="36">
        <f t="shared" si="74"/>
        <v>0.23302785659032479</v>
      </c>
      <c r="L321" s="31">
        <v>18990222</v>
      </c>
      <c r="M321" s="36">
        <f t="shared" si="75"/>
        <v>0.242381888456776</v>
      </c>
      <c r="N321" s="31">
        <f t="shared" si="76"/>
        <v>76338244</v>
      </c>
      <c r="O321" s="36">
        <f t="shared" si="77"/>
        <v>0.97434394090780774</v>
      </c>
      <c r="P321" s="31">
        <v>15223761</v>
      </c>
      <c r="Q321" s="31">
        <v>62066887</v>
      </c>
      <c r="R321" s="31">
        <v>63222869</v>
      </c>
      <c r="S321" s="31">
        <v>62165017</v>
      </c>
      <c r="T321" s="36">
        <f t="shared" si="78"/>
        <v>0.98326788997822923</v>
      </c>
      <c r="U321" s="36">
        <f t="shared" si="79"/>
        <v>0.24740673477467223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94771200</v>
      </c>
      <c r="E322" s="31">
        <v>101494907</v>
      </c>
      <c r="F322" s="31">
        <v>37505063</v>
      </c>
      <c r="G322" s="36">
        <f t="shared" si="72"/>
        <v>0.39574325322460829</v>
      </c>
      <c r="H322" s="31">
        <v>31072072</v>
      </c>
      <c r="I322" s="36">
        <f t="shared" si="73"/>
        <v>0.32786407685035118</v>
      </c>
      <c r="J322" s="31">
        <v>23954506</v>
      </c>
      <c r="K322" s="36">
        <f t="shared" si="74"/>
        <v>0.2360168279182718</v>
      </c>
      <c r="L322" s="31">
        <v>4626654</v>
      </c>
      <c r="M322" s="36">
        <f t="shared" si="75"/>
        <v>4.5585085367879592E-2</v>
      </c>
      <c r="N322" s="31">
        <f t="shared" si="76"/>
        <v>97158295</v>
      </c>
      <c r="O322" s="36">
        <f t="shared" si="77"/>
        <v>0.95727261467415303</v>
      </c>
      <c r="P322" s="31">
        <v>3946352</v>
      </c>
      <c r="Q322" s="31">
        <v>89738700</v>
      </c>
      <c r="R322" s="31">
        <v>96889561</v>
      </c>
      <c r="S322" s="31">
        <v>91135249</v>
      </c>
      <c r="T322" s="36">
        <f t="shared" si="78"/>
        <v>0.94060957712461923</v>
      </c>
      <c r="U322" s="36">
        <f t="shared" si="79"/>
        <v>0.17238756198129312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1012677848</v>
      </c>
      <c r="E323" s="32">
        <f>SUM(E318:E322)</f>
        <v>1013036250</v>
      </c>
      <c r="F323" s="32">
        <f>SUM(F318:F322)</f>
        <v>290346090</v>
      </c>
      <c r="G323" s="37">
        <f t="shared" si="72"/>
        <v>0.2867112088739992</v>
      </c>
      <c r="H323" s="32">
        <f>SUM(H318:H322)</f>
        <v>256224794</v>
      </c>
      <c r="I323" s="37">
        <f t="shared" si="73"/>
        <v>0.25301708189434002</v>
      </c>
      <c r="J323" s="32">
        <f>SUM(J318:J322)</f>
        <v>245838581</v>
      </c>
      <c r="K323" s="37">
        <f t="shared" si="74"/>
        <v>0.24267500891503141</v>
      </c>
      <c r="L323" s="32">
        <f>SUM(L318:L322)</f>
        <v>204846325</v>
      </c>
      <c r="M323" s="37">
        <f t="shared" si="75"/>
        <v>0.20221026147879703</v>
      </c>
      <c r="N323" s="32">
        <f t="shared" si="76"/>
        <v>997255790</v>
      </c>
      <c r="O323" s="37">
        <f t="shared" si="77"/>
        <v>0.98442261074073112</v>
      </c>
      <c r="P323" s="32">
        <f>SUM(P318:P322)</f>
        <v>192380326</v>
      </c>
      <c r="Q323" s="32">
        <f>SUM(Q318:Q322)</f>
        <v>865315425</v>
      </c>
      <c r="R323" s="32">
        <f>SUM(R318:R322)</f>
        <v>900373284</v>
      </c>
      <c r="S323" s="32">
        <f>SUM(S318:S322)</f>
        <v>886965962</v>
      </c>
      <c r="T323" s="37">
        <f t="shared" si="78"/>
        <v>0.9851091516838032</v>
      </c>
      <c r="U323" s="37">
        <f t="shared" si="79"/>
        <v>6.4798720634250406E-2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37698113</v>
      </c>
      <c r="E324" s="31">
        <v>39133093</v>
      </c>
      <c r="F324" s="31">
        <v>9031697</v>
      </c>
      <c r="G324" s="36">
        <f t="shared" si="72"/>
        <v>0.23957955136905659</v>
      </c>
      <c r="H324" s="31">
        <v>10192735</v>
      </c>
      <c r="I324" s="36">
        <f t="shared" si="73"/>
        <v>0.27037785684392213</v>
      </c>
      <c r="J324" s="31">
        <v>14025922</v>
      </c>
      <c r="K324" s="36">
        <f t="shared" si="74"/>
        <v>0.35841588090161952</v>
      </c>
      <c r="L324" s="31">
        <v>6827261</v>
      </c>
      <c r="M324" s="36">
        <f t="shared" si="75"/>
        <v>0.17446259614592693</v>
      </c>
      <c r="N324" s="31">
        <f t="shared" si="76"/>
        <v>40077615</v>
      </c>
      <c r="O324" s="36">
        <f t="shared" si="77"/>
        <v>1.0241361448224908</v>
      </c>
      <c r="P324" s="31">
        <v>9154741</v>
      </c>
      <c r="Q324" s="31">
        <v>31360118</v>
      </c>
      <c r="R324" s="31">
        <v>33016118</v>
      </c>
      <c r="S324" s="31">
        <v>32726680</v>
      </c>
      <c r="T324" s="36">
        <f t="shared" si="78"/>
        <v>0.99123343331884139</v>
      </c>
      <c r="U324" s="36">
        <f t="shared" si="79"/>
        <v>-0.25423766767404998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159332848</v>
      </c>
      <c r="E325" s="31">
        <v>161645962</v>
      </c>
      <c r="F325" s="31">
        <v>137600865</v>
      </c>
      <c r="G325" s="36">
        <f t="shared" si="72"/>
        <v>0.86360638579685711</v>
      </c>
      <c r="H325" s="31">
        <v>-430580</v>
      </c>
      <c r="I325" s="36">
        <f t="shared" si="73"/>
        <v>-2.7023931687959282E-3</v>
      </c>
      <c r="J325" s="31">
        <v>7908277</v>
      </c>
      <c r="K325" s="36">
        <f t="shared" si="74"/>
        <v>4.8923442949969885E-2</v>
      </c>
      <c r="L325" s="31">
        <v>17516514</v>
      </c>
      <c r="M325" s="36">
        <f t="shared" si="75"/>
        <v>0.10836344925213783</v>
      </c>
      <c r="N325" s="31">
        <f t="shared" si="76"/>
        <v>162595076</v>
      </c>
      <c r="O325" s="36">
        <f t="shared" si="77"/>
        <v>1.0058715602187451</v>
      </c>
      <c r="P325" s="31">
        <v>9313324</v>
      </c>
      <c r="Q325" s="31">
        <v>141347115</v>
      </c>
      <c r="R325" s="31">
        <v>149163763</v>
      </c>
      <c r="S325" s="31">
        <v>143815545</v>
      </c>
      <c r="T325" s="36">
        <f t="shared" si="78"/>
        <v>0.96414532663673813</v>
      </c>
      <c r="U325" s="36">
        <f t="shared" si="79"/>
        <v>0.88080152693066416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288609392</v>
      </c>
      <c r="E326" s="31">
        <v>290866003</v>
      </c>
      <c r="F326" s="31">
        <v>78498116</v>
      </c>
      <c r="G326" s="36">
        <f t="shared" si="72"/>
        <v>0.27198739256551985</v>
      </c>
      <c r="H326" s="31">
        <v>72764160</v>
      </c>
      <c r="I326" s="36">
        <f t="shared" si="73"/>
        <v>0.25211986171260842</v>
      </c>
      <c r="J326" s="31">
        <v>72664447</v>
      </c>
      <c r="K326" s="36">
        <f t="shared" si="74"/>
        <v>0.24982103872758207</v>
      </c>
      <c r="L326" s="31">
        <v>74053952</v>
      </c>
      <c r="M326" s="36">
        <f t="shared" si="75"/>
        <v>0.25459816972834737</v>
      </c>
      <c r="N326" s="31">
        <f t="shared" si="76"/>
        <v>297980675</v>
      </c>
      <c r="O326" s="36">
        <f t="shared" si="77"/>
        <v>1.0244603079308654</v>
      </c>
      <c r="P326" s="31">
        <v>102121224</v>
      </c>
      <c r="Q326" s="31">
        <v>237055973</v>
      </c>
      <c r="R326" s="31">
        <v>255135917</v>
      </c>
      <c r="S326" s="31">
        <v>380745128</v>
      </c>
      <c r="T326" s="36">
        <f t="shared" si="78"/>
        <v>1.4923227293003987</v>
      </c>
      <c r="U326" s="36">
        <f t="shared" si="79"/>
        <v>-0.2748426908788324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519321345</v>
      </c>
      <c r="E327" s="31">
        <v>540462154</v>
      </c>
      <c r="F327" s="31">
        <v>149713747</v>
      </c>
      <c r="G327" s="36">
        <f t="shared" si="72"/>
        <v>0.28828729733802871</v>
      </c>
      <c r="H327" s="31">
        <v>133847935</v>
      </c>
      <c r="I327" s="36">
        <f t="shared" si="73"/>
        <v>0.25773624806428858</v>
      </c>
      <c r="J327" s="31">
        <v>128903962</v>
      </c>
      <c r="K327" s="36">
        <f t="shared" si="74"/>
        <v>0.23850691680439107</v>
      </c>
      <c r="L327" s="31">
        <v>146752417</v>
      </c>
      <c r="M327" s="36">
        <f t="shared" si="75"/>
        <v>0.27153134759552472</v>
      </c>
      <c r="N327" s="31">
        <f t="shared" si="76"/>
        <v>559218061</v>
      </c>
      <c r="O327" s="36">
        <f t="shared" si="77"/>
        <v>1.0347034604757912</v>
      </c>
      <c r="P327" s="31">
        <v>129611015</v>
      </c>
      <c r="Q327" s="31">
        <v>454690109</v>
      </c>
      <c r="R327" s="31">
        <v>450077482</v>
      </c>
      <c r="S327" s="31">
        <v>467057791</v>
      </c>
      <c r="T327" s="36">
        <f t="shared" si="78"/>
        <v>1.0377275239910804</v>
      </c>
      <c r="U327" s="36">
        <f t="shared" si="79"/>
        <v>0.13225266386502721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134266700</v>
      </c>
      <c r="E328" s="31">
        <v>135068700</v>
      </c>
      <c r="F328" s="31">
        <v>129748239</v>
      </c>
      <c r="G328" s="36">
        <f t="shared" si="72"/>
        <v>0.96634712106575937</v>
      </c>
      <c r="H328" s="31">
        <v>1488567</v>
      </c>
      <c r="I328" s="36">
        <f t="shared" si="73"/>
        <v>1.1086643225758881E-2</v>
      </c>
      <c r="J328" s="31">
        <v>1837646</v>
      </c>
      <c r="K328" s="36">
        <f t="shared" si="74"/>
        <v>1.3605269022356771E-2</v>
      </c>
      <c r="L328" s="31">
        <v>2294842</v>
      </c>
      <c r="M328" s="36">
        <f t="shared" si="75"/>
        <v>1.6990183514019163E-2</v>
      </c>
      <c r="N328" s="31">
        <f t="shared" si="76"/>
        <v>135369294</v>
      </c>
      <c r="O328" s="36">
        <f t="shared" si="77"/>
        <v>1.0022254896952441</v>
      </c>
      <c r="P328" s="31">
        <v>1556359</v>
      </c>
      <c r="Q328" s="31">
        <v>120660800</v>
      </c>
      <c r="R328" s="31">
        <v>121257600</v>
      </c>
      <c r="S328" s="31">
        <v>121095955</v>
      </c>
      <c r="T328" s="36">
        <f t="shared" si="78"/>
        <v>0.99866692891826991</v>
      </c>
      <c r="U328" s="36">
        <f t="shared" si="79"/>
        <v>0.47449399528000935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212194657</v>
      </c>
      <c r="E329" s="31">
        <v>219670743</v>
      </c>
      <c r="F329" s="31">
        <v>56802540</v>
      </c>
      <c r="G329" s="36">
        <f t="shared" si="72"/>
        <v>0.26769071758484475</v>
      </c>
      <c r="H329" s="31">
        <v>52326148</v>
      </c>
      <c r="I329" s="36">
        <f t="shared" si="73"/>
        <v>0.24659503090127288</v>
      </c>
      <c r="J329" s="31">
        <v>45002616</v>
      </c>
      <c r="K329" s="36">
        <f t="shared" si="74"/>
        <v>0.20486394949736206</v>
      </c>
      <c r="L329" s="31">
        <v>52371494</v>
      </c>
      <c r="M329" s="36">
        <f t="shared" si="75"/>
        <v>0.23840905386294434</v>
      </c>
      <c r="N329" s="31">
        <f t="shared" si="76"/>
        <v>206502798</v>
      </c>
      <c r="O329" s="36">
        <f t="shared" si="77"/>
        <v>0.94005599097919013</v>
      </c>
      <c r="P329" s="31">
        <v>43636096</v>
      </c>
      <c r="Q329" s="31">
        <v>181900731</v>
      </c>
      <c r="R329" s="31">
        <v>179253883</v>
      </c>
      <c r="S329" s="31">
        <v>167824964</v>
      </c>
      <c r="T329" s="36">
        <f t="shared" si="78"/>
        <v>0.93624172146943119</v>
      </c>
      <c r="U329" s="36">
        <f t="shared" si="79"/>
        <v>0.20018743198291622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338673118</v>
      </c>
      <c r="E330" s="31">
        <v>356086092</v>
      </c>
      <c r="F330" s="31">
        <v>150723244</v>
      </c>
      <c r="G330" s="36">
        <f t="shared" si="72"/>
        <v>0.44504047114834783</v>
      </c>
      <c r="H330" s="31">
        <v>62651473</v>
      </c>
      <c r="I330" s="36">
        <f t="shared" si="73"/>
        <v>0.18499098295720062</v>
      </c>
      <c r="J330" s="31">
        <v>69658839</v>
      </c>
      <c r="K330" s="36">
        <f t="shared" si="74"/>
        <v>0.1956235881293561</v>
      </c>
      <c r="L330" s="31">
        <v>65305709</v>
      </c>
      <c r="M330" s="36">
        <f t="shared" si="75"/>
        <v>0.18339865124527244</v>
      </c>
      <c r="N330" s="31">
        <f t="shared" si="76"/>
        <v>348339265</v>
      </c>
      <c r="O330" s="36">
        <f t="shared" si="77"/>
        <v>0.97824451116164346</v>
      </c>
      <c r="P330" s="31">
        <v>53827390</v>
      </c>
      <c r="Q330" s="31">
        <v>293370244</v>
      </c>
      <c r="R330" s="31">
        <v>295057999</v>
      </c>
      <c r="S330" s="31">
        <v>293510667</v>
      </c>
      <c r="T330" s="36">
        <f t="shared" si="78"/>
        <v>0.99475583781749977</v>
      </c>
      <c r="U330" s="36">
        <f t="shared" si="79"/>
        <v>0.21324309055296942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1029310</v>
      </c>
      <c r="E331" s="31">
        <v>7299853</v>
      </c>
      <c r="F331" s="31">
        <v>1166681</v>
      </c>
      <c r="G331" s="36">
        <f t="shared" si="72"/>
        <v>1.1334593076915604</v>
      </c>
      <c r="H331" s="31">
        <v>2013767</v>
      </c>
      <c r="I331" s="36">
        <f t="shared" si="73"/>
        <v>1.9564242065072719</v>
      </c>
      <c r="J331" s="31">
        <v>1483414</v>
      </c>
      <c r="K331" s="36">
        <f t="shared" si="74"/>
        <v>0.20321148932725083</v>
      </c>
      <c r="L331" s="31">
        <v>2153637</v>
      </c>
      <c r="M331" s="36">
        <f t="shared" si="75"/>
        <v>0.29502470803179187</v>
      </c>
      <c r="N331" s="31">
        <f t="shared" si="76"/>
        <v>6817499</v>
      </c>
      <c r="O331" s="36">
        <f t="shared" si="77"/>
        <v>0.93392277899294684</v>
      </c>
      <c r="P331" s="31">
        <v>832174</v>
      </c>
      <c r="Q331" s="31">
        <v>573985</v>
      </c>
      <c r="R331" s="31">
        <v>971047</v>
      </c>
      <c r="S331" s="31">
        <v>1891041</v>
      </c>
      <c r="T331" s="36">
        <f t="shared" si="78"/>
        <v>1.9474247899432262</v>
      </c>
      <c r="U331" s="36">
        <f t="shared" si="79"/>
        <v>1.587964776597202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1691125483</v>
      </c>
      <c r="E332" s="32">
        <f>SUM(E324:E331)</f>
        <v>1750232600</v>
      </c>
      <c r="F332" s="32">
        <f>SUM(F324:F331)</f>
        <v>713285129</v>
      </c>
      <c r="G332" s="37">
        <f t="shared" si="72"/>
        <v>0.42178131437925948</v>
      </c>
      <c r="H332" s="32">
        <f>SUM(H324:H331)</f>
        <v>334854205</v>
      </c>
      <c r="I332" s="37">
        <f t="shared" si="73"/>
        <v>0.19800671704501777</v>
      </c>
      <c r="J332" s="32">
        <f>SUM(J324:J331)</f>
        <v>341485123</v>
      </c>
      <c r="K332" s="37">
        <f t="shared" si="74"/>
        <v>0.19510842330327979</v>
      </c>
      <c r="L332" s="32">
        <f>SUM(L324:L331)</f>
        <v>367275826</v>
      </c>
      <c r="M332" s="37">
        <f t="shared" si="75"/>
        <v>0.20984400930482039</v>
      </c>
      <c r="N332" s="32">
        <f t="shared" si="76"/>
        <v>1756900283</v>
      </c>
      <c r="O332" s="37">
        <f t="shared" si="77"/>
        <v>1.0038095982214021</v>
      </c>
      <c r="P332" s="32">
        <f>SUM(P324:P331)</f>
        <v>350052323</v>
      </c>
      <c r="Q332" s="32">
        <f>SUM(Q324:Q331)</f>
        <v>1460959075</v>
      </c>
      <c r="R332" s="32">
        <f>SUM(R324:R331)</f>
        <v>1483933809</v>
      </c>
      <c r="S332" s="32">
        <f>SUM(S324:S331)</f>
        <v>1608667771</v>
      </c>
      <c r="T332" s="37">
        <f t="shared" si="78"/>
        <v>1.0840562842112589</v>
      </c>
      <c r="U332" s="37">
        <f t="shared" si="79"/>
        <v>4.9202653055954615E-2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41126746</v>
      </c>
      <c r="E333" s="31">
        <v>41018436</v>
      </c>
      <c r="F333" s="31">
        <v>15595458</v>
      </c>
      <c r="G333" s="36">
        <f t="shared" si="72"/>
        <v>0.37920476373209783</v>
      </c>
      <c r="H333" s="31">
        <v>9104272</v>
      </c>
      <c r="I333" s="36">
        <f t="shared" si="73"/>
        <v>0.22137107564989458</v>
      </c>
      <c r="J333" s="31">
        <v>5487949</v>
      </c>
      <c r="K333" s="36">
        <f t="shared" si="74"/>
        <v>0.13379225380509388</v>
      </c>
      <c r="L333" s="31">
        <v>6747295</v>
      </c>
      <c r="M333" s="36">
        <f t="shared" si="75"/>
        <v>0.16449420450843127</v>
      </c>
      <c r="N333" s="31">
        <f t="shared" si="76"/>
        <v>36934974</v>
      </c>
      <c r="O333" s="36">
        <f t="shared" si="77"/>
        <v>0.90044813020174641</v>
      </c>
      <c r="P333" s="31">
        <v>9473077</v>
      </c>
      <c r="Q333" s="31">
        <v>28655492</v>
      </c>
      <c r="R333" s="31">
        <v>28891428</v>
      </c>
      <c r="S333" s="31">
        <v>36632380</v>
      </c>
      <c r="T333" s="36">
        <f t="shared" si="78"/>
        <v>1.2679324815651203</v>
      </c>
      <c r="U333" s="36">
        <f t="shared" si="79"/>
        <v>-0.28773987586082117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14019206</v>
      </c>
      <c r="E334" s="31">
        <v>14644938</v>
      </c>
      <c r="F334" s="31">
        <v>4179908</v>
      </c>
      <c r="G334" s="36">
        <f t="shared" si="72"/>
        <v>0.29815582993787237</v>
      </c>
      <c r="H334" s="31">
        <v>3933250</v>
      </c>
      <c r="I334" s="36">
        <f t="shared" si="73"/>
        <v>0.28056153822120883</v>
      </c>
      <c r="J334" s="31">
        <v>3616730</v>
      </c>
      <c r="K334" s="36">
        <f t="shared" si="74"/>
        <v>0.24696110014258851</v>
      </c>
      <c r="L334" s="31">
        <v>3242619</v>
      </c>
      <c r="M334" s="36">
        <f t="shared" si="75"/>
        <v>0.22141568643035567</v>
      </c>
      <c r="N334" s="31">
        <f t="shared" si="76"/>
        <v>14972507</v>
      </c>
      <c r="O334" s="36">
        <f t="shared" si="77"/>
        <v>1.0223673872842616</v>
      </c>
      <c r="P334" s="31">
        <v>3012251</v>
      </c>
      <c r="Q334" s="31">
        <v>39232677</v>
      </c>
      <c r="R334" s="31">
        <v>16755061</v>
      </c>
      <c r="S334" s="31">
        <v>30976286</v>
      </c>
      <c r="T334" s="36">
        <f t="shared" si="78"/>
        <v>1.8487719024120532</v>
      </c>
      <c r="U334" s="36">
        <f t="shared" si="79"/>
        <v>7.6477026648841706E-2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92472753</v>
      </c>
      <c r="E335" s="31">
        <v>138405228</v>
      </c>
      <c r="F335" s="31">
        <v>33765000</v>
      </c>
      <c r="G335" s="36">
        <f t="shared" si="72"/>
        <v>0.3651345818589396</v>
      </c>
      <c r="H335" s="31">
        <v>23697487</v>
      </c>
      <c r="I335" s="36">
        <f t="shared" si="73"/>
        <v>0.25626453448401176</v>
      </c>
      <c r="J335" s="31">
        <v>28038955</v>
      </c>
      <c r="K335" s="36">
        <f t="shared" si="74"/>
        <v>0.20258595289478515</v>
      </c>
      <c r="L335" s="31">
        <v>56096047</v>
      </c>
      <c r="M335" s="36">
        <f t="shared" si="75"/>
        <v>0.40530294852734899</v>
      </c>
      <c r="N335" s="31">
        <f t="shared" si="76"/>
        <v>141597489</v>
      </c>
      <c r="O335" s="36">
        <f t="shared" si="77"/>
        <v>1.0230645983979738</v>
      </c>
      <c r="P335" s="31">
        <v>10238924</v>
      </c>
      <c r="Q335" s="31">
        <v>65902420</v>
      </c>
      <c r="R335" s="31">
        <v>72477614</v>
      </c>
      <c r="S335" s="31">
        <v>60767759</v>
      </c>
      <c r="T335" s="36">
        <f t="shared" si="78"/>
        <v>0.83843487176606002</v>
      </c>
      <c r="U335" s="36">
        <f t="shared" si="79"/>
        <v>4.4787052819222017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2306730</v>
      </c>
      <c r="E336" s="31">
        <v>5417611</v>
      </c>
      <c r="F336" s="31">
        <v>545453</v>
      </c>
      <c r="G336" s="36">
        <f t="shared" si="72"/>
        <v>0.2364615711418328</v>
      </c>
      <c r="H336" s="31">
        <v>749951</v>
      </c>
      <c r="I336" s="36">
        <f t="shared" si="73"/>
        <v>0.32511433934617401</v>
      </c>
      <c r="J336" s="31">
        <v>409581</v>
      </c>
      <c r="K336" s="36">
        <f t="shared" si="74"/>
        <v>7.5601773549263687E-2</v>
      </c>
      <c r="L336" s="31">
        <v>2977397</v>
      </c>
      <c r="M336" s="36">
        <f t="shared" si="75"/>
        <v>0.54957747981536509</v>
      </c>
      <c r="N336" s="31">
        <f t="shared" si="76"/>
        <v>4682382</v>
      </c>
      <c r="O336" s="36">
        <f t="shared" si="77"/>
        <v>0.86428907501849062</v>
      </c>
      <c r="P336" s="31">
        <v>1083901</v>
      </c>
      <c r="Q336" s="31">
        <v>2643957</v>
      </c>
      <c r="R336" s="31">
        <v>7765226</v>
      </c>
      <c r="S336" s="31">
        <v>3540282</v>
      </c>
      <c r="T336" s="36">
        <f t="shared" si="78"/>
        <v>0.45591486970244011</v>
      </c>
      <c r="U336" s="36">
        <f t="shared" si="79"/>
        <v>1.7469270717528631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149925435</v>
      </c>
      <c r="E337" s="32">
        <f>SUM(E333:E336)</f>
        <v>199486213</v>
      </c>
      <c r="F337" s="32">
        <f>SUM(F333:F336)</f>
        <v>54085819</v>
      </c>
      <c r="G337" s="37">
        <f t="shared" si="72"/>
        <v>0.36075145621555144</v>
      </c>
      <c r="H337" s="32">
        <f>SUM(H333:H336)</f>
        <v>37484960</v>
      </c>
      <c r="I337" s="37">
        <f t="shared" si="73"/>
        <v>0.25002402027381143</v>
      </c>
      <c r="J337" s="32">
        <f>SUM(J333:J336)</f>
        <v>37553215</v>
      </c>
      <c r="K337" s="37">
        <f t="shared" si="74"/>
        <v>0.18824967618188229</v>
      </c>
      <c r="L337" s="32">
        <f>SUM(L333:L336)</f>
        <v>69063358</v>
      </c>
      <c r="M337" s="37">
        <f t="shared" si="75"/>
        <v>0.34620617115028396</v>
      </c>
      <c r="N337" s="32">
        <f t="shared" si="76"/>
        <v>198187352</v>
      </c>
      <c r="O337" s="37">
        <f t="shared" si="77"/>
        <v>0.9934889685835081</v>
      </c>
      <c r="P337" s="32">
        <f>SUM(P333:P336)</f>
        <v>23808153</v>
      </c>
      <c r="Q337" s="32">
        <f>SUM(Q333:Q336)</f>
        <v>136434546</v>
      </c>
      <c r="R337" s="32">
        <f>SUM(R333:R336)</f>
        <v>125889329</v>
      </c>
      <c r="S337" s="32">
        <f>SUM(S333:S336)</f>
        <v>131916707</v>
      </c>
      <c r="T337" s="37">
        <f t="shared" si="78"/>
        <v>1.0478783868964778</v>
      </c>
      <c r="U337" s="37">
        <f t="shared" si="79"/>
        <v>1.9008280482740512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24755555595</v>
      </c>
      <c r="E338" s="32">
        <f>SUM(E302,E304:E309,E311:E316,E318:E322,E324:E331,E333:E336)</f>
        <v>25357549226</v>
      </c>
      <c r="F338" s="32">
        <f>SUM(F302,F304:F309,F311:F316,F318:F322,F324:F331,F333:F336)</f>
        <v>7511672239</v>
      </c>
      <c r="G338" s="37">
        <f t="shared" si="72"/>
        <v>0.30343379732172804</v>
      </c>
      <c r="H338" s="32">
        <f>SUM(H302,H304:H309,H311:H316,H318:H322,H324:H331,H333:H336)</f>
        <v>6560163547</v>
      </c>
      <c r="I338" s="37">
        <f t="shared" si="73"/>
        <v>0.26499762939374255</v>
      </c>
      <c r="J338" s="32">
        <f>SUM(J302,J304:J309,J311:J316,J318:J322,J324:J331,J333:J336)</f>
        <v>6412467429</v>
      </c>
      <c r="K338" s="37">
        <f t="shared" si="74"/>
        <v>0.25288198681381513</v>
      </c>
      <c r="L338" s="32">
        <f>SUM(L302,L304:L309,L311:L316,L318:L322,L324:L331,L333:L336)</f>
        <v>5079533332</v>
      </c>
      <c r="M338" s="37">
        <f t="shared" si="75"/>
        <v>0.2003164141269525</v>
      </c>
      <c r="N338" s="32">
        <f t="shared" si="76"/>
        <v>25563836547</v>
      </c>
      <c r="O338" s="37">
        <f t="shared" si="77"/>
        <v>1.0081351442586766</v>
      </c>
      <c r="P338" s="32">
        <f>SUM(P302,P304:P309,P311:P316,P318:P322,P324:P331,P333:P336)</f>
        <v>4803334856</v>
      </c>
      <c r="Q338" s="32">
        <f>SUM(Q302,Q304:Q309,Q311:Q316,Q318:Q322,Q324:Q331,Q333:Q336)</f>
        <v>23063368233</v>
      </c>
      <c r="R338" s="32">
        <f>SUM(R302,R304:R309,R311:R316,R318:R322,R324:R331,R333:R336)</f>
        <v>23398816943</v>
      </c>
      <c r="S338" s="32">
        <f>SUM(S302,S304:S309,S311:S316,S318:S322,S324:S331,S333:S336)</f>
        <v>23733127095</v>
      </c>
      <c r="T338" s="37">
        <f t="shared" si="78"/>
        <v>1.0142874809788198</v>
      </c>
      <c r="U338" s="37">
        <f t="shared" si="79"/>
        <v>5.7501399398584896E-2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184402995971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188560512108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69524560171</v>
      </c>
      <c r="G339" s="39">
        <f t="shared" si="72"/>
        <v>0.37702511179337739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46345664982</v>
      </c>
      <c r="I339" s="39">
        <f t="shared" si="73"/>
        <v>0.2513281562371607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50384085297</v>
      </c>
      <c r="K339" s="39">
        <f t="shared" si="74"/>
        <v>0.26720379963829327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27013561512</v>
      </c>
      <c r="M339" s="39">
        <f t="shared" si="75"/>
        <v>0.1432620287779432</v>
      </c>
      <c r="N339" s="34">
        <f t="shared" si="76"/>
        <v>193267871962</v>
      </c>
      <c r="O339" s="39">
        <f t="shared" si="77"/>
        <v>1.0249647171689045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28704143660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180641853135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173273862986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46183729555</v>
      </c>
      <c r="T339" s="39">
        <f t="shared" si="78"/>
        <v>0.2665360416113739</v>
      </c>
      <c r="U339" s="39">
        <f t="shared" si="79"/>
        <v>-5.8896797898760234E-2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=0),0,(($L8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       +$L9</f>
        <v>0</v>
      </c>
      <c r="O9" s="36">
        <f>IF(($E9       =0),0,($N9       /$E9       ))</f>
        <v>0</v>
      </c>
      <c r="P9" s="31">
        <v>0</v>
      </c>
      <c r="Q9" s="31">
        <v>0</v>
      </c>
      <c r="R9" s="31">
        <v>0</v>
      </c>
      <c r="S9" s="31">
        <v>14570</v>
      </c>
      <c r="T9" s="36">
        <f>IF(($R9       =0),0,($S9       /$R9       ))</f>
        <v>0</v>
      </c>
      <c r="U9" s="36">
        <f>IF(($P9       =0),0,(($L9       /$P9       )-1))</f>
        <v>0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      +$L10</f>
        <v>0</v>
      </c>
      <c r="O10" s="37">
        <f t="shared" ref="O10:O54" si="5">IF(($E10      =0),0,($N10      /$E10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14570</v>
      </c>
      <c r="T10" s="37">
        <f t="shared" ref="T10:T54" si="6">IF(($R10      =0),0,($S10      /$R10      ))</f>
        <v>0</v>
      </c>
      <c r="U10" s="37">
        <f t="shared" ref="U10:U54" si="7">IF(($P10      =0),0,(($L10      /$P10      )-1))</f>
        <v>0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0</v>
      </c>
      <c r="I14" s="36">
        <f t="shared" si="1"/>
        <v>0</v>
      </c>
      <c r="J14" s="31">
        <v>8394</v>
      </c>
      <c r="K14" s="36">
        <f t="shared" si="2"/>
        <v>0</v>
      </c>
      <c r="L14" s="31">
        <v>57931</v>
      </c>
      <c r="M14" s="36">
        <f t="shared" si="3"/>
        <v>0</v>
      </c>
      <c r="N14" s="31">
        <f t="shared" si="4"/>
        <v>66325</v>
      </c>
      <c r="O14" s="36">
        <f t="shared" si="5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6"/>
        <v>0</v>
      </c>
      <c r="U14" s="36">
        <f t="shared" si="7"/>
        <v>0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8394</v>
      </c>
      <c r="K19" s="37">
        <f t="shared" si="2"/>
        <v>0</v>
      </c>
      <c r="L19" s="32">
        <f>SUM(L11:L18)</f>
        <v>57931</v>
      </c>
      <c r="M19" s="37">
        <f t="shared" si="3"/>
        <v>0</v>
      </c>
      <c r="N19" s="32">
        <f t="shared" si="4"/>
        <v>66325</v>
      </c>
      <c r="O19" s="37">
        <f t="shared" si="5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6"/>
        <v>0</v>
      </c>
      <c r="U19" s="37">
        <f t="shared" si="7"/>
        <v>0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155000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155000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9606127</v>
      </c>
      <c r="E46" s="31">
        <v>9606127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8763726</v>
      </c>
      <c r="R46" s="31">
        <v>8763726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9606127</v>
      </c>
      <c r="E47" s="32">
        <f>SUM(E41:E46)</f>
        <v>9606127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8763726</v>
      </c>
      <c r="R47" s="32">
        <f>SUM(R41:R46)</f>
        <v>8763726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9941127</v>
      </c>
      <c r="E54" s="32">
        <f>SUM(E8:E9,E11:E18,E20:E26,E28:E34,E36:E39,E41:E46,E48:E52)</f>
        <v>9941127</v>
      </c>
      <c r="F54" s="32">
        <f>SUM(F8:F9,F11:F18,F20:F26,F28:F34,F36:F39,F41:F46,F48:F52)</f>
        <v>0</v>
      </c>
      <c r="G54" s="37">
        <f t="shared" si="0"/>
        <v>0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8394</v>
      </c>
      <c r="K54" s="37">
        <f t="shared" si="2"/>
        <v>8.443710657755403E-4</v>
      </c>
      <c r="L54" s="32">
        <f>SUM(L8:L9,L11:L18,L20:L26,L28:L34,L36:L39,L41:L46,L48:L52)</f>
        <v>57931</v>
      </c>
      <c r="M54" s="37">
        <f t="shared" si="3"/>
        <v>5.8274076973365294E-3</v>
      </c>
      <c r="N54" s="32">
        <f t="shared" si="4"/>
        <v>66325</v>
      </c>
      <c r="O54" s="37">
        <f t="shared" si="5"/>
        <v>6.6717787631120698E-3</v>
      </c>
      <c r="P54" s="32">
        <f>SUM(P8:P9,P11:P18,P20:P26,P28:P34,P36:P39,P41:P46,P48:P52)</f>
        <v>0</v>
      </c>
      <c r="Q54" s="32">
        <f>SUM(Q8:Q9,Q11:Q18,Q20:Q26,Q28:Q34,Q36:Q39,Q41:Q46,Q48:Q52)</f>
        <v>8763726</v>
      </c>
      <c r="R54" s="32">
        <f>SUM(R8:R9,R11:R18,R20:R26,R28:R34,R36:R39,R41:R46,R48:R52)</f>
        <v>8918726</v>
      </c>
      <c r="S54" s="32">
        <f>SUM(S8:S9,S11:S18,S20:S26,S28:S34,S36:S39,S41:S46,S48:S52)</f>
        <v>14570</v>
      </c>
      <c r="T54" s="37">
        <f t="shared" si="6"/>
        <v>1.6336413967645155E-3</v>
      </c>
      <c r="U54" s="37">
        <f t="shared" si="7"/>
        <v>0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      +$L57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=0),0,(($L57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1572212</v>
      </c>
      <c r="E65" s="31">
        <v>1572212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1572212</v>
      </c>
      <c r="E70" s="32">
        <f>SUM(E64:E69)</f>
        <v>1572212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2338331</v>
      </c>
      <c r="E76" s="31">
        <v>2338331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1674416</v>
      </c>
      <c r="R76" s="31">
        <v>2232772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2338331</v>
      </c>
      <c r="E78" s="32">
        <f>SUM(E71:E77)</f>
        <v>2338331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1674416</v>
      </c>
      <c r="R78" s="32">
        <f>SUM(R71:R77)</f>
        <v>2232772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3910543</v>
      </c>
      <c r="E85" s="32">
        <f>SUM(E57,E59:E62,E64:E69,E71:E77,E79:E83)</f>
        <v>3910543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3246628</v>
      </c>
      <c r="R85" s="32">
        <f>SUM(R57,R59:R62,R64:R69,R71:R77,R79:R83)</f>
        <v>3804984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6000</v>
      </c>
      <c r="T89" s="36">
        <f t="shared" si="22"/>
        <v>0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21903</v>
      </c>
      <c r="Q90" s="31">
        <v>0</v>
      </c>
      <c r="R90" s="31">
        <v>2228416</v>
      </c>
      <c r="S90" s="31">
        <v>47943</v>
      </c>
      <c r="T90" s="36">
        <f t="shared" si="22"/>
        <v>2.1514385105833023E-2</v>
      </c>
      <c r="U90" s="36">
        <f t="shared" si="23"/>
        <v>-1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0</v>
      </c>
      <c r="I91" s="37">
        <f t="shared" si="17"/>
        <v>0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0</v>
      </c>
      <c r="O91" s="37">
        <f t="shared" si="21"/>
        <v>0</v>
      </c>
      <c r="P91" s="32">
        <f>SUM(P88:P90)</f>
        <v>21903</v>
      </c>
      <c r="Q91" s="32">
        <f>SUM(Q88:Q90)</f>
        <v>0</v>
      </c>
      <c r="R91" s="32">
        <f>SUM(R88:R90)</f>
        <v>2228416</v>
      </c>
      <c r="S91" s="32">
        <f>SUM(S88:S90)</f>
        <v>53943</v>
      </c>
      <c r="T91" s="37">
        <f t="shared" si="22"/>
        <v>2.420688058244062E-2</v>
      </c>
      <c r="U91" s="37">
        <f t="shared" si="23"/>
        <v>-1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13347453</v>
      </c>
      <c r="E99" s="31">
        <v>13347453</v>
      </c>
      <c r="F99" s="31">
        <v>5561444</v>
      </c>
      <c r="G99" s="36">
        <f t="shared" si="16"/>
        <v>0.41666706000013637</v>
      </c>
      <c r="H99" s="31">
        <v>4449161</v>
      </c>
      <c r="I99" s="36">
        <f t="shared" si="17"/>
        <v>0.33333408253994229</v>
      </c>
      <c r="J99" s="31">
        <v>0</v>
      </c>
      <c r="K99" s="36">
        <f t="shared" si="18"/>
        <v>0</v>
      </c>
      <c r="L99" s="31">
        <v>3336848</v>
      </c>
      <c r="M99" s="36">
        <f t="shared" si="19"/>
        <v>0.24999885745992137</v>
      </c>
      <c r="N99" s="31">
        <f t="shared" si="20"/>
        <v>13347453</v>
      </c>
      <c r="O99" s="36">
        <f t="shared" si="21"/>
        <v>1</v>
      </c>
      <c r="P99" s="31">
        <v>0</v>
      </c>
      <c r="Q99" s="31">
        <v>8066188</v>
      </c>
      <c r="R99" s="31">
        <v>8066188</v>
      </c>
      <c r="S99" s="31">
        <v>8248484</v>
      </c>
      <c r="T99" s="36">
        <f t="shared" si="22"/>
        <v>1.022600018744914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9536640</v>
      </c>
      <c r="E100" s="31">
        <v>11031778</v>
      </c>
      <c r="F100" s="31">
        <v>3973600</v>
      </c>
      <c r="G100" s="36">
        <f>IF(($D100     =0),0,($F100     /$D100     ))</f>
        <v>0.41666666666666669</v>
      </c>
      <c r="H100" s="31">
        <v>3166960</v>
      </c>
      <c r="I100" s="36">
        <f>IF(($D100     =0),0,($H100     /$D100     ))</f>
        <v>0.33208341722032081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7140560</v>
      </c>
      <c r="O100" s="36">
        <f>IF(($E100     =0),0,($N100     /$E100     ))</f>
        <v>0.64727190848111704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22884093</v>
      </c>
      <c r="E101" s="32">
        <f>SUM(E97:E100)</f>
        <v>24379231</v>
      </c>
      <c r="F101" s="32">
        <f>SUM(F97:F100)</f>
        <v>9535044</v>
      </c>
      <c r="G101" s="37">
        <f>IF(($D101     =0),0,($F101     /$D101     ))</f>
        <v>0.41666689608366825</v>
      </c>
      <c r="H101" s="32">
        <f>SUM(H97:H100)</f>
        <v>7616121</v>
      </c>
      <c r="I101" s="37">
        <f>IF(($D101     =0),0,($H101     /$D101     ))</f>
        <v>0.33281288447831425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3336848</v>
      </c>
      <c r="M101" s="37">
        <f>IF(($E101     =0),0,($L101     /$E101     ))</f>
        <v>0.13687256993463001</v>
      </c>
      <c r="N101" s="32">
        <f>$F101     +$H101     +$J101     +$L101</f>
        <v>20488013</v>
      </c>
      <c r="O101" s="37">
        <f>IF(($E101     =0),0,($N101     /$E101     ))</f>
        <v>0.84038799254988805</v>
      </c>
      <c r="P101" s="32">
        <f>SUM(P97:P100)</f>
        <v>0</v>
      </c>
      <c r="Q101" s="32">
        <f>SUM(Q97:Q100)</f>
        <v>8066188</v>
      </c>
      <c r="R101" s="32">
        <f>SUM(R97:R100)</f>
        <v>8066188</v>
      </c>
      <c r="S101" s="32">
        <f>SUM(S97:S100)</f>
        <v>8248484</v>
      </c>
      <c r="T101" s="37">
        <f>IF(($R101     =0),0,($S101     /$R101     ))</f>
        <v>1.022600018744914</v>
      </c>
      <c r="U101" s="37">
        <f>IF(($P101     =0),0,(($L101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23122103</v>
      </c>
      <c r="E102" s="32">
        <f>SUM(E88:E90,E92:E95,E97:E100)</f>
        <v>24617241</v>
      </c>
      <c r="F102" s="32">
        <f>SUM(F88:F90,F92:F95,F97:F100)</f>
        <v>9535044</v>
      </c>
      <c r="G102" s="37">
        <f>IF(($D102     =0),0,($F102     /$D102     ))</f>
        <v>0.41237788794557312</v>
      </c>
      <c r="H102" s="32">
        <f>SUM(H88:H90,H92:H95,H97:H100)</f>
        <v>7616121</v>
      </c>
      <c r="I102" s="37">
        <f>IF(($D102     =0),0,($H102     /$D102     ))</f>
        <v>0.32938703715661155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3336848</v>
      </c>
      <c r="M102" s="37">
        <f>IF(($E102     =0),0,($L102     /$E102     ))</f>
        <v>0.13554922747029205</v>
      </c>
      <c r="N102" s="32">
        <f>$F102     +$H102     +$J102     +$L102</f>
        <v>20488013</v>
      </c>
      <c r="O102" s="37">
        <f>IF(($E102     =0),0,($N102     /$E102     ))</f>
        <v>0.83226276250860121</v>
      </c>
      <c r="P102" s="32">
        <f>SUM(P88:P90,P92:P95,P97:P100)</f>
        <v>21903</v>
      </c>
      <c r="Q102" s="32">
        <f>SUM(Q88:Q90,Q92:Q95,Q97:Q100)</f>
        <v>8066188</v>
      </c>
      <c r="R102" s="32">
        <f>SUM(R88:R90,R92:R95,R97:R100)</f>
        <v>10294604</v>
      </c>
      <c r="S102" s="32">
        <f>SUM(S88:S90,S92:S95,S97:S100)</f>
        <v>8302427</v>
      </c>
      <c r="T102" s="37">
        <f>IF(($R102     =0),0,($S102     /$R102     ))</f>
        <v>0.80648337711678852</v>
      </c>
      <c r="U102" s="37">
        <f>IF(($P102     =0),0,(($L102     /$P102     )-1))</f>
        <v>151.34661918458659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4876</v>
      </c>
      <c r="G105" s="36">
        <f t="shared" ref="G105:G136" si="24">IF(($D105     =0),0,($F105     /$D105     ))</f>
        <v>0</v>
      </c>
      <c r="H105" s="31">
        <v>11288</v>
      </c>
      <c r="I105" s="36">
        <f t="shared" ref="I105:I136" si="25">IF(($D105     =0),0,($H105     /$D105     ))</f>
        <v>0</v>
      </c>
      <c r="J105" s="31">
        <v>23397</v>
      </c>
      <c r="K105" s="36">
        <f t="shared" ref="K105:K136" si="26">IF(($E105     =0),0,($J105     /$E105     ))</f>
        <v>0</v>
      </c>
      <c r="L105" s="31">
        <v>33148</v>
      </c>
      <c r="M105" s="36">
        <f t="shared" ref="M105:M136" si="27">IF(($E105     =0),0,($L105     /$E105     ))</f>
        <v>0</v>
      </c>
      <c r="N105" s="31">
        <f t="shared" ref="N105:N136" si="28">$F105     +$H105     +$J105     +$L105</f>
        <v>72709</v>
      </c>
      <c r="O105" s="36">
        <f t="shared" ref="O105:O136" si="29">IF(($E105     =0),0,($N105     /$E105     ))</f>
        <v>0</v>
      </c>
      <c r="P105" s="31">
        <v>75</v>
      </c>
      <c r="Q105" s="31">
        <v>20000</v>
      </c>
      <c r="R105" s="31">
        <v>20000</v>
      </c>
      <c r="S105" s="31">
        <v>1287965</v>
      </c>
      <c r="T105" s="36">
        <f t="shared" ref="T105:T136" si="30">IF(($R105     =0),0,($S105     /$R105     ))</f>
        <v>64.398250000000004</v>
      </c>
      <c r="U105" s="36">
        <f t="shared" ref="U105:U136" si="31">IF(($P105     =0),0,(($L105     /$P105     )-1))</f>
        <v>440.97333333333336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4876</v>
      </c>
      <c r="G106" s="37">
        <f t="shared" si="24"/>
        <v>0</v>
      </c>
      <c r="H106" s="32">
        <f>H105</f>
        <v>11288</v>
      </c>
      <c r="I106" s="37">
        <f t="shared" si="25"/>
        <v>0</v>
      </c>
      <c r="J106" s="32">
        <f>J105</f>
        <v>23397</v>
      </c>
      <c r="K106" s="37">
        <f t="shared" si="26"/>
        <v>0</v>
      </c>
      <c r="L106" s="32">
        <f>L105</f>
        <v>33148</v>
      </c>
      <c r="M106" s="37">
        <f t="shared" si="27"/>
        <v>0</v>
      </c>
      <c r="N106" s="32">
        <f t="shared" si="28"/>
        <v>72709</v>
      </c>
      <c r="O106" s="37">
        <f t="shared" si="29"/>
        <v>0</v>
      </c>
      <c r="P106" s="32">
        <f>P105</f>
        <v>75</v>
      </c>
      <c r="Q106" s="32">
        <f>Q105</f>
        <v>20000</v>
      </c>
      <c r="R106" s="32">
        <f>R105</f>
        <v>20000</v>
      </c>
      <c r="S106" s="32">
        <f>S105</f>
        <v>1287965</v>
      </c>
      <c r="T106" s="37">
        <f t="shared" si="30"/>
        <v>64.398250000000004</v>
      </c>
      <c r="U106" s="37">
        <f t="shared" si="31"/>
        <v>440.97333333333336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54712</v>
      </c>
      <c r="Q123" s="31">
        <v>0</v>
      </c>
      <c r="R123" s="31">
        <v>0</v>
      </c>
      <c r="S123" s="31">
        <v>59060</v>
      </c>
      <c r="T123" s="36">
        <f t="shared" si="30"/>
        <v>0</v>
      </c>
      <c r="U123" s="36">
        <f t="shared" si="31"/>
        <v>-1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54712</v>
      </c>
      <c r="Q126" s="32">
        <f>SUM(Q122:Q125)</f>
        <v>0</v>
      </c>
      <c r="R126" s="32">
        <f>SUM(R122:R125)</f>
        <v>0</v>
      </c>
      <c r="S126" s="32">
        <f>SUM(S122:S125)</f>
        <v>59060</v>
      </c>
      <c r="T126" s="37">
        <f t="shared" si="30"/>
        <v>0</v>
      </c>
      <c r="U126" s="37">
        <f t="shared" si="31"/>
        <v>-1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     +$L137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=0),0,(($L137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74100</v>
      </c>
      <c r="E152" s="31">
        <v>74200</v>
      </c>
      <c r="F152" s="31">
        <v>18551</v>
      </c>
      <c r="G152" s="36">
        <f t="shared" si="32"/>
        <v>0.25035087719298244</v>
      </c>
      <c r="H152" s="31">
        <v>18525</v>
      </c>
      <c r="I152" s="36">
        <f t="shared" si="33"/>
        <v>0.25</v>
      </c>
      <c r="J152" s="31">
        <v>18525</v>
      </c>
      <c r="K152" s="36">
        <f t="shared" si="34"/>
        <v>0.24966307277628033</v>
      </c>
      <c r="L152" s="31">
        <v>18525</v>
      </c>
      <c r="M152" s="36">
        <f t="shared" si="35"/>
        <v>0.24966307277628033</v>
      </c>
      <c r="N152" s="31">
        <f t="shared" si="36"/>
        <v>74126</v>
      </c>
      <c r="O152" s="36">
        <f t="shared" si="37"/>
        <v>0.99900269541778974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74100</v>
      </c>
      <c r="E157" s="32">
        <f>SUM(E151:E156)</f>
        <v>74200</v>
      </c>
      <c r="F157" s="32">
        <f>SUM(F151:F156)</f>
        <v>18551</v>
      </c>
      <c r="G157" s="37">
        <f t="shared" si="32"/>
        <v>0.25035087719298244</v>
      </c>
      <c r="H157" s="32">
        <f>SUM(H151:H156)</f>
        <v>18525</v>
      </c>
      <c r="I157" s="37">
        <f t="shared" si="33"/>
        <v>0.25</v>
      </c>
      <c r="J157" s="32">
        <f>SUM(J151:J156)</f>
        <v>18525</v>
      </c>
      <c r="K157" s="37">
        <f t="shared" si="34"/>
        <v>0.24966307277628033</v>
      </c>
      <c r="L157" s="32">
        <f>SUM(L151:L156)</f>
        <v>18525</v>
      </c>
      <c r="M157" s="37">
        <f t="shared" si="35"/>
        <v>0.24966307277628033</v>
      </c>
      <c r="N157" s="32">
        <f t="shared" si="36"/>
        <v>74126</v>
      </c>
      <c r="O157" s="37">
        <f t="shared" si="37"/>
        <v>0.99900269541778974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404148</v>
      </c>
      <c r="G159" s="36">
        <f t="shared" si="32"/>
        <v>0.41666460472596806</v>
      </c>
      <c r="H159" s="31">
        <v>323321</v>
      </c>
      <c r="I159" s="36">
        <f t="shared" si="33"/>
        <v>0.33333436430368263</v>
      </c>
      <c r="J159" s="31">
        <v>242491</v>
      </c>
      <c r="K159" s="36">
        <f t="shared" si="34"/>
        <v>0.25000103097034931</v>
      </c>
      <c r="L159" s="31">
        <v>0</v>
      </c>
      <c r="M159" s="36">
        <f t="shared" si="35"/>
        <v>0</v>
      </c>
      <c r="N159" s="31">
        <f t="shared" si="36"/>
        <v>969960</v>
      </c>
      <c r="O159" s="36">
        <f t="shared" si="37"/>
        <v>1</v>
      </c>
      <c r="P159" s="31">
        <v>0</v>
      </c>
      <c r="Q159" s="31">
        <v>853860</v>
      </c>
      <c r="R159" s="31">
        <v>853860</v>
      </c>
      <c r="S159" s="31">
        <v>853860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969960</v>
      </c>
      <c r="E163" s="32">
        <f>SUM(E158:E162)</f>
        <v>969960</v>
      </c>
      <c r="F163" s="32">
        <f>SUM(F158:F162)</f>
        <v>404148</v>
      </c>
      <c r="G163" s="37">
        <f t="shared" si="32"/>
        <v>0.41666460472596806</v>
      </c>
      <c r="H163" s="32">
        <f>SUM(H158:H162)</f>
        <v>323321</v>
      </c>
      <c r="I163" s="37">
        <f t="shared" si="33"/>
        <v>0.33333436430368263</v>
      </c>
      <c r="J163" s="32">
        <f>SUM(J158:J162)</f>
        <v>242491</v>
      </c>
      <c r="K163" s="37">
        <f t="shared" si="34"/>
        <v>0.25000103097034931</v>
      </c>
      <c r="L163" s="32">
        <f>SUM(L158:L162)</f>
        <v>0</v>
      </c>
      <c r="M163" s="37">
        <f t="shared" si="35"/>
        <v>0</v>
      </c>
      <c r="N163" s="32">
        <f t="shared" si="36"/>
        <v>969960</v>
      </c>
      <c r="O163" s="37">
        <f t="shared" si="37"/>
        <v>1</v>
      </c>
      <c r="P163" s="32">
        <f>SUM(P158:P162)</f>
        <v>0</v>
      </c>
      <c r="Q163" s="32">
        <f>SUM(Q158:Q162)</f>
        <v>853860</v>
      </c>
      <c r="R163" s="32">
        <f>SUM(R158:R162)</f>
        <v>853860</v>
      </c>
      <c r="S163" s="32">
        <f>SUM(S158:S162)</f>
        <v>853860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1044060</v>
      </c>
      <c r="E170" s="32">
        <f>SUM(E105,E107:E111,E113:E120,E122:E125,E127:E131,E133:E136,E138:E143,E145:E149,E151:E156,E158:E162,E164:E168)</f>
        <v>1044160</v>
      </c>
      <c r="F170" s="32">
        <f>SUM(F105,F107:F111,F113:F120,F122:F125,F127:F131,F133:F136,F138:F143,F145:F149,F151:F156,F158:F162,F164:F168)</f>
        <v>427575</v>
      </c>
      <c r="G170" s="37">
        <f t="shared" si="32"/>
        <v>0.40953106143325096</v>
      </c>
      <c r="H170" s="32">
        <f>SUM(H105,H107:H111,H113:H120,H122:H125,H127:H131,H133:H136,H138:H143,H145:H149,H151:H156,H158:H162,H164:H168)</f>
        <v>353134</v>
      </c>
      <c r="I170" s="37">
        <f t="shared" si="33"/>
        <v>0.33823151926134515</v>
      </c>
      <c r="J170" s="32">
        <f>SUM(J105,J107:J111,J113:J120,J122:J125,J127:J131,J133:J136,J138:J143,J145:J149,J151:J156,J158:J162,J164:J168)</f>
        <v>284413</v>
      </c>
      <c r="K170" s="37">
        <f t="shared" si="34"/>
        <v>0.27238450045969964</v>
      </c>
      <c r="L170" s="32">
        <f>SUM(L105,L107:L111,L113:L120,L122:L125,L127:L131,L133:L136,L138:L143,L145:L149,L151:L156,L158:L162,L164:L168)</f>
        <v>51673</v>
      </c>
      <c r="M170" s="37">
        <f t="shared" si="35"/>
        <v>4.9487626417407296E-2</v>
      </c>
      <c r="N170" s="32">
        <f t="shared" si="36"/>
        <v>1116795</v>
      </c>
      <c r="O170" s="37">
        <f t="shared" si="37"/>
        <v>1.0695630937787313</v>
      </c>
      <c r="P170" s="32">
        <f>SUM(P105,P107:P111,P113:P120,P122:P125,P127:P131,P133:P136,P138:P143,P145:P149,P151:P156,P158:P162,P164:P168)</f>
        <v>54787</v>
      </c>
      <c r="Q170" s="32">
        <f>SUM(Q105,Q107:Q111,Q113:Q120,Q122:Q125,Q127:Q131,Q133:Q136,Q138:Q143,Q145:Q149,Q151:Q156,Q158:Q162,Q164:Q168)</f>
        <v>873860</v>
      </c>
      <c r="R170" s="32">
        <f>SUM(R105,R107:R111,R113:R120,R122:R125,R127:R131,R133:R136,R138:R143,R145:R149,R151:R156,R158:R162,R164:R168)</f>
        <v>873860</v>
      </c>
      <c r="S170" s="32">
        <f>SUM(S105,S107:S111,S113:S120,S122:S125,S127:S131,S133:S136,S138:S143,S145:S149,S151:S156,S158:S162,S164:S168)</f>
        <v>2200885</v>
      </c>
      <c r="T170" s="37">
        <f t="shared" si="38"/>
        <v>2.5185784908337721</v>
      </c>
      <c r="U170" s="37">
        <f t="shared" si="39"/>
        <v>-5.6838301056820084E-2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5775858</v>
      </c>
      <c r="E184" s="31">
        <v>5775858</v>
      </c>
      <c r="F184" s="31">
        <v>2466210</v>
      </c>
      <c r="G184" s="36">
        <f t="shared" si="40"/>
        <v>0.42698591274231462</v>
      </c>
      <c r="H184" s="31">
        <v>1985306</v>
      </c>
      <c r="I184" s="36">
        <f t="shared" si="41"/>
        <v>0.34372486304199307</v>
      </c>
      <c r="J184" s="31">
        <v>1479723</v>
      </c>
      <c r="K184" s="36">
        <f t="shared" si="42"/>
        <v>0.25619102824203782</v>
      </c>
      <c r="L184" s="31">
        <v>0</v>
      </c>
      <c r="M184" s="36">
        <f t="shared" si="43"/>
        <v>0</v>
      </c>
      <c r="N184" s="31">
        <f t="shared" si="44"/>
        <v>5931239</v>
      </c>
      <c r="O184" s="36">
        <f t="shared" si="45"/>
        <v>1.0269018040263456</v>
      </c>
      <c r="P184" s="31">
        <v>0</v>
      </c>
      <c r="Q184" s="31">
        <v>5321633</v>
      </c>
      <c r="R184" s="31">
        <v>5321633</v>
      </c>
      <c r="S184" s="31">
        <v>12671080</v>
      </c>
      <c r="T184" s="36">
        <f t="shared" si="46"/>
        <v>2.3810510796216122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5775858</v>
      </c>
      <c r="E185" s="32">
        <f>SUM(E180:E184)</f>
        <v>5775858</v>
      </c>
      <c r="F185" s="32">
        <f>SUM(F180:F184)</f>
        <v>2466210</v>
      </c>
      <c r="G185" s="37">
        <f t="shared" si="40"/>
        <v>0.42698591274231462</v>
      </c>
      <c r="H185" s="32">
        <f>SUM(H180:H184)</f>
        <v>1985306</v>
      </c>
      <c r="I185" s="37">
        <f t="shared" si="41"/>
        <v>0.34372486304199307</v>
      </c>
      <c r="J185" s="32">
        <f>SUM(J180:J184)</f>
        <v>1479723</v>
      </c>
      <c r="K185" s="37">
        <f t="shared" si="42"/>
        <v>0.25619102824203782</v>
      </c>
      <c r="L185" s="32">
        <f>SUM(L180:L184)</f>
        <v>0</v>
      </c>
      <c r="M185" s="37">
        <f t="shared" si="43"/>
        <v>0</v>
      </c>
      <c r="N185" s="32">
        <f t="shared" si="44"/>
        <v>5931239</v>
      </c>
      <c r="O185" s="37">
        <f t="shared" si="45"/>
        <v>1.0269018040263456</v>
      </c>
      <c r="P185" s="32">
        <f>SUM(P180:P184)</f>
        <v>0</v>
      </c>
      <c r="Q185" s="32">
        <f>SUM(Q180:Q184)</f>
        <v>5321633</v>
      </c>
      <c r="R185" s="32">
        <f>SUM(R180:R184)</f>
        <v>5321633</v>
      </c>
      <c r="S185" s="32">
        <f>SUM(S180:S184)</f>
        <v>12671080</v>
      </c>
      <c r="T185" s="37">
        <f t="shared" si="46"/>
        <v>2.3810510796216122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541</v>
      </c>
      <c r="E188" s="31">
        <v>541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517</v>
      </c>
      <c r="R188" s="31">
        <v>517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8928000</v>
      </c>
      <c r="F190" s="31">
        <v>3930833</v>
      </c>
      <c r="G190" s="36">
        <f t="shared" si="40"/>
        <v>0.41666663133347465</v>
      </c>
      <c r="H190" s="31">
        <v>3144667</v>
      </c>
      <c r="I190" s="36">
        <f t="shared" si="41"/>
        <v>0.33333336866652535</v>
      </c>
      <c r="J190" s="31">
        <v>2358500</v>
      </c>
      <c r="K190" s="36">
        <f t="shared" si="42"/>
        <v>0.26416890681003585</v>
      </c>
      <c r="L190" s="31">
        <v>0</v>
      </c>
      <c r="M190" s="36">
        <f t="shared" si="43"/>
        <v>0</v>
      </c>
      <c r="N190" s="31">
        <f t="shared" si="44"/>
        <v>9434000</v>
      </c>
      <c r="O190" s="36">
        <f t="shared" si="45"/>
        <v>1.0566756272401434</v>
      </c>
      <c r="P190" s="31">
        <v>0</v>
      </c>
      <c r="Q190" s="31">
        <v>7792000</v>
      </c>
      <c r="R190" s="31">
        <v>8721000</v>
      </c>
      <c r="S190" s="31">
        <v>2187378411</v>
      </c>
      <c r="T190" s="36">
        <f t="shared" si="46"/>
        <v>250.81738458892329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9434541</v>
      </c>
      <c r="E191" s="32">
        <f>SUM(E186:E190)</f>
        <v>8928541</v>
      </c>
      <c r="F191" s="32">
        <f>SUM(F186:F190)</f>
        <v>3930833</v>
      </c>
      <c r="G191" s="37">
        <f t="shared" si="40"/>
        <v>0.4166427386345557</v>
      </c>
      <c r="H191" s="32">
        <f>SUM(H186:H190)</f>
        <v>3144667</v>
      </c>
      <c r="I191" s="37">
        <f t="shared" si="41"/>
        <v>0.33331425450374319</v>
      </c>
      <c r="J191" s="32">
        <f>SUM(J186:J190)</f>
        <v>2358500</v>
      </c>
      <c r="K191" s="37">
        <f t="shared" si="42"/>
        <v>0.26415290023308402</v>
      </c>
      <c r="L191" s="32">
        <f>SUM(L186:L190)</f>
        <v>0</v>
      </c>
      <c r="M191" s="37">
        <f t="shared" si="43"/>
        <v>0</v>
      </c>
      <c r="N191" s="32">
        <f t="shared" si="44"/>
        <v>9434000</v>
      </c>
      <c r="O191" s="37">
        <f t="shared" si="45"/>
        <v>1.0566116009323361</v>
      </c>
      <c r="P191" s="32">
        <f>SUM(P186:P190)</f>
        <v>0</v>
      </c>
      <c r="Q191" s="32">
        <f>SUM(Q186:Q190)</f>
        <v>7792517</v>
      </c>
      <c r="R191" s="32">
        <f>SUM(R186:R190)</f>
        <v>8721517</v>
      </c>
      <c r="S191" s="32">
        <f>SUM(S186:S190)</f>
        <v>2187378411</v>
      </c>
      <c r="T191" s="37">
        <f t="shared" si="46"/>
        <v>250.80251646588547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13884271</v>
      </c>
      <c r="E200" s="31">
        <v>13884271</v>
      </c>
      <c r="F200" s="31">
        <v>6304665</v>
      </c>
      <c r="G200" s="36">
        <f t="shared" si="40"/>
        <v>0.45408685843138613</v>
      </c>
      <c r="H200" s="31">
        <v>2691881</v>
      </c>
      <c r="I200" s="36">
        <f t="shared" si="41"/>
        <v>0.1938798947384418</v>
      </c>
      <c r="J200" s="31">
        <v>7562558</v>
      </c>
      <c r="K200" s="36">
        <f t="shared" si="42"/>
        <v>0.54468527731848504</v>
      </c>
      <c r="L200" s="31">
        <v>0</v>
      </c>
      <c r="M200" s="36">
        <f t="shared" si="43"/>
        <v>0</v>
      </c>
      <c r="N200" s="31">
        <f t="shared" si="44"/>
        <v>16559104</v>
      </c>
      <c r="O200" s="36">
        <f t="shared" si="45"/>
        <v>1.192652030488313</v>
      </c>
      <c r="P200" s="31">
        <v>0</v>
      </c>
      <c r="Q200" s="31">
        <v>13454506</v>
      </c>
      <c r="R200" s="31">
        <v>13454506</v>
      </c>
      <c r="S200" s="31">
        <v>13454506</v>
      </c>
      <c r="T200" s="36">
        <f t="shared" si="46"/>
        <v>1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13884271</v>
      </c>
      <c r="E204" s="32">
        <f>SUM(E199:E203)</f>
        <v>13884271</v>
      </c>
      <c r="F204" s="32">
        <f>SUM(F199:F203)</f>
        <v>6304665</v>
      </c>
      <c r="G204" s="37">
        <f t="shared" si="40"/>
        <v>0.45408685843138613</v>
      </c>
      <c r="H204" s="32">
        <f>SUM(H199:H203)</f>
        <v>2691881</v>
      </c>
      <c r="I204" s="37">
        <f t="shared" si="41"/>
        <v>0.1938798947384418</v>
      </c>
      <c r="J204" s="32">
        <f>SUM(J199:J203)</f>
        <v>7562558</v>
      </c>
      <c r="K204" s="37">
        <f t="shared" si="42"/>
        <v>0.54468527731848504</v>
      </c>
      <c r="L204" s="32">
        <f>SUM(L199:L203)</f>
        <v>0</v>
      </c>
      <c r="M204" s="37">
        <f t="shared" si="43"/>
        <v>0</v>
      </c>
      <c r="N204" s="32">
        <f t="shared" si="44"/>
        <v>16559104</v>
      </c>
      <c r="O204" s="37">
        <f t="shared" si="45"/>
        <v>1.192652030488313</v>
      </c>
      <c r="P204" s="32">
        <f>SUM(P199:P203)</f>
        <v>0</v>
      </c>
      <c r="Q204" s="32">
        <f>SUM(Q199:Q203)</f>
        <v>13454506</v>
      </c>
      <c r="R204" s="32">
        <f>SUM(R199:R203)</f>
        <v>13454506</v>
      </c>
      <c r="S204" s="32">
        <f>SUM(S199:S203)</f>
        <v>13454506</v>
      </c>
      <c r="T204" s="37">
        <f t="shared" si="46"/>
        <v>1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29094670</v>
      </c>
      <c r="E205" s="32">
        <f>SUM(E173:E178,E180:E184,E186:E190,E192:E197,E199:E203)</f>
        <v>28588670</v>
      </c>
      <c r="F205" s="32">
        <f>SUM(F173:F178,F180:F184,F186:F190,F192:F197,F199:F203)</f>
        <v>12701708</v>
      </c>
      <c r="G205" s="37">
        <f t="shared" si="40"/>
        <v>0.43656477286045864</v>
      </c>
      <c r="H205" s="32">
        <f>SUM(H173:H178,H180:H184,H186:H190,H192:H197,H199:H203)</f>
        <v>7821854</v>
      </c>
      <c r="I205" s="37">
        <f t="shared" si="41"/>
        <v>0.26884147508804879</v>
      </c>
      <c r="J205" s="32">
        <f>SUM(J173:J178,J180:J184,J186:J190,J192:J197,J199:J203)</f>
        <v>11400781</v>
      </c>
      <c r="K205" s="37">
        <f t="shared" si="42"/>
        <v>0.39878668717362509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31924343</v>
      </c>
      <c r="O205" s="37">
        <f t="shared" si="45"/>
        <v>1.1166781455730539</v>
      </c>
      <c r="P205" s="32">
        <f>SUM(P173:P178,P180:P184,P186:P190,P192:P197,P199:P203)</f>
        <v>0</v>
      </c>
      <c r="Q205" s="32">
        <f>SUM(Q173:Q178,Q180:Q184,Q186:Q190,Q192:Q197,Q199:Q203)</f>
        <v>26568656</v>
      </c>
      <c r="R205" s="32">
        <f>SUM(R173:R178,R180:R184,R186:R190,R192:R197,R199:R203)</f>
        <v>27497656</v>
      </c>
      <c r="S205" s="32">
        <f>SUM(S173:S178,S180:S184,S186:S190,S192:S197,S199:S203)</f>
        <v>2213503997</v>
      </c>
      <c r="T205" s="37">
        <f t="shared" si="46"/>
        <v>80.497915785985541</v>
      </c>
      <c r="U205" s="37">
        <f t="shared" si="47"/>
        <v>0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2420</v>
      </c>
      <c r="E215" s="31">
        <v>2420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132</v>
      </c>
      <c r="M215" s="36">
        <f t="shared" si="51"/>
        <v>5.4545454545454543E-2</v>
      </c>
      <c r="N215" s="31">
        <f t="shared" si="52"/>
        <v>132</v>
      </c>
      <c r="O215" s="36">
        <f t="shared" si="53"/>
        <v>5.4545454545454543E-2</v>
      </c>
      <c r="P215" s="31">
        <v>0</v>
      </c>
      <c r="Q215" s="31">
        <v>2300</v>
      </c>
      <c r="R215" s="31">
        <v>2300</v>
      </c>
      <c r="S215" s="31">
        <v>170</v>
      </c>
      <c r="T215" s="36">
        <f t="shared" si="54"/>
        <v>7.3913043478260873E-2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2420</v>
      </c>
      <c r="E216" s="32">
        <f>SUM(E208:E215)</f>
        <v>2420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132</v>
      </c>
      <c r="M216" s="37">
        <f t="shared" si="51"/>
        <v>5.4545454545454543E-2</v>
      </c>
      <c r="N216" s="32">
        <f t="shared" si="52"/>
        <v>132</v>
      </c>
      <c r="O216" s="37">
        <f t="shared" si="53"/>
        <v>5.4545454545454543E-2</v>
      </c>
      <c r="P216" s="32">
        <f>SUM(P208:P215)</f>
        <v>0</v>
      </c>
      <c r="Q216" s="32">
        <f>SUM(Q208:Q215)</f>
        <v>2300</v>
      </c>
      <c r="R216" s="32">
        <f>SUM(R208:R215)</f>
        <v>2300</v>
      </c>
      <c r="S216" s="32">
        <f>SUM(S208:S215)</f>
        <v>170</v>
      </c>
      <c r="T216" s="37">
        <f t="shared" si="54"/>
        <v>7.3913043478260873E-2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63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63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63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63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54"/>
        <v>0</v>
      </c>
      <c r="U224" s="37">
        <f t="shared" si="55"/>
        <v>0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158</v>
      </c>
      <c r="R228" s="31">
        <v>158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-1597</v>
      </c>
      <c r="Q229" s="31">
        <v>0</v>
      </c>
      <c r="R229" s="31">
        <v>0</v>
      </c>
      <c r="S229" s="31">
        <v>8594</v>
      </c>
      <c r="T229" s="36">
        <f t="shared" si="54"/>
        <v>0</v>
      </c>
      <c r="U229" s="36">
        <f t="shared" si="55"/>
        <v>-1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174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-1597</v>
      </c>
      <c r="Q230" s="32">
        <f>SUM(Q225:Q229)</f>
        <v>158</v>
      </c>
      <c r="R230" s="32">
        <f>SUM(R225:R229)</f>
        <v>158</v>
      </c>
      <c r="S230" s="32">
        <f>SUM(S225:S229)</f>
        <v>8594</v>
      </c>
      <c r="T230" s="37">
        <f t="shared" si="54"/>
        <v>54.392405063291136</v>
      </c>
      <c r="U230" s="37">
        <f t="shared" si="55"/>
        <v>-1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2594</v>
      </c>
      <c r="E231" s="32">
        <f>SUM(E208:E215,E217:E223,E225:E229)</f>
        <v>2420</v>
      </c>
      <c r="F231" s="32">
        <f>SUM(F208:F215,F217:F223,F225:F229)</f>
        <v>0</v>
      </c>
      <c r="G231" s="37">
        <f t="shared" si="48"/>
        <v>0</v>
      </c>
      <c r="H231" s="32">
        <f>SUM(H208:H215,H217:H223,H225:H229)</f>
        <v>0</v>
      </c>
      <c r="I231" s="37">
        <f t="shared" si="49"/>
        <v>0</v>
      </c>
      <c r="J231" s="32">
        <f>SUM(J208:J215,J217:J223,J225:J229)</f>
        <v>63</v>
      </c>
      <c r="K231" s="37">
        <f t="shared" si="50"/>
        <v>2.6033057851239671E-2</v>
      </c>
      <c r="L231" s="32">
        <f>SUM(L208:L215,L217:L223,L225:L229)</f>
        <v>132</v>
      </c>
      <c r="M231" s="37">
        <f t="shared" si="51"/>
        <v>5.4545454545454543E-2</v>
      </c>
      <c r="N231" s="32">
        <f t="shared" si="52"/>
        <v>195</v>
      </c>
      <c r="O231" s="37">
        <f t="shared" si="53"/>
        <v>8.057851239669421E-2</v>
      </c>
      <c r="P231" s="32">
        <f>SUM(P208:P215,P217:P223,P225:P229)</f>
        <v>-1597</v>
      </c>
      <c r="Q231" s="32">
        <f>SUM(Q208:Q215,Q217:Q223,Q225:Q229)</f>
        <v>2458</v>
      </c>
      <c r="R231" s="32">
        <f>SUM(R208:R215,R217:R223,R225:R229)</f>
        <v>2458</v>
      </c>
      <c r="S231" s="32">
        <f>SUM(S208:S215,S217:S223,S225:S229)</f>
        <v>8764</v>
      </c>
      <c r="T231" s="37">
        <f t="shared" si="54"/>
        <v>3.5655004068348251</v>
      </c>
      <c r="U231" s="37">
        <f t="shared" si="55"/>
        <v>-1.0826549780839074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0</v>
      </c>
      <c r="G245" s="36">
        <f t="shared" si="56"/>
        <v>0</v>
      </c>
      <c r="H245" s="31">
        <v>2932202</v>
      </c>
      <c r="I245" s="36">
        <f t="shared" si="57"/>
        <v>0.33333037767413265</v>
      </c>
      <c r="J245" s="31">
        <v>2199208</v>
      </c>
      <c r="K245" s="36">
        <f t="shared" si="58"/>
        <v>0.25000420613040097</v>
      </c>
      <c r="L245" s="31">
        <v>0</v>
      </c>
      <c r="M245" s="36">
        <f t="shared" si="59"/>
        <v>0</v>
      </c>
      <c r="N245" s="31">
        <f t="shared" si="60"/>
        <v>5131410</v>
      </c>
      <c r="O245" s="36">
        <f t="shared" si="61"/>
        <v>0.58333458380453362</v>
      </c>
      <c r="P245" s="31">
        <v>0</v>
      </c>
      <c r="Q245" s="31">
        <v>7345496</v>
      </c>
      <c r="R245" s="31">
        <v>7345500</v>
      </c>
      <c r="S245" s="31">
        <v>4921468</v>
      </c>
      <c r="T245" s="36">
        <f t="shared" si="62"/>
        <v>0.66999768565788576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8796684</v>
      </c>
      <c r="E247" s="32">
        <f>SUM(E241:E246)</f>
        <v>8796684</v>
      </c>
      <c r="F247" s="32">
        <f>SUM(F241:F246)</f>
        <v>0</v>
      </c>
      <c r="G247" s="37">
        <f t="shared" si="56"/>
        <v>0</v>
      </c>
      <c r="H247" s="32">
        <f>SUM(H241:H246)</f>
        <v>2932202</v>
      </c>
      <c r="I247" s="37">
        <f t="shared" si="57"/>
        <v>0.33333037767413265</v>
      </c>
      <c r="J247" s="32">
        <f>SUM(J241:J246)</f>
        <v>2199208</v>
      </c>
      <c r="K247" s="37">
        <f t="shared" si="58"/>
        <v>0.25000420613040097</v>
      </c>
      <c r="L247" s="32">
        <f>SUM(L241:L246)</f>
        <v>0</v>
      </c>
      <c r="M247" s="37">
        <f t="shared" si="59"/>
        <v>0</v>
      </c>
      <c r="N247" s="32">
        <f t="shared" si="60"/>
        <v>5131410</v>
      </c>
      <c r="O247" s="37">
        <f t="shared" si="61"/>
        <v>0.58333458380453362</v>
      </c>
      <c r="P247" s="32">
        <f>SUM(P241:P246)</f>
        <v>0</v>
      </c>
      <c r="Q247" s="32">
        <f>SUM(Q241:Q246)</f>
        <v>7345496</v>
      </c>
      <c r="R247" s="32">
        <f>SUM(R241:R246)</f>
        <v>7345500</v>
      </c>
      <c r="S247" s="32">
        <f>SUM(S241:S246)</f>
        <v>4921468</v>
      </c>
      <c r="T247" s="37">
        <f t="shared" si="62"/>
        <v>0.66999768565788576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21608083</v>
      </c>
      <c r="E253" s="31">
        <v>21608083</v>
      </c>
      <c r="F253" s="31">
        <v>9003342</v>
      </c>
      <c r="G253" s="36">
        <f t="shared" si="56"/>
        <v>0.41666546726981751</v>
      </c>
      <c r="H253" s="31">
        <v>4438848</v>
      </c>
      <c r="I253" s="36">
        <f t="shared" si="57"/>
        <v>0.20542534939355794</v>
      </c>
      <c r="J253" s="31">
        <v>8165894</v>
      </c>
      <c r="K253" s="36">
        <f t="shared" si="58"/>
        <v>0.37790922961560264</v>
      </c>
      <c r="L253" s="31">
        <v>0</v>
      </c>
      <c r="M253" s="36">
        <f t="shared" si="59"/>
        <v>0</v>
      </c>
      <c r="N253" s="31">
        <f t="shared" si="60"/>
        <v>21608084</v>
      </c>
      <c r="O253" s="36">
        <f t="shared" si="61"/>
        <v>1.0000000462789782</v>
      </c>
      <c r="P253" s="31">
        <v>0</v>
      </c>
      <c r="Q253" s="31">
        <v>20207165</v>
      </c>
      <c r="R253" s="31">
        <v>20207165</v>
      </c>
      <c r="S253" s="31">
        <v>8956754</v>
      </c>
      <c r="T253" s="36">
        <f t="shared" si="62"/>
        <v>0.44324644253659529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21608083</v>
      </c>
      <c r="E254" s="32">
        <f>SUM(E248:E253)</f>
        <v>21608083</v>
      </c>
      <c r="F254" s="32">
        <f>SUM(F248:F253)</f>
        <v>9003342</v>
      </c>
      <c r="G254" s="37">
        <f t="shared" si="56"/>
        <v>0.41666546726981751</v>
      </c>
      <c r="H254" s="32">
        <f>SUM(H248:H253)</f>
        <v>4438848</v>
      </c>
      <c r="I254" s="37">
        <f t="shared" si="57"/>
        <v>0.20542534939355794</v>
      </c>
      <c r="J254" s="32">
        <f>SUM(J248:J253)</f>
        <v>8165894</v>
      </c>
      <c r="K254" s="37">
        <f t="shared" si="58"/>
        <v>0.37790922961560264</v>
      </c>
      <c r="L254" s="32">
        <f>SUM(L248:L253)</f>
        <v>0</v>
      </c>
      <c r="M254" s="37">
        <f t="shared" si="59"/>
        <v>0</v>
      </c>
      <c r="N254" s="32">
        <f t="shared" si="60"/>
        <v>21608084</v>
      </c>
      <c r="O254" s="37">
        <f t="shared" si="61"/>
        <v>1.0000000462789782</v>
      </c>
      <c r="P254" s="32">
        <f>SUM(P248:P253)</f>
        <v>0</v>
      </c>
      <c r="Q254" s="32">
        <f>SUM(Q248:Q253)</f>
        <v>20207165</v>
      </c>
      <c r="R254" s="32">
        <f>SUM(R248:R253)</f>
        <v>20207165</v>
      </c>
      <c r="S254" s="32">
        <f>SUM(S248:S253)</f>
        <v>8956754</v>
      </c>
      <c r="T254" s="37">
        <f t="shared" si="62"/>
        <v>0.44324644253659529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30404767</v>
      </c>
      <c r="E260" s="32">
        <f>SUM(E234:E239,E241:E246,E248:E253,E255:E258)</f>
        <v>30404767</v>
      </c>
      <c r="F260" s="32">
        <f>SUM(F234:F239,F241:F246,F248:F253,F255:F258)</f>
        <v>9003342</v>
      </c>
      <c r="G260" s="37">
        <f t="shared" si="56"/>
        <v>0.29611613205258241</v>
      </c>
      <c r="H260" s="32">
        <f>SUM(H234:H239,H241:H246,H248:H253,H255:H258)</f>
        <v>7371050</v>
      </c>
      <c r="I260" s="37">
        <f t="shared" si="57"/>
        <v>0.24243073462789569</v>
      </c>
      <c r="J260" s="32">
        <f>SUM(J234:J239,J241:J246,J248:J253,J255:J258)</f>
        <v>10365102</v>
      </c>
      <c r="K260" s="37">
        <f t="shared" si="58"/>
        <v>0.34090384576865856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26739494</v>
      </c>
      <c r="O260" s="37">
        <f t="shared" si="61"/>
        <v>0.87945071244913664</v>
      </c>
      <c r="P260" s="32">
        <f>SUM(P234:P239,P241:P246,P248:P253,P255:P258)</f>
        <v>0</v>
      </c>
      <c r="Q260" s="32">
        <f>SUM(Q234:Q239,Q241:Q246,Q248:Q253,Q255:Q258)</f>
        <v>27552661</v>
      </c>
      <c r="R260" s="32">
        <f>SUM(R234:R239,R241:R246,R248:R253,R255:R258)</f>
        <v>27552665</v>
      </c>
      <c r="S260" s="32">
        <f>SUM(S234:S239,S241:S246,S248:S253,S255:S258)</f>
        <v>13878222</v>
      </c>
      <c r="T260" s="37">
        <f t="shared" si="62"/>
        <v>0.50369799073882693</v>
      </c>
      <c r="U260" s="37">
        <f t="shared" si="63"/>
        <v>0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1600000</v>
      </c>
      <c r="E264" s="31">
        <v>1600000</v>
      </c>
      <c r="F264" s="31">
        <v>666667</v>
      </c>
      <c r="G264" s="36">
        <f t="shared" si="64"/>
        <v>0.41666687499999999</v>
      </c>
      <c r="H264" s="31">
        <v>0</v>
      </c>
      <c r="I264" s="36">
        <f t="shared" si="65"/>
        <v>0</v>
      </c>
      <c r="J264" s="31">
        <v>929972</v>
      </c>
      <c r="K264" s="36">
        <f t="shared" si="66"/>
        <v>0.58123250000000004</v>
      </c>
      <c r="L264" s="31">
        <v>0</v>
      </c>
      <c r="M264" s="36">
        <f t="shared" si="67"/>
        <v>0</v>
      </c>
      <c r="N264" s="31">
        <f t="shared" si="68"/>
        <v>1596639</v>
      </c>
      <c r="O264" s="36">
        <f t="shared" si="69"/>
        <v>0.99789937500000003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5294235</v>
      </c>
      <c r="F266" s="31">
        <v>2072192</v>
      </c>
      <c r="G266" s="36">
        <f t="shared" si="64"/>
        <v>0.39581907090464546</v>
      </c>
      <c r="H266" s="31">
        <v>1829245</v>
      </c>
      <c r="I266" s="36">
        <f t="shared" si="65"/>
        <v>0.34941262988997557</v>
      </c>
      <c r="J266" s="31">
        <v>810390</v>
      </c>
      <c r="K266" s="36">
        <f t="shared" si="66"/>
        <v>0.15307027360893499</v>
      </c>
      <c r="L266" s="31">
        <v>11927</v>
      </c>
      <c r="M266" s="36">
        <f t="shared" si="67"/>
        <v>2.2528278400939889E-3</v>
      </c>
      <c r="N266" s="31">
        <f t="shared" si="68"/>
        <v>4723754</v>
      </c>
      <c r="O266" s="36">
        <f t="shared" si="69"/>
        <v>0.89224486634990707</v>
      </c>
      <c r="P266" s="31">
        <v>675718</v>
      </c>
      <c r="Q266" s="31">
        <v>4267674</v>
      </c>
      <c r="R266" s="31">
        <v>4189608</v>
      </c>
      <c r="S266" s="31">
        <v>4523961</v>
      </c>
      <c r="T266" s="36">
        <f t="shared" si="70"/>
        <v>1.0798053183018554</v>
      </c>
      <c r="U266" s="36">
        <f t="shared" si="71"/>
        <v>-0.98234914564951648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6835200</v>
      </c>
      <c r="E267" s="32">
        <f>SUM(E263:E266)</f>
        <v>6894235</v>
      </c>
      <c r="F267" s="32">
        <f>SUM(F263:F266)</f>
        <v>2738859</v>
      </c>
      <c r="G267" s="37">
        <f t="shared" si="64"/>
        <v>0.40069917485955059</v>
      </c>
      <c r="H267" s="32">
        <f>SUM(H263:H266)</f>
        <v>1829245</v>
      </c>
      <c r="I267" s="37">
        <f t="shared" si="65"/>
        <v>0.26762128394194756</v>
      </c>
      <c r="J267" s="32">
        <f>SUM(J263:J266)</f>
        <v>1740362</v>
      </c>
      <c r="K267" s="37">
        <f t="shared" si="66"/>
        <v>0.25243728999664211</v>
      </c>
      <c r="L267" s="32">
        <f>SUM(L263:L266)</f>
        <v>11927</v>
      </c>
      <c r="M267" s="37">
        <f t="shared" si="67"/>
        <v>1.7299961489563381E-3</v>
      </c>
      <c r="N267" s="32">
        <f t="shared" si="68"/>
        <v>6320393</v>
      </c>
      <c r="O267" s="37">
        <f t="shared" si="69"/>
        <v>0.91676494926558205</v>
      </c>
      <c r="P267" s="32">
        <f>SUM(P263:P266)</f>
        <v>675718</v>
      </c>
      <c r="Q267" s="32">
        <f>SUM(Q263:Q266)</f>
        <v>4267674</v>
      </c>
      <c r="R267" s="32">
        <f>SUM(R263:R266)</f>
        <v>4189608</v>
      </c>
      <c r="S267" s="32">
        <f>SUM(S263:S266)</f>
        <v>4523961</v>
      </c>
      <c r="T267" s="37">
        <f t="shared" si="70"/>
        <v>1.0798053183018554</v>
      </c>
      <c r="U267" s="37">
        <f t="shared" si="71"/>
        <v>-0.98234914564951648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6835200</v>
      </c>
      <c r="E299" s="32">
        <f>SUM(E263:E266,E268:E274,E276:E284,E286:E291,E293:E297)</f>
        <v>6894235</v>
      </c>
      <c r="F299" s="32">
        <f>SUM(F263:F266,F268:F274,F276:F284,F286:F291,F293:F297)</f>
        <v>2738859</v>
      </c>
      <c r="G299" s="37">
        <f t="shared" si="64"/>
        <v>0.40069917485955059</v>
      </c>
      <c r="H299" s="32">
        <f>SUM(H263:H266,H268:H274,H276:H284,H286:H291,H293:H297)</f>
        <v>1829245</v>
      </c>
      <c r="I299" s="37">
        <f t="shared" si="65"/>
        <v>0.26762128394194756</v>
      </c>
      <c r="J299" s="32">
        <f>SUM(J263:J266,J268:J274,J276:J284,J286:J291,J293:J297)</f>
        <v>1740362</v>
      </c>
      <c r="K299" s="37">
        <f t="shared" si="66"/>
        <v>0.25243728999664211</v>
      </c>
      <c r="L299" s="32">
        <f>SUM(L263:L266,L268:L274,L276:L284,L286:L291,L293:L297)</f>
        <v>11927</v>
      </c>
      <c r="M299" s="37">
        <f t="shared" si="67"/>
        <v>1.7299961489563381E-3</v>
      </c>
      <c r="N299" s="32">
        <f t="shared" si="68"/>
        <v>6320393</v>
      </c>
      <c r="O299" s="37">
        <f t="shared" si="69"/>
        <v>0.91676494926558205</v>
      </c>
      <c r="P299" s="32">
        <f>SUM(P263:P266,P268:P274,P276:P284,P286:P291,P293:P297)</f>
        <v>675718</v>
      </c>
      <c r="Q299" s="32">
        <f>SUM(Q263:Q266,Q268:Q274,Q276:Q284,Q286:Q291,Q293:Q297)</f>
        <v>4267674</v>
      </c>
      <c r="R299" s="32">
        <f>SUM(R263:R266,R268:R274,R276:R284,R286:R291,R293:R297)</f>
        <v>4189608</v>
      </c>
      <c r="S299" s="32">
        <f>SUM(S263:S266,S268:S274,S276:S284,S286:S291,S293:S297)</f>
        <v>4523961</v>
      </c>
      <c r="T299" s="37">
        <f t="shared" si="70"/>
        <v>1.0798053183018554</v>
      </c>
      <c r="U299" s="37">
        <f t="shared" si="71"/>
        <v>-0.98234914564951648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3381</v>
      </c>
      <c r="E302" s="31">
        <v>3381</v>
      </c>
      <c r="F302" s="31">
        <v>10942</v>
      </c>
      <c r="G302" s="36">
        <f t="shared" ref="G302:G339" si="72">IF(($D302     =0),0,($F302     /$D302     ))</f>
        <v>3.2363206152026027</v>
      </c>
      <c r="H302" s="31">
        <v>-2919</v>
      </c>
      <c r="I302" s="36">
        <f t="shared" ref="I302:I339" si="73">IF(($D302     =0),0,($H302     /$D302     ))</f>
        <v>-0.86335403726708071</v>
      </c>
      <c r="J302" s="31">
        <v>-7674</v>
      </c>
      <c r="K302" s="36">
        <f t="shared" ref="K302:K339" si="74">IF(($E302     =0),0,($J302     /$E302     ))</f>
        <v>-2.2697426796805678</v>
      </c>
      <c r="L302" s="31">
        <v>7060</v>
      </c>
      <c r="M302" s="36">
        <f t="shared" ref="M302:M339" si="75">IF(($E302     =0),0,($L302     /$E302     ))</f>
        <v>2.0881396036675541</v>
      </c>
      <c r="N302" s="31">
        <f t="shared" ref="N302:N339" si="76">$F302     +$H302     +$J302     +$L302</f>
        <v>7409</v>
      </c>
      <c r="O302" s="36">
        <f t="shared" ref="O302:O339" si="77">IF(($E302     =0),0,($N302     /$E302     ))</f>
        <v>2.191363501922508</v>
      </c>
      <c r="P302" s="31">
        <v>142</v>
      </c>
      <c r="Q302" s="31">
        <v>3223</v>
      </c>
      <c r="R302" s="31">
        <v>3223</v>
      </c>
      <c r="S302" s="31">
        <v>-1222</v>
      </c>
      <c r="T302" s="36">
        <f t="shared" ref="T302:T339" si="78">IF(($R302     =0),0,($S302     /$R302     ))</f>
        <v>-0.37914986037852932</v>
      </c>
      <c r="U302" s="36">
        <f t="shared" ref="U302:U339" si="79">IF(($P302     =0),0,(($L302     /$P302     )-1))</f>
        <v>48.718309859154928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3381</v>
      </c>
      <c r="E303" s="32">
        <f>E302</f>
        <v>3381</v>
      </c>
      <c r="F303" s="32">
        <f>F302</f>
        <v>10942</v>
      </c>
      <c r="G303" s="37">
        <f t="shared" si="72"/>
        <v>3.2363206152026027</v>
      </c>
      <c r="H303" s="32">
        <f>H302</f>
        <v>-2919</v>
      </c>
      <c r="I303" s="37">
        <f t="shared" si="73"/>
        <v>-0.86335403726708071</v>
      </c>
      <c r="J303" s="32">
        <f>J302</f>
        <v>-7674</v>
      </c>
      <c r="K303" s="37">
        <f t="shared" si="74"/>
        <v>-2.2697426796805678</v>
      </c>
      <c r="L303" s="32">
        <f>L302</f>
        <v>7060</v>
      </c>
      <c r="M303" s="37">
        <f t="shared" si="75"/>
        <v>2.0881396036675541</v>
      </c>
      <c r="N303" s="32">
        <f t="shared" si="76"/>
        <v>7409</v>
      </c>
      <c r="O303" s="37">
        <f t="shared" si="77"/>
        <v>2.191363501922508</v>
      </c>
      <c r="P303" s="32">
        <f>P302</f>
        <v>142</v>
      </c>
      <c r="Q303" s="32">
        <f>Q302</f>
        <v>3223</v>
      </c>
      <c r="R303" s="32">
        <f>R302</f>
        <v>3223</v>
      </c>
      <c r="S303" s="32">
        <f>S302</f>
        <v>-1222</v>
      </c>
      <c r="T303" s="37">
        <f t="shared" si="78"/>
        <v>-0.37914986037852932</v>
      </c>
      <c r="U303" s="37">
        <f t="shared" si="79"/>
        <v>48.718309859154928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350005</v>
      </c>
      <c r="E307" s="31">
        <v>350000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20589</v>
      </c>
      <c r="M307" s="36">
        <f t="shared" si="75"/>
        <v>5.8825714285714287E-2</v>
      </c>
      <c r="N307" s="31">
        <f t="shared" si="76"/>
        <v>20589</v>
      </c>
      <c r="O307" s="36">
        <f t="shared" si="77"/>
        <v>5.8825714285714287E-2</v>
      </c>
      <c r="P307" s="31">
        <v>40975</v>
      </c>
      <c r="Q307" s="31">
        <v>350000</v>
      </c>
      <c r="R307" s="31">
        <v>350000</v>
      </c>
      <c r="S307" s="31">
        <v>52983</v>
      </c>
      <c r="T307" s="36">
        <f t="shared" si="78"/>
        <v>0.15137999999999999</v>
      </c>
      <c r="U307" s="36">
        <f t="shared" si="79"/>
        <v>-0.49752287980475896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418031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418000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350005</v>
      </c>
      <c r="E310" s="32">
        <f>SUM(E304:E309)</f>
        <v>768031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20589</v>
      </c>
      <c r="M310" s="37">
        <f t="shared" si="75"/>
        <v>2.6807511675960995E-2</v>
      </c>
      <c r="N310" s="32">
        <f t="shared" si="76"/>
        <v>20589</v>
      </c>
      <c r="O310" s="37">
        <f t="shared" si="77"/>
        <v>2.6807511675960995E-2</v>
      </c>
      <c r="P310" s="32">
        <f>SUM(P304:P309)</f>
        <v>40975</v>
      </c>
      <c r="Q310" s="32">
        <f>SUM(Q304:Q309)</f>
        <v>350000</v>
      </c>
      <c r="R310" s="32">
        <f>SUM(R304:R309)</f>
        <v>768000</v>
      </c>
      <c r="S310" s="32">
        <f>SUM(S304:S309)</f>
        <v>52983</v>
      </c>
      <c r="T310" s="37">
        <f t="shared" si="78"/>
        <v>6.8988281250000005E-2</v>
      </c>
      <c r="U310" s="37">
        <f t="shared" si="79"/>
        <v>-0.49752287980475896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550000</v>
      </c>
      <c r="S313" s="31">
        <v>568704</v>
      </c>
      <c r="T313" s="36">
        <f t="shared" si="78"/>
        <v>1.0340072727272727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550000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0</v>
      </c>
      <c r="Q317" s="32">
        <f>SUM(Q311:Q316)</f>
        <v>0</v>
      </c>
      <c r="R317" s="32">
        <f>SUM(R311:R316)</f>
        <v>1100000</v>
      </c>
      <c r="S317" s="32">
        <f>SUM(S311:S316)</f>
        <v>568704</v>
      </c>
      <c r="T317" s="37">
        <f t="shared" si="78"/>
        <v>0.51700363636363633</v>
      </c>
      <c r="U317" s="37">
        <f t="shared" si="79"/>
        <v>0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1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1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353386</v>
      </c>
      <c r="E338" s="32">
        <f>SUM(E302,E304:E309,E311:E316,E318:E322,E324:E331,E333:E336)</f>
        <v>771412</v>
      </c>
      <c r="F338" s="32">
        <f>SUM(F302,F304:F309,F311:F316,F318:F322,F324:F331,F333:F336)</f>
        <v>10942</v>
      </c>
      <c r="G338" s="37">
        <f t="shared" si="72"/>
        <v>3.0963309242584596E-2</v>
      </c>
      <c r="H338" s="32">
        <f>SUM(H302,H304:H309,H311:H316,H318:H322,H324:H331,H333:H336)</f>
        <v>-2919</v>
      </c>
      <c r="I338" s="37">
        <f t="shared" si="73"/>
        <v>-8.2600895338242036E-3</v>
      </c>
      <c r="J338" s="32">
        <f>SUM(J302,J304:J309,J311:J316,J318:J322,J324:J331,J333:J336)</f>
        <v>-7674</v>
      </c>
      <c r="K338" s="37">
        <f t="shared" si="74"/>
        <v>-9.9479914753724339E-3</v>
      </c>
      <c r="L338" s="32">
        <f>SUM(L302,L304:L309,L311:L316,L318:L322,L324:L331,L333:L336)</f>
        <v>27649</v>
      </c>
      <c r="M338" s="37">
        <f t="shared" si="75"/>
        <v>3.5842066236978422E-2</v>
      </c>
      <c r="N338" s="32">
        <f t="shared" si="76"/>
        <v>27998</v>
      </c>
      <c r="O338" s="37">
        <f t="shared" si="77"/>
        <v>3.6294483362975943E-2</v>
      </c>
      <c r="P338" s="32">
        <f>SUM(P302,P304:P309,P311:P316,P318:P322,P324:P331,P333:P336)</f>
        <v>41117</v>
      </c>
      <c r="Q338" s="32">
        <f>SUM(Q302,Q304:Q309,Q311:Q316,Q318:Q322,Q324:Q331,Q333:Q336)</f>
        <v>353223</v>
      </c>
      <c r="R338" s="32">
        <f>SUM(R302,R304:R309,R311:R316,R318:R322,R324:R331,R333:R336)</f>
        <v>1871224</v>
      </c>
      <c r="S338" s="32">
        <f>SUM(S302,S304:S309,S311:S316,S318:S322,S324:S331,S333:S336)</f>
        <v>620465</v>
      </c>
      <c r="T338" s="37">
        <f t="shared" si="78"/>
        <v>0.33158242946862587</v>
      </c>
      <c r="U338" s="37">
        <f t="shared" si="79"/>
        <v>-0.32755308023445295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104708450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106174575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34417470</v>
      </c>
      <c r="G339" s="39">
        <f t="shared" si="72"/>
        <v>0.32869811366704405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24988485</v>
      </c>
      <c r="I339" s="39">
        <f t="shared" si="73"/>
        <v>0.23864821798049726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23791441</v>
      </c>
      <c r="K339" s="39">
        <f t="shared" si="74"/>
        <v>0.22407851408870721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3486160</v>
      </c>
      <c r="M339" s="39">
        <f t="shared" si="75"/>
        <v>3.283422608472885E-2</v>
      </c>
      <c r="N339" s="34">
        <f t="shared" si="76"/>
        <v>86683556</v>
      </c>
      <c r="O339" s="39">
        <f t="shared" si="77"/>
        <v>0.81642479849813387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791928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79695074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85005785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2243053291</v>
      </c>
      <c r="T339" s="39">
        <f t="shared" si="78"/>
        <v>26.387066374364991</v>
      </c>
      <c r="U339" s="39">
        <f t="shared" si="79"/>
        <v>3.4021173642048268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34942194</v>
      </c>
      <c r="E8" s="31">
        <v>34942194</v>
      </c>
      <c r="F8" s="31">
        <v>2551578</v>
      </c>
      <c r="G8" s="36">
        <f>IF(($D8       =0),0,($F8       /$D8       ))</f>
        <v>7.3022833082547714E-2</v>
      </c>
      <c r="H8" s="31">
        <v>2255995</v>
      </c>
      <c r="I8" s="36">
        <f>IF(($D8       =0),0,($H8       /$D8       ))</f>
        <v>6.4563633296752923E-2</v>
      </c>
      <c r="J8" s="31">
        <v>18103284</v>
      </c>
      <c r="K8" s="36">
        <f>IF(($E8       =0),0,($J8       /$E8       ))</f>
        <v>0.51809236706773476</v>
      </c>
      <c r="L8" s="31">
        <v>2427627</v>
      </c>
      <c r="M8" s="36">
        <f>IF(($E8       =0),0,($L8       /$E8       ))</f>
        <v>6.9475517192766997E-2</v>
      </c>
      <c r="N8" s="31">
        <f>$F8       +$H8       +$J8       +$L8</f>
        <v>25338484</v>
      </c>
      <c r="O8" s="36">
        <f>IF(($E8       =0),0,($N8       /$E8       ))</f>
        <v>0.72515435063980238</v>
      </c>
      <c r="P8" s="31">
        <v>2871939</v>
      </c>
      <c r="Q8" s="31">
        <v>34066854</v>
      </c>
      <c r="R8" s="31">
        <v>33982243</v>
      </c>
      <c r="S8" s="31">
        <v>9749000</v>
      </c>
      <c r="T8" s="36">
        <f>IF(($R8       =0),0,($S8       /$R8       ))</f>
        <v>0.28688512409260331</v>
      </c>
      <c r="U8" s="36">
        <f>IF(($P8       =0),0,(($L8       /$P8       )-1))</f>
        <v>-0.15470802130546646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39766230</v>
      </c>
      <c r="E9" s="31">
        <v>38870670</v>
      </c>
      <c r="F9" s="31">
        <v>6779673</v>
      </c>
      <c r="G9" s="36">
        <f>IF(($D9       =0),0,($F9       /$D9       ))</f>
        <v>0.17048820066674664</v>
      </c>
      <c r="H9" s="31">
        <v>5281278</v>
      </c>
      <c r="I9" s="36">
        <f>IF(($D9       =0),0,($H9       /$D9       ))</f>
        <v>0.13280811381918778</v>
      </c>
      <c r="J9" s="31">
        <v>4484656</v>
      </c>
      <c r="K9" s="36">
        <f>IF(($E9       =0),0,($J9       /$E9       ))</f>
        <v>0.1153737766804637</v>
      </c>
      <c r="L9" s="31">
        <v>20784181</v>
      </c>
      <c r="M9" s="36">
        <f>IF(($E9       =0),0,($L9       /$E9       ))</f>
        <v>0.53470086828963848</v>
      </c>
      <c r="N9" s="31">
        <f>$F9       +$H9       +$J9       +$L9</f>
        <v>37329788</v>
      </c>
      <c r="O9" s="36">
        <f>IF(($E9       =0),0,($N9       /$E9       ))</f>
        <v>0.96035874864004145</v>
      </c>
      <c r="P9" s="31">
        <v>5321425</v>
      </c>
      <c r="Q9" s="31">
        <v>45490400</v>
      </c>
      <c r="R9" s="31">
        <v>42329640</v>
      </c>
      <c r="S9" s="31">
        <v>42271618</v>
      </c>
      <c r="T9" s="36">
        <f>IF(($R9       =0),0,($S9       /$R9       ))</f>
        <v>0.99862928198775136</v>
      </c>
      <c r="U9" s="36">
        <f>IF(($P9       =0),0,(($L9       /$P9       )-1))</f>
        <v>2.9057547555401042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74708424</v>
      </c>
      <c r="E10" s="32">
        <f>SUM(E8:E9)</f>
        <v>73812864</v>
      </c>
      <c r="F10" s="32">
        <f>SUM(F8:F9)</f>
        <v>9331251</v>
      </c>
      <c r="G10" s="37">
        <f t="shared" ref="G10:G54" si="0">IF(($D10      =0),0,($F10      /$D10      ))</f>
        <v>0.12490226001822766</v>
      </c>
      <c r="H10" s="32">
        <f>SUM(H8:H9)</f>
        <v>7537273</v>
      </c>
      <c r="I10" s="37">
        <f t="shared" ref="I10:I54" si="1">IF(($D10      =0),0,($H10      /$D10      ))</f>
        <v>0.10088919825159208</v>
      </c>
      <c r="J10" s="32">
        <f>SUM(J8:J9)</f>
        <v>22587940</v>
      </c>
      <c r="K10" s="37">
        <f t="shared" ref="K10:K54" si="2">IF(($E10      =0),0,($J10      /$E10      ))</f>
        <v>0.30601630631755461</v>
      </c>
      <c r="L10" s="32">
        <f>SUM(L8:L9)</f>
        <v>23211808</v>
      </c>
      <c r="M10" s="37">
        <f t="shared" ref="M10:M54" si="3">IF(($E10      =0),0,($L10      /$E10      ))</f>
        <v>0.3144683289893751</v>
      </c>
      <c r="N10" s="32">
        <f t="shared" ref="N10:N54" si="4">$F10      +$H10      +$J10      +$L10</f>
        <v>62668272</v>
      </c>
      <c r="O10" s="37">
        <f t="shared" ref="O10:O54" si="5">IF(($E10      =0),0,($N10      /$E10      ))</f>
        <v>0.84901558622627082</v>
      </c>
      <c r="P10" s="32">
        <f>SUM(P8:P9)</f>
        <v>8193364</v>
      </c>
      <c r="Q10" s="32">
        <f>SUM(Q8:Q9)</f>
        <v>79557254</v>
      </c>
      <c r="R10" s="32">
        <f>SUM(R8:R9)</f>
        <v>76311883</v>
      </c>
      <c r="S10" s="32">
        <f>SUM(S8:S9)</f>
        <v>52020618</v>
      </c>
      <c r="T10" s="37">
        <f t="shared" ref="T10:T54" si="6">IF(($R10      =0),0,($S10      /$R10      ))</f>
        <v>0.68168437148903793</v>
      </c>
      <c r="U10" s="37">
        <f t="shared" ref="U10:U54" si="7">IF(($P10      =0),0,(($L10      /$P10      )-1))</f>
        <v>1.8330009505253275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2456428</v>
      </c>
      <c r="E11" s="31">
        <v>2450897</v>
      </c>
      <c r="F11" s="31">
        <v>47424</v>
      </c>
      <c r="G11" s="36">
        <f t="shared" si="0"/>
        <v>1.9306081839158322E-2</v>
      </c>
      <c r="H11" s="31">
        <v>41959</v>
      </c>
      <c r="I11" s="36">
        <f t="shared" si="1"/>
        <v>1.7081306677826504E-2</v>
      </c>
      <c r="J11" s="31">
        <v>2360147</v>
      </c>
      <c r="K11" s="36">
        <f t="shared" si="2"/>
        <v>0.96297274018451207</v>
      </c>
      <c r="L11" s="31">
        <v>19648</v>
      </c>
      <c r="M11" s="36">
        <f t="shared" si="3"/>
        <v>8.0166567587295588E-3</v>
      </c>
      <c r="N11" s="31">
        <f t="shared" si="4"/>
        <v>2469178</v>
      </c>
      <c r="O11" s="36">
        <f t="shared" si="5"/>
        <v>1.0074589017816742</v>
      </c>
      <c r="P11" s="31">
        <v>43770</v>
      </c>
      <c r="Q11" s="31">
        <v>2524346</v>
      </c>
      <c r="R11" s="31">
        <v>2524346</v>
      </c>
      <c r="S11" s="31">
        <v>2456585</v>
      </c>
      <c r="T11" s="36">
        <f t="shared" si="6"/>
        <v>0.97315700779528636</v>
      </c>
      <c r="U11" s="36">
        <f t="shared" si="7"/>
        <v>-0.55110806488462416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2413800</v>
      </c>
      <c r="E12" s="31">
        <v>2413800</v>
      </c>
      <c r="F12" s="31">
        <v>22289</v>
      </c>
      <c r="G12" s="36">
        <f t="shared" si="0"/>
        <v>9.2339879028917066E-3</v>
      </c>
      <c r="H12" s="31">
        <v>21899</v>
      </c>
      <c r="I12" s="36">
        <f t="shared" si="1"/>
        <v>9.0724169359516112E-3</v>
      </c>
      <c r="J12" s="31">
        <v>31498</v>
      </c>
      <c r="K12" s="36">
        <f t="shared" si="2"/>
        <v>1.3049134145331013E-2</v>
      </c>
      <c r="L12" s="31">
        <v>33205</v>
      </c>
      <c r="M12" s="36">
        <f t="shared" si="3"/>
        <v>1.3756317839091889E-2</v>
      </c>
      <c r="N12" s="31">
        <f t="shared" si="4"/>
        <v>108891</v>
      </c>
      <c r="O12" s="36">
        <f t="shared" si="5"/>
        <v>4.5111856823266218E-2</v>
      </c>
      <c r="P12" s="31">
        <v>22965</v>
      </c>
      <c r="Q12" s="31">
        <v>2425610</v>
      </c>
      <c r="R12" s="31">
        <v>2427220</v>
      </c>
      <c r="S12" s="31">
        <v>2392677</v>
      </c>
      <c r="T12" s="36">
        <f t="shared" si="6"/>
        <v>0.985768492349272</v>
      </c>
      <c r="U12" s="36">
        <f t="shared" si="7"/>
        <v>0.44589592858698013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</v>
      </c>
      <c r="E13" s="31">
        <v>4403820</v>
      </c>
      <c r="F13" s="31">
        <v>32903</v>
      </c>
      <c r="G13" s="36">
        <f t="shared" si="0"/>
        <v>0.21935333333333334</v>
      </c>
      <c r="H13" s="31">
        <v>4072507</v>
      </c>
      <c r="I13" s="36">
        <f t="shared" si="1"/>
        <v>27.150046666666668</v>
      </c>
      <c r="J13" s="31">
        <v>198336</v>
      </c>
      <c r="K13" s="36">
        <f t="shared" si="2"/>
        <v>4.5037263103396598E-2</v>
      </c>
      <c r="L13" s="31">
        <v>127564</v>
      </c>
      <c r="M13" s="36">
        <f t="shared" si="3"/>
        <v>2.8966669845724848E-2</v>
      </c>
      <c r="N13" s="31">
        <f t="shared" si="4"/>
        <v>4431310</v>
      </c>
      <c r="O13" s="36">
        <f t="shared" si="5"/>
        <v>1.0062423078145792</v>
      </c>
      <c r="P13" s="31">
        <v>145369</v>
      </c>
      <c r="Q13" s="31">
        <v>5941740</v>
      </c>
      <c r="R13" s="31">
        <v>4391740</v>
      </c>
      <c r="S13" s="31">
        <v>4444634</v>
      </c>
      <c r="T13" s="36">
        <f t="shared" si="6"/>
        <v>1.0120439734592668</v>
      </c>
      <c r="U13" s="36">
        <f t="shared" si="7"/>
        <v>-0.12248140937889096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3577745</v>
      </c>
      <c r="E14" s="31">
        <v>4644696</v>
      </c>
      <c r="F14" s="31">
        <v>623777</v>
      </c>
      <c r="G14" s="36">
        <f t="shared" si="0"/>
        <v>0.17434920599427853</v>
      </c>
      <c r="H14" s="31">
        <v>765810</v>
      </c>
      <c r="I14" s="36">
        <f t="shared" si="1"/>
        <v>0.21404823429282971</v>
      </c>
      <c r="J14" s="31">
        <v>815227</v>
      </c>
      <c r="K14" s="36">
        <f t="shared" si="2"/>
        <v>0.17551783798121556</v>
      </c>
      <c r="L14" s="31">
        <v>664727</v>
      </c>
      <c r="M14" s="36">
        <f t="shared" si="3"/>
        <v>0.1431152867701137</v>
      </c>
      <c r="N14" s="31">
        <f t="shared" si="4"/>
        <v>2869541</v>
      </c>
      <c r="O14" s="36">
        <f t="shared" si="5"/>
        <v>0.61781029371997653</v>
      </c>
      <c r="P14" s="31">
        <v>630864</v>
      </c>
      <c r="Q14" s="31">
        <v>2961584</v>
      </c>
      <c r="R14" s="31">
        <v>4100833</v>
      </c>
      <c r="S14" s="31">
        <v>3293038</v>
      </c>
      <c r="T14" s="36">
        <f t="shared" si="6"/>
        <v>0.80301685047891491</v>
      </c>
      <c r="U14" s="36">
        <f t="shared" si="7"/>
        <v>5.367717923355908E-2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14367431</v>
      </c>
      <c r="E15" s="31">
        <v>14367431</v>
      </c>
      <c r="F15" s="31">
        <v>44627</v>
      </c>
      <c r="G15" s="36">
        <f t="shared" si="0"/>
        <v>3.1061224515363949E-3</v>
      </c>
      <c r="H15" s="31">
        <v>33183</v>
      </c>
      <c r="I15" s="36">
        <f t="shared" si="1"/>
        <v>2.3095987027882715E-3</v>
      </c>
      <c r="J15" s="31">
        <v>25817</v>
      </c>
      <c r="K15" s="36">
        <f t="shared" si="2"/>
        <v>1.7969113615370765E-3</v>
      </c>
      <c r="L15" s="31">
        <v>49140</v>
      </c>
      <c r="M15" s="36">
        <f t="shared" si="3"/>
        <v>3.4202356705245358E-3</v>
      </c>
      <c r="N15" s="31">
        <f t="shared" si="4"/>
        <v>152767</v>
      </c>
      <c r="O15" s="36">
        <f t="shared" si="5"/>
        <v>1.0632868186386278E-2</v>
      </c>
      <c r="P15" s="31">
        <v>182191</v>
      </c>
      <c r="Q15" s="31">
        <v>11064075</v>
      </c>
      <c r="R15" s="31">
        <v>16117960</v>
      </c>
      <c r="S15" s="31">
        <v>13914320</v>
      </c>
      <c r="T15" s="36">
        <f t="shared" si="6"/>
        <v>0.86328046477345766</v>
      </c>
      <c r="U15" s="36">
        <f t="shared" si="7"/>
        <v>-0.73028305459654974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2437083</v>
      </c>
      <c r="E16" s="31">
        <v>2434549</v>
      </c>
      <c r="F16" s="31">
        <v>106998</v>
      </c>
      <c r="G16" s="36">
        <f t="shared" si="0"/>
        <v>4.3904126367464713E-2</v>
      </c>
      <c r="H16" s="31">
        <v>2135956</v>
      </c>
      <c r="I16" s="36">
        <f t="shared" si="1"/>
        <v>0.87643957961218388</v>
      </c>
      <c r="J16" s="31">
        <v>71099</v>
      </c>
      <c r="K16" s="36">
        <f t="shared" si="2"/>
        <v>2.9204177036486017E-2</v>
      </c>
      <c r="L16" s="31">
        <v>101266</v>
      </c>
      <c r="M16" s="36">
        <f t="shared" si="3"/>
        <v>4.1595383785662146E-2</v>
      </c>
      <c r="N16" s="31">
        <f t="shared" si="4"/>
        <v>2415319</v>
      </c>
      <c r="O16" s="36">
        <f t="shared" si="5"/>
        <v>0.99210120642468069</v>
      </c>
      <c r="P16" s="31">
        <v>90565</v>
      </c>
      <c r="Q16" s="31">
        <v>2508499</v>
      </c>
      <c r="R16" s="31">
        <v>2475717</v>
      </c>
      <c r="S16" s="31">
        <v>2426824</v>
      </c>
      <c r="T16" s="36">
        <f t="shared" si="6"/>
        <v>0.98025097375830916</v>
      </c>
      <c r="U16" s="36">
        <f t="shared" si="7"/>
        <v>0.11815822889637273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1495027</v>
      </c>
      <c r="E17" s="31">
        <v>1530036</v>
      </c>
      <c r="F17" s="31">
        <v>124192</v>
      </c>
      <c r="G17" s="36">
        <f t="shared" si="0"/>
        <v>8.3070071644191043E-2</v>
      </c>
      <c r="H17" s="31">
        <v>276537</v>
      </c>
      <c r="I17" s="36">
        <f t="shared" si="1"/>
        <v>0.18497124132206308</v>
      </c>
      <c r="J17" s="31">
        <v>145320</v>
      </c>
      <c r="K17" s="36">
        <f t="shared" si="2"/>
        <v>9.4978157376689173E-2</v>
      </c>
      <c r="L17" s="31">
        <v>48986</v>
      </c>
      <c r="M17" s="36">
        <f t="shared" si="3"/>
        <v>3.2016240140754861E-2</v>
      </c>
      <c r="N17" s="31">
        <f t="shared" si="4"/>
        <v>595035</v>
      </c>
      <c r="O17" s="36">
        <f t="shared" si="5"/>
        <v>0.38890261405613985</v>
      </c>
      <c r="P17" s="31">
        <v>54969</v>
      </c>
      <c r="Q17" s="31">
        <v>1626733</v>
      </c>
      <c r="R17" s="31">
        <v>1485211</v>
      </c>
      <c r="S17" s="31">
        <v>647174</v>
      </c>
      <c r="T17" s="36">
        <f t="shared" si="6"/>
        <v>0.43574549340127428</v>
      </c>
      <c r="U17" s="36">
        <f t="shared" si="7"/>
        <v>-0.10884316614819267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26897514</v>
      </c>
      <c r="E19" s="32">
        <f>SUM(E11:E18)</f>
        <v>32245229</v>
      </c>
      <c r="F19" s="32">
        <f>SUM(F11:F18)</f>
        <v>1002210</v>
      </c>
      <c r="G19" s="37">
        <f t="shared" si="0"/>
        <v>3.7260320786523242E-2</v>
      </c>
      <c r="H19" s="32">
        <f>SUM(H11:H18)</f>
        <v>7347851</v>
      </c>
      <c r="I19" s="37">
        <f t="shared" si="1"/>
        <v>0.27317955852723041</v>
      </c>
      <c r="J19" s="32">
        <f>SUM(J11:J18)</f>
        <v>3647444</v>
      </c>
      <c r="K19" s="37">
        <f t="shared" si="2"/>
        <v>0.11311577287914439</v>
      </c>
      <c r="L19" s="32">
        <f>SUM(L11:L18)</f>
        <v>1044536</v>
      </c>
      <c r="M19" s="37">
        <f t="shared" si="3"/>
        <v>3.2393505408195425E-2</v>
      </c>
      <c r="N19" s="32">
        <f t="shared" si="4"/>
        <v>13042041</v>
      </c>
      <c r="O19" s="37">
        <f t="shared" si="5"/>
        <v>0.40446420771271308</v>
      </c>
      <c r="P19" s="32">
        <f>SUM(P11:P18)</f>
        <v>1170693</v>
      </c>
      <c r="Q19" s="32">
        <f>SUM(Q11:Q18)</f>
        <v>29052587</v>
      </c>
      <c r="R19" s="32">
        <f>SUM(R11:R18)</f>
        <v>33523027</v>
      </c>
      <c r="S19" s="32">
        <f>SUM(S11:S18)</f>
        <v>29575252</v>
      </c>
      <c r="T19" s="37">
        <f t="shared" si="6"/>
        <v>0.88223691732849785</v>
      </c>
      <c r="U19" s="37">
        <f t="shared" si="7"/>
        <v>-0.10776266706984672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2900000</v>
      </c>
      <c r="E20" s="31">
        <v>7162597</v>
      </c>
      <c r="F20" s="31">
        <v>952817</v>
      </c>
      <c r="G20" s="36">
        <f t="shared" si="0"/>
        <v>0.32855758620689657</v>
      </c>
      <c r="H20" s="31">
        <v>2075208</v>
      </c>
      <c r="I20" s="36">
        <f t="shared" si="1"/>
        <v>0.71558896551724138</v>
      </c>
      <c r="J20" s="31">
        <v>-743755</v>
      </c>
      <c r="K20" s="36">
        <f t="shared" si="2"/>
        <v>-0.10383873335327955</v>
      </c>
      <c r="L20" s="31">
        <v>373118</v>
      </c>
      <c r="M20" s="36">
        <f t="shared" si="3"/>
        <v>5.2092558048428522E-2</v>
      </c>
      <c r="N20" s="31">
        <f t="shared" si="4"/>
        <v>2657388</v>
      </c>
      <c r="O20" s="36">
        <f t="shared" si="5"/>
        <v>0.37100900692863215</v>
      </c>
      <c r="P20" s="31">
        <v>1129864</v>
      </c>
      <c r="Q20" s="31">
        <v>4398000</v>
      </c>
      <c r="R20" s="31">
        <v>5979376</v>
      </c>
      <c r="S20" s="31">
        <v>3535084</v>
      </c>
      <c r="T20" s="36">
        <f t="shared" si="6"/>
        <v>0.5912128623455023</v>
      </c>
      <c r="U20" s="36">
        <f t="shared" si="7"/>
        <v>-0.66976733482967865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7297697</v>
      </c>
      <c r="E21" s="31">
        <v>9186080</v>
      </c>
      <c r="F21" s="31">
        <v>3794335</v>
      </c>
      <c r="G21" s="36">
        <f t="shared" si="0"/>
        <v>0.51993594691585576</v>
      </c>
      <c r="H21" s="31">
        <v>3980722</v>
      </c>
      <c r="I21" s="36">
        <f t="shared" si="1"/>
        <v>0.54547647017956491</v>
      </c>
      <c r="J21" s="31">
        <v>3980843</v>
      </c>
      <c r="K21" s="36">
        <f t="shared" si="2"/>
        <v>0.43335601257554907</v>
      </c>
      <c r="L21" s="31">
        <v>4284814</v>
      </c>
      <c r="M21" s="36">
        <f t="shared" si="3"/>
        <v>0.46644640586626723</v>
      </c>
      <c r="N21" s="31">
        <f t="shared" si="4"/>
        <v>16040714</v>
      </c>
      <c r="O21" s="36">
        <f t="shared" si="5"/>
        <v>1.7461979429745877</v>
      </c>
      <c r="P21" s="31">
        <v>3428752</v>
      </c>
      <c r="Q21" s="31">
        <v>8515072</v>
      </c>
      <c r="R21" s="31">
        <v>9954263</v>
      </c>
      <c r="S21" s="31">
        <v>13647933</v>
      </c>
      <c r="T21" s="36">
        <f t="shared" si="6"/>
        <v>1.3710641360390017</v>
      </c>
      <c r="U21" s="36">
        <f t="shared" si="7"/>
        <v>0.2496716006290336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947786</v>
      </c>
      <c r="E22" s="31">
        <v>947786</v>
      </c>
      <c r="F22" s="31">
        <v>19693</v>
      </c>
      <c r="G22" s="36">
        <f t="shared" si="0"/>
        <v>2.0777897120236002E-2</v>
      </c>
      <c r="H22" s="31">
        <v>839138</v>
      </c>
      <c r="I22" s="36">
        <f t="shared" si="1"/>
        <v>0.88536652788709691</v>
      </c>
      <c r="J22" s="31">
        <v>40173</v>
      </c>
      <c r="K22" s="36">
        <f t="shared" si="2"/>
        <v>4.2386150460124963E-2</v>
      </c>
      <c r="L22" s="31">
        <v>39985</v>
      </c>
      <c r="M22" s="36">
        <f t="shared" si="3"/>
        <v>4.2187793447043952E-2</v>
      </c>
      <c r="N22" s="31">
        <f t="shared" si="4"/>
        <v>938989</v>
      </c>
      <c r="O22" s="36">
        <f t="shared" si="5"/>
        <v>0.99071836891450182</v>
      </c>
      <c r="P22" s="31">
        <v>5080</v>
      </c>
      <c r="Q22" s="31">
        <v>762000</v>
      </c>
      <c r="R22" s="31">
        <v>762007</v>
      </c>
      <c r="S22" s="31">
        <v>551139</v>
      </c>
      <c r="T22" s="36">
        <f t="shared" si="6"/>
        <v>0.72327288331996953</v>
      </c>
      <c r="U22" s="36">
        <f t="shared" si="7"/>
        <v>6.8710629921259843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1380063</v>
      </c>
      <c r="E23" s="31">
        <v>1427701</v>
      </c>
      <c r="F23" s="31">
        <v>46496</v>
      </c>
      <c r="G23" s="36">
        <f t="shared" si="0"/>
        <v>3.3691215545956957E-2</v>
      </c>
      <c r="H23" s="31">
        <v>1252234</v>
      </c>
      <c r="I23" s="36">
        <f t="shared" si="1"/>
        <v>0.90737451840966676</v>
      </c>
      <c r="J23" s="31">
        <v>51125</v>
      </c>
      <c r="K23" s="36">
        <f t="shared" si="2"/>
        <v>3.5809318617833846E-2</v>
      </c>
      <c r="L23" s="31">
        <v>48022</v>
      </c>
      <c r="M23" s="36">
        <f t="shared" si="3"/>
        <v>3.3635894350427714E-2</v>
      </c>
      <c r="N23" s="31">
        <f t="shared" si="4"/>
        <v>1397877</v>
      </c>
      <c r="O23" s="36">
        <f t="shared" si="5"/>
        <v>0.97911047201059609</v>
      </c>
      <c r="P23" s="31">
        <v>279977</v>
      </c>
      <c r="Q23" s="31">
        <v>1446000</v>
      </c>
      <c r="R23" s="31">
        <v>1482500</v>
      </c>
      <c r="S23" s="31">
        <v>1364665</v>
      </c>
      <c r="T23" s="36">
        <f t="shared" si="6"/>
        <v>0.9205160202360877</v>
      </c>
      <c r="U23" s="36">
        <f t="shared" si="7"/>
        <v>-0.82847876789879171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758031</v>
      </c>
      <c r="E24" s="31">
        <v>758031</v>
      </c>
      <c r="F24" s="31">
        <v>3682</v>
      </c>
      <c r="G24" s="36">
        <f t="shared" si="0"/>
        <v>4.8573211385814037E-3</v>
      </c>
      <c r="H24" s="31">
        <v>24682</v>
      </c>
      <c r="I24" s="36">
        <f t="shared" si="1"/>
        <v>3.2560673639996256E-2</v>
      </c>
      <c r="J24" s="31">
        <v>531899</v>
      </c>
      <c r="K24" s="36">
        <f t="shared" si="2"/>
        <v>0.70168502343571704</v>
      </c>
      <c r="L24" s="31">
        <v>36322</v>
      </c>
      <c r="M24" s="36">
        <f t="shared" si="3"/>
        <v>4.791624616935191E-2</v>
      </c>
      <c r="N24" s="31">
        <f t="shared" si="4"/>
        <v>596585</v>
      </c>
      <c r="O24" s="36">
        <f t="shared" si="5"/>
        <v>0.78701926438364656</v>
      </c>
      <c r="P24" s="31">
        <v>5566</v>
      </c>
      <c r="Q24" s="31">
        <v>748166</v>
      </c>
      <c r="R24" s="31">
        <v>748166</v>
      </c>
      <c r="S24" s="31">
        <v>507387</v>
      </c>
      <c r="T24" s="36">
        <f t="shared" si="6"/>
        <v>0.67817436237412554</v>
      </c>
      <c r="U24" s="36">
        <f t="shared" si="7"/>
        <v>5.5256916996047432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89746000</v>
      </c>
      <c r="G25" s="36">
        <f t="shared" si="0"/>
        <v>16.401513794699088</v>
      </c>
      <c r="H25" s="31">
        <v>54107000</v>
      </c>
      <c r="I25" s="36">
        <f t="shared" si="1"/>
        <v>9.8883148763151958</v>
      </c>
      <c r="J25" s="31">
        <v>53847000</v>
      </c>
      <c r="K25" s="36">
        <f t="shared" si="2"/>
        <v>9.8407986239293308</v>
      </c>
      <c r="L25" s="31">
        <v>0</v>
      </c>
      <c r="M25" s="36">
        <f t="shared" si="3"/>
        <v>0</v>
      </c>
      <c r="N25" s="31">
        <f t="shared" si="4"/>
        <v>197700000</v>
      </c>
      <c r="O25" s="36">
        <f t="shared" si="5"/>
        <v>36.130627294943615</v>
      </c>
      <c r="P25" s="31">
        <v>0</v>
      </c>
      <c r="Q25" s="31">
        <v>1650000</v>
      </c>
      <c r="R25" s="31">
        <v>4837901</v>
      </c>
      <c r="S25" s="31">
        <v>79803000</v>
      </c>
      <c r="T25" s="36">
        <f t="shared" si="6"/>
        <v>16.495376817342894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18755389</v>
      </c>
      <c r="E27" s="32">
        <f>SUM(E20:E26)</f>
        <v>24954007</v>
      </c>
      <c r="F27" s="32">
        <f>SUM(F20:F26)</f>
        <v>94563023</v>
      </c>
      <c r="G27" s="37">
        <f t="shared" si="0"/>
        <v>5.0419121138996372</v>
      </c>
      <c r="H27" s="32">
        <f>SUM(H20:H26)</f>
        <v>62278984</v>
      </c>
      <c r="I27" s="37">
        <f t="shared" si="1"/>
        <v>3.3205914310814881</v>
      </c>
      <c r="J27" s="32">
        <f>SUM(J20:J26)</f>
        <v>57707285</v>
      </c>
      <c r="K27" s="37">
        <f t="shared" si="2"/>
        <v>2.3125458368269274</v>
      </c>
      <c r="L27" s="32">
        <f>SUM(L20:L26)</f>
        <v>4782261</v>
      </c>
      <c r="M27" s="37">
        <f t="shared" si="3"/>
        <v>0.19164300947739576</v>
      </c>
      <c r="N27" s="32">
        <f t="shared" si="4"/>
        <v>219331553</v>
      </c>
      <c r="O27" s="37">
        <f t="shared" si="5"/>
        <v>8.7894322142331696</v>
      </c>
      <c r="P27" s="32">
        <f>SUM(P20:P26)</f>
        <v>4849239</v>
      </c>
      <c r="Q27" s="32">
        <f>SUM(Q20:Q26)</f>
        <v>17519238</v>
      </c>
      <c r="R27" s="32">
        <f>SUM(R20:R26)</f>
        <v>23764213</v>
      </c>
      <c r="S27" s="32">
        <f>SUM(S20:S26)</f>
        <v>99409208</v>
      </c>
      <c r="T27" s="37">
        <f t="shared" si="6"/>
        <v>4.1831474915664151</v>
      </c>
      <c r="U27" s="37">
        <f t="shared" si="7"/>
        <v>-1.3812064119751555E-2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4953362</v>
      </c>
      <c r="E28" s="31">
        <v>3941449</v>
      </c>
      <c r="F28" s="31">
        <v>1249446</v>
      </c>
      <c r="G28" s="36">
        <f t="shared" si="0"/>
        <v>0.25224201259669693</v>
      </c>
      <c r="H28" s="31">
        <v>1910779</v>
      </c>
      <c r="I28" s="36">
        <f t="shared" si="1"/>
        <v>0.38575395862446554</v>
      </c>
      <c r="J28" s="31">
        <v>1132824</v>
      </c>
      <c r="K28" s="36">
        <f t="shared" si="2"/>
        <v>0.28741308082382899</v>
      </c>
      <c r="L28" s="31">
        <v>610135</v>
      </c>
      <c r="M28" s="36">
        <f t="shared" si="3"/>
        <v>0.15479966885274934</v>
      </c>
      <c r="N28" s="31">
        <f t="shared" si="4"/>
        <v>4903184</v>
      </c>
      <c r="O28" s="36">
        <f t="shared" si="5"/>
        <v>1.2440054406387093</v>
      </c>
      <c r="P28" s="31">
        <v>1178662</v>
      </c>
      <c r="Q28" s="31">
        <v>4858356</v>
      </c>
      <c r="R28" s="31">
        <v>4858356</v>
      </c>
      <c r="S28" s="31">
        <v>4723818</v>
      </c>
      <c r="T28" s="36">
        <f t="shared" si="6"/>
        <v>0.97230791650508941</v>
      </c>
      <c r="U28" s="36">
        <f t="shared" si="7"/>
        <v>-0.48234947762802227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525524</v>
      </c>
      <c r="E29" s="31">
        <v>508274</v>
      </c>
      <c r="F29" s="31">
        <v>730715</v>
      </c>
      <c r="G29" s="36">
        <f t="shared" si="0"/>
        <v>1.3904502934214231</v>
      </c>
      <c r="H29" s="31">
        <v>139089</v>
      </c>
      <c r="I29" s="36">
        <f t="shared" si="1"/>
        <v>0.26466726543411911</v>
      </c>
      <c r="J29" s="31">
        <v>1747</v>
      </c>
      <c r="K29" s="36">
        <f t="shared" si="2"/>
        <v>3.4371224969209522E-3</v>
      </c>
      <c r="L29" s="31">
        <v>94167</v>
      </c>
      <c r="M29" s="36">
        <f t="shared" si="3"/>
        <v>0.18526818212224117</v>
      </c>
      <c r="N29" s="31">
        <f t="shared" si="4"/>
        <v>965718</v>
      </c>
      <c r="O29" s="36">
        <f t="shared" si="5"/>
        <v>1.899994884648831</v>
      </c>
      <c r="P29" s="31">
        <v>113171</v>
      </c>
      <c r="Q29" s="31">
        <v>534500</v>
      </c>
      <c r="R29" s="31">
        <v>1040704</v>
      </c>
      <c r="S29" s="31">
        <v>396459</v>
      </c>
      <c r="T29" s="36">
        <f t="shared" si="6"/>
        <v>0.38095270124838571</v>
      </c>
      <c r="U29" s="36">
        <f t="shared" si="7"/>
        <v>-0.1679228777690398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993829</v>
      </c>
      <c r="E30" s="31">
        <v>993829</v>
      </c>
      <c r="F30" s="31">
        <v>165606</v>
      </c>
      <c r="G30" s="36">
        <f t="shared" si="0"/>
        <v>0.16663430026694734</v>
      </c>
      <c r="H30" s="31">
        <v>318029</v>
      </c>
      <c r="I30" s="36">
        <f t="shared" si="1"/>
        <v>0.32000374309866186</v>
      </c>
      <c r="J30" s="31">
        <v>144895</v>
      </c>
      <c r="K30" s="36">
        <f t="shared" si="2"/>
        <v>0.14579469908807249</v>
      </c>
      <c r="L30" s="31">
        <v>79927</v>
      </c>
      <c r="M30" s="36">
        <f t="shared" si="3"/>
        <v>8.0423292135769833E-2</v>
      </c>
      <c r="N30" s="31">
        <f t="shared" si="4"/>
        <v>708457</v>
      </c>
      <c r="O30" s="36">
        <f t="shared" si="5"/>
        <v>0.71285603458945146</v>
      </c>
      <c r="P30" s="31">
        <v>204341</v>
      </c>
      <c r="Q30" s="31">
        <v>1036001</v>
      </c>
      <c r="R30" s="31">
        <v>1686337</v>
      </c>
      <c r="S30" s="31">
        <v>803152</v>
      </c>
      <c r="T30" s="36">
        <f t="shared" si="6"/>
        <v>0.47627016426728463</v>
      </c>
      <c r="U30" s="36">
        <f t="shared" si="7"/>
        <v>-0.60885480642651246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724000</v>
      </c>
      <c r="E31" s="31">
        <v>828000</v>
      </c>
      <c r="F31" s="31">
        <v>119076</v>
      </c>
      <c r="G31" s="36">
        <f t="shared" si="0"/>
        <v>0.1644696132596685</v>
      </c>
      <c r="H31" s="31">
        <v>507775</v>
      </c>
      <c r="I31" s="36">
        <f t="shared" si="1"/>
        <v>0.7013466850828729</v>
      </c>
      <c r="J31" s="31">
        <v>89724</v>
      </c>
      <c r="K31" s="36">
        <f t="shared" si="2"/>
        <v>0.10836231884057972</v>
      </c>
      <c r="L31" s="31">
        <v>172424</v>
      </c>
      <c r="M31" s="36">
        <f t="shared" si="3"/>
        <v>0.20824154589371982</v>
      </c>
      <c r="N31" s="31">
        <f t="shared" si="4"/>
        <v>888999</v>
      </c>
      <c r="O31" s="36">
        <f t="shared" si="5"/>
        <v>1.0736702898550725</v>
      </c>
      <c r="P31" s="31">
        <v>508245</v>
      </c>
      <c r="Q31" s="31">
        <v>895144</v>
      </c>
      <c r="R31" s="31">
        <v>895144</v>
      </c>
      <c r="S31" s="31">
        <v>958215</v>
      </c>
      <c r="T31" s="36">
        <f t="shared" si="6"/>
        <v>1.0704590546325508</v>
      </c>
      <c r="U31" s="36">
        <f t="shared" si="7"/>
        <v>-0.66074629361823534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554127</v>
      </c>
      <c r="E32" s="31">
        <v>554127</v>
      </c>
      <c r="F32" s="31">
        <v>11226</v>
      </c>
      <c r="G32" s="36">
        <f t="shared" si="0"/>
        <v>2.0258893719309834E-2</v>
      </c>
      <c r="H32" s="31">
        <v>515433</v>
      </c>
      <c r="I32" s="36">
        <f t="shared" si="1"/>
        <v>0.9301712423325339</v>
      </c>
      <c r="J32" s="31">
        <v>26525</v>
      </c>
      <c r="K32" s="36">
        <f t="shared" si="2"/>
        <v>4.7868088001487022E-2</v>
      </c>
      <c r="L32" s="31">
        <v>23737</v>
      </c>
      <c r="M32" s="36">
        <f t="shared" si="3"/>
        <v>4.2836750420030066E-2</v>
      </c>
      <c r="N32" s="31">
        <f t="shared" si="4"/>
        <v>576921</v>
      </c>
      <c r="O32" s="36">
        <f t="shared" si="5"/>
        <v>1.0411349744733609</v>
      </c>
      <c r="P32" s="31">
        <v>12188</v>
      </c>
      <c r="Q32" s="31">
        <v>660215</v>
      </c>
      <c r="R32" s="31">
        <v>559447</v>
      </c>
      <c r="S32" s="31">
        <v>539274</v>
      </c>
      <c r="T32" s="36">
        <f t="shared" si="6"/>
        <v>0.96394117762719256</v>
      </c>
      <c r="U32" s="36">
        <f t="shared" si="7"/>
        <v>0.94757138168690513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7543801</v>
      </c>
      <c r="E33" s="31">
        <v>14859801</v>
      </c>
      <c r="F33" s="31">
        <v>533485</v>
      </c>
      <c r="G33" s="36">
        <f t="shared" si="0"/>
        <v>7.0718328863659044E-2</v>
      </c>
      <c r="H33" s="31">
        <v>430643</v>
      </c>
      <c r="I33" s="36">
        <f t="shared" si="1"/>
        <v>5.7085678691683413E-2</v>
      </c>
      <c r="J33" s="31">
        <v>12976489</v>
      </c>
      <c r="K33" s="36">
        <f t="shared" si="2"/>
        <v>0.87326129064581681</v>
      </c>
      <c r="L33" s="31">
        <v>2968405</v>
      </c>
      <c r="M33" s="36">
        <f t="shared" si="3"/>
        <v>0.19976075049726441</v>
      </c>
      <c r="N33" s="31">
        <f t="shared" si="4"/>
        <v>16909022</v>
      </c>
      <c r="O33" s="36">
        <f t="shared" si="5"/>
        <v>1.1379036637166271</v>
      </c>
      <c r="P33" s="31">
        <v>480629</v>
      </c>
      <c r="Q33" s="31">
        <v>7516301</v>
      </c>
      <c r="R33" s="31">
        <v>7516301</v>
      </c>
      <c r="S33" s="31">
        <v>7170051</v>
      </c>
      <c r="T33" s="36">
        <f t="shared" si="6"/>
        <v>0.95393345742806201</v>
      </c>
      <c r="U33" s="36">
        <f t="shared" si="7"/>
        <v>5.1760838401344902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15294643</v>
      </c>
      <c r="E35" s="32">
        <f>SUM(E28:E34)</f>
        <v>21685480</v>
      </c>
      <c r="F35" s="32">
        <f>SUM(F28:F34)</f>
        <v>2809554</v>
      </c>
      <c r="G35" s="37">
        <f t="shared" si="0"/>
        <v>0.18369529775882967</v>
      </c>
      <c r="H35" s="32">
        <f>SUM(H28:H34)</f>
        <v>3821748</v>
      </c>
      <c r="I35" s="37">
        <f t="shared" si="1"/>
        <v>0.24987493987273846</v>
      </c>
      <c r="J35" s="32">
        <f>SUM(J28:J34)</f>
        <v>14372204</v>
      </c>
      <c r="K35" s="37">
        <f t="shared" si="2"/>
        <v>0.66275701529318232</v>
      </c>
      <c r="L35" s="32">
        <f>SUM(L28:L34)</f>
        <v>3948795</v>
      </c>
      <c r="M35" s="37">
        <f t="shared" si="3"/>
        <v>0.18209396333399122</v>
      </c>
      <c r="N35" s="32">
        <f t="shared" si="4"/>
        <v>24952301</v>
      </c>
      <c r="O35" s="37">
        <f t="shared" si="5"/>
        <v>1.150645547158744</v>
      </c>
      <c r="P35" s="32">
        <f>SUM(P28:P34)</f>
        <v>2497236</v>
      </c>
      <c r="Q35" s="32">
        <f>SUM(Q28:Q34)</f>
        <v>15500517</v>
      </c>
      <c r="R35" s="32">
        <f>SUM(R28:R34)</f>
        <v>16556289</v>
      </c>
      <c r="S35" s="32">
        <f>SUM(S28:S34)</f>
        <v>14590969</v>
      </c>
      <c r="T35" s="37">
        <f t="shared" si="6"/>
        <v>0.8812946548589482</v>
      </c>
      <c r="U35" s="37">
        <f t="shared" si="7"/>
        <v>0.58126624796374871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7980000</v>
      </c>
      <c r="E36" s="31">
        <v>8329996</v>
      </c>
      <c r="F36" s="31">
        <v>989514</v>
      </c>
      <c r="G36" s="36">
        <f t="shared" si="0"/>
        <v>0.12399924812030075</v>
      </c>
      <c r="H36" s="31">
        <v>2674614</v>
      </c>
      <c r="I36" s="36">
        <f t="shared" si="1"/>
        <v>0.33516466165413533</v>
      </c>
      <c r="J36" s="31">
        <v>1060860</v>
      </c>
      <c r="K36" s="36">
        <f t="shared" si="2"/>
        <v>0.12735420281114179</v>
      </c>
      <c r="L36" s="31">
        <v>3455708</v>
      </c>
      <c r="M36" s="36">
        <f t="shared" si="3"/>
        <v>0.41485109956835514</v>
      </c>
      <c r="N36" s="31">
        <f t="shared" si="4"/>
        <v>8180696</v>
      </c>
      <c r="O36" s="36">
        <f t="shared" si="5"/>
        <v>0.98207682212572489</v>
      </c>
      <c r="P36" s="31">
        <v>424198</v>
      </c>
      <c r="Q36" s="31">
        <v>3906276</v>
      </c>
      <c r="R36" s="31">
        <v>4394603</v>
      </c>
      <c r="S36" s="31">
        <v>2821796</v>
      </c>
      <c r="T36" s="36">
        <f t="shared" si="6"/>
        <v>0.64210487272684247</v>
      </c>
      <c r="U36" s="36">
        <f t="shared" si="7"/>
        <v>7.1464504783143727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1663511</v>
      </c>
      <c r="E37" s="31">
        <v>1680632</v>
      </c>
      <c r="F37" s="31">
        <v>14124</v>
      </c>
      <c r="G37" s="36">
        <f t="shared" si="0"/>
        <v>8.4904758670065906E-3</v>
      </c>
      <c r="H37" s="31">
        <v>16387</v>
      </c>
      <c r="I37" s="36">
        <f t="shared" si="1"/>
        <v>9.8508516024240298E-3</v>
      </c>
      <c r="J37" s="31">
        <v>19728</v>
      </c>
      <c r="K37" s="36">
        <f t="shared" si="2"/>
        <v>1.1738441253052423E-2</v>
      </c>
      <c r="L37" s="31">
        <v>1513639</v>
      </c>
      <c r="M37" s="36">
        <f t="shared" si="3"/>
        <v>0.90063678425735083</v>
      </c>
      <c r="N37" s="31">
        <f t="shared" si="4"/>
        <v>1563878</v>
      </c>
      <c r="O37" s="36">
        <f t="shared" si="5"/>
        <v>0.93052970549174363</v>
      </c>
      <c r="P37" s="31">
        <v>13035</v>
      </c>
      <c r="Q37" s="31">
        <v>2257448</v>
      </c>
      <c r="R37" s="31">
        <v>1651448</v>
      </c>
      <c r="S37" s="31">
        <v>1247497</v>
      </c>
      <c r="T37" s="36">
        <f t="shared" si="6"/>
        <v>0.75539587077522274</v>
      </c>
      <c r="U37" s="36">
        <f t="shared" si="7"/>
        <v>115.12113540467971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2801383</v>
      </c>
      <c r="E38" s="31">
        <v>2801383</v>
      </c>
      <c r="F38" s="31">
        <v>51584</v>
      </c>
      <c r="G38" s="36">
        <f t="shared" si="0"/>
        <v>1.8413762059668385E-2</v>
      </c>
      <c r="H38" s="31">
        <v>2058626</v>
      </c>
      <c r="I38" s="36">
        <f t="shared" si="1"/>
        <v>0.73486060278084075</v>
      </c>
      <c r="J38" s="31">
        <v>28993</v>
      </c>
      <c r="K38" s="36">
        <f t="shared" si="2"/>
        <v>1.0349530928116578E-2</v>
      </c>
      <c r="L38" s="31">
        <v>33551</v>
      </c>
      <c r="M38" s="36">
        <f t="shared" si="3"/>
        <v>1.197658442276547E-2</v>
      </c>
      <c r="N38" s="31">
        <f t="shared" si="4"/>
        <v>2172754</v>
      </c>
      <c r="O38" s="36">
        <f t="shared" si="5"/>
        <v>0.77560048019139116</v>
      </c>
      <c r="P38" s="31">
        <v>80752</v>
      </c>
      <c r="Q38" s="31">
        <v>2207504</v>
      </c>
      <c r="R38" s="31">
        <v>2221600</v>
      </c>
      <c r="S38" s="31">
        <v>213698</v>
      </c>
      <c r="T38" s="36">
        <f t="shared" si="6"/>
        <v>9.619103348937702E-2</v>
      </c>
      <c r="U38" s="36">
        <f t="shared" si="7"/>
        <v>-0.58451803051317608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12444894</v>
      </c>
      <c r="E40" s="32">
        <f>SUM(E36:E39)</f>
        <v>12812011</v>
      </c>
      <c r="F40" s="32">
        <f>SUM(F36:F39)</f>
        <v>1055222</v>
      </c>
      <c r="G40" s="37">
        <f t="shared" si="0"/>
        <v>8.4791561904826188E-2</v>
      </c>
      <c r="H40" s="32">
        <f>SUM(H36:H39)</f>
        <v>4749627</v>
      </c>
      <c r="I40" s="37">
        <f t="shared" si="1"/>
        <v>0.38165266815450577</v>
      </c>
      <c r="J40" s="32">
        <f>SUM(J36:J39)</f>
        <v>1109581</v>
      </c>
      <c r="K40" s="37">
        <f t="shared" si="2"/>
        <v>8.660474924662491E-2</v>
      </c>
      <c r="L40" s="32">
        <f>SUM(L36:L39)</f>
        <v>5002898</v>
      </c>
      <c r="M40" s="37">
        <f t="shared" si="3"/>
        <v>0.39048499099790035</v>
      </c>
      <c r="N40" s="32">
        <f t="shared" si="4"/>
        <v>11917328</v>
      </c>
      <c r="O40" s="37">
        <f t="shared" si="5"/>
        <v>0.93016841774488013</v>
      </c>
      <c r="P40" s="32">
        <f>SUM(P36:P39)</f>
        <v>517985</v>
      </c>
      <c r="Q40" s="32">
        <f>SUM(Q36:Q39)</f>
        <v>8371228</v>
      </c>
      <c r="R40" s="32">
        <f>SUM(R36:R39)</f>
        <v>8267651</v>
      </c>
      <c r="S40" s="32">
        <f>SUM(S36:S39)</f>
        <v>4282991</v>
      </c>
      <c r="T40" s="37">
        <f t="shared" si="6"/>
        <v>0.51804206539439079</v>
      </c>
      <c r="U40" s="37">
        <f t="shared" si="7"/>
        <v>8.6583839300365835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31420873</v>
      </c>
      <c r="E42" s="31">
        <v>31710451</v>
      </c>
      <c r="F42" s="31">
        <v>9046375</v>
      </c>
      <c r="G42" s="36">
        <f t="shared" si="0"/>
        <v>0.28790972803333631</v>
      </c>
      <c r="H42" s="31">
        <v>7322501</v>
      </c>
      <c r="I42" s="36">
        <f t="shared" si="1"/>
        <v>0.23304575273895159</v>
      </c>
      <c r="J42" s="31">
        <v>19389085</v>
      </c>
      <c r="K42" s="36">
        <f t="shared" si="2"/>
        <v>0.61144147713320129</v>
      </c>
      <c r="L42" s="31">
        <v>67651</v>
      </c>
      <c r="M42" s="36">
        <f t="shared" si="3"/>
        <v>2.1333975981609344E-3</v>
      </c>
      <c r="N42" s="31">
        <f t="shared" si="4"/>
        <v>35825612</v>
      </c>
      <c r="O42" s="36">
        <f t="shared" si="5"/>
        <v>1.12977302025758</v>
      </c>
      <c r="P42" s="31">
        <v>132275</v>
      </c>
      <c r="Q42" s="31">
        <v>29186862</v>
      </c>
      <c r="R42" s="31">
        <v>29761362</v>
      </c>
      <c r="S42" s="31">
        <v>17650316</v>
      </c>
      <c r="T42" s="36">
        <f t="shared" si="6"/>
        <v>0.59306143314274395</v>
      </c>
      <c r="U42" s="36">
        <f t="shared" si="7"/>
        <v>-0.48855792855792857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720000</v>
      </c>
      <c r="E43" s="31">
        <v>984614</v>
      </c>
      <c r="F43" s="31">
        <v>256421</v>
      </c>
      <c r="G43" s="36">
        <f t="shared" si="0"/>
        <v>0.35614027777777779</v>
      </c>
      <c r="H43" s="31">
        <v>67684</v>
      </c>
      <c r="I43" s="36">
        <f t="shared" si="1"/>
        <v>9.4005555555555551E-2</v>
      </c>
      <c r="J43" s="31">
        <v>94640</v>
      </c>
      <c r="K43" s="36">
        <f t="shared" si="2"/>
        <v>9.6118885167182269E-2</v>
      </c>
      <c r="L43" s="31">
        <v>48810</v>
      </c>
      <c r="M43" s="36">
        <f t="shared" si="3"/>
        <v>4.9572725961645886E-2</v>
      </c>
      <c r="N43" s="31">
        <f t="shared" si="4"/>
        <v>467555</v>
      </c>
      <c r="O43" s="36">
        <f t="shared" si="5"/>
        <v>0.47486121464858311</v>
      </c>
      <c r="P43" s="31">
        <v>115768</v>
      </c>
      <c r="Q43" s="31">
        <v>720000</v>
      </c>
      <c r="R43" s="31">
        <v>720000</v>
      </c>
      <c r="S43" s="31">
        <v>414792</v>
      </c>
      <c r="T43" s="36">
        <f t="shared" si="6"/>
        <v>0.57609999999999995</v>
      </c>
      <c r="U43" s="36">
        <f t="shared" si="7"/>
        <v>-0.57838089973049556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550000</v>
      </c>
      <c r="E44" s="31">
        <v>550000</v>
      </c>
      <c r="F44" s="31">
        <v>2215</v>
      </c>
      <c r="G44" s="36">
        <f t="shared" si="0"/>
        <v>4.0272727272727274E-3</v>
      </c>
      <c r="H44" s="31">
        <v>560225</v>
      </c>
      <c r="I44" s="36">
        <f t="shared" si="1"/>
        <v>1.0185909090909091</v>
      </c>
      <c r="J44" s="31">
        <v>16290</v>
      </c>
      <c r="K44" s="36">
        <f t="shared" si="2"/>
        <v>2.9618181818181818E-2</v>
      </c>
      <c r="L44" s="31">
        <v>7464</v>
      </c>
      <c r="M44" s="36">
        <f t="shared" si="3"/>
        <v>1.357090909090909E-2</v>
      </c>
      <c r="N44" s="31">
        <f t="shared" si="4"/>
        <v>586194</v>
      </c>
      <c r="O44" s="36">
        <f t="shared" si="5"/>
        <v>1.0658072727272727</v>
      </c>
      <c r="P44" s="31">
        <v>3668</v>
      </c>
      <c r="Q44" s="31">
        <v>0</v>
      </c>
      <c r="R44" s="31">
        <v>558335</v>
      </c>
      <c r="S44" s="31">
        <v>569339</v>
      </c>
      <c r="T44" s="36">
        <f t="shared" si="6"/>
        <v>1.0197085978847824</v>
      </c>
      <c r="U44" s="36">
        <f t="shared" si="7"/>
        <v>1.034896401308615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2713914</v>
      </c>
      <c r="E45" s="31">
        <v>2930241</v>
      </c>
      <c r="F45" s="31">
        <v>262975</v>
      </c>
      <c r="G45" s="36">
        <f t="shared" si="0"/>
        <v>9.6898796350952901E-2</v>
      </c>
      <c r="H45" s="31">
        <v>173178</v>
      </c>
      <c r="I45" s="36">
        <f t="shared" si="1"/>
        <v>6.3811159823045235E-2</v>
      </c>
      <c r="J45" s="31">
        <v>293362</v>
      </c>
      <c r="K45" s="36">
        <f t="shared" si="2"/>
        <v>0.10011531474714878</v>
      </c>
      <c r="L45" s="31">
        <v>248142</v>
      </c>
      <c r="M45" s="36">
        <f t="shared" si="3"/>
        <v>8.4683136984295831E-2</v>
      </c>
      <c r="N45" s="31">
        <f t="shared" si="4"/>
        <v>977657</v>
      </c>
      <c r="O45" s="36">
        <f t="shared" si="5"/>
        <v>0.3336438879941957</v>
      </c>
      <c r="P45" s="31">
        <v>349522</v>
      </c>
      <c r="Q45" s="31">
        <v>772461</v>
      </c>
      <c r="R45" s="31">
        <v>2425831</v>
      </c>
      <c r="S45" s="31">
        <v>2647437</v>
      </c>
      <c r="T45" s="36">
        <f t="shared" si="6"/>
        <v>1.0913526127747564</v>
      </c>
      <c r="U45" s="36">
        <f t="shared" si="7"/>
        <v>-0.29005327275536308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51372721</v>
      </c>
      <c r="E46" s="31">
        <v>51574673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46402611</v>
      </c>
      <c r="R46" s="31">
        <v>46529901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86777508</v>
      </c>
      <c r="E47" s="32">
        <f>SUM(E41:E46)</f>
        <v>87749979</v>
      </c>
      <c r="F47" s="32">
        <f>SUM(F41:F46)</f>
        <v>9567986</v>
      </c>
      <c r="G47" s="37">
        <f t="shared" si="0"/>
        <v>0.11025882421053161</v>
      </c>
      <c r="H47" s="32">
        <f>SUM(H41:H46)</f>
        <v>8123588</v>
      </c>
      <c r="I47" s="37">
        <f t="shared" si="1"/>
        <v>9.3613981171250041E-2</v>
      </c>
      <c r="J47" s="32">
        <f>SUM(J41:J46)</f>
        <v>19793377</v>
      </c>
      <c r="K47" s="37">
        <f t="shared" si="2"/>
        <v>0.22556560383906188</v>
      </c>
      <c r="L47" s="32">
        <f>SUM(L41:L46)</f>
        <v>372067</v>
      </c>
      <c r="M47" s="37">
        <f t="shared" si="3"/>
        <v>4.2400807867999605E-3</v>
      </c>
      <c r="N47" s="32">
        <f t="shared" si="4"/>
        <v>37857018</v>
      </c>
      <c r="O47" s="37">
        <f t="shared" si="5"/>
        <v>0.43141911179260795</v>
      </c>
      <c r="P47" s="32">
        <f>SUM(P41:P46)</f>
        <v>601233</v>
      </c>
      <c r="Q47" s="32">
        <f>SUM(Q41:Q46)</f>
        <v>77081934</v>
      </c>
      <c r="R47" s="32">
        <f>SUM(R41:R46)</f>
        <v>79995429</v>
      </c>
      <c r="S47" s="32">
        <f>SUM(S41:S46)</f>
        <v>21281884</v>
      </c>
      <c r="T47" s="37">
        <f t="shared" si="6"/>
        <v>0.2660387507891232</v>
      </c>
      <c r="U47" s="37">
        <f t="shared" si="7"/>
        <v>-0.38116004943175108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6988968</v>
      </c>
      <c r="E48" s="31">
        <v>6930168</v>
      </c>
      <c r="F48" s="31">
        <v>218861</v>
      </c>
      <c r="G48" s="36">
        <f t="shared" si="0"/>
        <v>3.1315209913681107E-2</v>
      </c>
      <c r="H48" s="31">
        <v>3055720</v>
      </c>
      <c r="I48" s="36">
        <f t="shared" si="1"/>
        <v>0.43722048806061209</v>
      </c>
      <c r="J48" s="31">
        <v>1247291</v>
      </c>
      <c r="K48" s="36">
        <f t="shared" si="2"/>
        <v>0.17997990813498316</v>
      </c>
      <c r="L48" s="31">
        <v>425777</v>
      </c>
      <c r="M48" s="36">
        <f t="shared" si="3"/>
        <v>6.143819312894002E-2</v>
      </c>
      <c r="N48" s="31">
        <f t="shared" si="4"/>
        <v>4947649</v>
      </c>
      <c r="O48" s="36">
        <f t="shared" si="5"/>
        <v>0.71392915727295503</v>
      </c>
      <c r="P48" s="31">
        <v>1541277</v>
      </c>
      <c r="Q48" s="31">
        <v>6367764</v>
      </c>
      <c r="R48" s="31">
        <v>8176101</v>
      </c>
      <c r="S48" s="31">
        <v>6372530</v>
      </c>
      <c r="T48" s="36">
        <f t="shared" si="6"/>
        <v>0.7794094030883425</v>
      </c>
      <c r="U48" s="36">
        <f t="shared" si="7"/>
        <v>-0.72375050039674893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106500</v>
      </c>
      <c r="F49" s="31">
        <v>24594</v>
      </c>
      <c r="G49" s="36">
        <f t="shared" si="0"/>
        <v>0</v>
      </c>
      <c r="H49" s="31">
        <v>50479</v>
      </c>
      <c r="I49" s="36">
        <f t="shared" si="1"/>
        <v>0</v>
      </c>
      <c r="J49" s="31">
        <v>58770</v>
      </c>
      <c r="K49" s="36">
        <f t="shared" si="2"/>
        <v>0.55183098591549296</v>
      </c>
      <c r="L49" s="31">
        <v>46890</v>
      </c>
      <c r="M49" s="36">
        <f t="shared" si="3"/>
        <v>0.44028169014084506</v>
      </c>
      <c r="N49" s="31">
        <f t="shared" si="4"/>
        <v>180733</v>
      </c>
      <c r="O49" s="36">
        <f t="shared" si="5"/>
        <v>1.6970234741784038</v>
      </c>
      <c r="P49" s="31">
        <v>24883</v>
      </c>
      <c r="Q49" s="31">
        <v>0</v>
      </c>
      <c r="R49" s="31">
        <v>0</v>
      </c>
      <c r="S49" s="31">
        <v>180378</v>
      </c>
      <c r="T49" s="36">
        <f t="shared" si="6"/>
        <v>0</v>
      </c>
      <c r="U49" s="36">
        <f t="shared" si="7"/>
        <v>0.88441908130048619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605268</v>
      </c>
      <c r="E50" s="31">
        <v>725268</v>
      </c>
      <c r="F50" s="31">
        <v>47143</v>
      </c>
      <c r="G50" s="36">
        <f t="shared" si="0"/>
        <v>7.7887811680115257E-2</v>
      </c>
      <c r="H50" s="31">
        <v>136200</v>
      </c>
      <c r="I50" s="36">
        <f t="shared" si="1"/>
        <v>0.22502428676222763</v>
      </c>
      <c r="J50" s="31">
        <v>152807</v>
      </c>
      <c r="K50" s="36">
        <f t="shared" si="2"/>
        <v>0.2106903930684933</v>
      </c>
      <c r="L50" s="31">
        <v>299403</v>
      </c>
      <c r="M50" s="36">
        <f t="shared" si="3"/>
        <v>0.4128170552126938</v>
      </c>
      <c r="N50" s="31">
        <f t="shared" si="4"/>
        <v>635553</v>
      </c>
      <c r="O50" s="36">
        <f t="shared" si="5"/>
        <v>0.87630089842651271</v>
      </c>
      <c r="P50" s="31">
        <v>108929</v>
      </c>
      <c r="Q50" s="31">
        <v>622888</v>
      </c>
      <c r="R50" s="31">
        <v>622888</v>
      </c>
      <c r="S50" s="31">
        <v>509216</v>
      </c>
      <c r="T50" s="36">
        <f t="shared" si="6"/>
        <v>0.81750812345076485</v>
      </c>
      <c r="U50" s="36">
        <f t="shared" si="7"/>
        <v>1.7486068907269874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506000</v>
      </c>
      <c r="E51" s="31">
        <v>506000</v>
      </c>
      <c r="F51" s="31">
        <v>3174</v>
      </c>
      <c r="G51" s="36">
        <f t="shared" si="0"/>
        <v>6.2727272727272727E-3</v>
      </c>
      <c r="H51" s="31">
        <v>2487</v>
      </c>
      <c r="I51" s="36">
        <f t="shared" si="1"/>
        <v>4.9150197628458495E-3</v>
      </c>
      <c r="J51" s="31">
        <v>1783</v>
      </c>
      <c r="K51" s="36">
        <f t="shared" si="2"/>
        <v>3.5237154150197627E-3</v>
      </c>
      <c r="L51" s="31">
        <v>1783</v>
      </c>
      <c r="M51" s="36">
        <f t="shared" si="3"/>
        <v>3.5237154150197627E-3</v>
      </c>
      <c r="N51" s="31">
        <f t="shared" si="4"/>
        <v>9227</v>
      </c>
      <c r="O51" s="36">
        <f t="shared" si="5"/>
        <v>1.8235177865612649E-2</v>
      </c>
      <c r="P51" s="31">
        <v>1783</v>
      </c>
      <c r="Q51" s="31">
        <v>4004160</v>
      </c>
      <c r="R51" s="31">
        <v>506000</v>
      </c>
      <c r="S51" s="31">
        <v>7036</v>
      </c>
      <c r="T51" s="36">
        <f t="shared" si="6"/>
        <v>1.3905138339920948E-2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7934806</v>
      </c>
      <c r="Q52" s="31">
        <v>0</v>
      </c>
      <c r="R52" s="31">
        <v>16625778</v>
      </c>
      <c r="S52" s="31">
        <v>27441768</v>
      </c>
      <c r="T52" s="36">
        <f t="shared" si="6"/>
        <v>1.6505554206245265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8100236</v>
      </c>
      <c r="E53" s="32">
        <f>SUM(E48:E52)</f>
        <v>8267936</v>
      </c>
      <c r="F53" s="32">
        <f>SUM(F48:F52)</f>
        <v>293772</v>
      </c>
      <c r="G53" s="37">
        <f t="shared" si="0"/>
        <v>3.6267091477334736E-2</v>
      </c>
      <c r="H53" s="32">
        <f>SUM(H48:H52)</f>
        <v>3244886</v>
      </c>
      <c r="I53" s="37">
        <f t="shared" si="1"/>
        <v>0.4005915383206119</v>
      </c>
      <c r="J53" s="32">
        <f>SUM(J48:J52)</f>
        <v>1460651</v>
      </c>
      <c r="K53" s="37">
        <f t="shared" si="2"/>
        <v>0.17666452667267865</v>
      </c>
      <c r="L53" s="32">
        <f>SUM(L48:L52)</f>
        <v>773853</v>
      </c>
      <c r="M53" s="37">
        <f t="shared" si="3"/>
        <v>9.3596878350292026E-2</v>
      </c>
      <c r="N53" s="32">
        <f t="shared" si="4"/>
        <v>5773162</v>
      </c>
      <c r="O53" s="37">
        <f t="shared" si="5"/>
        <v>0.6982591544008081</v>
      </c>
      <c r="P53" s="32">
        <f>SUM(P48:P52)</f>
        <v>9611678</v>
      </c>
      <c r="Q53" s="32">
        <f>SUM(Q48:Q52)</f>
        <v>10994812</v>
      </c>
      <c r="R53" s="32">
        <f>SUM(R48:R52)</f>
        <v>25930767</v>
      </c>
      <c r="S53" s="32">
        <f>SUM(S48:S52)</f>
        <v>34510928</v>
      </c>
      <c r="T53" s="37">
        <f t="shared" si="6"/>
        <v>1.3308872815061736</v>
      </c>
      <c r="U53" s="37">
        <f t="shared" si="7"/>
        <v>-0.91948825168716641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242978608</v>
      </c>
      <c r="E54" s="32">
        <f>SUM(E8:E9,E11:E18,E20:E26,E28:E34,E36:E39,E41:E46,E48:E52)</f>
        <v>261527506</v>
      </c>
      <c r="F54" s="32">
        <f>SUM(F8:F9,F11:F18,F20:F26,F28:F34,F36:F39,F41:F46,F48:F52)</f>
        <v>118623018</v>
      </c>
      <c r="G54" s="37">
        <f t="shared" si="0"/>
        <v>0.48820354588581721</v>
      </c>
      <c r="H54" s="32">
        <f>SUM(H8:H9,H11:H18,H20:H26,H28:H34,H36:H39,H41:H46,H48:H52)</f>
        <v>97103957</v>
      </c>
      <c r="I54" s="37">
        <f t="shared" si="1"/>
        <v>0.3996399427887084</v>
      </c>
      <c r="J54" s="32">
        <f>SUM(J8:J9,J11:J18,J20:J26,J28:J34,J36:J39,J41:J46,J48:J52)</f>
        <v>120678482</v>
      </c>
      <c r="K54" s="37">
        <f t="shared" si="2"/>
        <v>0.4614370543494572</v>
      </c>
      <c r="L54" s="32">
        <f>SUM(L8:L9,L11:L18,L20:L26,L28:L34,L36:L39,L41:L46,L48:L52)</f>
        <v>39136218</v>
      </c>
      <c r="M54" s="37">
        <f t="shared" si="3"/>
        <v>0.14964474903071953</v>
      </c>
      <c r="N54" s="32">
        <f t="shared" si="4"/>
        <v>375541675</v>
      </c>
      <c r="O54" s="37">
        <f t="shared" si="5"/>
        <v>1.4359547901626837</v>
      </c>
      <c r="P54" s="32">
        <f>SUM(P8:P9,P11:P18,P20:P26,P28:P34,P36:P39,P41:P46,P48:P52)</f>
        <v>27441428</v>
      </c>
      <c r="Q54" s="32">
        <f>SUM(Q8:Q9,Q11:Q18,Q20:Q26,Q28:Q34,Q36:Q39,Q41:Q46,Q48:Q52)</f>
        <v>238077570</v>
      </c>
      <c r="R54" s="32">
        <f>SUM(R8:R9,R11:R18,R20:R26,R28:R34,R36:R39,R41:R46,R48:R52)</f>
        <v>264349259</v>
      </c>
      <c r="S54" s="32">
        <f>SUM(S8:S9,S11:S18,S20:S26,S28:S34,S36:S39,S41:S46,S48:S52)</f>
        <v>255671850</v>
      </c>
      <c r="T54" s="37">
        <f t="shared" si="6"/>
        <v>0.96717445309729433</v>
      </c>
      <c r="U54" s="37">
        <f t="shared" si="7"/>
        <v>0.42617279246546502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8287850</v>
      </c>
      <c r="E57" s="31">
        <v>8287850</v>
      </c>
      <c r="F57" s="31">
        <v>1504913</v>
      </c>
      <c r="G57" s="36">
        <f t="shared" ref="G57:G85" si="8">IF(($D57      =0),0,($F57      /$D57      ))</f>
        <v>0.18158062706250716</v>
      </c>
      <c r="H57" s="31">
        <v>1226632</v>
      </c>
      <c r="I57" s="36">
        <f t="shared" ref="I57:I85" si="9">IF(($D57      =0),0,($H57      /$D57      ))</f>
        <v>0.14800364388834258</v>
      </c>
      <c r="J57" s="31">
        <v>1116542</v>
      </c>
      <c r="K57" s="36">
        <f t="shared" ref="K57:K85" si="10">IF(($E57      =0),0,($J57      /$E57      ))</f>
        <v>0.1347203436355629</v>
      </c>
      <c r="L57" s="31">
        <v>1574641</v>
      </c>
      <c r="M57" s="36">
        <f t="shared" ref="M57:M85" si="11">IF(($E57      =0),0,($L57      /$E57      ))</f>
        <v>0.18999390674300332</v>
      </c>
      <c r="N57" s="31">
        <f t="shared" ref="N57:N85" si="12">$F57      +$H57      +$J57      +$L57</f>
        <v>5422728</v>
      </c>
      <c r="O57" s="36">
        <f t="shared" ref="O57:O85" si="13">IF(($E57      =0),0,($N57      /$E57      ))</f>
        <v>0.65429852132941591</v>
      </c>
      <c r="P57" s="31">
        <v>1422395</v>
      </c>
      <c r="Q57" s="31">
        <v>7870703</v>
      </c>
      <c r="R57" s="31">
        <v>7870703</v>
      </c>
      <c r="S57" s="31">
        <v>5551783</v>
      </c>
      <c r="T57" s="36">
        <f t="shared" ref="T57:T85" si="14">IF(($R57      =0),0,($S57      /$R57      ))</f>
        <v>0.70537320490939626</v>
      </c>
      <c r="U57" s="36">
        <f t="shared" ref="U57:U85" si="15">IF(($P57      =0),0,(($L57      /$P57      )-1))</f>
        <v>0.10703496567409188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8287850</v>
      </c>
      <c r="E58" s="32">
        <f>E57</f>
        <v>8287850</v>
      </c>
      <c r="F58" s="32">
        <f>F57</f>
        <v>1504913</v>
      </c>
      <c r="G58" s="37">
        <f t="shared" si="8"/>
        <v>0.18158062706250716</v>
      </c>
      <c r="H58" s="32">
        <f>H57</f>
        <v>1226632</v>
      </c>
      <c r="I58" s="37">
        <f t="shared" si="9"/>
        <v>0.14800364388834258</v>
      </c>
      <c r="J58" s="32">
        <f>J57</f>
        <v>1116542</v>
      </c>
      <c r="K58" s="37">
        <f t="shared" si="10"/>
        <v>0.1347203436355629</v>
      </c>
      <c r="L58" s="32">
        <f>L57</f>
        <v>1574641</v>
      </c>
      <c r="M58" s="37">
        <f t="shared" si="11"/>
        <v>0.18999390674300332</v>
      </c>
      <c r="N58" s="32">
        <f t="shared" si="12"/>
        <v>5422728</v>
      </c>
      <c r="O58" s="37">
        <f t="shared" si="13"/>
        <v>0.65429852132941591</v>
      </c>
      <c r="P58" s="32">
        <f>P57</f>
        <v>1422395</v>
      </c>
      <c r="Q58" s="32">
        <f>Q57</f>
        <v>7870703</v>
      </c>
      <c r="R58" s="32">
        <f>R57</f>
        <v>7870703</v>
      </c>
      <c r="S58" s="32">
        <f>S57</f>
        <v>5551783</v>
      </c>
      <c r="T58" s="37">
        <f t="shared" si="14"/>
        <v>0.70537320490939626</v>
      </c>
      <c r="U58" s="37">
        <f t="shared" si="15"/>
        <v>0.10703496567409188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3913</v>
      </c>
      <c r="I59" s="36">
        <f t="shared" si="9"/>
        <v>0</v>
      </c>
      <c r="J59" s="31">
        <v>1800</v>
      </c>
      <c r="K59" s="36">
        <f t="shared" si="10"/>
        <v>0</v>
      </c>
      <c r="L59" s="31">
        <v>9697</v>
      </c>
      <c r="M59" s="36">
        <f t="shared" si="11"/>
        <v>0</v>
      </c>
      <c r="N59" s="31">
        <f t="shared" si="12"/>
        <v>15410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7025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3595450</v>
      </c>
      <c r="E60" s="31">
        <v>3574086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210006</v>
      </c>
      <c r="Q60" s="31">
        <v>3190600</v>
      </c>
      <c r="R60" s="31">
        <v>3565048</v>
      </c>
      <c r="S60" s="31">
        <v>942551</v>
      </c>
      <c r="T60" s="36">
        <f t="shared" si="14"/>
        <v>0.26438662256440865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97414</v>
      </c>
      <c r="E61" s="31">
        <v>69318</v>
      </c>
      <c r="F61" s="31">
        <v>6906</v>
      </c>
      <c r="G61" s="36">
        <f t="shared" si="8"/>
        <v>7.0893300757591315E-2</v>
      </c>
      <c r="H61" s="31">
        <v>17381</v>
      </c>
      <c r="I61" s="36">
        <f t="shared" si="9"/>
        <v>0.1784240458250354</v>
      </c>
      <c r="J61" s="31">
        <v>17038</v>
      </c>
      <c r="K61" s="36">
        <f t="shared" si="10"/>
        <v>0.24579474306817853</v>
      </c>
      <c r="L61" s="31">
        <v>7983</v>
      </c>
      <c r="M61" s="36">
        <f t="shared" si="11"/>
        <v>0.11516489223578291</v>
      </c>
      <c r="N61" s="31">
        <f t="shared" si="12"/>
        <v>49308</v>
      </c>
      <c r="O61" s="36">
        <f t="shared" si="13"/>
        <v>0.7113303903747944</v>
      </c>
      <c r="P61" s="31">
        <v>16930</v>
      </c>
      <c r="Q61" s="31">
        <v>91900</v>
      </c>
      <c r="R61" s="31">
        <v>91900</v>
      </c>
      <c r="S61" s="31">
        <v>70047</v>
      </c>
      <c r="T61" s="36">
        <f t="shared" si="14"/>
        <v>0.76220892274211094</v>
      </c>
      <c r="U61" s="36">
        <f t="shared" si="15"/>
        <v>-0.52847017129356177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3692864</v>
      </c>
      <c r="E63" s="32">
        <f>SUM(E59:E62)</f>
        <v>3643404</v>
      </c>
      <c r="F63" s="32">
        <f>SUM(F59:F62)</f>
        <v>6906</v>
      </c>
      <c r="G63" s="37">
        <f t="shared" si="8"/>
        <v>1.870093239285281E-3</v>
      </c>
      <c r="H63" s="32">
        <f>SUM(H59:H62)</f>
        <v>21294</v>
      </c>
      <c r="I63" s="37">
        <f t="shared" si="9"/>
        <v>5.766256217396579E-3</v>
      </c>
      <c r="J63" s="32">
        <f>SUM(J59:J62)</f>
        <v>18838</v>
      </c>
      <c r="K63" s="37">
        <f t="shared" si="10"/>
        <v>5.1704395120606992E-3</v>
      </c>
      <c r="L63" s="32">
        <f>SUM(L59:L62)</f>
        <v>17680</v>
      </c>
      <c r="M63" s="37">
        <f t="shared" si="11"/>
        <v>4.8526048717078864E-3</v>
      </c>
      <c r="N63" s="32">
        <f t="shared" si="12"/>
        <v>64718</v>
      </c>
      <c r="O63" s="37">
        <f t="shared" si="13"/>
        <v>1.7763058941583202E-2</v>
      </c>
      <c r="P63" s="32">
        <f>SUM(P59:P62)</f>
        <v>226936</v>
      </c>
      <c r="Q63" s="32">
        <f>SUM(Q59:Q62)</f>
        <v>3282500</v>
      </c>
      <c r="R63" s="32">
        <f>SUM(R59:R62)</f>
        <v>3656948</v>
      </c>
      <c r="S63" s="32">
        <f>SUM(S59:S62)</f>
        <v>1019623</v>
      </c>
      <c r="T63" s="37">
        <f t="shared" si="14"/>
        <v>0.27881801983511934</v>
      </c>
      <c r="U63" s="37">
        <f t="shared" si="15"/>
        <v>-0.92209257235520148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1117063</v>
      </c>
      <c r="E65" s="31">
        <v>1173134</v>
      </c>
      <c r="F65" s="31">
        <v>71185</v>
      </c>
      <c r="G65" s="36">
        <f t="shared" si="8"/>
        <v>6.3725143523686661E-2</v>
      </c>
      <c r="H65" s="31">
        <v>49284</v>
      </c>
      <c r="I65" s="36">
        <f t="shared" si="9"/>
        <v>4.4119266326071133E-2</v>
      </c>
      <c r="J65" s="31">
        <v>45250</v>
      </c>
      <c r="K65" s="36">
        <f t="shared" si="10"/>
        <v>3.8571893747858299E-2</v>
      </c>
      <c r="L65" s="31">
        <v>65184</v>
      </c>
      <c r="M65" s="36">
        <f t="shared" si="11"/>
        <v>5.5563985017909295E-2</v>
      </c>
      <c r="N65" s="31">
        <f t="shared" si="12"/>
        <v>230903</v>
      </c>
      <c r="O65" s="36">
        <f t="shared" si="13"/>
        <v>0.19682576755937514</v>
      </c>
      <c r="P65" s="31">
        <v>43518</v>
      </c>
      <c r="Q65" s="31">
        <v>1252696</v>
      </c>
      <c r="R65" s="31">
        <v>1252696</v>
      </c>
      <c r="S65" s="31">
        <v>207211</v>
      </c>
      <c r="T65" s="36">
        <f t="shared" si="14"/>
        <v>0.1654120393136084</v>
      </c>
      <c r="U65" s="36">
        <f t="shared" si="15"/>
        <v>0.49786295326071972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100000</v>
      </c>
      <c r="E66" s="31">
        <v>550000</v>
      </c>
      <c r="F66" s="31">
        <v>9076</v>
      </c>
      <c r="G66" s="36">
        <f t="shared" si="8"/>
        <v>9.0759999999999993E-2</v>
      </c>
      <c r="H66" s="31">
        <v>312371</v>
      </c>
      <c r="I66" s="36">
        <f t="shared" si="9"/>
        <v>3.12371</v>
      </c>
      <c r="J66" s="31">
        <v>346843</v>
      </c>
      <c r="K66" s="36">
        <f t="shared" si="10"/>
        <v>0.63062363636363639</v>
      </c>
      <c r="L66" s="31">
        <v>255459</v>
      </c>
      <c r="M66" s="36">
        <f t="shared" si="11"/>
        <v>0.4644709090909091</v>
      </c>
      <c r="N66" s="31">
        <f t="shared" si="12"/>
        <v>923749</v>
      </c>
      <c r="O66" s="36">
        <f t="shared" si="13"/>
        <v>1.6795436363636365</v>
      </c>
      <c r="P66" s="31">
        <v>11502</v>
      </c>
      <c r="Q66" s="31">
        <v>57000</v>
      </c>
      <c r="R66" s="31">
        <v>87000</v>
      </c>
      <c r="S66" s="31">
        <v>68677</v>
      </c>
      <c r="T66" s="36">
        <f t="shared" si="14"/>
        <v>0.78939080459770117</v>
      </c>
      <c r="U66" s="36">
        <f t="shared" si="15"/>
        <v>21.209963484611372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13331757</v>
      </c>
      <c r="E67" s="31">
        <v>13331757</v>
      </c>
      <c r="F67" s="31">
        <v>441325</v>
      </c>
      <c r="G67" s="36">
        <f t="shared" si="8"/>
        <v>3.3103288636299029E-2</v>
      </c>
      <c r="H67" s="31">
        <v>415907</v>
      </c>
      <c r="I67" s="36">
        <f t="shared" si="9"/>
        <v>3.1196713231421785E-2</v>
      </c>
      <c r="J67" s="31">
        <v>252314</v>
      </c>
      <c r="K67" s="36">
        <f t="shared" si="10"/>
        <v>1.8925787501227333E-2</v>
      </c>
      <c r="L67" s="31">
        <v>585785</v>
      </c>
      <c r="M67" s="36">
        <f t="shared" si="11"/>
        <v>4.3939069696514871E-2</v>
      </c>
      <c r="N67" s="31">
        <f t="shared" si="12"/>
        <v>1695331</v>
      </c>
      <c r="O67" s="36">
        <f t="shared" si="13"/>
        <v>0.12716485906546302</v>
      </c>
      <c r="P67" s="31">
        <v>388889</v>
      </c>
      <c r="Q67" s="31">
        <v>12815332</v>
      </c>
      <c r="R67" s="31">
        <v>12815332</v>
      </c>
      <c r="S67" s="31">
        <v>1773952</v>
      </c>
      <c r="T67" s="36">
        <f t="shared" si="14"/>
        <v>0.13842419377039938</v>
      </c>
      <c r="U67" s="36">
        <f t="shared" si="15"/>
        <v>0.50630385534175559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818351</v>
      </c>
      <c r="E68" s="31">
        <v>570000</v>
      </c>
      <c r="F68" s="31">
        <v>71438</v>
      </c>
      <c r="G68" s="36">
        <f t="shared" si="8"/>
        <v>8.7295060432503901E-2</v>
      </c>
      <c r="H68" s="31">
        <v>88718</v>
      </c>
      <c r="I68" s="36">
        <f t="shared" si="9"/>
        <v>0.10841069418867944</v>
      </c>
      <c r="J68" s="31">
        <v>32603</v>
      </c>
      <c r="K68" s="36">
        <f t="shared" si="10"/>
        <v>5.7198245614035088E-2</v>
      </c>
      <c r="L68" s="31">
        <v>22250</v>
      </c>
      <c r="M68" s="36">
        <f t="shared" si="11"/>
        <v>3.9035087719298249E-2</v>
      </c>
      <c r="N68" s="31">
        <f t="shared" si="12"/>
        <v>215009</v>
      </c>
      <c r="O68" s="36">
        <f t="shared" si="13"/>
        <v>0.37720877192982455</v>
      </c>
      <c r="P68" s="31">
        <v>159478</v>
      </c>
      <c r="Q68" s="31">
        <v>804815</v>
      </c>
      <c r="R68" s="31">
        <v>804815</v>
      </c>
      <c r="S68" s="31">
        <v>507079</v>
      </c>
      <c r="T68" s="36">
        <f t="shared" si="14"/>
        <v>0.63005659685766291</v>
      </c>
      <c r="U68" s="36">
        <f t="shared" si="15"/>
        <v>-0.860482323580682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15367171</v>
      </c>
      <c r="E70" s="32">
        <f>SUM(E64:E69)</f>
        <v>15624891</v>
      </c>
      <c r="F70" s="32">
        <f>SUM(F64:F69)</f>
        <v>593024</v>
      </c>
      <c r="G70" s="37">
        <f t="shared" si="8"/>
        <v>3.8590316981570651E-2</v>
      </c>
      <c r="H70" s="32">
        <f>SUM(H64:H69)</f>
        <v>866280</v>
      </c>
      <c r="I70" s="37">
        <f t="shared" si="9"/>
        <v>5.6372119500720075E-2</v>
      </c>
      <c r="J70" s="32">
        <f>SUM(J64:J69)</f>
        <v>677010</v>
      </c>
      <c r="K70" s="37">
        <f t="shared" si="10"/>
        <v>4.3328942262701224E-2</v>
      </c>
      <c r="L70" s="32">
        <f>SUM(L64:L69)</f>
        <v>928678</v>
      </c>
      <c r="M70" s="37">
        <f t="shared" si="11"/>
        <v>5.9435806624187008E-2</v>
      </c>
      <c r="N70" s="32">
        <f t="shared" si="12"/>
        <v>3064992</v>
      </c>
      <c r="O70" s="37">
        <f t="shared" si="13"/>
        <v>0.19616085641813438</v>
      </c>
      <c r="P70" s="32">
        <f>SUM(P64:P69)</f>
        <v>603387</v>
      </c>
      <c r="Q70" s="32">
        <f>SUM(Q64:Q69)</f>
        <v>14929843</v>
      </c>
      <c r="R70" s="32">
        <f>SUM(R64:R69)</f>
        <v>14959843</v>
      </c>
      <c r="S70" s="32">
        <f>SUM(S64:S69)</f>
        <v>2556919</v>
      </c>
      <c r="T70" s="37">
        <f t="shared" si="14"/>
        <v>0.17091883918835243</v>
      </c>
      <c r="U70" s="37">
        <f t="shared" si="15"/>
        <v>0.5391083997500774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780000</v>
      </c>
      <c r="E71" s="31">
        <v>1151422</v>
      </c>
      <c r="F71" s="31">
        <v>291611</v>
      </c>
      <c r="G71" s="36">
        <f t="shared" si="8"/>
        <v>0.37386025641025639</v>
      </c>
      <c r="H71" s="31">
        <v>243745</v>
      </c>
      <c r="I71" s="36">
        <f t="shared" si="9"/>
        <v>0.31249358974358976</v>
      </c>
      <c r="J71" s="31">
        <v>223424</v>
      </c>
      <c r="K71" s="36">
        <f t="shared" si="10"/>
        <v>0.19404180222368514</v>
      </c>
      <c r="L71" s="31">
        <v>266575</v>
      </c>
      <c r="M71" s="36">
        <f t="shared" si="11"/>
        <v>0.23151807069866651</v>
      </c>
      <c r="N71" s="31">
        <f t="shared" si="12"/>
        <v>1025355</v>
      </c>
      <c r="O71" s="36">
        <f t="shared" si="13"/>
        <v>0.8905119061473552</v>
      </c>
      <c r="P71" s="31">
        <v>234835</v>
      </c>
      <c r="Q71" s="31">
        <v>1011996</v>
      </c>
      <c r="R71" s="31">
        <v>1030000</v>
      </c>
      <c r="S71" s="31">
        <v>940704</v>
      </c>
      <c r="T71" s="36">
        <f t="shared" si="14"/>
        <v>0.91330485436893205</v>
      </c>
      <c r="U71" s="36">
        <f t="shared" si="15"/>
        <v>0.13515872846892507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4977574</v>
      </c>
      <c r="E72" s="31">
        <v>4977574</v>
      </c>
      <c r="F72" s="31">
        <v>351431</v>
      </c>
      <c r="G72" s="36">
        <f t="shared" si="8"/>
        <v>7.0602867983479506E-2</v>
      </c>
      <c r="H72" s="31">
        <v>2297478</v>
      </c>
      <c r="I72" s="36">
        <f t="shared" si="9"/>
        <v>0.46156581499340843</v>
      </c>
      <c r="J72" s="31">
        <v>2344683</v>
      </c>
      <c r="K72" s="36">
        <f t="shared" si="10"/>
        <v>0.47104935054707375</v>
      </c>
      <c r="L72" s="31">
        <v>453860</v>
      </c>
      <c r="M72" s="36">
        <f t="shared" si="11"/>
        <v>9.1180964863606245E-2</v>
      </c>
      <c r="N72" s="31">
        <f t="shared" si="12"/>
        <v>5447452</v>
      </c>
      <c r="O72" s="36">
        <f t="shared" si="13"/>
        <v>1.0943989983875679</v>
      </c>
      <c r="P72" s="31">
        <v>252568</v>
      </c>
      <c r="Q72" s="31">
        <v>5213288</v>
      </c>
      <c r="R72" s="31">
        <v>5142807</v>
      </c>
      <c r="S72" s="31">
        <v>4836898</v>
      </c>
      <c r="T72" s="36">
        <f t="shared" si="14"/>
        <v>0.9405171144863107</v>
      </c>
      <c r="U72" s="36">
        <f t="shared" si="15"/>
        <v>0.79698140698742526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2474208</v>
      </c>
      <c r="E73" s="31">
        <v>2474208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2213689</v>
      </c>
      <c r="R73" s="31">
        <v>2285147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2499027</v>
      </c>
      <c r="E74" s="31">
        <v>2495529</v>
      </c>
      <c r="F74" s="31">
        <v>509237</v>
      </c>
      <c r="G74" s="36">
        <f t="shared" si="8"/>
        <v>0.20377410888317735</v>
      </c>
      <c r="H74" s="31">
        <v>467751</v>
      </c>
      <c r="I74" s="36">
        <f t="shared" si="9"/>
        <v>0.18717324782805467</v>
      </c>
      <c r="J74" s="31">
        <v>435556</v>
      </c>
      <c r="K74" s="36">
        <f t="shared" si="10"/>
        <v>0.17453453756698478</v>
      </c>
      <c r="L74" s="31">
        <v>1121406</v>
      </c>
      <c r="M74" s="36">
        <f t="shared" si="11"/>
        <v>0.44936604623709042</v>
      </c>
      <c r="N74" s="31">
        <f t="shared" si="12"/>
        <v>2533950</v>
      </c>
      <c r="O74" s="36">
        <f t="shared" si="13"/>
        <v>1.0153959340885239</v>
      </c>
      <c r="P74" s="31">
        <v>488056</v>
      </c>
      <c r="Q74" s="31">
        <v>3171520</v>
      </c>
      <c r="R74" s="31">
        <v>2029062</v>
      </c>
      <c r="S74" s="31">
        <v>1963261</v>
      </c>
      <c r="T74" s="36">
        <f t="shared" si="14"/>
        <v>0.9675707297263465</v>
      </c>
      <c r="U74" s="36">
        <f t="shared" si="15"/>
        <v>1.297699444326061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2100511</v>
      </c>
      <c r="E75" s="31">
        <v>467915</v>
      </c>
      <c r="F75" s="31">
        <v>147240</v>
      </c>
      <c r="G75" s="36">
        <f t="shared" si="8"/>
        <v>7.0097228721963376E-2</v>
      </c>
      <c r="H75" s="31">
        <v>86553</v>
      </c>
      <c r="I75" s="36">
        <f t="shared" si="9"/>
        <v>4.1205687568405973E-2</v>
      </c>
      <c r="J75" s="31">
        <v>131480</v>
      </c>
      <c r="K75" s="36">
        <f t="shared" si="10"/>
        <v>0.28099120566769603</v>
      </c>
      <c r="L75" s="31">
        <v>83022</v>
      </c>
      <c r="M75" s="36">
        <f t="shared" si="11"/>
        <v>0.17742966137012064</v>
      </c>
      <c r="N75" s="31">
        <f t="shared" si="12"/>
        <v>448295</v>
      </c>
      <c r="O75" s="36">
        <f t="shared" si="13"/>
        <v>0.95806930745968821</v>
      </c>
      <c r="P75" s="31">
        <v>153860</v>
      </c>
      <c r="Q75" s="31">
        <v>1994787</v>
      </c>
      <c r="R75" s="31">
        <v>1994787</v>
      </c>
      <c r="S75" s="31">
        <v>1124813</v>
      </c>
      <c r="T75" s="36">
        <f t="shared" si="14"/>
        <v>0.5638762434284964</v>
      </c>
      <c r="U75" s="36">
        <f t="shared" si="15"/>
        <v>-0.46040556349928508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4446319</v>
      </c>
      <c r="E76" s="31">
        <v>4446319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17277639</v>
      </c>
      <c r="E78" s="32">
        <f>SUM(E71:E77)</f>
        <v>16012967</v>
      </c>
      <c r="F78" s="32">
        <f>SUM(F71:F77)</f>
        <v>1299519</v>
      </c>
      <c r="G78" s="37">
        <f t="shared" si="8"/>
        <v>7.5213922457808044E-2</v>
      </c>
      <c r="H78" s="32">
        <f>SUM(H71:H77)</f>
        <v>3095527</v>
      </c>
      <c r="I78" s="37">
        <f t="shared" si="9"/>
        <v>0.17916377347622553</v>
      </c>
      <c r="J78" s="32">
        <f>SUM(J71:J77)</f>
        <v>3135143</v>
      </c>
      <c r="K78" s="37">
        <f t="shared" si="10"/>
        <v>0.19578776375421245</v>
      </c>
      <c r="L78" s="32">
        <f>SUM(L71:L77)</f>
        <v>1924863</v>
      </c>
      <c r="M78" s="37">
        <f t="shared" si="11"/>
        <v>0.12020651763036794</v>
      </c>
      <c r="N78" s="32">
        <f t="shared" si="12"/>
        <v>9455052</v>
      </c>
      <c r="O78" s="37">
        <f t="shared" si="13"/>
        <v>0.59046221727678572</v>
      </c>
      <c r="P78" s="32">
        <f>SUM(P71:P77)</f>
        <v>1129319</v>
      </c>
      <c r="Q78" s="32">
        <f>SUM(Q71:Q77)</f>
        <v>13605280</v>
      </c>
      <c r="R78" s="32">
        <f>SUM(R71:R77)</f>
        <v>12481803</v>
      </c>
      <c r="S78" s="32">
        <f>SUM(S71:S77)</f>
        <v>8865676</v>
      </c>
      <c r="T78" s="37">
        <f t="shared" si="14"/>
        <v>0.71028808898842577</v>
      </c>
      <c r="U78" s="37">
        <f t="shared" si="15"/>
        <v>0.70444577661404795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3405916</v>
      </c>
      <c r="E79" s="31">
        <v>3405916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1300766</v>
      </c>
      <c r="K79" s="36">
        <f t="shared" si="10"/>
        <v>0.38191370544664049</v>
      </c>
      <c r="L79" s="31">
        <v>545848</v>
      </c>
      <c r="M79" s="36">
        <f t="shared" si="11"/>
        <v>0.16026466888789975</v>
      </c>
      <c r="N79" s="31">
        <f t="shared" si="12"/>
        <v>1846614</v>
      </c>
      <c r="O79" s="36">
        <f t="shared" si="13"/>
        <v>0.5421783743345403</v>
      </c>
      <c r="P79" s="31">
        <v>-187655982</v>
      </c>
      <c r="Q79" s="31">
        <v>3234488</v>
      </c>
      <c r="R79" s="31">
        <v>3234488</v>
      </c>
      <c r="S79" s="31">
        <v>-123573187</v>
      </c>
      <c r="T79" s="36">
        <f t="shared" si="14"/>
        <v>-38.204867972921832</v>
      </c>
      <c r="U79" s="36">
        <f t="shared" si="15"/>
        <v>-1.0029087695163377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788177</v>
      </c>
      <c r="E80" s="31">
        <v>958177</v>
      </c>
      <c r="F80" s="31">
        <v>257347</v>
      </c>
      <c r="G80" s="36">
        <f t="shared" si="8"/>
        <v>0.32650914705706968</v>
      </c>
      <c r="H80" s="31">
        <v>282008</v>
      </c>
      <c r="I80" s="36">
        <f t="shared" si="9"/>
        <v>0.35779780430030311</v>
      </c>
      <c r="J80" s="31">
        <v>258362</v>
      </c>
      <c r="K80" s="36">
        <f t="shared" si="10"/>
        <v>0.2696391167811375</v>
      </c>
      <c r="L80" s="31">
        <v>267305</v>
      </c>
      <c r="M80" s="36">
        <f t="shared" si="11"/>
        <v>0.27897246542131571</v>
      </c>
      <c r="N80" s="31">
        <f t="shared" si="12"/>
        <v>1065022</v>
      </c>
      <c r="O80" s="36">
        <f t="shared" si="13"/>
        <v>1.111508625233125</v>
      </c>
      <c r="P80" s="31">
        <v>252858</v>
      </c>
      <c r="Q80" s="31">
        <v>748509</v>
      </c>
      <c r="R80" s="31">
        <v>748509</v>
      </c>
      <c r="S80" s="31">
        <v>928138</v>
      </c>
      <c r="T80" s="36">
        <f t="shared" si="14"/>
        <v>1.2399824183810748</v>
      </c>
      <c r="U80" s="36">
        <f t="shared" si="15"/>
        <v>5.713483457118218E-2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727700</v>
      </c>
      <c r="E81" s="31">
        <v>727700</v>
      </c>
      <c r="F81" s="31">
        <v>91869</v>
      </c>
      <c r="G81" s="36">
        <f t="shared" si="8"/>
        <v>0.12624570564793183</v>
      </c>
      <c r="H81" s="31">
        <v>56741</v>
      </c>
      <c r="I81" s="36">
        <f t="shared" si="9"/>
        <v>7.79730658238285E-2</v>
      </c>
      <c r="J81" s="31">
        <v>83208</v>
      </c>
      <c r="K81" s="36">
        <f t="shared" si="10"/>
        <v>0.11434382300398516</v>
      </c>
      <c r="L81" s="31">
        <v>184626</v>
      </c>
      <c r="M81" s="36">
        <f t="shared" si="11"/>
        <v>0.25371169437955199</v>
      </c>
      <c r="N81" s="31">
        <f t="shared" si="12"/>
        <v>416444</v>
      </c>
      <c r="O81" s="36">
        <f t="shared" si="13"/>
        <v>0.57227428885529752</v>
      </c>
      <c r="P81" s="31">
        <v>91336</v>
      </c>
      <c r="Q81" s="31">
        <v>715700</v>
      </c>
      <c r="R81" s="31">
        <v>720700</v>
      </c>
      <c r="S81" s="31">
        <v>334220</v>
      </c>
      <c r="T81" s="36">
        <f t="shared" si="14"/>
        <v>0.46374358262800053</v>
      </c>
      <c r="U81" s="36">
        <f t="shared" si="15"/>
        <v>1.0213935359551547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4921793</v>
      </c>
      <c r="E84" s="32">
        <f>SUM(E79:E83)</f>
        <v>5091793</v>
      </c>
      <c r="F84" s="32">
        <f>SUM(F79:F83)</f>
        <v>349216</v>
      </c>
      <c r="G84" s="37">
        <f t="shared" si="8"/>
        <v>7.095300432179899E-2</v>
      </c>
      <c r="H84" s="32">
        <f>SUM(H79:H83)</f>
        <v>338749</v>
      </c>
      <c r="I84" s="37">
        <f t="shared" si="9"/>
        <v>6.8826340319473003E-2</v>
      </c>
      <c r="J84" s="32">
        <f>SUM(J79:J83)</f>
        <v>1642336</v>
      </c>
      <c r="K84" s="37">
        <f t="shared" si="10"/>
        <v>0.32254571228641854</v>
      </c>
      <c r="L84" s="32">
        <f>SUM(L79:L83)</f>
        <v>997779</v>
      </c>
      <c r="M84" s="37">
        <f t="shared" si="11"/>
        <v>0.19595828031500886</v>
      </c>
      <c r="N84" s="32">
        <f t="shared" si="12"/>
        <v>3328080</v>
      </c>
      <c r="O84" s="37">
        <f t="shared" si="13"/>
        <v>0.65361651583243863</v>
      </c>
      <c r="P84" s="32">
        <f>SUM(P79:P83)</f>
        <v>-187311788</v>
      </c>
      <c r="Q84" s="32">
        <f>SUM(Q79:Q83)</f>
        <v>4698697</v>
      </c>
      <c r="R84" s="32">
        <f>SUM(R79:R83)</f>
        <v>4703697</v>
      </c>
      <c r="S84" s="32">
        <f>SUM(S79:S83)</f>
        <v>-122310829</v>
      </c>
      <c r="T84" s="37">
        <f t="shared" si="14"/>
        <v>-26.003126689495517</v>
      </c>
      <c r="U84" s="37">
        <f t="shared" si="15"/>
        <v>-1.0053268350628313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49547317</v>
      </c>
      <c r="E85" s="32">
        <f>SUM(E57,E59:E62,E64:E69,E71:E77,E79:E83)</f>
        <v>48660905</v>
      </c>
      <c r="F85" s="32">
        <f>SUM(F57,F59:F62,F64:F69,F71:F77,F79:F83)</f>
        <v>3753578</v>
      </c>
      <c r="G85" s="37">
        <f t="shared" si="8"/>
        <v>7.5757442123455448E-2</v>
      </c>
      <c r="H85" s="32">
        <f>SUM(H57,H59:H62,H64:H69,H71:H77,H79:H83)</f>
        <v>5548482</v>
      </c>
      <c r="I85" s="37">
        <f t="shared" si="9"/>
        <v>0.11198350053949439</v>
      </c>
      <c r="J85" s="32">
        <f>SUM(J57,J59:J62,J64:J69,J71:J77,J79:J83)</f>
        <v>6589869</v>
      </c>
      <c r="K85" s="37">
        <f t="shared" si="10"/>
        <v>0.13542430006182582</v>
      </c>
      <c r="L85" s="32">
        <f>SUM(L57,L59:L62,L64:L69,L71:L77,L79:L83)</f>
        <v>5443641</v>
      </c>
      <c r="M85" s="37">
        <f t="shared" si="11"/>
        <v>0.11186888118911886</v>
      </c>
      <c r="N85" s="32">
        <f t="shared" si="12"/>
        <v>21335570</v>
      </c>
      <c r="O85" s="37">
        <f t="shared" si="13"/>
        <v>0.43845403204071109</v>
      </c>
      <c r="P85" s="32">
        <f>SUM(P57,P59:P62,P64:P69,P71:P77,P79:P83)</f>
        <v>-183929751</v>
      </c>
      <c r="Q85" s="32">
        <f>SUM(Q57,Q59:Q62,Q64:Q69,Q71:Q77,Q79:Q83)</f>
        <v>44387023</v>
      </c>
      <c r="R85" s="32">
        <f>SUM(R57,R59:R62,R64:R69,R71:R77,R79:R83)</f>
        <v>43672994</v>
      </c>
      <c r="S85" s="32">
        <f>SUM(S57,S59:S62,S64:S69,S71:S77,S79:S83)</f>
        <v>-104316828</v>
      </c>
      <c r="T85" s="37">
        <f t="shared" si="14"/>
        <v>-2.3885888840137683</v>
      </c>
      <c r="U85" s="37">
        <f t="shared" si="15"/>
        <v>-1.0295963049501438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50736359</v>
      </c>
      <c r="E88" s="31">
        <v>51724359</v>
      </c>
      <c r="F88" s="31">
        <v>6401840</v>
      </c>
      <c r="G88" s="36">
        <f t="shared" ref="G88:G99" si="16">IF(($D88      =0),0,($F88      /$D88      ))</f>
        <v>0.12617854584322852</v>
      </c>
      <c r="H88" s="31">
        <v>7907517</v>
      </c>
      <c r="I88" s="36">
        <f t="shared" ref="I88:I99" si="17">IF(($D88      =0),0,($H88      /$D88      ))</f>
        <v>0.15585503484788887</v>
      </c>
      <c r="J88" s="31">
        <v>9417877</v>
      </c>
      <c r="K88" s="36">
        <f t="shared" ref="K88:K99" si="18">IF(($E88      =0),0,($J88      /$E88      ))</f>
        <v>0.18207817713120428</v>
      </c>
      <c r="L88" s="31">
        <v>14795254</v>
      </c>
      <c r="M88" s="36">
        <f t="shared" ref="M88:M99" si="19">IF(($E88      =0),0,($L88      /$E88      ))</f>
        <v>0.28604035479685691</v>
      </c>
      <c r="N88" s="31">
        <f t="shared" ref="N88:N99" si="20">$F88      +$H88      +$J88      +$L88</f>
        <v>38522488</v>
      </c>
      <c r="O88" s="36">
        <f t="shared" ref="O88:O99" si="21">IF(($E88      =0),0,($N88      /$E88      ))</f>
        <v>0.74476491820807289</v>
      </c>
      <c r="P88" s="31">
        <v>12983775</v>
      </c>
      <c r="Q88" s="31">
        <v>46843597</v>
      </c>
      <c r="R88" s="31">
        <v>43843597</v>
      </c>
      <c r="S88" s="31">
        <v>38957553</v>
      </c>
      <c r="T88" s="36">
        <f t="shared" ref="T88:T99" si="22">IF(($R88      =0),0,($S88      /$R88      ))</f>
        <v>0.88855741010483236</v>
      </c>
      <c r="U88" s="36">
        <f t="shared" ref="U88:U99" si="23">IF(($P88      =0),0,(($L88      /$P88      )-1))</f>
        <v>0.13951866849202177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154371000</v>
      </c>
      <c r="E89" s="31">
        <v>121336000</v>
      </c>
      <c r="F89" s="31">
        <v>34854160</v>
      </c>
      <c r="G89" s="36">
        <f t="shared" si="16"/>
        <v>0.22578178543897492</v>
      </c>
      <c r="H89" s="31">
        <v>41016762</v>
      </c>
      <c r="I89" s="36">
        <f t="shared" si="17"/>
        <v>0.26570250889091862</v>
      </c>
      <c r="J89" s="31">
        <v>41562594</v>
      </c>
      <c r="K89" s="36">
        <f t="shared" si="18"/>
        <v>0.34254132326762049</v>
      </c>
      <c r="L89" s="31">
        <v>48516510</v>
      </c>
      <c r="M89" s="36">
        <f t="shared" si="19"/>
        <v>0.39985255818553439</v>
      </c>
      <c r="N89" s="31">
        <f t="shared" si="20"/>
        <v>165950026</v>
      </c>
      <c r="O89" s="36">
        <f t="shared" si="21"/>
        <v>1.3676899353860354</v>
      </c>
      <c r="P89" s="31">
        <v>52486301</v>
      </c>
      <c r="Q89" s="31">
        <v>144310000</v>
      </c>
      <c r="R89" s="31">
        <v>136137290</v>
      </c>
      <c r="S89" s="31">
        <v>156748478</v>
      </c>
      <c r="T89" s="36">
        <f t="shared" si="22"/>
        <v>1.1514000168506366</v>
      </c>
      <c r="U89" s="36">
        <f t="shared" si="23"/>
        <v>-7.5634802307748883E-2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46825799</v>
      </c>
      <c r="E90" s="31">
        <v>46269016</v>
      </c>
      <c r="F90" s="31">
        <v>36553</v>
      </c>
      <c r="G90" s="36">
        <f t="shared" si="16"/>
        <v>7.8061668525933748E-4</v>
      </c>
      <c r="H90" s="31">
        <v>2776871</v>
      </c>
      <c r="I90" s="36">
        <f t="shared" si="17"/>
        <v>5.9302159478367894E-2</v>
      </c>
      <c r="J90" s="31">
        <v>11951168</v>
      </c>
      <c r="K90" s="36">
        <f t="shared" si="18"/>
        <v>0.25829743169813685</v>
      </c>
      <c r="L90" s="31">
        <v>21795852</v>
      </c>
      <c r="M90" s="36">
        <f t="shared" si="19"/>
        <v>0.47106798208114042</v>
      </c>
      <c r="N90" s="31">
        <f t="shared" si="20"/>
        <v>36560444</v>
      </c>
      <c r="O90" s="36">
        <f t="shared" si="21"/>
        <v>0.79017120225768367</v>
      </c>
      <c r="P90" s="31">
        <v>8166222</v>
      </c>
      <c r="Q90" s="31">
        <v>35355899</v>
      </c>
      <c r="R90" s="31">
        <v>47119598</v>
      </c>
      <c r="S90" s="31">
        <v>17967188</v>
      </c>
      <c r="T90" s="36">
        <f t="shared" si="22"/>
        <v>0.38131029895458785</v>
      </c>
      <c r="U90" s="36">
        <f t="shared" si="23"/>
        <v>1.6690251624312933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251933158</v>
      </c>
      <c r="E91" s="32">
        <f>SUM(E88:E90)</f>
        <v>219329375</v>
      </c>
      <c r="F91" s="32">
        <f>SUM(F88:F90)</f>
        <v>41292553</v>
      </c>
      <c r="G91" s="37">
        <f t="shared" si="16"/>
        <v>0.16390281187202838</v>
      </c>
      <c r="H91" s="32">
        <f>SUM(H88:H90)</f>
        <v>51701150</v>
      </c>
      <c r="I91" s="37">
        <f t="shared" si="17"/>
        <v>0.2052177268384815</v>
      </c>
      <c r="J91" s="32">
        <f>SUM(J88:J90)</f>
        <v>62931639</v>
      </c>
      <c r="K91" s="37">
        <f t="shared" si="18"/>
        <v>0.28692754447506175</v>
      </c>
      <c r="L91" s="32">
        <f>SUM(L88:L90)</f>
        <v>85107616</v>
      </c>
      <c r="M91" s="37">
        <f t="shared" si="19"/>
        <v>0.38803564729986578</v>
      </c>
      <c r="N91" s="32">
        <f t="shared" si="20"/>
        <v>241032958</v>
      </c>
      <c r="O91" s="37">
        <f t="shared" si="21"/>
        <v>1.0989542919182622</v>
      </c>
      <c r="P91" s="32">
        <f>SUM(P88:P90)</f>
        <v>73636298</v>
      </c>
      <c r="Q91" s="32">
        <f>SUM(Q88:Q90)</f>
        <v>226509496</v>
      </c>
      <c r="R91" s="32">
        <f>SUM(R88:R90)</f>
        <v>227100485</v>
      </c>
      <c r="S91" s="32">
        <f>SUM(S88:S90)</f>
        <v>213673219</v>
      </c>
      <c r="T91" s="37">
        <f t="shared" si="22"/>
        <v>0.94087522094019305</v>
      </c>
      <c r="U91" s="37">
        <f t="shared" si="23"/>
        <v>0.15578346972304336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137605589</v>
      </c>
      <c r="E92" s="31">
        <v>150545589</v>
      </c>
      <c r="F92" s="31">
        <v>32382514</v>
      </c>
      <c r="G92" s="36">
        <f t="shared" si="16"/>
        <v>0.23532847928146292</v>
      </c>
      <c r="H92" s="31">
        <v>581732</v>
      </c>
      <c r="I92" s="36">
        <f t="shared" si="17"/>
        <v>4.2275317756170503E-3</v>
      </c>
      <c r="J92" s="31">
        <v>130857984</v>
      </c>
      <c r="K92" s="36">
        <f t="shared" si="18"/>
        <v>0.86922496281176331</v>
      </c>
      <c r="L92" s="31">
        <v>130214678</v>
      </c>
      <c r="M92" s="36">
        <f t="shared" si="19"/>
        <v>0.86495179875379813</v>
      </c>
      <c r="N92" s="31">
        <f t="shared" si="20"/>
        <v>294036908</v>
      </c>
      <c r="O92" s="36">
        <f t="shared" si="21"/>
        <v>1.9531419681781577</v>
      </c>
      <c r="P92" s="31">
        <v>253136488</v>
      </c>
      <c r="Q92" s="31">
        <v>114939322</v>
      </c>
      <c r="R92" s="31">
        <v>111686221</v>
      </c>
      <c r="S92" s="31">
        <v>257704721</v>
      </c>
      <c r="T92" s="36">
        <f t="shared" si="22"/>
        <v>2.3073994150093053</v>
      </c>
      <c r="U92" s="36">
        <f t="shared" si="23"/>
        <v>-0.48559498858181205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15376304</v>
      </c>
      <c r="E93" s="31">
        <v>14361035</v>
      </c>
      <c r="F93" s="31">
        <v>18156058</v>
      </c>
      <c r="G93" s="36">
        <f t="shared" si="16"/>
        <v>1.1807816754923679</v>
      </c>
      <c r="H93" s="31">
        <v>-3312962</v>
      </c>
      <c r="I93" s="36">
        <f t="shared" si="17"/>
        <v>-0.21545892953209042</v>
      </c>
      <c r="J93" s="31">
        <v>230107</v>
      </c>
      <c r="K93" s="36">
        <f t="shared" si="18"/>
        <v>1.6023009483647939E-2</v>
      </c>
      <c r="L93" s="31">
        <v>-14056563</v>
      </c>
      <c r="M93" s="36">
        <f t="shared" si="19"/>
        <v>-0.9787987425697382</v>
      </c>
      <c r="N93" s="31">
        <f t="shared" si="20"/>
        <v>1016640</v>
      </c>
      <c r="O93" s="36">
        <f t="shared" si="21"/>
        <v>7.0791555065494935E-2</v>
      </c>
      <c r="P93" s="31">
        <v>181298</v>
      </c>
      <c r="Q93" s="31">
        <v>14740722</v>
      </c>
      <c r="R93" s="31">
        <v>14810722</v>
      </c>
      <c r="S93" s="31">
        <v>12261088</v>
      </c>
      <c r="T93" s="36">
        <f t="shared" si="22"/>
        <v>0.82785214657327311</v>
      </c>
      <c r="U93" s="36">
        <f t="shared" si="23"/>
        <v>-78.532918178909867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18561492</v>
      </c>
      <c r="E94" s="31">
        <v>16796402</v>
      </c>
      <c r="F94" s="31">
        <v>4688310</v>
      </c>
      <c r="G94" s="36">
        <f t="shared" si="16"/>
        <v>0.25258260488973622</v>
      </c>
      <c r="H94" s="31">
        <v>4829698</v>
      </c>
      <c r="I94" s="36">
        <f t="shared" si="17"/>
        <v>0.26019988048374559</v>
      </c>
      <c r="J94" s="31">
        <v>3694092</v>
      </c>
      <c r="K94" s="36">
        <f t="shared" si="18"/>
        <v>0.21993353100265164</v>
      </c>
      <c r="L94" s="31">
        <v>5067322</v>
      </c>
      <c r="M94" s="36">
        <f t="shared" si="19"/>
        <v>0.30169092166286565</v>
      </c>
      <c r="N94" s="31">
        <f t="shared" si="20"/>
        <v>18279422</v>
      </c>
      <c r="O94" s="36">
        <f t="shared" si="21"/>
        <v>1.0882939096123085</v>
      </c>
      <c r="P94" s="31">
        <v>3660239</v>
      </c>
      <c r="Q94" s="31">
        <v>10113333</v>
      </c>
      <c r="R94" s="31">
        <v>18280352</v>
      </c>
      <c r="S94" s="31">
        <v>12981256</v>
      </c>
      <c r="T94" s="36">
        <f t="shared" si="22"/>
        <v>0.71012068038952425</v>
      </c>
      <c r="U94" s="36">
        <f t="shared" si="23"/>
        <v>0.38442380401935505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3344678</v>
      </c>
      <c r="E95" s="31">
        <v>2364270</v>
      </c>
      <c r="F95" s="31">
        <v>96671</v>
      </c>
      <c r="G95" s="36">
        <f t="shared" si="16"/>
        <v>2.8902931762041069E-2</v>
      </c>
      <c r="H95" s="31">
        <v>277139</v>
      </c>
      <c r="I95" s="36">
        <f t="shared" si="17"/>
        <v>8.2859695312971826E-2</v>
      </c>
      <c r="J95" s="31">
        <v>529610</v>
      </c>
      <c r="K95" s="36">
        <f t="shared" si="18"/>
        <v>0.22400571846701095</v>
      </c>
      <c r="L95" s="31">
        <v>1443475</v>
      </c>
      <c r="M95" s="36">
        <f t="shared" si="19"/>
        <v>0.61053729058017914</v>
      </c>
      <c r="N95" s="31">
        <f t="shared" si="20"/>
        <v>2346895</v>
      </c>
      <c r="O95" s="36">
        <f t="shared" si="21"/>
        <v>0.99265100855655231</v>
      </c>
      <c r="P95" s="31">
        <v>1467726</v>
      </c>
      <c r="Q95" s="31">
        <v>3321778</v>
      </c>
      <c r="R95" s="31">
        <v>3321772</v>
      </c>
      <c r="S95" s="31">
        <v>1780784</v>
      </c>
      <c r="T95" s="36">
        <f t="shared" si="22"/>
        <v>0.53609459047761254</v>
      </c>
      <c r="U95" s="36">
        <f t="shared" si="23"/>
        <v>-1.6522838731479861E-2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174888063</v>
      </c>
      <c r="E96" s="32">
        <f>SUM(E92:E95)</f>
        <v>184067296</v>
      </c>
      <c r="F96" s="32">
        <f>SUM(F92:F95)</f>
        <v>55323553</v>
      </c>
      <c r="G96" s="37">
        <f t="shared" si="16"/>
        <v>0.316336930325542</v>
      </c>
      <c r="H96" s="32">
        <f>SUM(H92:H95)</f>
        <v>2375607</v>
      </c>
      <c r="I96" s="37">
        <f t="shared" si="17"/>
        <v>1.3583585747644766E-2</v>
      </c>
      <c r="J96" s="32">
        <f>SUM(J92:J95)</f>
        <v>135311793</v>
      </c>
      <c r="K96" s="37">
        <f t="shared" si="18"/>
        <v>0.73512131671668601</v>
      </c>
      <c r="L96" s="32">
        <f>SUM(L92:L95)</f>
        <v>122668912</v>
      </c>
      <c r="M96" s="37">
        <f t="shared" si="19"/>
        <v>0.66643512816095263</v>
      </c>
      <c r="N96" s="32">
        <f t="shared" si="20"/>
        <v>315679865</v>
      </c>
      <c r="O96" s="37">
        <f t="shared" si="21"/>
        <v>1.7150241887619189</v>
      </c>
      <c r="P96" s="32">
        <f>SUM(P92:P95)</f>
        <v>258445751</v>
      </c>
      <c r="Q96" s="32">
        <f>SUM(Q92:Q95)</f>
        <v>143115155</v>
      </c>
      <c r="R96" s="32">
        <f>SUM(R92:R95)</f>
        <v>148099067</v>
      </c>
      <c r="S96" s="32">
        <f>SUM(S92:S95)</f>
        <v>284727849</v>
      </c>
      <c r="T96" s="37">
        <f t="shared" si="22"/>
        <v>1.922549917211835</v>
      </c>
      <c r="U96" s="37">
        <f t="shared" si="23"/>
        <v>-0.52535914587351829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24186131</v>
      </c>
      <c r="E97" s="31">
        <v>228145256</v>
      </c>
      <c r="F97" s="31">
        <v>5092300</v>
      </c>
      <c r="G97" s="36">
        <f t="shared" si="16"/>
        <v>0.21054628373591461</v>
      </c>
      <c r="H97" s="31">
        <v>6096421</v>
      </c>
      <c r="I97" s="36">
        <f t="shared" si="17"/>
        <v>0.25206268005411864</v>
      </c>
      <c r="J97" s="31">
        <v>18746593</v>
      </c>
      <c r="K97" s="36">
        <f t="shared" si="18"/>
        <v>8.2169549911658035E-2</v>
      </c>
      <c r="L97" s="31">
        <v>7746425</v>
      </c>
      <c r="M97" s="36">
        <f t="shared" si="19"/>
        <v>3.3953916622311883E-2</v>
      </c>
      <c r="N97" s="31">
        <f t="shared" si="20"/>
        <v>37681739</v>
      </c>
      <c r="O97" s="36">
        <f t="shared" si="21"/>
        <v>0.16516556013770456</v>
      </c>
      <c r="P97" s="31">
        <v>4768916</v>
      </c>
      <c r="Q97" s="31">
        <v>21324866</v>
      </c>
      <c r="R97" s="31">
        <v>22221744</v>
      </c>
      <c r="S97" s="31">
        <v>19842090</v>
      </c>
      <c r="T97" s="36">
        <f t="shared" si="22"/>
        <v>0.89291326549347338</v>
      </c>
      <c r="U97" s="36">
        <f t="shared" si="23"/>
        <v>0.62435761082812102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24607499</v>
      </c>
      <c r="E98" s="31">
        <v>22498750</v>
      </c>
      <c r="F98" s="31">
        <v>221170</v>
      </c>
      <c r="G98" s="36">
        <f t="shared" si="16"/>
        <v>8.98791055523359E-3</v>
      </c>
      <c r="H98" s="31">
        <v>128679</v>
      </c>
      <c r="I98" s="36">
        <f t="shared" si="17"/>
        <v>5.2292595846493784E-3</v>
      </c>
      <c r="J98" s="31">
        <v>0</v>
      </c>
      <c r="K98" s="36">
        <f t="shared" si="18"/>
        <v>0</v>
      </c>
      <c r="L98" s="31">
        <v>2094247</v>
      </c>
      <c r="M98" s="36">
        <f t="shared" si="19"/>
        <v>9.3082815711983999E-2</v>
      </c>
      <c r="N98" s="31">
        <f t="shared" si="20"/>
        <v>2444096</v>
      </c>
      <c r="O98" s="36">
        <f t="shared" si="21"/>
        <v>0.10863252402911273</v>
      </c>
      <c r="P98" s="31">
        <v>156225</v>
      </c>
      <c r="Q98" s="31">
        <v>19178102</v>
      </c>
      <c r="R98" s="31">
        <v>19148764</v>
      </c>
      <c r="S98" s="31">
        <v>640253</v>
      </c>
      <c r="T98" s="36">
        <f t="shared" si="22"/>
        <v>3.3435735068853528E-2</v>
      </c>
      <c r="U98" s="36">
        <f t="shared" si="23"/>
        <v>12.405325652104336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43456020</v>
      </c>
      <c r="E99" s="31">
        <v>33725021</v>
      </c>
      <c r="F99" s="31">
        <v>752914</v>
      </c>
      <c r="G99" s="36">
        <f t="shared" si="16"/>
        <v>1.7325884883153127E-2</v>
      </c>
      <c r="H99" s="31">
        <v>17984462</v>
      </c>
      <c r="I99" s="36">
        <f t="shared" si="17"/>
        <v>0.41385432904347891</v>
      </c>
      <c r="J99" s="31">
        <v>8469304</v>
      </c>
      <c r="K99" s="36">
        <f t="shared" si="18"/>
        <v>0.2511282053760619</v>
      </c>
      <c r="L99" s="31">
        <v>8335378</v>
      </c>
      <c r="M99" s="36">
        <f t="shared" si="19"/>
        <v>0.24715708850114579</v>
      </c>
      <c r="N99" s="31">
        <f t="shared" si="20"/>
        <v>35542058</v>
      </c>
      <c r="O99" s="36">
        <f t="shared" si="21"/>
        <v>1.0538780094458651</v>
      </c>
      <c r="P99" s="31">
        <v>18206467</v>
      </c>
      <c r="Q99" s="31">
        <v>53436564</v>
      </c>
      <c r="R99" s="31">
        <v>52109990</v>
      </c>
      <c r="S99" s="31">
        <v>56656327</v>
      </c>
      <c r="T99" s="36">
        <f t="shared" si="22"/>
        <v>1.0872450177019799</v>
      </c>
      <c r="U99" s="36">
        <f t="shared" si="23"/>
        <v>-0.54217487665234554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92249650</v>
      </c>
      <c r="E101" s="32">
        <f>SUM(E97:E100)</f>
        <v>284369027</v>
      </c>
      <c r="F101" s="32">
        <f>SUM(F97:F100)</f>
        <v>6066384</v>
      </c>
      <c r="G101" s="37">
        <f>IF(($D101     =0),0,($F101     /$D101     ))</f>
        <v>6.5760509660470257E-2</v>
      </c>
      <c r="H101" s="32">
        <f>SUM(H97:H100)</f>
        <v>24209562</v>
      </c>
      <c r="I101" s="37">
        <f>IF(($D101     =0),0,($H101     /$D101     ))</f>
        <v>0.26243527211214351</v>
      </c>
      <c r="J101" s="32">
        <f>SUM(J97:J100)</f>
        <v>27215897</v>
      </c>
      <c r="K101" s="37">
        <f>IF(($E101     =0),0,($J101     /$E101     ))</f>
        <v>9.5706263396962712E-2</v>
      </c>
      <c r="L101" s="32">
        <f>SUM(L97:L100)</f>
        <v>18176050</v>
      </c>
      <c r="M101" s="37">
        <f>IF(($E101     =0),0,($L101     /$E101     ))</f>
        <v>6.3917122732216544E-2</v>
      </c>
      <c r="N101" s="32">
        <f>$F101     +$H101     +$J101     +$L101</f>
        <v>75667893</v>
      </c>
      <c r="O101" s="37">
        <f>IF(($E101     =0),0,($N101     /$E101     ))</f>
        <v>0.2660904874144398</v>
      </c>
      <c r="P101" s="32">
        <f>SUM(P97:P100)</f>
        <v>23131608</v>
      </c>
      <c r="Q101" s="32">
        <f>SUM(Q97:Q100)</f>
        <v>93939532</v>
      </c>
      <c r="R101" s="32">
        <f>SUM(R97:R100)</f>
        <v>93480498</v>
      </c>
      <c r="S101" s="32">
        <f>SUM(S97:S100)</f>
        <v>77138670</v>
      </c>
      <c r="T101" s="37">
        <f>IF(($R101     =0),0,($S101     /$R101     ))</f>
        <v>0.82518462834889905</v>
      </c>
      <c r="U101" s="37">
        <f>IF(($P101     =0),0,(($L101     /$P101     )-1))</f>
        <v>-0.21423318257857382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519070871</v>
      </c>
      <c r="E102" s="32">
        <f>SUM(E88:E90,E92:E95,E97:E100)</f>
        <v>687765698</v>
      </c>
      <c r="F102" s="32">
        <f>SUM(F88:F90,F92:F95,F97:F100)</f>
        <v>102682490</v>
      </c>
      <c r="G102" s="37">
        <f>IF(($D102     =0),0,($F102     /$D102     ))</f>
        <v>0.19781978865849323</v>
      </c>
      <c r="H102" s="32">
        <f>SUM(H88:H90,H92:H95,H97:H100)</f>
        <v>78286319</v>
      </c>
      <c r="I102" s="37">
        <f>IF(($D102     =0),0,($H102     /$D102     ))</f>
        <v>0.15082009678019478</v>
      </c>
      <c r="J102" s="32">
        <f>SUM(J88:J90,J92:J95,J97:J100)</f>
        <v>225459329</v>
      </c>
      <c r="K102" s="37">
        <f>IF(($E102     =0),0,($J102     /$E102     ))</f>
        <v>0.32781415190613361</v>
      </c>
      <c r="L102" s="32">
        <f>SUM(L88:L90,L92:L95,L97:L100)</f>
        <v>225952578</v>
      </c>
      <c r="M102" s="37">
        <f>IF(($E102     =0),0,($L102     /$E102     ))</f>
        <v>0.32853132783019373</v>
      </c>
      <c r="N102" s="32">
        <f>$F102     +$H102     +$J102     +$L102</f>
        <v>632380716</v>
      </c>
      <c r="O102" s="37">
        <f>IF(($E102     =0),0,($N102     /$E102     ))</f>
        <v>0.91947114815255004</v>
      </c>
      <c r="P102" s="32">
        <f>SUM(P88:P90,P92:P95,P97:P100)</f>
        <v>355213657</v>
      </c>
      <c r="Q102" s="32">
        <f>SUM(Q88:Q90,Q92:Q95,Q97:Q100)</f>
        <v>463564183</v>
      </c>
      <c r="R102" s="32">
        <f>SUM(R88:R90,R92:R95,R97:R100)</f>
        <v>468680050</v>
      </c>
      <c r="S102" s="32">
        <f>SUM(S88:S90,S92:S95,S97:S100)</f>
        <v>575539738</v>
      </c>
      <c r="T102" s="37">
        <f>IF(($R102     =0),0,($S102     /$R102     ))</f>
        <v>1.2280013582826921</v>
      </c>
      <c r="U102" s="37">
        <f>IF(($P102     =0),0,(($L102     /$P102     )-1))</f>
        <v>-0.36389670400538687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325258100</v>
      </c>
      <c r="E105" s="31">
        <v>300429752</v>
      </c>
      <c r="F105" s="31">
        <v>65554451</v>
      </c>
      <c r="G105" s="36">
        <f t="shared" ref="G105:G136" si="24">IF(($D105     =0),0,($F105     /$D105     ))</f>
        <v>0.20154594458985034</v>
      </c>
      <c r="H105" s="31">
        <v>38735208</v>
      </c>
      <c r="I105" s="36">
        <f t="shared" ref="I105:I136" si="25">IF(($D105     =0),0,($H105     /$D105     ))</f>
        <v>0.11909067906379579</v>
      </c>
      <c r="J105" s="31">
        <v>78086054</v>
      </c>
      <c r="K105" s="36">
        <f t="shared" ref="K105:K136" si="26">IF(($E105     =0),0,($J105     /$E105     ))</f>
        <v>0.25991451738774529</v>
      </c>
      <c r="L105" s="31">
        <v>69454819</v>
      </c>
      <c r="M105" s="36">
        <f t="shared" ref="M105:M136" si="27">IF(($E105     =0),0,($L105     /$E105     ))</f>
        <v>0.23118488943798082</v>
      </c>
      <c r="N105" s="31">
        <f t="shared" ref="N105:N136" si="28">$F105     +$H105     +$J105     +$L105</f>
        <v>251830532</v>
      </c>
      <c r="O105" s="36">
        <f t="shared" ref="O105:O136" si="29">IF(($E105     =0),0,($N105     /$E105     ))</f>
        <v>0.83823433040013962</v>
      </c>
      <c r="P105" s="31">
        <v>73815279</v>
      </c>
      <c r="Q105" s="31">
        <v>217306980</v>
      </c>
      <c r="R105" s="31">
        <v>285186581</v>
      </c>
      <c r="S105" s="31">
        <v>186752890</v>
      </c>
      <c r="T105" s="36">
        <f t="shared" ref="T105:T136" si="30">IF(($R105     =0),0,($S105     /$R105     ))</f>
        <v>0.6548445910223244</v>
      </c>
      <c r="U105" s="36">
        <f t="shared" ref="U105:U136" si="31">IF(($P105     =0),0,(($L105     /$P105     )-1))</f>
        <v>-5.9072593900241221E-2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325258100</v>
      </c>
      <c r="E106" s="32">
        <f>E105</f>
        <v>300429752</v>
      </c>
      <c r="F106" s="32">
        <f>F105</f>
        <v>65554451</v>
      </c>
      <c r="G106" s="37">
        <f t="shared" si="24"/>
        <v>0.20154594458985034</v>
      </c>
      <c r="H106" s="32">
        <f>H105</f>
        <v>38735208</v>
      </c>
      <c r="I106" s="37">
        <f t="shared" si="25"/>
        <v>0.11909067906379579</v>
      </c>
      <c r="J106" s="32">
        <f>J105</f>
        <v>78086054</v>
      </c>
      <c r="K106" s="37">
        <f t="shared" si="26"/>
        <v>0.25991451738774529</v>
      </c>
      <c r="L106" s="32">
        <f>L105</f>
        <v>69454819</v>
      </c>
      <c r="M106" s="37">
        <f t="shared" si="27"/>
        <v>0.23118488943798082</v>
      </c>
      <c r="N106" s="32">
        <f t="shared" si="28"/>
        <v>251830532</v>
      </c>
      <c r="O106" s="37">
        <f t="shared" si="29"/>
        <v>0.83823433040013962</v>
      </c>
      <c r="P106" s="32">
        <f>P105</f>
        <v>73815279</v>
      </c>
      <c r="Q106" s="32">
        <f>Q105</f>
        <v>217306980</v>
      </c>
      <c r="R106" s="32">
        <f>R105</f>
        <v>285186581</v>
      </c>
      <c r="S106" s="32">
        <f>S105</f>
        <v>186752890</v>
      </c>
      <c r="T106" s="37">
        <f t="shared" si="30"/>
        <v>0.6548445910223244</v>
      </c>
      <c r="U106" s="37">
        <f t="shared" si="31"/>
        <v>-5.9072593900241221E-2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10420065</v>
      </c>
      <c r="E107" s="31">
        <v>10317544</v>
      </c>
      <c r="F107" s="31">
        <v>119384</v>
      </c>
      <c r="G107" s="36">
        <f t="shared" si="24"/>
        <v>1.1457126227139658E-2</v>
      </c>
      <c r="H107" s="31">
        <v>53705</v>
      </c>
      <c r="I107" s="36">
        <f t="shared" si="25"/>
        <v>5.1539985595099452E-3</v>
      </c>
      <c r="J107" s="31">
        <v>58403</v>
      </c>
      <c r="K107" s="36">
        <f t="shared" si="26"/>
        <v>5.6605525501030093E-3</v>
      </c>
      <c r="L107" s="31">
        <v>8524294</v>
      </c>
      <c r="M107" s="36">
        <f t="shared" si="27"/>
        <v>0.82619410200722188</v>
      </c>
      <c r="N107" s="31">
        <f t="shared" si="28"/>
        <v>8755786</v>
      </c>
      <c r="O107" s="36">
        <f t="shared" si="29"/>
        <v>0.8486308369511194</v>
      </c>
      <c r="P107" s="31">
        <v>1776724</v>
      </c>
      <c r="Q107" s="31">
        <v>10399103</v>
      </c>
      <c r="R107" s="31">
        <v>10653103</v>
      </c>
      <c r="S107" s="31">
        <v>10605552</v>
      </c>
      <c r="T107" s="36">
        <f t="shared" si="30"/>
        <v>0.9955364178868823</v>
      </c>
      <c r="U107" s="36">
        <f t="shared" si="31"/>
        <v>3.7977592467935368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8528923</v>
      </c>
      <c r="E108" s="31">
        <v>8578923</v>
      </c>
      <c r="F108" s="31">
        <v>0</v>
      </c>
      <c r="G108" s="36">
        <f t="shared" si="24"/>
        <v>0</v>
      </c>
      <c r="H108" s="31">
        <v>108636000</v>
      </c>
      <c r="I108" s="36">
        <f t="shared" si="25"/>
        <v>12.737364377659407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108636000</v>
      </c>
      <c r="O108" s="36">
        <f t="shared" si="29"/>
        <v>12.663127994038412</v>
      </c>
      <c r="P108" s="31">
        <v>0</v>
      </c>
      <c r="Q108" s="31">
        <v>5667949</v>
      </c>
      <c r="R108" s="31">
        <v>5717949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22835450</v>
      </c>
      <c r="E109" s="31">
        <v>22821950</v>
      </c>
      <c r="F109" s="31">
        <v>13913</v>
      </c>
      <c r="G109" s="36">
        <f t="shared" si="24"/>
        <v>6.0927198719534759E-4</v>
      </c>
      <c r="H109" s="31">
        <v>15276510</v>
      </c>
      <c r="I109" s="36">
        <f t="shared" si="25"/>
        <v>0.66898221843668504</v>
      </c>
      <c r="J109" s="31">
        <v>34771</v>
      </c>
      <c r="K109" s="36">
        <f t="shared" si="26"/>
        <v>1.5235770825893493E-3</v>
      </c>
      <c r="L109" s="31">
        <v>7462227</v>
      </c>
      <c r="M109" s="36">
        <f t="shared" si="27"/>
        <v>0.32697587191278571</v>
      </c>
      <c r="N109" s="31">
        <f t="shared" si="28"/>
        <v>22787421</v>
      </c>
      <c r="O109" s="36">
        <f t="shared" si="29"/>
        <v>0.99848702674398992</v>
      </c>
      <c r="P109" s="31">
        <v>10423312</v>
      </c>
      <c r="Q109" s="31">
        <v>22902864</v>
      </c>
      <c r="R109" s="31">
        <v>22827864</v>
      </c>
      <c r="S109" s="31">
        <v>22507957</v>
      </c>
      <c r="T109" s="36">
        <f t="shared" si="30"/>
        <v>0.98598611766742605</v>
      </c>
      <c r="U109" s="36">
        <f t="shared" si="31"/>
        <v>-0.28408292872745244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16243056</v>
      </c>
      <c r="E110" s="31">
        <v>16983996</v>
      </c>
      <c r="F110" s="31">
        <v>181261</v>
      </c>
      <c r="G110" s="36">
        <f t="shared" si="24"/>
        <v>1.1159291699788512E-2</v>
      </c>
      <c r="H110" s="31">
        <v>175757</v>
      </c>
      <c r="I110" s="36">
        <f t="shared" si="25"/>
        <v>1.0820439207991403E-2</v>
      </c>
      <c r="J110" s="31">
        <v>155640</v>
      </c>
      <c r="K110" s="36">
        <f t="shared" si="26"/>
        <v>9.1639211408198629E-3</v>
      </c>
      <c r="L110" s="31">
        <v>14437931</v>
      </c>
      <c r="M110" s="36">
        <f t="shared" si="27"/>
        <v>0.85009034387431559</v>
      </c>
      <c r="N110" s="31">
        <f t="shared" si="28"/>
        <v>14950589</v>
      </c>
      <c r="O110" s="36">
        <f t="shared" si="29"/>
        <v>0.88027511311236761</v>
      </c>
      <c r="P110" s="31">
        <v>2809302</v>
      </c>
      <c r="Q110" s="31">
        <v>15739358</v>
      </c>
      <c r="R110" s="31">
        <v>15939358</v>
      </c>
      <c r="S110" s="31">
        <v>13622696</v>
      </c>
      <c r="T110" s="36">
        <f t="shared" si="30"/>
        <v>0.85465775974164082</v>
      </c>
      <c r="U110" s="36">
        <f t="shared" si="31"/>
        <v>4.1393303389952383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58027494</v>
      </c>
      <c r="E112" s="32">
        <f>SUM(E107:E111)</f>
        <v>58702413</v>
      </c>
      <c r="F112" s="32">
        <f>SUM(F107:F111)</f>
        <v>314558</v>
      </c>
      <c r="G112" s="37">
        <f t="shared" si="24"/>
        <v>5.4208441260620351E-3</v>
      </c>
      <c r="H112" s="32">
        <f>SUM(H107:H111)</f>
        <v>124141972</v>
      </c>
      <c r="I112" s="37">
        <f t="shared" si="25"/>
        <v>2.1393646949496046</v>
      </c>
      <c r="J112" s="32">
        <f>SUM(J107:J111)</f>
        <v>248814</v>
      </c>
      <c r="K112" s="37">
        <f t="shared" si="26"/>
        <v>4.23856511656514E-3</v>
      </c>
      <c r="L112" s="32">
        <f>SUM(L107:L111)</f>
        <v>30424452</v>
      </c>
      <c r="M112" s="37">
        <f t="shared" si="27"/>
        <v>0.51828281743716398</v>
      </c>
      <c r="N112" s="32">
        <f t="shared" si="28"/>
        <v>155129796</v>
      </c>
      <c r="O112" s="37">
        <f t="shared" si="29"/>
        <v>2.6426476880941845</v>
      </c>
      <c r="P112" s="32">
        <f>SUM(P107:P111)</f>
        <v>15009338</v>
      </c>
      <c r="Q112" s="32">
        <f>SUM(Q107:Q111)</f>
        <v>54709274</v>
      </c>
      <c r="R112" s="32">
        <f>SUM(R107:R111)</f>
        <v>55138274</v>
      </c>
      <c r="S112" s="32">
        <f>SUM(S107:S111)</f>
        <v>46736205</v>
      </c>
      <c r="T112" s="37">
        <f t="shared" si="30"/>
        <v>0.84761820799831344</v>
      </c>
      <c r="U112" s="37">
        <f t="shared" si="31"/>
        <v>1.0270349032049246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3200500</v>
      </c>
      <c r="E113" s="31">
        <v>3208850</v>
      </c>
      <c r="F113" s="31">
        <v>847644</v>
      </c>
      <c r="G113" s="36">
        <f t="shared" si="24"/>
        <v>0.26484736759881267</v>
      </c>
      <c r="H113" s="31">
        <v>1034261</v>
      </c>
      <c r="I113" s="36">
        <f t="shared" si="25"/>
        <v>0.32315606936416186</v>
      </c>
      <c r="J113" s="31">
        <v>830064</v>
      </c>
      <c r="K113" s="36">
        <f t="shared" si="26"/>
        <v>0.25867958926095019</v>
      </c>
      <c r="L113" s="31">
        <v>500522</v>
      </c>
      <c r="M113" s="36">
        <f t="shared" si="27"/>
        <v>0.15598173800582762</v>
      </c>
      <c r="N113" s="31">
        <f t="shared" si="28"/>
        <v>3212491</v>
      </c>
      <c r="O113" s="36">
        <f t="shared" si="29"/>
        <v>1.0011346744160681</v>
      </c>
      <c r="P113" s="31">
        <v>743923</v>
      </c>
      <c r="Q113" s="31">
        <v>3201000</v>
      </c>
      <c r="R113" s="31">
        <v>3200000</v>
      </c>
      <c r="S113" s="31">
        <v>2360441</v>
      </c>
      <c r="T113" s="36">
        <f t="shared" si="30"/>
        <v>0.73763781250000005</v>
      </c>
      <c r="U113" s="36">
        <f t="shared" si="31"/>
        <v>-0.32718574368583841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5133895</v>
      </c>
      <c r="E114" s="31">
        <v>5087874</v>
      </c>
      <c r="F114" s="31">
        <v>46095</v>
      </c>
      <c r="G114" s="36">
        <f t="shared" si="24"/>
        <v>8.9785630598210528E-3</v>
      </c>
      <c r="H114" s="31">
        <v>2565144</v>
      </c>
      <c r="I114" s="36">
        <f t="shared" si="25"/>
        <v>0.49964870726806837</v>
      </c>
      <c r="J114" s="31">
        <v>1202654</v>
      </c>
      <c r="K114" s="36">
        <f t="shared" si="26"/>
        <v>0.23637652976469151</v>
      </c>
      <c r="L114" s="31">
        <v>1164980</v>
      </c>
      <c r="M114" s="36">
        <f t="shared" si="27"/>
        <v>0.22897186526238661</v>
      </c>
      <c r="N114" s="31">
        <f t="shared" si="28"/>
        <v>4978873</v>
      </c>
      <c r="O114" s="36">
        <f t="shared" si="29"/>
        <v>0.97857631694495584</v>
      </c>
      <c r="P114" s="31">
        <v>833655</v>
      </c>
      <c r="Q114" s="31">
        <v>5092268</v>
      </c>
      <c r="R114" s="31">
        <v>5551569</v>
      </c>
      <c r="S114" s="31">
        <v>5231986</v>
      </c>
      <c r="T114" s="36">
        <f t="shared" si="30"/>
        <v>0.94243375161148135</v>
      </c>
      <c r="U114" s="36">
        <f t="shared" si="31"/>
        <v>0.39743658947646199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3773292</v>
      </c>
      <c r="E115" s="31">
        <v>4738952</v>
      </c>
      <c r="F115" s="31">
        <v>990880</v>
      </c>
      <c r="G115" s="36">
        <f t="shared" si="24"/>
        <v>0.262603583290135</v>
      </c>
      <c r="H115" s="31">
        <v>3528290</v>
      </c>
      <c r="I115" s="36">
        <f t="shared" si="25"/>
        <v>0.93506943008916354</v>
      </c>
      <c r="J115" s="31">
        <v>3588628</v>
      </c>
      <c r="K115" s="36">
        <f t="shared" si="26"/>
        <v>0.75726194314692363</v>
      </c>
      <c r="L115" s="31">
        <v>2201200</v>
      </c>
      <c r="M115" s="36">
        <f t="shared" si="27"/>
        <v>0.46449088321637355</v>
      </c>
      <c r="N115" s="31">
        <f t="shared" si="28"/>
        <v>10308998</v>
      </c>
      <c r="O115" s="36">
        <f t="shared" si="29"/>
        <v>2.1753750618280159</v>
      </c>
      <c r="P115" s="31">
        <v>1020329</v>
      </c>
      <c r="Q115" s="31">
        <v>11246309</v>
      </c>
      <c r="R115" s="31">
        <v>11485696</v>
      </c>
      <c r="S115" s="31">
        <v>12692249</v>
      </c>
      <c r="T115" s="36">
        <f t="shared" si="30"/>
        <v>1.105048314007266</v>
      </c>
      <c r="U115" s="36">
        <f t="shared" si="31"/>
        <v>1.1573433666983886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14281000</v>
      </c>
      <c r="E116" s="31">
        <v>14307000</v>
      </c>
      <c r="F116" s="31">
        <v>5189420</v>
      </c>
      <c r="G116" s="36">
        <f t="shared" si="24"/>
        <v>0.3633793151740074</v>
      </c>
      <c r="H116" s="31">
        <v>5589331</v>
      </c>
      <c r="I116" s="36">
        <f t="shared" si="25"/>
        <v>0.3913823261676353</v>
      </c>
      <c r="J116" s="31">
        <v>2005776</v>
      </c>
      <c r="K116" s="36">
        <f t="shared" si="26"/>
        <v>0.1401954288110715</v>
      </c>
      <c r="L116" s="31">
        <v>288</v>
      </c>
      <c r="M116" s="36">
        <f t="shared" si="27"/>
        <v>2.0130006290626967E-5</v>
      </c>
      <c r="N116" s="31">
        <f t="shared" si="28"/>
        <v>12784815</v>
      </c>
      <c r="O116" s="36">
        <f t="shared" si="29"/>
        <v>0.89360557768924298</v>
      </c>
      <c r="P116" s="31">
        <v>539285</v>
      </c>
      <c r="Q116" s="31">
        <v>13053500</v>
      </c>
      <c r="R116" s="31">
        <v>13282000</v>
      </c>
      <c r="S116" s="31">
        <v>13730835</v>
      </c>
      <c r="T116" s="36">
        <f t="shared" si="30"/>
        <v>1.033792726998946</v>
      </c>
      <c r="U116" s="36">
        <f t="shared" si="31"/>
        <v>-0.99946595955756234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77738320</v>
      </c>
      <c r="E117" s="31">
        <v>78329497</v>
      </c>
      <c r="F117" s="31">
        <v>-10642640</v>
      </c>
      <c r="G117" s="36">
        <f t="shared" si="24"/>
        <v>-0.13690339590564859</v>
      </c>
      <c r="H117" s="31">
        <v>7837743</v>
      </c>
      <c r="I117" s="36">
        <f t="shared" si="25"/>
        <v>0.10082212993540381</v>
      </c>
      <c r="J117" s="31">
        <v>6543266</v>
      </c>
      <c r="K117" s="36">
        <f t="shared" si="26"/>
        <v>8.3535146408510702E-2</v>
      </c>
      <c r="L117" s="31">
        <v>4697934</v>
      </c>
      <c r="M117" s="36">
        <f t="shared" si="27"/>
        <v>5.9976562852178152E-2</v>
      </c>
      <c r="N117" s="31">
        <f t="shared" si="28"/>
        <v>8436303</v>
      </c>
      <c r="O117" s="36">
        <f t="shared" si="29"/>
        <v>0.10770275979175507</v>
      </c>
      <c r="P117" s="31">
        <v>9067104</v>
      </c>
      <c r="Q117" s="31">
        <v>24140827</v>
      </c>
      <c r="R117" s="31">
        <v>24751644</v>
      </c>
      <c r="S117" s="31">
        <v>27986842</v>
      </c>
      <c r="T117" s="36">
        <f t="shared" si="30"/>
        <v>1.1307063886342257</v>
      </c>
      <c r="U117" s="36">
        <f t="shared" si="31"/>
        <v>-0.48187050683437627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2027035</v>
      </c>
      <c r="E118" s="31">
        <v>2039035</v>
      </c>
      <c r="F118" s="31">
        <v>843955</v>
      </c>
      <c r="G118" s="36">
        <f t="shared" si="24"/>
        <v>0.4163494956919836</v>
      </c>
      <c r="H118" s="31">
        <v>980485</v>
      </c>
      <c r="I118" s="36">
        <f t="shared" si="25"/>
        <v>0.48370403076414564</v>
      </c>
      <c r="J118" s="31">
        <v>202295</v>
      </c>
      <c r="K118" s="36">
        <f t="shared" si="26"/>
        <v>9.9211146449178167E-2</v>
      </c>
      <c r="L118" s="31">
        <v>5280</v>
      </c>
      <c r="M118" s="36">
        <f t="shared" si="27"/>
        <v>2.5894602103445994E-3</v>
      </c>
      <c r="N118" s="31">
        <f t="shared" si="28"/>
        <v>2032015</v>
      </c>
      <c r="O118" s="36">
        <f t="shared" si="29"/>
        <v>0.99655719494760997</v>
      </c>
      <c r="P118" s="31">
        <v>9213</v>
      </c>
      <c r="Q118" s="31">
        <v>2028414</v>
      </c>
      <c r="R118" s="31">
        <v>10725876</v>
      </c>
      <c r="S118" s="31">
        <v>10301283</v>
      </c>
      <c r="T118" s="36">
        <f t="shared" si="30"/>
        <v>0.96041414239732026</v>
      </c>
      <c r="U118" s="36">
        <f t="shared" si="31"/>
        <v>-0.42689677629436662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3743004</v>
      </c>
      <c r="E119" s="31">
        <v>3457739</v>
      </c>
      <c r="F119" s="31">
        <v>59060</v>
      </c>
      <c r="G119" s="36">
        <f t="shared" si="24"/>
        <v>1.577877020703157E-2</v>
      </c>
      <c r="H119" s="31">
        <v>1757308</v>
      </c>
      <c r="I119" s="36">
        <f t="shared" si="25"/>
        <v>0.46949134972872059</v>
      </c>
      <c r="J119" s="31">
        <v>827456</v>
      </c>
      <c r="K119" s="36">
        <f t="shared" si="26"/>
        <v>0.23930551149175805</v>
      </c>
      <c r="L119" s="31">
        <v>746644</v>
      </c>
      <c r="M119" s="36">
        <f t="shared" si="27"/>
        <v>0.21593416969875401</v>
      </c>
      <c r="N119" s="31">
        <f t="shared" si="28"/>
        <v>3390468</v>
      </c>
      <c r="O119" s="36">
        <f t="shared" si="29"/>
        <v>0.98054480109690179</v>
      </c>
      <c r="P119" s="31">
        <v>1398753</v>
      </c>
      <c r="Q119" s="31">
        <v>5435256</v>
      </c>
      <c r="R119" s="31">
        <v>5689256</v>
      </c>
      <c r="S119" s="31">
        <v>38150551</v>
      </c>
      <c r="T119" s="36">
        <f t="shared" si="30"/>
        <v>6.7057188145514983</v>
      </c>
      <c r="U119" s="36">
        <f t="shared" si="31"/>
        <v>-0.46620740044882836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2959000</v>
      </c>
      <c r="E120" s="31">
        <v>2794000</v>
      </c>
      <c r="F120" s="31">
        <v>539515</v>
      </c>
      <c r="G120" s="36">
        <f t="shared" si="24"/>
        <v>0.18233017911456573</v>
      </c>
      <c r="H120" s="31">
        <v>550523</v>
      </c>
      <c r="I120" s="36">
        <f t="shared" si="25"/>
        <v>0.18605035484961135</v>
      </c>
      <c r="J120" s="31">
        <v>1135083</v>
      </c>
      <c r="K120" s="36">
        <f t="shared" si="26"/>
        <v>0.40625733715103796</v>
      </c>
      <c r="L120" s="31">
        <v>568879</v>
      </c>
      <c r="M120" s="36">
        <f t="shared" si="27"/>
        <v>0.20360737294201861</v>
      </c>
      <c r="N120" s="31">
        <f t="shared" si="28"/>
        <v>2794000</v>
      </c>
      <c r="O120" s="36">
        <f t="shared" si="29"/>
        <v>1</v>
      </c>
      <c r="P120" s="31">
        <v>777758</v>
      </c>
      <c r="Q120" s="31">
        <v>2287000</v>
      </c>
      <c r="R120" s="31">
        <v>2287000</v>
      </c>
      <c r="S120" s="31">
        <v>2486999</v>
      </c>
      <c r="T120" s="36">
        <f t="shared" si="30"/>
        <v>1.0874503716659378</v>
      </c>
      <c r="U120" s="36">
        <f t="shared" si="31"/>
        <v>-0.268565543523821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112856046</v>
      </c>
      <c r="E121" s="32">
        <f>SUM(E113:E120)</f>
        <v>113962947</v>
      </c>
      <c r="F121" s="32">
        <f>SUM(F113:F120)</f>
        <v>-2126071</v>
      </c>
      <c r="G121" s="37">
        <f t="shared" si="24"/>
        <v>-1.8838786891399686E-2</v>
      </c>
      <c r="H121" s="32">
        <f>SUM(H113:H120)</f>
        <v>23843085</v>
      </c>
      <c r="I121" s="37">
        <f t="shared" si="25"/>
        <v>0.21126989510158808</v>
      </c>
      <c r="J121" s="32">
        <f>SUM(J113:J120)</f>
        <v>16335222</v>
      </c>
      <c r="K121" s="37">
        <f t="shared" si="26"/>
        <v>0.14333800967782975</v>
      </c>
      <c r="L121" s="32">
        <f>SUM(L113:L120)</f>
        <v>9885727</v>
      </c>
      <c r="M121" s="37">
        <f t="shared" si="27"/>
        <v>8.6745097948370889E-2</v>
      </c>
      <c r="N121" s="32">
        <f t="shared" si="28"/>
        <v>47937963</v>
      </c>
      <c r="O121" s="37">
        <f t="shared" si="29"/>
        <v>0.420645168117669</v>
      </c>
      <c r="P121" s="32">
        <f>SUM(P113:P120)</f>
        <v>14390020</v>
      </c>
      <c r="Q121" s="32">
        <f>SUM(Q113:Q120)</f>
        <v>66484574</v>
      </c>
      <c r="R121" s="32">
        <f>SUM(R113:R120)</f>
        <v>76973041</v>
      </c>
      <c r="S121" s="32">
        <f>SUM(S113:S120)</f>
        <v>112941186</v>
      </c>
      <c r="T121" s="37">
        <f t="shared" si="30"/>
        <v>1.4672823696805743</v>
      </c>
      <c r="U121" s="37">
        <f t="shared" si="31"/>
        <v>-0.31301506182757222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3807793</v>
      </c>
      <c r="E122" s="31">
        <v>4183520</v>
      </c>
      <c r="F122" s="31">
        <v>1534380</v>
      </c>
      <c r="G122" s="36">
        <f t="shared" si="24"/>
        <v>0.40295782885256631</v>
      </c>
      <c r="H122" s="31">
        <v>1239216</v>
      </c>
      <c r="I122" s="36">
        <f t="shared" si="25"/>
        <v>0.32544206053217706</v>
      </c>
      <c r="J122" s="31">
        <v>1395423</v>
      </c>
      <c r="K122" s="36">
        <f t="shared" si="26"/>
        <v>0.33355236738440358</v>
      </c>
      <c r="L122" s="31">
        <v>542756</v>
      </c>
      <c r="M122" s="36">
        <f t="shared" si="27"/>
        <v>0.12973668107239836</v>
      </c>
      <c r="N122" s="31">
        <f t="shared" si="28"/>
        <v>4711775</v>
      </c>
      <c r="O122" s="36">
        <f t="shared" si="29"/>
        <v>1.1262704612383829</v>
      </c>
      <c r="P122" s="31">
        <v>213744</v>
      </c>
      <c r="Q122" s="31">
        <v>3765309</v>
      </c>
      <c r="R122" s="31">
        <v>3765309</v>
      </c>
      <c r="S122" s="31">
        <v>3792432</v>
      </c>
      <c r="T122" s="36">
        <f t="shared" si="30"/>
        <v>1.0072033928689519</v>
      </c>
      <c r="U122" s="36">
        <f t="shared" si="31"/>
        <v>1.5392806347780521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7339659</v>
      </c>
      <c r="E123" s="31">
        <v>6950844</v>
      </c>
      <c r="F123" s="31">
        <v>1878742</v>
      </c>
      <c r="G123" s="36">
        <f t="shared" si="24"/>
        <v>0.25597129239927902</v>
      </c>
      <c r="H123" s="31">
        <v>2230036</v>
      </c>
      <c r="I123" s="36">
        <f t="shared" si="25"/>
        <v>0.30383373396502483</v>
      </c>
      <c r="J123" s="31">
        <v>5638576</v>
      </c>
      <c r="K123" s="36">
        <f t="shared" si="26"/>
        <v>0.81120738718923913</v>
      </c>
      <c r="L123" s="31">
        <v>-1893952</v>
      </c>
      <c r="M123" s="36">
        <f t="shared" si="27"/>
        <v>-0.27247798972326237</v>
      </c>
      <c r="N123" s="31">
        <f t="shared" si="28"/>
        <v>7853402</v>
      </c>
      <c r="O123" s="36">
        <f t="shared" si="29"/>
        <v>1.129848691755994</v>
      </c>
      <c r="P123" s="31">
        <v>1996776</v>
      </c>
      <c r="Q123" s="31">
        <v>7492005</v>
      </c>
      <c r="R123" s="31">
        <v>7302005</v>
      </c>
      <c r="S123" s="31">
        <v>6292699</v>
      </c>
      <c r="T123" s="36">
        <f t="shared" si="30"/>
        <v>0.8617768681341631</v>
      </c>
      <c r="U123" s="36">
        <f t="shared" si="31"/>
        <v>-1.9485049900439508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7773480</v>
      </c>
      <c r="E124" s="31">
        <v>7903620</v>
      </c>
      <c r="F124" s="31">
        <v>1416598</v>
      </c>
      <c r="G124" s="36">
        <f t="shared" si="24"/>
        <v>0.18223472627446138</v>
      </c>
      <c r="H124" s="31">
        <v>2095662</v>
      </c>
      <c r="I124" s="36">
        <f t="shared" si="25"/>
        <v>0.26959122555149045</v>
      </c>
      <c r="J124" s="31">
        <v>2005864</v>
      </c>
      <c r="K124" s="36">
        <f t="shared" si="26"/>
        <v>0.25379054154931535</v>
      </c>
      <c r="L124" s="31">
        <v>2844046</v>
      </c>
      <c r="M124" s="36">
        <f t="shared" si="27"/>
        <v>0.3598409336481258</v>
      </c>
      <c r="N124" s="31">
        <f t="shared" si="28"/>
        <v>8362170</v>
      </c>
      <c r="O124" s="36">
        <f t="shared" si="29"/>
        <v>1.0580177184631852</v>
      </c>
      <c r="P124" s="31">
        <v>2914694</v>
      </c>
      <c r="Q124" s="31">
        <v>7663524</v>
      </c>
      <c r="R124" s="31">
        <v>7932355</v>
      </c>
      <c r="S124" s="31">
        <v>7858923</v>
      </c>
      <c r="T124" s="36">
        <f t="shared" si="30"/>
        <v>0.99074272394515883</v>
      </c>
      <c r="U124" s="36">
        <f t="shared" si="31"/>
        <v>-2.4238565008882551E-2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345649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345649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18920932</v>
      </c>
      <c r="E126" s="32">
        <f>SUM(E122:E125)</f>
        <v>19037984</v>
      </c>
      <c r="F126" s="32">
        <f>SUM(F122:F125)</f>
        <v>4829720</v>
      </c>
      <c r="G126" s="37">
        <f t="shared" si="24"/>
        <v>0.2552580390860239</v>
      </c>
      <c r="H126" s="32">
        <f>SUM(H122:H125)</f>
        <v>5564914</v>
      </c>
      <c r="I126" s="37">
        <f t="shared" si="25"/>
        <v>0.2941141588585594</v>
      </c>
      <c r="J126" s="32">
        <f>SUM(J122:J125)</f>
        <v>9385512</v>
      </c>
      <c r="K126" s="37">
        <f t="shared" si="26"/>
        <v>0.49298875343103554</v>
      </c>
      <c r="L126" s="32">
        <f>SUM(L122:L125)</f>
        <v>1492850</v>
      </c>
      <c r="M126" s="37">
        <f t="shared" si="27"/>
        <v>7.8414290084496338E-2</v>
      </c>
      <c r="N126" s="32">
        <f t="shared" si="28"/>
        <v>21272996</v>
      </c>
      <c r="O126" s="37">
        <f t="shared" si="29"/>
        <v>1.1173975143586632</v>
      </c>
      <c r="P126" s="32">
        <f>SUM(P122:P125)</f>
        <v>5125214</v>
      </c>
      <c r="Q126" s="32">
        <f>SUM(Q122:Q125)</f>
        <v>18920838</v>
      </c>
      <c r="R126" s="32">
        <f>SUM(R122:R125)</f>
        <v>18999669</v>
      </c>
      <c r="S126" s="32">
        <f>SUM(S122:S125)</f>
        <v>17944054</v>
      </c>
      <c r="T126" s="37">
        <f t="shared" si="30"/>
        <v>0.94444034788184994</v>
      </c>
      <c r="U126" s="37">
        <f t="shared" si="31"/>
        <v>-0.70872435765608999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6097800</v>
      </c>
      <c r="E127" s="31">
        <v>6339970</v>
      </c>
      <c r="F127" s="31">
        <v>316925</v>
      </c>
      <c r="G127" s="36">
        <f t="shared" si="24"/>
        <v>5.1973662632424811E-2</v>
      </c>
      <c r="H127" s="31">
        <v>892689</v>
      </c>
      <c r="I127" s="36">
        <f t="shared" si="25"/>
        <v>0.1463952573059136</v>
      </c>
      <c r="J127" s="31">
        <v>569154</v>
      </c>
      <c r="K127" s="36">
        <f t="shared" si="26"/>
        <v>8.9772349080516151E-2</v>
      </c>
      <c r="L127" s="31">
        <v>5071124</v>
      </c>
      <c r="M127" s="36">
        <f t="shared" si="27"/>
        <v>0.79986561450606231</v>
      </c>
      <c r="N127" s="31">
        <f t="shared" si="28"/>
        <v>6849892</v>
      </c>
      <c r="O127" s="36">
        <f t="shared" si="29"/>
        <v>1.0804297181216946</v>
      </c>
      <c r="P127" s="31">
        <v>1257772</v>
      </c>
      <c r="Q127" s="31">
        <v>6059801</v>
      </c>
      <c r="R127" s="31">
        <v>6639801</v>
      </c>
      <c r="S127" s="31">
        <v>7137254</v>
      </c>
      <c r="T127" s="36">
        <f t="shared" si="30"/>
        <v>1.07491986582128</v>
      </c>
      <c r="U127" s="36">
        <f t="shared" si="31"/>
        <v>3.0318308882690976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4228728</v>
      </c>
      <c r="E128" s="31">
        <v>4498517</v>
      </c>
      <c r="F128" s="31">
        <v>1316455</v>
      </c>
      <c r="G128" s="36">
        <f t="shared" si="24"/>
        <v>0.3113122905989697</v>
      </c>
      <c r="H128" s="31">
        <v>1296297</v>
      </c>
      <c r="I128" s="36">
        <f t="shared" si="25"/>
        <v>0.30654537250918007</v>
      </c>
      <c r="J128" s="31">
        <v>1202338</v>
      </c>
      <c r="K128" s="36">
        <f t="shared" si="26"/>
        <v>0.26727430395394747</v>
      </c>
      <c r="L128" s="31">
        <v>259117</v>
      </c>
      <c r="M128" s="36">
        <f t="shared" si="27"/>
        <v>5.7600538132900239E-2</v>
      </c>
      <c r="N128" s="31">
        <f t="shared" si="28"/>
        <v>4074207</v>
      </c>
      <c r="O128" s="36">
        <f t="shared" si="29"/>
        <v>0.90567780448534485</v>
      </c>
      <c r="P128" s="31">
        <v>-269708</v>
      </c>
      <c r="Q128" s="31">
        <v>4034949</v>
      </c>
      <c r="R128" s="31">
        <v>3344900</v>
      </c>
      <c r="S128" s="31">
        <v>2174805</v>
      </c>
      <c r="T128" s="36">
        <f t="shared" si="30"/>
        <v>0.65018535681186285</v>
      </c>
      <c r="U128" s="36">
        <f t="shared" si="31"/>
        <v>-1.9607316060331914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1289004</v>
      </c>
      <c r="E129" s="31">
        <v>1289004</v>
      </c>
      <c r="F129" s="31">
        <v>4800</v>
      </c>
      <c r="G129" s="36">
        <f t="shared" si="24"/>
        <v>3.7238053566940057E-3</v>
      </c>
      <c r="H129" s="31">
        <v>29754</v>
      </c>
      <c r="I129" s="36">
        <f t="shared" si="25"/>
        <v>2.3082938454806967E-2</v>
      </c>
      <c r="J129" s="31">
        <v>123026</v>
      </c>
      <c r="K129" s="36">
        <f t="shared" si="26"/>
        <v>9.5442682877632648E-2</v>
      </c>
      <c r="L129" s="31">
        <v>56902</v>
      </c>
      <c r="M129" s="36">
        <f t="shared" si="27"/>
        <v>4.4144160918042144E-2</v>
      </c>
      <c r="N129" s="31">
        <f t="shared" si="28"/>
        <v>214482</v>
      </c>
      <c r="O129" s="36">
        <f t="shared" si="29"/>
        <v>0.16639358760717576</v>
      </c>
      <c r="P129" s="31">
        <v>0</v>
      </c>
      <c r="Q129" s="31">
        <v>1289004</v>
      </c>
      <c r="R129" s="31">
        <v>2578008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2560621</v>
      </c>
      <c r="E130" s="31">
        <v>2560621</v>
      </c>
      <c r="F130" s="31">
        <v>596507</v>
      </c>
      <c r="G130" s="36">
        <f t="shared" si="24"/>
        <v>0.2329540373214154</v>
      </c>
      <c r="H130" s="31">
        <v>877584</v>
      </c>
      <c r="I130" s="36">
        <f t="shared" si="25"/>
        <v>0.34272311286988588</v>
      </c>
      <c r="J130" s="31">
        <v>657747</v>
      </c>
      <c r="K130" s="36">
        <f t="shared" si="26"/>
        <v>0.25687011080515232</v>
      </c>
      <c r="L130" s="31">
        <v>516109</v>
      </c>
      <c r="M130" s="36">
        <f t="shared" si="27"/>
        <v>0.20155618500355968</v>
      </c>
      <c r="N130" s="31">
        <f t="shared" si="28"/>
        <v>2647947</v>
      </c>
      <c r="O130" s="36">
        <f t="shared" si="29"/>
        <v>1.0341034460000134</v>
      </c>
      <c r="P130" s="31">
        <v>953810</v>
      </c>
      <c r="Q130" s="31">
        <v>2729209</v>
      </c>
      <c r="R130" s="31">
        <v>2542334</v>
      </c>
      <c r="S130" s="31">
        <v>2564149</v>
      </c>
      <c r="T130" s="36">
        <f t="shared" si="30"/>
        <v>1.0085806978941398</v>
      </c>
      <c r="U130" s="36">
        <f t="shared" si="31"/>
        <v>-0.45889747433975325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14176153</v>
      </c>
      <c r="E132" s="32">
        <f>SUM(E127:E131)</f>
        <v>14688112</v>
      </c>
      <c r="F132" s="32">
        <f>SUM(F127:F131)</f>
        <v>2234687</v>
      </c>
      <c r="G132" s="37">
        <f t="shared" si="24"/>
        <v>0.15763705428405012</v>
      </c>
      <c r="H132" s="32">
        <f>SUM(H127:H131)</f>
        <v>3096324</v>
      </c>
      <c r="I132" s="37">
        <f t="shared" si="25"/>
        <v>0.21841778936782075</v>
      </c>
      <c r="J132" s="32">
        <f>SUM(J127:J131)</f>
        <v>2552265</v>
      </c>
      <c r="K132" s="37">
        <f t="shared" si="26"/>
        <v>0.1737639936296782</v>
      </c>
      <c r="L132" s="32">
        <f>SUM(L127:L131)</f>
        <v>5903252</v>
      </c>
      <c r="M132" s="37">
        <f t="shared" si="27"/>
        <v>0.40190679373904559</v>
      </c>
      <c r="N132" s="32">
        <f t="shared" si="28"/>
        <v>13786528</v>
      </c>
      <c r="O132" s="37">
        <f t="shared" si="29"/>
        <v>0.938618115112412</v>
      </c>
      <c r="P132" s="32">
        <f>SUM(P127:P131)</f>
        <v>1941874</v>
      </c>
      <c r="Q132" s="32">
        <f>SUM(Q127:Q131)</f>
        <v>14112963</v>
      </c>
      <c r="R132" s="32">
        <f>SUM(R127:R131)</f>
        <v>15105043</v>
      </c>
      <c r="S132" s="32">
        <f>SUM(S127:S131)</f>
        <v>11876208</v>
      </c>
      <c r="T132" s="37">
        <f t="shared" si="30"/>
        <v>0.78624125730724503</v>
      </c>
      <c r="U132" s="37">
        <f t="shared" si="31"/>
        <v>2.0399768471074848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11336461</v>
      </c>
      <c r="E133" s="31">
        <v>11451178</v>
      </c>
      <c r="F133" s="31">
        <v>2861827</v>
      </c>
      <c r="G133" s="36">
        <f t="shared" si="24"/>
        <v>0.25244447980723439</v>
      </c>
      <c r="H133" s="31">
        <v>2952256</v>
      </c>
      <c r="I133" s="36">
        <f t="shared" si="25"/>
        <v>0.26042130784907214</v>
      </c>
      <c r="J133" s="31">
        <v>3076885</v>
      </c>
      <c r="K133" s="36">
        <f t="shared" si="26"/>
        <v>0.26869593678484432</v>
      </c>
      <c r="L133" s="31">
        <v>2954822</v>
      </c>
      <c r="M133" s="36">
        <f t="shared" si="27"/>
        <v>0.25803650943160605</v>
      </c>
      <c r="N133" s="31">
        <f t="shared" si="28"/>
        <v>11845790</v>
      </c>
      <c r="O133" s="36">
        <f t="shared" si="29"/>
        <v>1.0344603847743874</v>
      </c>
      <c r="P133" s="31">
        <v>4846432</v>
      </c>
      <c r="Q133" s="31">
        <v>13532997</v>
      </c>
      <c r="R133" s="31">
        <v>11755703</v>
      </c>
      <c r="S133" s="31">
        <v>13948517</v>
      </c>
      <c r="T133" s="36">
        <f t="shared" si="30"/>
        <v>1.1865319326287844</v>
      </c>
      <c r="U133" s="36">
        <f t="shared" si="31"/>
        <v>-0.39030981967765155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2038833</v>
      </c>
      <c r="E134" s="31">
        <v>2000383</v>
      </c>
      <c r="F134" s="31">
        <v>8300</v>
      </c>
      <c r="G134" s="36">
        <f t="shared" si="24"/>
        <v>4.0709562774391035E-3</v>
      </c>
      <c r="H134" s="31">
        <v>934601</v>
      </c>
      <c r="I134" s="36">
        <f t="shared" si="25"/>
        <v>0.45839997684950168</v>
      </c>
      <c r="J134" s="31">
        <v>434257</v>
      </c>
      <c r="K134" s="36">
        <f t="shared" si="26"/>
        <v>0.2170869278533161</v>
      </c>
      <c r="L134" s="31">
        <v>621822</v>
      </c>
      <c r="M134" s="36">
        <f t="shared" si="27"/>
        <v>0.3108514719431229</v>
      </c>
      <c r="N134" s="31">
        <f t="shared" si="28"/>
        <v>1998980</v>
      </c>
      <c r="O134" s="36">
        <f t="shared" si="29"/>
        <v>0.99929863431152932</v>
      </c>
      <c r="P134" s="31">
        <v>661032</v>
      </c>
      <c r="Q134" s="31">
        <v>2034846</v>
      </c>
      <c r="R134" s="31">
        <v>2034846</v>
      </c>
      <c r="S134" s="31">
        <v>2218412</v>
      </c>
      <c r="T134" s="36">
        <f t="shared" si="30"/>
        <v>1.0902112494016747</v>
      </c>
      <c r="U134" s="36">
        <f t="shared" si="31"/>
        <v>-5.9316341720219268E-2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23297000</v>
      </c>
      <c r="E136" s="31">
        <v>23297000</v>
      </c>
      <c r="F136" s="31">
        <v>9712776</v>
      </c>
      <c r="G136" s="36">
        <f t="shared" si="24"/>
        <v>0.41691101858608404</v>
      </c>
      <c r="H136" s="31">
        <v>5856366</v>
      </c>
      <c r="I136" s="36">
        <f t="shared" si="25"/>
        <v>0.25137854659398207</v>
      </c>
      <c r="J136" s="31">
        <v>5297191</v>
      </c>
      <c r="K136" s="36">
        <f t="shared" si="26"/>
        <v>0.2273765291668455</v>
      </c>
      <c r="L136" s="31">
        <v>6195</v>
      </c>
      <c r="M136" s="36">
        <f t="shared" si="27"/>
        <v>2.6591406618877968E-4</v>
      </c>
      <c r="N136" s="31">
        <f t="shared" si="28"/>
        <v>20872528</v>
      </c>
      <c r="O136" s="36">
        <f t="shared" si="29"/>
        <v>0.89593200841310039</v>
      </c>
      <c r="P136" s="31">
        <v>1130428</v>
      </c>
      <c r="Q136" s="31">
        <v>19959197</v>
      </c>
      <c r="R136" s="31">
        <v>19959197</v>
      </c>
      <c r="S136" s="31">
        <v>20702941</v>
      </c>
      <c r="T136" s="36">
        <f t="shared" si="30"/>
        <v>1.037263222563513</v>
      </c>
      <c r="U136" s="36">
        <f t="shared" si="31"/>
        <v>-0.99451977481095655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36672294</v>
      </c>
      <c r="E137" s="32">
        <f>SUM(E133:E136)</f>
        <v>36748561</v>
      </c>
      <c r="F137" s="32">
        <f>SUM(F133:F136)</f>
        <v>12582903</v>
      </c>
      <c r="G137" s="37">
        <f t="shared" ref="G137:G170" si="32">IF(($D137     =0),0,($F137     /$D137     ))</f>
        <v>0.34311742265155271</v>
      </c>
      <c r="H137" s="32">
        <f>SUM(H133:H136)</f>
        <v>9743223</v>
      </c>
      <c r="I137" s="37">
        <f t="shared" ref="I137:I170" si="33">IF(($D137     =0),0,($H137     /$D137     ))</f>
        <v>0.26568348846679729</v>
      </c>
      <c r="J137" s="32">
        <f>SUM(J133:J136)</f>
        <v>8808333</v>
      </c>
      <c r="K137" s="37">
        <f t="shared" ref="K137:K170" si="34">IF(($E137     =0),0,($J137     /$E137     ))</f>
        <v>0.2396919160997896</v>
      </c>
      <c r="L137" s="32">
        <f>SUM(L133:L136)</f>
        <v>3582839</v>
      </c>
      <c r="M137" s="37">
        <f t="shared" ref="M137:M170" si="35">IF(($E137     =0),0,($L137     /$E137     ))</f>
        <v>9.7496035286932736E-2</v>
      </c>
      <c r="N137" s="32">
        <f t="shared" ref="N137:N170" si="36">$F137     +$H137     +$J137     +$L137</f>
        <v>34717298</v>
      </c>
      <c r="O137" s="37">
        <f t="shared" ref="O137:O170" si="37">IF(($E137     =0),0,($N137     /$E137     ))</f>
        <v>0.94472537305610416</v>
      </c>
      <c r="P137" s="32">
        <f>SUM(P133:P136)</f>
        <v>6637892</v>
      </c>
      <c r="Q137" s="32">
        <f>SUM(Q133:Q136)</f>
        <v>35527040</v>
      </c>
      <c r="R137" s="32">
        <f>SUM(R133:R136)</f>
        <v>33749746</v>
      </c>
      <c r="S137" s="32">
        <f>SUM(S133:S136)</f>
        <v>36869870</v>
      </c>
      <c r="T137" s="37">
        <f t="shared" ref="T137:T170" si="38">IF(($R137     =0),0,($S137     /$R137     ))</f>
        <v>1.0924488142814468</v>
      </c>
      <c r="U137" s="37">
        <f t="shared" ref="U137:U170" si="39">IF(($P137     =0),0,(($L137     /$P137     )-1))</f>
        <v>-0.46024445712584661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18380356</v>
      </c>
      <c r="E138" s="31">
        <v>18380356</v>
      </c>
      <c r="F138" s="31">
        <v>9165426</v>
      </c>
      <c r="G138" s="36">
        <f t="shared" si="32"/>
        <v>0.49865334490800939</v>
      </c>
      <c r="H138" s="31">
        <v>7545795</v>
      </c>
      <c r="I138" s="36">
        <f t="shared" si="33"/>
        <v>0.41053584598687859</v>
      </c>
      <c r="J138" s="31">
        <v>5831111</v>
      </c>
      <c r="K138" s="36">
        <f t="shared" si="34"/>
        <v>0.31724690207306105</v>
      </c>
      <c r="L138" s="31">
        <v>2083216</v>
      </c>
      <c r="M138" s="36">
        <f t="shared" si="35"/>
        <v>0.11333926285214498</v>
      </c>
      <c r="N138" s="31">
        <f t="shared" si="36"/>
        <v>24625548</v>
      </c>
      <c r="O138" s="36">
        <f t="shared" si="37"/>
        <v>1.339775355820094</v>
      </c>
      <c r="P138" s="31">
        <v>1000111</v>
      </c>
      <c r="Q138" s="31">
        <v>14149906</v>
      </c>
      <c r="R138" s="31">
        <v>17539906</v>
      </c>
      <c r="S138" s="31">
        <v>22027930</v>
      </c>
      <c r="T138" s="36">
        <f t="shared" si="38"/>
        <v>1.2558750314853455</v>
      </c>
      <c r="U138" s="36">
        <f t="shared" si="39"/>
        <v>1.0829847886884556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25937106</v>
      </c>
      <c r="E139" s="31">
        <v>28192070</v>
      </c>
      <c r="F139" s="31">
        <v>10681923</v>
      </c>
      <c r="G139" s="36">
        <f t="shared" si="32"/>
        <v>0.41183943189344252</v>
      </c>
      <c r="H139" s="31">
        <v>8803934</v>
      </c>
      <c r="I139" s="36">
        <f t="shared" si="33"/>
        <v>0.33943393684707923</v>
      </c>
      <c r="J139" s="31">
        <v>8418148</v>
      </c>
      <c r="K139" s="36">
        <f t="shared" si="34"/>
        <v>0.29859985449809112</v>
      </c>
      <c r="L139" s="31">
        <v>0</v>
      </c>
      <c r="M139" s="36">
        <f t="shared" si="35"/>
        <v>0</v>
      </c>
      <c r="N139" s="31">
        <f t="shared" si="36"/>
        <v>27904005</v>
      </c>
      <c r="O139" s="36">
        <f t="shared" si="37"/>
        <v>0.98978205573411249</v>
      </c>
      <c r="P139" s="31">
        <v>0</v>
      </c>
      <c r="Q139" s="31">
        <v>24297187</v>
      </c>
      <c r="R139" s="31">
        <v>24297187</v>
      </c>
      <c r="S139" s="31">
        <v>24108839</v>
      </c>
      <c r="T139" s="36">
        <f t="shared" si="38"/>
        <v>0.99224815613428829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5577567</v>
      </c>
      <c r="E140" s="31">
        <v>5577567</v>
      </c>
      <c r="F140" s="31">
        <v>1329967</v>
      </c>
      <c r="G140" s="36">
        <f t="shared" si="32"/>
        <v>0.23844930952868876</v>
      </c>
      <c r="H140" s="31">
        <v>2479403</v>
      </c>
      <c r="I140" s="36">
        <f t="shared" si="33"/>
        <v>0.4445312803951974</v>
      </c>
      <c r="J140" s="31">
        <v>705326</v>
      </c>
      <c r="K140" s="36">
        <f t="shared" si="34"/>
        <v>0.12645764721427818</v>
      </c>
      <c r="L140" s="31">
        <v>735884</v>
      </c>
      <c r="M140" s="36">
        <f t="shared" si="35"/>
        <v>0.13193638014568002</v>
      </c>
      <c r="N140" s="31">
        <f t="shared" si="36"/>
        <v>5250580</v>
      </c>
      <c r="O140" s="36">
        <f t="shared" si="37"/>
        <v>0.94137461728384442</v>
      </c>
      <c r="P140" s="31">
        <v>195662</v>
      </c>
      <c r="Q140" s="31">
        <v>5535100</v>
      </c>
      <c r="R140" s="31">
        <v>5535100</v>
      </c>
      <c r="S140" s="31">
        <v>3054597</v>
      </c>
      <c r="T140" s="36">
        <f t="shared" si="38"/>
        <v>0.55185940633412223</v>
      </c>
      <c r="U140" s="36">
        <f t="shared" si="39"/>
        <v>2.7609960033118335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2900514</v>
      </c>
      <c r="E141" s="31">
        <v>3043975</v>
      </c>
      <c r="F141" s="31">
        <v>1255918</v>
      </c>
      <c r="G141" s="36">
        <f t="shared" si="32"/>
        <v>0.43299842717532133</v>
      </c>
      <c r="H141" s="31">
        <v>3348357</v>
      </c>
      <c r="I141" s="36">
        <f t="shared" si="33"/>
        <v>1.1544012543983584</v>
      </c>
      <c r="J141" s="31">
        <v>-2580639</v>
      </c>
      <c r="K141" s="36">
        <f t="shared" si="34"/>
        <v>-0.84778587209159073</v>
      </c>
      <c r="L141" s="31">
        <v>19978</v>
      </c>
      <c r="M141" s="36">
        <f t="shared" si="35"/>
        <v>6.5631288036202664E-3</v>
      </c>
      <c r="N141" s="31">
        <f t="shared" si="36"/>
        <v>2043614</v>
      </c>
      <c r="O141" s="36">
        <f t="shared" si="37"/>
        <v>0.6713635952989101</v>
      </c>
      <c r="P141" s="31">
        <v>112329</v>
      </c>
      <c r="Q141" s="31">
        <v>2896931</v>
      </c>
      <c r="R141" s="31">
        <v>2896931</v>
      </c>
      <c r="S141" s="31">
        <v>3073593</v>
      </c>
      <c r="T141" s="36">
        <f t="shared" si="38"/>
        <v>1.0609824673076438</v>
      </c>
      <c r="U141" s="36">
        <f t="shared" si="39"/>
        <v>-0.82214744188944977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2076186</v>
      </c>
      <c r="E142" s="31">
        <v>3072157</v>
      </c>
      <c r="F142" s="31">
        <v>45318</v>
      </c>
      <c r="G142" s="36">
        <f t="shared" si="32"/>
        <v>2.1827524123561183E-2</v>
      </c>
      <c r="H142" s="31">
        <v>1019416</v>
      </c>
      <c r="I142" s="36">
        <f t="shared" si="33"/>
        <v>0.49100417785304401</v>
      </c>
      <c r="J142" s="31">
        <v>23527</v>
      </c>
      <c r="K142" s="36">
        <f t="shared" si="34"/>
        <v>7.6581372631672143E-3</v>
      </c>
      <c r="L142" s="31">
        <v>2026885</v>
      </c>
      <c r="M142" s="36">
        <f t="shared" si="35"/>
        <v>0.65975957608937308</v>
      </c>
      <c r="N142" s="31">
        <f t="shared" si="36"/>
        <v>3115146</v>
      </c>
      <c r="O142" s="36">
        <f t="shared" si="37"/>
        <v>1.0139930999620137</v>
      </c>
      <c r="P142" s="31">
        <v>29871</v>
      </c>
      <c r="Q142" s="31">
        <v>8768553</v>
      </c>
      <c r="R142" s="31">
        <v>8792553</v>
      </c>
      <c r="S142" s="31">
        <v>87106</v>
      </c>
      <c r="T142" s="36">
        <f t="shared" si="38"/>
        <v>9.9067927142435196E-3</v>
      </c>
      <c r="U142" s="36">
        <f t="shared" si="39"/>
        <v>66.854608148371327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1922000</v>
      </c>
      <c r="E143" s="31">
        <v>2170132</v>
      </c>
      <c r="F143" s="31">
        <v>7600</v>
      </c>
      <c r="G143" s="36">
        <f t="shared" si="32"/>
        <v>3.9542143600416234E-3</v>
      </c>
      <c r="H143" s="31">
        <v>206226</v>
      </c>
      <c r="I143" s="36">
        <f t="shared" si="33"/>
        <v>0.10729760665972946</v>
      </c>
      <c r="J143" s="31">
        <v>229812</v>
      </c>
      <c r="K143" s="36">
        <f t="shared" si="34"/>
        <v>0.10589770576167717</v>
      </c>
      <c r="L143" s="31">
        <v>0</v>
      </c>
      <c r="M143" s="36">
        <f t="shared" si="35"/>
        <v>0</v>
      </c>
      <c r="N143" s="31">
        <f t="shared" si="36"/>
        <v>443638</v>
      </c>
      <c r="O143" s="36">
        <f t="shared" si="37"/>
        <v>0.20442903933954248</v>
      </c>
      <c r="P143" s="31">
        <v>955500</v>
      </c>
      <c r="Q143" s="31">
        <v>1911000</v>
      </c>
      <c r="R143" s="31">
        <v>2243184</v>
      </c>
      <c r="S143" s="31">
        <v>1989408</v>
      </c>
      <c r="T143" s="36">
        <f t="shared" si="38"/>
        <v>0.88686795198253909</v>
      </c>
      <c r="U143" s="36">
        <f t="shared" si="39"/>
        <v>-1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56793729</v>
      </c>
      <c r="E144" s="32">
        <f>SUM(E138:E143)</f>
        <v>60436257</v>
      </c>
      <c r="F144" s="32">
        <f>SUM(F138:F143)</f>
        <v>22486152</v>
      </c>
      <c r="G144" s="37">
        <f t="shared" si="32"/>
        <v>0.39592667000259835</v>
      </c>
      <c r="H144" s="32">
        <f>SUM(H138:H143)</f>
        <v>23403131</v>
      </c>
      <c r="I144" s="37">
        <f t="shared" si="33"/>
        <v>0.41207244905507084</v>
      </c>
      <c r="J144" s="32">
        <f>SUM(J138:J143)</f>
        <v>12627285</v>
      </c>
      <c r="K144" s="37">
        <f t="shared" si="34"/>
        <v>0.2089355897735361</v>
      </c>
      <c r="L144" s="32">
        <f>SUM(L138:L143)</f>
        <v>4865963</v>
      </c>
      <c r="M144" s="37">
        <f t="shared" si="35"/>
        <v>8.0513970281117841E-2</v>
      </c>
      <c r="N144" s="32">
        <f t="shared" si="36"/>
        <v>63382531</v>
      </c>
      <c r="O144" s="37">
        <f t="shared" si="37"/>
        <v>1.0487501070756251</v>
      </c>
      <c r="P144" s="32">
        <f>SUM(P138:P143)</f>
        <v>2293473</v>
      </c>
      <c r="Q144" s="32">
        <f>SUM(Q138:Q143)</f>
        <v>57558677</v>
      </c>
      <c r="R144" s="32">
        <f>SUM(R138:R143)</f>
        <v>61304861</v>
      </c>
      <c r="S144" s="32">
        <f>SUM(S138:S143)</f>
        <v>54341473</v>
      </c>
      <c r="T144" s="37">
        <f t="shared" si="38"/>
        <v>0.88641377067962035</v>
      </c>
      <c r="U144" s="37">
        <f t="shared" si="39"/>
        <v>1.1216569804833108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3203511</v>
      </c>
      <c r="E145" s="31">
        <v>2958215</v>
      </c>
      <c r="F145" s="31">
        <v>571405</v>
      </c>
      <c r="G145" s="36">
        <f t="shared" si="32"/>
        <v>0.17836835896614683</v>
      </c>
      <c r="H145" s="31">
        <v>1368922</v>
      </c>
      <c r="I145" s="36">
        <f t="shared" si="33"/>
        <v>0.42731927563226724</v>
      </c>
      <c r="J145" s="31">
        <v>763225</v>
      </c>
      <c r="K145" s="36">
        <f t="shared" si="34"/>
        <v>0.25800186937054947</v>
      </c>
      <c r="L145" s="31">
        <v>236029</v>
      </c>
      <c r="M145" s="36">
        <f t="shared" si="35"/>
        <v>7.9787642209913745E-2</v>
      </c>
      <c r="N145" s="31">
        <f t="shared" si="36"/>
        <v>2939581</v>
      </c>
      <c r="O145" s="36">
        <f t="shared" si="37"/>
        <v>0.99370093113583702</v>
      </c>
      <c r="P145" s="31">
        <v>40416</v>
      </c>
      <c r="Q145" s="31">
        <v>2987654</v>
      </c>
      <c r="R145" s="31">
        <v>2985879</v>
      </c>
      <c r="S145" s="31">
        <v>2013031</v>
      </c>
      <c r="T145" s="36">
        <f t="shared" si="38"/>
        <v>0.67418371608494521</v>
      </c>
      <c r="U145" s="36">
        <f t="shared" si="39"/>
        <v>4.8399891132224857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77071246</v>
      </c>
      <c r="E146" s="31">
        <v>77071246</v>
      </c>
      <c r="F146" s="31">
        <v>32114245</v>
      </c>
      <c r="G146" s="36">
        <f t="shared" si="32"/>
        <v>0.41668257186344176</v>
      </c>
      <c r="H146" s="31">
        <v>25696968</v>
      </c>
      <c r="I146" s="36">
        <f t="shared" si="33"/>
        <v>0.33341835423291327</v>
      </c>
      <c r="J146" s="31">
        <v>19270016</v>
      </c>
      <c r="K146" s="36">
        <f t="shared" si="34"/>
        <v>0.25002860340418009</v>
      </c>
      <c r="L146" s="31">
        <v>3513</v>
      </c>
      <c r="M146" s="36">
        <f t="shared" si="35"/>
        <v>4.5581201580677704E-5</v>
      </c>
      <c r="N146" s="31">
        <f t="shared" si="36"/>
        <v>77084742</v>
      </c>
      <c r="O146" s="36">
        <f t="shared" si="37"/>
        <v>1.0001751107021157</v>
      </c>
      <c r="P146" s="31">
        <v>12659</v>
      </c>
      <c r="Q146" s="31">
        <v>76571246</v>
      </c>
      <c r="R146" s="31">
        <v>76571246</v>
      </c>
      <c r="S146" s="31">
        <v>76593042</v>
      </c>
      <c r="T146" s="36">
        <f t="shared" si="38"/>
        <v>1.0002846499324303</v>
      </c>
      <c r="U146" s="36">
        <f t="shared" si="39"/>
        <v>-0.72248992811438506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42590394</v>
      </c>
      <c r="E147" s="31">
        <v>42660056</v>
      </c>
      <c r="F147" s="31">
        <v>3700111</v>
      </c>
      <c r="G147" s="36">
        <f t="shared" si="32"/>
        <v>8.6876655801775393E-2</v>
      </c>
      <c r="H147" s="31">
        <v>35794290</v>
      </c>
      <c r="I147" s="36">
        <f t="shared" si="33"/>
        <v>0.84043106058140715</v>
      </c>
      <c r="J147" s="31">
        <v>133099</v>
      </c>
      <c r="K147" s="36">
        <f t="shared" si="34"/>
        <v>3.1199912161390506E-3</v>
      </c>
      <c r="L147" s="31">
        <v>542508</v>
      </c>
      <c r="M147" s="36">
        <f t="shared" si="35"/>
        <v>1.2717001590433917E-2</v>
      </c>
      <c r="N147" s="31">
        <f t="shared" si="36"/>
        <v>40170008</v>
      </c>
      <c r="O147" s="36">
        <f t="shared" si="37"/>
        <v>0.94163045636883369</v>
      </c>
      <c r="P147" s="31">
        <v>-2138137</v>
      </c>
      <c r="Q147" s="31">
        <v>43260657</v>
      </c>
      <c r="R147" s="31">
        <v>43759362</v>
      </c>
      <c r="S147" s="31">
        <v>64158908</v>
      </c>
      <c r="T147" s="36">
        <f t="shared" si="38"/>
        <v>1.4661755808962662</v>
      </c>
      <c r="U147" s="36">
        <f t="shared" si="39"/>
        <v>-1.2537292979823089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1797</v>
      </c>
      <c r="G148" s="36">
        <f t="shared" si="32"/>
        <v>0</v>
      </c>
      <c r="H148" s="31">
        <v>1614</v>
      </c>
      <c r="I148" s="36">
        <f t="shared" si="33"/>
        <v>0</v>
      </c>
      <c r="J148" s="31">
        <v>39</v>
      </c>
      <c r="K148" s="36">
        <f t="shared" si="34"/>
        <v>0</v>
      </c>
      <c r="L148" s="31">
        <v>47</v>
      </c>
      <c r="M148" s="36">
        <f t="shared" si="35"/>
        <v>0</v>
      </c>
      <c r="N148" s="31">
        <f t="shared" si="36"/>
        <v>3497</v>
      </c>
      <c r="O148" s="36">
        <f t="shared" si="37"/>
        <v>0</v>
      </c>
      <c r="P148" s="31">
        <v>3438</v>
      </c>
      <c r="Q148" s="31">
        <v>0</v>
      </c>
      <c r="R148" s="31">
        <v>0</v>
      </c>
      <c r="S148" s="31">
        <v>5335</v>
      </c>
      <c r="T148" s="36">
        <f t="shared" si="38"/>
        <v>0</v>
      </c>
      <c r="U148" s="36">
        <f t="shared" si="39"/>
        <v>-0.98632926119837117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2330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2330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122865151</v>
      </c>
      <c r="E150" s="32">
        <f>SUM(E145:E149)</f>
        <v>122689517</v>
      </c>
      <c r="F150" s="32">
        <f>SUM(F145:F149)</f>
        <v>36389888</v>
      </c>
      <c r="G150" s="37">
        <f t="shared" si="32"/>
        <v>0.296177457186375</v>
      </c>
      <c r="H150" s="32">
        <f>SUM(H145:H149)</f>
        <v>62861794</v>
      </c>
      <c r="I150" s="37">
        <f t="shared" si="33"/>
        <v>0.51163241560660278</v>
      </c>
      <c r="J150" s="32">
        <f>SUM(J145:J149)</f>
        <v>20166379</v>
      </c>
      <c r="K150" s="37">
        <f t="shared" si="34"/>
        <v>0.16436921012575181</v>
      </c>
      <c r="L150" s="32">
        <f>SUM(L145:L149)</f>
        <v>782097</v>
      </c>
      <c r="M150" s="37">
        <f t="shared" si="35"/>
        <v>6.3746033004596471E-3</v>
      </c>
      <c r="N150" s="32">
        <f t="shared" si="36"/>
        <v>120200158</v>
      </c>
      <c r="O150" s="37">
        <f t="shared" si="37"/>
        <v>0.97971009210183779</v>
      </c>
      <c r="P150" s="32">
        <f>SUM(P145:P149)</f>
        <v>-2081624</v>
      </c>
      <c r="Q150" s="32">
        <f>SUM(Q145:Q149)</f>
        <v>122819557</v>
      </c>
      <c r="R150" s="32">
        <f>SUM(R145:R149)</f>
        <v>123316487</v>
      </c>
      <c r="S150" s="32">
        <f>SUM(S145:S149)</f>
        <v>142770316</v>
      </c>
      <c r="T150" s="37">
        <f t="shared" si="38"/>
        <v>1.1577552967430869</v>
      </c>
      <c r="U150" s="37">
        <f t="shared" si="39"/>
        <v>-1.3757148265008474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3187000</v>
      </c>
      <c r="E151" s="31">
        <v>3187000</v>
      </c>
      <c r="F151" s="31">
        <v>1011553</v>
      </c>
      <c r="G151" s="36">
        <f t="shared" si="32"/>
        <v>0.31739974898023221</v>
      </c>
      <c r="H151" s="31">
        <v>1266929</v>
      </c>
      <c r="I151" s="36">
        <f t="shared" si="33"/>
        <v>0.39753027925949169</v>
      </c>
      <c r="J151" s="31">
        <v>910642</v>
      </c>
      <c r="K151" s="36">
        <f t="shared" si="34"/>
        <v>0.28573642924380294</v>
      </c>
      <c r="L151" s="31">
        <v>-715000</v>
      </c>
      <c r="M151" s="36">
        <f t="shared" si="35"/>
        <v>-0.22434891747725133</v>
      </c>
      <c r="N151" s="31">
        <f t="shared" si="36"/>
        <v>2474124</v>
      </c>
      <c r="O151" s="36">
        <f t="shared" si="37"/>
        <v>0.77631754000627551</v>
      </c>
      <c r="P151" s="31">
        <v>-414119</v>
      </c>
      <c r="Q151" s="31">
        <v>3187000</v>
      </c>
      <c r="R151" s="31">
        <v>1223000</v>
      </c>
      <c r="S151" s="31">
        <v>2472875</v>
      </c>
      <c r="T151" s="36">
        <f t="shared" si="38"/>
        <v>2.0219746524938675</v>
      </c>
      <c r="U151" s="36">
        <f t="shared" si="39"/>
        <v>0.72655685926026092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19041000</v>
      </c>
      <c r="E152" s="31">
        <v>17807100</v>
      </c>
      <c r="F152" s="31">
        <v>1470118</v>
      </c>
      <c r="G152" s="36">
        <f t="shared" si="32"/>
        <v>7.7208024788614049E-2</v>
      </c>
      <c r="H152" s="31">
        <v>11347762</v>
      </c>
      <c r="I152" s="36">
        <f t="shared" si="33"/>
        <v>0.59596460269943807</v>
      </c>
      <c r="J152" s="31">
        <v>1745500</v>
      </c>
      <c r="K152" s="36">
        <f t="shared" si="34"/>
        <v>9.8022698811148362E-2</v>
      </c>
      <c r="L152" s="31">
        <v>1711407</v>
      </c>
      <c r="M152" s="36">
        <f t="shared" si="35"/>
        <v>9.6108125410650808E-2</v>
      </c>
      <c r="N152" s="31">
        <f t="shared" si="36"/>
        <v>16274787</v>
      </c>
      <c r="O152" s="36">
        <f t="shared" si="37"/>
        <v>0.91394932358441294</v>
      </c>
      <c r="P152" s="31">
        <v>683704</v>
      </c>
      <c r="Q152" s="31">
        <v>19232500</v>
      </c>
      <c r="R152" s="31">
        <v>19541901</v>
      </c>
      <c r="S152" s="31">
        <v>12966121</v>
      </c>
      <c r="T152" s="36">
        <f t="shared" si="38"/>
        <v>0.66350356600414673</v>
      </c>
      <c r="U152" s="36">
        <f t="shared" si="39"/>
        <v>1.5031402478265448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9435280</v>
      </c>
      <c r="E153" s="31">
        <v>10556490</v>
      </c>
      <c r="F153" s="31">
        <v>90444</v>
      </c>
      <c r="G153" s="36">
        <f t="shared" si="32"/>
        <v>9.5857250659227913E-3</v>
      </c>
      <c r="H153" s="31">
        <v>6573224</v>
      </c>
      <c r="I153" s="36">
        <f t="shared" si="33"/>
        <v>0.69666443391187116</v>
      </c>
      <c r="J153" s="31">
        <v>83958</v>
      </c>
      <c r="K153" s="36">
        <f t="shared" si="34"/>
        <v>7.9532117209413361E-3</v>
      </c>
      <c r="L153" s="31">
        <v>3759394</v>
      </c>
      <c r="M153" s="36">
        <f t="shared" si="35"/>
        <v>0.35612158965716822</v>
      </c>
      <c r="N153" s="31">
        <f t="shared" si="36"/>
        <v>10507020</v>
      </c>
      <c r="O153" s="36">
        <f t="shared" si="37"/>
        <v>0.99531378327455433</v>
      </c>
      <c r="P153" s="31">
        <v>3712262</v>
      </c>
      <c r="Q153" s="31">
        <v>9742780</v>
      </c>
      <c r="R153" s="31">
        <v>10452780</v>
      </c>
      <c r="S153" s="31">
        <v>10371680</v>
      </c>
      <c r="T153" s="36">
        <f t="shared" si="38"/>
        <v>0.99224129848710108</v>
      </c>
      <c r="U153" s="36">
        <f t="shared" si="39"/>
        <v>1.2696302146777416E-2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1256543</v>
      </c>
      <c r="E154" s="31">
        <v>1256543</v>
      </c>
      <c r="F154" s="31">
        <v>385151</v>
      </c>
      <c r="G154" s="36">
        <f t="shared" si="32"/>
        <v>0.30651637070915999</v>
      </c>
      <c r="H154" s="31">
        <v>481576</v>
      </c>
      <c r="I154" s="36">
        <f t="shared" si="33"/>
        <v>0.38325469164206877</v>
      </c>
      <c r="J154" s="31">
        <v>393930</v>
      </c>
      <c r="K154" s="36">
        <f t="shared" si="34"/>
        <v>0.31350299989733738</v>
      </c>
      <c r="L154" s="31">
        <v>43282</v>
      </c>
      <c r="M154" s="36">
        <f t="shared" si="35"/>
        <v>3.4445299524170678E-2</v>
      </c>
      <c r="N154" s="31">
        <f t="shared" si="36"/>
        <v>1303939</v>
      </c>
      <c r="O154" s="36">
        <f t="shared" si="37"/>
        <v>1.0377193617727367</v>
      </c>
      <c r="P154" s="31">
        <v>132585</v>
      </c>
      <c r="Q154" s="31">
        <v>1255969</v>
      </c>
      <c r="R154" s="31">
        <v>1255969</v>
      </c>
      <c r="S154" s="31">
        <v>1308484</v>
      </c>
      <c r="T154" s="36">
        <f t="shared" si="38"/>
        <v>1.041812337724896</v>
      </c>
      <c r="U154" s="36">
        <f t="shared" si="39"/>
        <v>-0.67355281517517063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9581720</v>
      </c>
      <c r="E155" s="31">
        <v>9377720</v>
      </c>
      <c r="F155" s="31">
        <v>920557</v>
      </c>
      <c r="G155" s="36">
        <f t="shared" si="32"/>
        <v>9.6074295637943924E-2</v>
      </c>
      <c r="H155" s="31">
        <v>1742316</v>
      </c>
      <c r="I155" s="36">
        <f t="shared" si="33"/>
        <v>0.18183749890416334</v>
      </c>
      <c r="J155" s="31">
        <v>1830906</v>
      </c>
      <c r="K155" s="36">
        <f t="shared" si="34"/>
        <v>0.19523999436963355</v>
      </c>
      <c r="L155" s="31">
        <v>1153320</v>
      </c>
      <c r="M155" s="36">
        <f t="shared" si="35"/>
        <v>0.12298511791778811</v>
      </c>
      <c r="N155" s="31">
        <f t="shared" si="36"/>
        <v>5647099</v>
      </c>
      <c r="O155" s="36">
        <f t="shared" si="37"/>
        <v>0.60218251344676532</v>
      </c>
      <c r="P155" s="31">
        <v>1966571</v>
      </c>
      <c r="Q155" s="31">
        <v>9492000</v>
      </c>
      <c r="R155" s="31">
        <v>5925424</v>
      </c>
      <c r="S155" s="31">
        <v>3654961</v>
      </c>
      <c r="T155" s="36">
        <f t="shared" si="38"/>
        <v>0.61682691398961487</v>
      </c>
      <c r="U155" s="36">
        <f t="shared" si="39"/>
        <v>-0.41353757377689393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405285</v>
      </c>
      <c r="E156" s="31">
        <v>405285</v>
      </c>
      <c r="F156" s="31">
        <v>117692</v>
      </c>
      <c r="G156" s="36">
        <f t="shared" si="32"/>
        <v>0.29039318010782533</v>
      </c>
      <c r="H156" s="31">
        <v>129986</v>
      </c>
      <c r="I156" s="36">
        <f t="shared" si="33"/>
        <v>0.32072738936797562</v>
      </c>
      <c r="J156" s="31">
        <v>94217</v>
      </c>
      <c r="K156" s="36">
        <f t="shared" si="34"/>
        <v>0.23247097721356577</v>
      </c>
      <c r="L156" s="31">
        <v>119599</v>
      </c>
      <c r="M156" s="36">
        <f t="shared" si="35"/>
        <v>0.29509851092441119</v>
      </c>
      <c r="N156" s="31">
        <f t="shared" si="36"/>
        <v>461494</v>
      </c>
      <c r="O156" s="36">
        <f t="shared" si="37"/>
        <v>1.138690057613778</v>
      </c>
      <c r="P156" s="31">
        <v>109037</v>
      </c>
      <c r="Q156" s="31">
        <v>449378</v>
      </c>
      <c r="R156" s="31">
        <v>449378</v>
      </c>
      <c r="S156" s="31">
        <v>408086</v>
      </c>
      <c r="T156" s="36">
        <f t="shared" si="38"/>
        <v>0.90811299173524296</v>
      </c>
      <c r="U156" s="36">
        <f t="shared" si="39"/>
        <v>9.6866201381182515E-2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42906828</v>
      </c>
      <c r="E157" s="32">
        <f>SUM(E151:E156)</f>
        <v>42590138</v>
      </c>
      <c r="F157" s="32">
        <f>SUM(F151:F156)</f>
        <v>3995515</v>
      </c>
      <c r="G157" s="37">
        <f t="shared" si="32"/>
        <v>9.3120726612556867E-2</v>
      </c>
      <c r="H157" s="32">
        <f>SUM(H151:H156)</f>
        <v>21541793</v>
      </c>
      <c r="I157" s="37">
        <f t="shared" si="33"/>
        <v>0.50205978871241663</v>
      </c>
      <c r="J157" s="32">
        <f>SUM(J151:J156)</f>
        <v>5059153</v>
      </c>
      <c r="K157" s="37">
        <f t="shared" si="34"/>
        <v>0.11878695955387607</v>
      </c>
      <c r="L157" s="32">
        <f>SUM(L151:L156)</f>
        <v>6072002</v>
      </c>
      <c r="M157" s="37">
        <f t="shared" si="35"/>
        <v>0.14256826310353821</v>
      </c>
      <c r="N157" s="32">
        <f t="shared" si="36"/>
        <v>36668463</v>
      </c>
      <c r="O157" s="37">
        <f t="shared" si="37"/>
        <v>0.86096135682866304</v>
      </c>
      <c r="P157" s="32">
        <f>SUM(P151:P156)</f>
        <v>6190040</v>
      </c>
      <c r="Q157" s="32">
        <f>SUM(Q151:Q156)</f>
        <v>43359627</v>
      </c>
      <c r="R157" s="32">
        <f>SUM(R151:R156)</f>
        <v>38848452</v>
      </c>
      <c r="S157" s="32">
        <f>SUM(S151:S156)</f>
        <v>31182207</v>
      </c>
      <c r="T157" s="37">
        <f t="shared" si="38"/>
        <v>0.80266279335917945</v>
      </c>
      <c r="U157" s="37">
        <f t="shared" si="39"/>
        <v>-1.9069020555602223E-2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4142469</v>
      </c>
      <c r="E158" s="31">
        <v>4062608</v>
      </c>
      <c r="F158" s="31">
        <v>1008193</v>
      </c>
      <c r="G158" s="36">
        <f t="shared" si="32"/>
        <v>0.24337973319776202</v>
      </c>
      <c r="H158" s="31">
        <v>947288</v>
      </c>
      <c r="I158" s="36">
        <f t="shared" si="33"/>
        <v>0.22867714882114989</v>
      </c>
      <c r="J158" s="31">
        <v>888444</v>
      </c>
      <c r="K158" s="36">
        <f t="shared" si="34"/>
        <v>0.21868809395344074</v>
      </c>
      <c r="L158" s="31">
        <v>945016</v>
      </c>
      <c r="M158" s="36">
        <f t="shared" si="35"/>
        <v>0.23261313914608547</v>
      </c>
      <c r="N158" s="31">
        <f t="shared" si="36"/>
        <v>3788941</v>
      </c>
      <c r="O158" s="36">
        <f t="shared" si="37"/>
        <v>0.93263760618794622</v>
      </c>
      <c r="P158" s="31">
        <v>1054013</v>
      </c>
      <c r="Q158" s="31">
        <v>4263080</v>
      </c>
      <c r="R158" s="31">
        <v>3607080</v>
      </c>
      <c r="S158" s="31">
        <v>3507731</v>
      </c>
      <c r="T158" s="36">
        <f t="shared" si="38"/>
        <v>0.97245722301695559</v>
      </c>
      <c r="U158" s="36">
        <f t="shared" si="39"/>
        <v>-0.1034114379993416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22896708</v>
      </c>
      <c r="E159" s="31">
        <v>23404708</v>
      </c>
      <c r="F159" s="31">
        <v>6892237</v>
      </c>
      <c r="G159" s="36">
        <f t="shared" si="32"/>
        <v>0.30101432048659571</v>
      </c>
      <c r="H159" s="31">
        <v>5703741</v>
      </c>
      <c r="I159" s="36">
        <f t="shared" si="33"/>
        <v>0.24910746994720814</v>
      </c>
      <c r="J159" s="31">
        <v>9000960</v>
      </c>
      <c r="K159" s="36">
        <f t="shared" si="34"/>
        <v>0.38457903426951534</v>
      </c>
      <c r="L159" s="31">
        <v>1297140</v>
      </c>
      <c r="M159" s="36">
        <f t="shared" si="35"/>
        <v>5.5422182579675849E-2</v>
      </c>
      <c r="N159" s="31">
        <f t="shared" si="36"/>
        <v>22894078</v>
      </c>
      <c r="O159" s="36">
        <f t="shared" si="37"/>
        <v>0.97818259471555891</v>
      </c>
      <c r="P159" s="31">
        <v>2077792</v>
      </c>
      <c r="Q159" s="31">
        <v>20908440</v>
      </c>
      <c r="R159" s="31">
        <v>21616440</v>
      </c>
      <c r="S159" s="31">
        <v>21089198</v>
      </c>
      <c r="T159" s="36">
        <f t="shared" si="38"/>
        <v>0.97560921224771513</v>
      </c>
      <c r="U159" s="36">
        <f t="shared" si="39"/>
        <v>-0.37571229458964128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2009000</v>
      </c>
      <c r="E160" s="31">
        <v>2009000</v>
      </c>
      <c r="F160" s="31">
        <v>685082</v>
      </c>
      <c r="G160" s="36">
        <f t="shared" si="32"/>
        <v>0.34100647088103536</v>
      </c>
      <c r="H160" s="31">
        <v>837927</v>
      </c>
      <c r="I160" s="36">
        <f t="shared" si="33"/>
        <v>0.41708661025385763</v>
      </c>
      <c r="J160" s="31">
        <v>481861</v>
      </c>
      <c r="K160" s="36">
        <f t="shared" si="34"/>
        <v>0.23985116973618717</v>
      </c>
      <c r="L160" s="31">
        <v>97</v>
      </c>
      <c r="M160" s="36">
        <f t="shared" si="35"/>
        <v>4.8282727725236438E-5</v>
      </c>
      <c r="N160" s="31">
        <f t="shared" si="36"/>
        <v>2004967</v>
      </c>
      <c r="O160" s="36">
        <f t="shared" si="37"/>
        <v>0.99799253359880535</v>
      </c>
      <c r="P160" s="31">
        <v>663882</v>
      </c>
      <c r="Q160" s="31">
        <v>2004000</v>
      </c>
      <c r="R160" s="31">
        <v>2006500</v>
      </c>
      <c r="S160" s="31">
        <v>2680332</v>
      </c>
      <c r="T160" s="36">
        <f t="shared" si="38"/>
        <v>1.3358245701470222</v>
      </c>
      <c r="U160" s="36">
        <f t="shared" si="39"/>
        <v>-0.99985388969726552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1871798</v>
      </c>
      <c r="E161" s="31">
        <v>1966798</v>
      </c>
      <c r="F161" s="31">
        <v>1133436</v>
      </c>
      <c r="G161" s="36">
        <f t="shared" si="32"/>
        <v>0.60553328938272188</v>
      </c>
      <c r="H161" s="31">
        <v>139526</v>
      </c>
      <c r="I161" s="36">
        <f t="shared" si="33"/>
        <v>7.4541163095590446E-2</v>
      </c>
      <c r="J161" s="31">
        <v>185236</v>
      </c>
      <c r="K161" s="36">
        <f t="shared" si="34"/>
        <v>9.418150720104454E-2</v>
      </c>
      <c r="L161" s="31">
        <v>448806</v>
      </c>
      <c r="M161" s="36">
        <f t="shared" si="35"/>
        <v>0.22819120214683969</v>
      </c>
      <c r="N161" s="31">
        <f t="shared" si="36"/>
        <v>1907004</v>
      </c>
      <c r="O161" s="36">
        <f t="shared" si="37"/>
        <v>0.96959830140156744</v>
      </c>
      <c r="P161" s="31">
        <v>946194</v>
      </c>
      <c r="Q161" s="31">
        <v>1870300</v>
      </c>
      <c r="R161" s="31">
        <v>2370280</v>
      </c>
      <c r="S161" s="31">
        <v>2817728</v>
      </c>
      <c r="T161" s="36">
        <f t="shared" si="38"/>
        <v>1.188774322021027</v>
      </c>
      <c r="U161" s="36">
        <f t="shared" si="39"/>
        <v>-0.52567232512571416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24567763</v>
      </c>
      <c r="E162" s="31">
        <v>24567763</v>
      </c>
      <c r="F162" s="31">
        <v>10236568</v>
      </c>
      <c r="G162" s="36">
        <f t="shared" si="32"/>
        <v>0.41666667005864555</v>
      </c>
      <c r="H162" s="31">
        <v>0</v>
      </c>
      <c r="I162" s="36">
        <f t="shared" si="33"/>
        <v>0</v>
      </c>
      <c r="J162" s="31">
        <v>14331196</v>
      </c>
      <c r="K162" s="36">
        <f t="shared" si="34"/>
        <v>0.58333337064510105</v>
      </c>
      <c r="L162" s="31">
        <v>0</v>
      </c>
      <c r="M162" s="36">
        <f t="shared" si="35"/>
        <v>0</v>
      </c>
      <c r="N162" s="31">
        <f t="shared" si="36"/>
        <v>24567764</v>
      </c>
      <c r="O162" s="36">
        <f t="shared" si="37"/>
        <v>1.0000000407037466</v>
      </c>
      <c r="P162" s="31">
        <v>0</v>
      </c>
      <c r="Q162" s="31">
        <v>22494451</v>
      </c>
      <c r="R162" s="31">
        <v>22494451</v>
      </c>
      <c r="S162" s="31">
        <v>22494451</v>
      </c>
      <c r="T162" s="36">
        <f t="shared" si="38"/>
        <v>1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55487738</v>
      </c>
      <c r="E163" s="32">
        <f>SUM(E158:E162)</f>
        <v>56010877</v>
      </c>
      <c r="F163" s="32">
        <f>SUM(F158:F162)</f>
        <v>19955516</v>
      </c>
      <c r="G163" s="37">
        <f t="shared" si="32"/>
        <v>0.35963830423218912</v>
      </c>
      <c r="H163" s="32">
        <f>SUM(H158:H162)</f>
        <v>7628482</v>
      </c>
      <c r="I163" s="37">
        <f t="shared" si="33"/>
        <v>0.1374805006468276</v>
      </c>
      <c r="J163" s="32">
        <f>SUM(J158:J162)</f>
        <v>24887697</v>
      </c>
      <c r="K163" s="37">
        <f t="shared" si="34"/>
        <v>0.44433685621455277</v>
      </c>
      <c r="L163" s="32">
        <f>SUM(L158:L162)</f>
        <v>2691059</v>
      </c>
      <c r="M163" s="37">
        <f t="shared" si="35"/>
        <v>4.8045293059774799E-2</v>
      </c>
      <c r="N163" s="32">
        <f t="shared" si="36"/>
        <v>55162754</v>
      </c>
      <c r="O163" s="37">
        <f t="shared" si="37"/>
        <v>0.9848578875135271</v>
      </c>
      <c r="P163" s="32">
        <f>SUM(P158:P162)</f>
        <v>4741881</v>
      </c>
      <c r="Q163" s="32">
        <f>SUM(Q158:Q162)</f>
        <v>51540271</v>
      </c>
      <c r="R163" s="32">
        <f>SUM(R158:R162)</f>
        <v>52094751</v>
      </c>
      <c r="S163" s="32">
        <f>SUM(S158:S162)</f>
        <v>52589440</v>
      </c>
      <c r="T163" s="37">
        <f t="shared" si="38"/>
        <v>1.0094959471060723</v>
      </c>
      <c r="U163" s="37">
        <f t="shared" si="39"/>
        <v>-0.4324912413449431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5709696</v>
      </c>
      <c r="E164" s="31">
        <v>6609696</v>
      </c>
      <c r="F164" s="31">
        <v>1770508</v>
      </c>
      <c r="G164" s="36">
        <f t="shared" si="32"/>
        <v>0.31008796265160177</v>
      </c>
      <c r="H164" s="31">
        <v>1464174</v>
      </c>
      <c r="I164" s="36">
        <f t="shared" si="33"/>
        <v>0.256436419732329</v>
      </c>
      <c r="J164" s="31">
        <v>1750558</v>
      </c>
      <c r="K164" s="36">
        <f t="shared" si="34"/>
        <v>0.26484697632084742</v>
      </c>
      <c r="L164" s="31">
        <v>2498555</v>
      </c>
      <c r="M164" s="36">
        <f t="shared" si="35"/>
        <v>0.37801360304619153</v>
      </c>
      <c r="N164" s="31">
        <f t="shared" si="36"/>
        <v>7483795</v>
      </c>
      <c r="O164" s="36">
        <f t="shared" si="37"/>
        <v>1.1322449625519841</v>
      </c>
      <c r="P164" s="31">
        <v>1917493</v>
      </c>
      <c r="Q164" s="31">
        <v>6320611</v>
      </c>
      <c r="R164" s="31">
        <v>6544876</v>
      </c>
      <c r="S164" s="31">
        <v>3818560</v>
      </c>
      <c r="T164" s="36">
        <f t="shared" si="38"/>
        <v>0.58344268096141161</v>
      </c>
      <c r="U164" s="36">
        <f t="shared" si="39"/>
        <v>0.30303213623204872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9516250</v>
      </c>
      <c r="E165" s="31">
        <v>8887743</v>
      </c>
      <c r="F165" s="31">
        <v>1429732</v>
      </c>
      <c r="G165" s="36">
        <f t="shared" si="32"/>
        <v>0.15024111388414554</v>
      </c>
      <c r="H165" s="31">
        <v>3365787</v>
      </c>
      <c r="I165" s="36">
        <f t="shared" si="33"/>
        <v>0.35368837514777357</v>
      </c>
      <c r="J165" s="31">
        <v>2564828</v>
      </c>
      <c r="K165" s="36">
        <f t="shared" si="34"/>
        <v>0.28858035161457751</v>
      </c>
      <c r="L165" s="31">
        <v>1599545</v>
      </c>
      <c r="M165" s="36">
        <f t="shared" si="35"/>
        <v>0.1799720131421442</v>
      </c>
      <c r="N165" s="31">
        <f t="shared" si="36"/>
        <v>8959892</v>
      </c>
      <c r="O165" s="36">
        <f t="shared" si="37"/>
        <v>1.0081178089870511</v>
      </c>
      <c r="P165" s="31">
        <v>665070</v>
      </c>
      <c r="Q165" s="31">
        <v>4347578</v>
      </c>
      <c r="R165" s="31">
        <v>3803908</v>
      </c>
      <c r="S165" s="31">
        <v>3747815</v>
      </c>
      <c r="T165" s="36">
        <f t="shared" si="38"/>
        <v>0.98525384946218464</v>
      </c>
      <c r="U165" s="36">
        <f t="shared" si="39"/>
        <v>1.4050776609980904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41950036</v>
      </c>
      <c r="E166" s="31">
        <v>42248760</v>
      </c>
      <c r="F166" s="31">
        <v>16478831</v>
      </c>
      <c r="G166" s="36">
        <f t="shared" si="32"/>
        <v>0.39282042570833553</v>
      </c>
      <c r="H166" s="31">
        <v>14869869</v>
      </c>
      <c r="I166" s="36">
        <f t="shared" si="33"/>
        <v>0.35446617971913064</v>
      </c>
      <c r="J166" s="31">
        <v>10816194</v>
      </c>
      <c r="K166" s="36">
        <f t="shared" si="34"/>
        <v>0.25601210544404146</v>
      </c>
      <c r="L166" s="31">
        <v>105797</v>
      </c>
      <c r="M166" s="36">
        <f t="shared" si="35"/>
        <v>2.5041445003356312E-3</v>
      </c>
      <c r="N166" s="31">
        <f t="shared" si="36"/>
        <v>42270691</v>
      </c>
      <c r="O166" s="36">
        <f t="shared" si="37"/>
        <v>1.000519092157971</v>
      </c>
      <c r="P166" s="31">
        <v>6365683</v>
      </c>
      <c r="Q166" s="31">
        <v>27850266</v>
      </c>
      <c r="R166" s="31">
        <v>27820266</v>
      </c>
      <c r="S166" s="31">
        <v>28326128</v>
      </c>
      <c r="T166" s="36">
        <f t="shared" si="38"/>
        <v>1.0181832193840274</v>
      </c>
      <c r="U166" s="36">
        <f t="shared" si="39"/>
        <v>-0.9833801023393719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4178008</v>
      </c>
      <c r="E167" s="31">
        <v>4178008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900162</v>
      </c>
      <c r="K167" s="36">
        <f t="shared" si="34"/>
        <v>0.21545243570620257</v>
      </c>
      <c r="L167" s="31">
        <v>256919</v>
      </c>
      <c r="M167" s="36">
        <f t="shared" si="35"/>
        <v>6.1493180482181942E-2</v>
      </c>
      <c r="N167" s="31">
        <f t="shared" si="36"/>
        <v>1157081</v>
      </c>
      <c r="O167" s="36">
        <f t="shared" si="37"/>
        <v>0.27694561618838454</v>
      </c>
      <c r="P167" s="31">
        <v>366528</v>
      </c>
      <c r="Q167" s="31">
        <v>4177555</v>
      </c>
      <c r="R167" s="31">
        <v>4431555</v>
      </c>
      <c r="S167" s="31">
        <v>4422998</v>
      </c>
      <c r="T167" s="36">
        <f t="shared" si="38"/>
        <v>0.99806907507635578</v>
      </c>
      <c r="U167" s="36">
        <f t="shared" si="39"/>
        <v>-0.29904673039986029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16049</v>
      </c>
      <c r="E168" s="31">
        <v>16049</v>
      </c>
      <c r="F168" s="31">
        <v>11340</v>
      </c>
      <c r="G168" s="36">
        <f t="shared" si="32"/>
        <v>0.70658608012960311</v>
      </c>
      <c r="H168" s="31">
        <v>11741</v>
      </c>
      <c r="I168" s="36">
        <f t="shared" si="33"/>
        <v>0.73157206056452118</v>
      </c>
      <c r="J168" s="31">
        <v>9673</v>
      </c>
      <c r="K168" s="36">
        <f t="shared" si="34"/>
        <v>0.60271668016698865</v>
      </c>
      <c r="L168" s="31">
        <v>9202</v>
      </c>
      <c r="M168" s="36">
        <f t="shared" si="35"/>
        <v>0.57336905726213472</v>
      </c>
      <c r="N168" s="31">
        <f t="shared" si="36"/>
        <v>41956</v>
      </c>
      <c r="O168" s="36">
        <f t="shared" si="37"/>
        <v>2.6142438781232475</v>
      </c>
      <c r="P168" s="31">
        <v>7812</v>
      </c>
      <c r="Q168" s="31">
        <v>0</v>
      </c>
      <c r="R168" s="31">
        <v>15242</v>
      </c>
      <c r="S168" s="31">
        <v>31997</v>
      </c>
      <c r="T168" s="36">
        <f t="shared" si="38"/>
        <v>2.0992651882954991</v>
      </c>
      <c r="U168" s="36">
        <f t="shared" si="39"/>
        <v>0.17793138760880689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61370039</v>
      </c>
      <c r="E169" s="32">
        <f>SUM(E164:E168)</f>
        <v>61940256</v>
      </c>
      <c r="F169" s="32">
        <f>SUM(F164:F168)</f>
        <v>19690411</v>
      </c>
      <c r="G169" s="37">
        <f t="shared" si="32"/>
        <v>0.32084729488276842</v>
      </c>
      <c r="H169" s="32">
        <f>SUM(H164:H168)</f>
        <v>19711571</v>
      </c>
      <c r="I169" s="37">
        <f t="shared" si="33"/>
        <v>0.32119208853688364</v>
      </c>
      <c r="J169" s="32">
        <f>SUM(J164:J168)</f>
        <v>16041415</v>
      </c>
      <c r="K169" s="37">
        <f t="shared" si="34"/>
        <v>0.25898205845322952</v>
      </c>
      <c r="L169" s="32">
        <f>SUM(L164:L168)</f>
        <v>4470018</v>
      </c>
      <c r="M169" s="37">
        <f t="shared" si="35"/>
        <v>7.2166605188070262E-2</v>
      </c>
      <c r="N169" s="32">
        <f t="shared" si="36"/>
        <v>59913415</v>
      </c>
      <c r="O169" s="37">
        <f t="shared" si="37"/>
        <v>0.96727748429066873</v>
      </c>
      <c r="P169" s="32">
        <f>SUM(P164:P168)</f>
        <v>9322586</v>
      </c>
      <c r="Q169" s="32">
        <f>SUM(Q164:Q168)</f>
        <v>42696010</v>
      </c>
      <c r="R169" s="32">
        <f>SUM(R164:R168)</f>
        <v>42615847</v>
      </c>
      <c r="S169" s="32">
        <f>SUM(S164:S168)</f>
        <v>40347498</v>
      </c>
      <c r="T169" s="37">
        <f t="shared" si="38"/>
        <v>0.9467721713943642</v>
      </c>
      <c r="U169" s="37">
        <f t="shared" si="39"/>
        <v>-0.52051737575818557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905334504</v>
      </c>
      <c r="E170" s="32">
        <f>SUM(E105,E107:E111,E113:E120,E122:E125,E127:E131,E133:E136,E138:E143,E145:E149,E151:E156,E158:E162,E164:E168)</f>
        <v>887236814</v>
      </c>
      <c r="F170" s="32">
        <f>SUM(F105,F107:F111,F113:F120,F122:F125,F127:F131,F133:F136,F138:F143,F145:F149,F151:F156,F158:F162,F164:F168)</f>
        <v>185907730</v>
      </c>
      <c r="G170" s="37">
        <f t="shared" si="32"/>
        <v>0.20534700619341467</v>
      </c>
      <c r="H170" s="32">
        <f>SUM(H105,H107:H111,H113:H120,H122:H125,H127:H131,H133:H136,H138:H143,H145:H149,H151:H156,H158:H162,H164:H168)</f>
        <v>340271497</v>
      </c>
      <c r="I170" s="37">
        <f t="shared" si="33"/>
        <v>0.37585168299296368</v>
      </c>
      <c r="J170" s="32">
        <f>SUM(J105,J107:J111,J113:J120,J122:J125,J127:J131,J133:J136,J138:J143,J145:J149,J151:J156,J158:J162,J164:J168)</f>
        <v>194198129</v>
      </c>
      <c r="K170" s="37">
        <f t="shared" si="34"/>
        <v>0.21887970149083558</v>
      </c>
      <c r="L170" s="32">
        <f>SUM(L105,L107:L111,L113:L120,L122:L125,L127:L131,L133:L136,L138:L143,L145:L149,L151:L156,L158:L162,L164:L168)</f>
        <v>139625078</v>
      </c>
      <c r="M170" s="37">
        <f t="shared" si="35"/>
        <v>0.15737069945341561</v>
      </c>
      <c r="N170" s="32">
        <f t="shared" si="36"/>
        <v>860002434</v>
      </c>
      <c r="O170" s="37">
        <f t="shared" si="37"/>
        <v>0.969304271903217</v>
      </c>
      <c r="P170" s="32">
        <f>SUM(P105,P107:P111,P113:P120,P122:P125,P127:P131,P133:P136,P138:P143,P145:P149,P151:P156,P158:P162,P164:P168)</f>
        <v>137385973</v>
      </c>
      <c r="Q170" s="32">
        <f>SUM(Q105,Q107:Q111,Q113:Q120,Q122:Q125,Q127:Q131,Q133:Q136,Q138:Q143,Q145:Q149,Q151:Q156,Q158:Q162,Q164:Q168)</f>
        <v>725035811</v>
      </c>
      <c r="R170" s="32">
        <f>SUM(R105,R107:R111,R113:R120,R122:R125,R127:R131,R133:R136,R138:R143,R145:R149,R151:R156,R158:R162,R164:R168)</f>
        <v>803332752</v>
      </c>
      <c r="S170" s="32">
        <f>SUM(S105,S107:S111,S113:S120,S122:S125,S127:S131,S133:S136,S138:S143,S145:S149,S151:S156,S158:S162,S164:S168)</f>
        <v>734351347</v>
      </c>
      <c r="T170" s="37">
        <f t="shared" si="38"/>
        <v>0.91413096898108293</v>
      </c>
      <c r="U170" s="37">
        <f t="shared" si="39"/>
        <v>1.6297915654023942E-2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565939</v>
      </c>
      <c r="E173" s="31">
        <v>8419063</v>
      </c>
      <c r="F173" s="31">
        <v>73587</v>
      </c>
      <c r="G173" s="36">
        <f t="shared" ref="G173:G205" si="40">IF(($D173     =0),0,($F173     /$D173     ))</f>
        <v>0.13002638093504776</v>
      </c>
      <c r="H173" s="31">
        <v>3580855</v>
      </c>
      <c r="I173" s="36">
        <f t="shared" ref="I173:I205" si="41">IF(($D173     =0),0,($H173     /$D173     ))</f>
        <v>6.3272808553572029</v>
      </c>
      <c r="J173" s="31">
        <v>91236</v>
      </c>
      <c r="K173" s="36">
        <f t="shared" ref="K173:K205" si="42">IF(($E173     =0),0,($J173     /$E173     ))</f>
        <v>1.0836835405555226E-2</v>
      </c>
      <c r="L173" s="31">
        <v>4589177</v>
      </c>
      <c r="M173" s="36">
        <f t="shared" ref="M173:M205" si="43">IF(($E173     =0),0,($L173     /$E173     ))</f>
        <v>0.54509355732342191</v>
      </c>
      <c r="N173" s="31">
        <f t="shared" ref="N173:N205" si="44">$F173     +$H173     +$J173     +$L173</f>
        <v>8334855</v>
      </c>
      <c r="O173" s="36">
        <f t="shared" ref="O173:O205" si="45">IF(($E173     =0),0,($N173     /$E173     ))</f>
        <v>0.98999793682503623</v>
      </c>
      <c r="P173" s="31">
        <v>92478</v>
      </c>
      <c r="Q173" s="31">
        <v>741600</v>
      </c>
      <c r="R173" s="31">
        <v>497600</v>
      </c>
      <c r="S173" s="31">
        <v>414680</v>
      </c>
      <c r="T173" s="36">
        <f t="shared" ref="T173:T205" si="46">IF(($R173     =0),0,($S173     /$R173     ))</f>
        <v>0.8333601286173633</v>
      </c>
      <c r="U173" s="36">
        <f t="shared" ref="U173:U205" si="47">IF(($P173     =0),0,(($L173     /$P173     )-1))</f>
        <v>48.624526914509396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157837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149892</v>
      </c>
      <c r="R174" s="31">
        <v>149892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53344</v>
      </c>
      <c r="E175" s="31">
        <v>53344</v>
      </c>
      <c r="F175" s="31">
        <v>2557</v>
      </c>
      <c r="G175" s="36">
        <f t="shared" si="40"/>
        <v>4.7934163167366525E-2</v>
      </c>
      <c r="H175" s="31">
        <v>5124</v>
      </c>
      <c r="I175" s="36">
        <f t="shared" si="41"/>
        <v>9.6055788842231551E-2</v>
      </c>
      <c r="J175" s="31">
        <v>5450</v>
      </c>
      <c r="K175" s="36">
        <f t="shared" si="42"/>
        <v>0.10216706658668266</v>
      </c>
      <c r="L175" s="31">
        <v>6529</v>
      </c>
      <c r="M175" s="36">
        <f t="shared" si="43"/>
        <v>0.12239427114577085</v>
      </c>
      <c r="N175" s="31">
        <f t="shared" si="44"/>
        <v>19660</v>
      </c>
      <c r="O175" s="36">
        <f t="shared" si="45"/>
        <v>0.36855128974205159</v>
      </c>
      <c r="P175" s="31">
        <v>4840</v>
      </c>
      <c r="Q175" s="31">
        <v>58100</v>
      </c>
      <c r="R175" s="31">
        <v>58100</v>
      </c>
      <c r="S175" s="31">
        <v>23649</v>
      </c>
      <c r="T175" s="36">
        <f t="shared" si="46"/>
        <v>0.40703958691910497</v>
      </c>
      <c r="U175" s="36">
        <f t="shared" si="47"/>
        <v>0.34896694214876023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190039</v>
      </c>
      <c r="E176" s="31">
        <v>215039</v>
      </c>
      <c r="F176" s="31">
        <v>72181</v>
      </c>
      <c r="G176" s="36">
        <f t="shared" si="40"/>
        <v>0.37982203652934399</v>
      </c>
      <c r="H176" s="31">
        <v>57007</v>
      </c>
      <c r="I176" s="36">
        <f t="shared" si="41"/>
        <v>0.29997526823441506</v>
      </c>
      <c r="J176" s="31">
        <v>70205</v>
      </c>
      <c r="K176" s="36">
        <f t="shared" si="42"/>
        <v>0.32647566255423432</v>
      </c>
      <c r="L176" s="31">
        <v>80098</v>
      </c>
      <c r="M176" s="36">
        <f t="shared" si="43"/>
        <v>0.37248127083924309</v>
      </c>
      <c r="N176" s="31">
        <f t="shared" si="44"/>
        <v>279491</v>
      </c>
      <c r="O176" s="36">
        <f t="shared" si="45"/>
        <v>1.2997223759411083</v>
      </c>
      <c r="P176" s="31">
        <v>63181</v>
      </c>
      <c r="Q176" s="31">
        <v>180474</v>
      </c>
      <c r="R176" s="31">
        <v>180474</v>
      </c>
      <c r="S176" s="31">
        <v>266664</v>
      </c>
      <c r="T176" s="36">
        <f t="shared" si="46"/>
        <v>1.477575717277835</v>
      </c>
      <c r="U176" s="36">
        <f t="shared" si="47"/>
        <v>0.26775454646175278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518523</v>
      </c>
      <c r="E177" s="31">
        <v>518517</v>
      </c>
      <c r="F177" s="31">
        <v>21798</v>
      </c>
      <c r="G177" s="36">
        <f t="shared" si="40"/>
        <v>4.2038636666068815E-2</v>
      </c>
      <c r="H177" s="31">
        <v>23286</v>
      </c>
      <c r="I177" s="36">
        <f t="shared" si="41"/>
        <v>4.4908326149466854E-2</v>
      </c>
      <c r="J177" s="31">
        <v>29049</v>
      </c>
      <c r="K177" s="36">
        <f t="shared" si="42"/>
        <v>5.6023235496618237E-2</v>
      </c>
      <c r="L177" s="31">
        <v>47423</v>
      </c>
      <c r="M177" s="36">
        <f t="shared" si="43"/>
        <v>9.145891070109563E-2</v>
      </c>
      <c r="N177" s="31">
        <f t="shared" si="44"/>
        <v>121556</v>
      </c>
      <c r="O177" s="36">
        <f t="shared" si="45"/>
        <v>0.2344301151167657</v>
      </c>
      <c r="P177" s="31">
        <v>37595</v>
      </c>
      <c r="Q177" s="31">
        <v>486546</v>
      </c>
      <c r="R177" s="31">
        <v>491575</v>
      </c>
      <c r="S177" s="31">
        <v>106868</v>
      </c>
      <c r="T177" s="36">
        <f t="shared" si="46"/>
        <v>0.21739917611758125</v>
      </c>
      <c r="U177" s="36">
        <f t="shared" si="47"/>
        <v>0.26141774172097354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459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459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1485682</v>
      </c>
      <c r="E179" s="32">
        <f>SUM(E173:E178)</f>
        <v>9205963</v>
      </c>
      <c r="F179" s="32">
        <f>SUM(F173:F178)</f>
        <v>170123</v>
      </c>
      <c r="G179" s="37">
        <f t="shared" si="40"/>
        <v>0.11450835373922549</v>
      </c>
      <c r="H179" s="32">
        <f>SUM(H173:H178)</f>
        <v>3666731</v>
      </c>
      <c r="I179" s="37">
        <f t="shared" si="41"/>
        <v>2.4680456517612788</v>
      </c>
      <c r="J179" s="32">
        <f>SUM(J173:J178)</f>
        <v>195940</v>
      </c>
      <c r="K179" s="37">
        <f t="shared" si="42"/>
        <v>2.1284030796126379E-2</v>
      </c>
      <c r="L179" s="32">
        <f>SUM(L173:L178)</f>
        <v>4723227</v>
      </c>
      <c r="M179" s="37">
        <f t="shared" si="43"/>
        <v>0.51306169707612337</v>
      </c>
      <c r="N179" s="32">
        <f t="shared" si="44"/>
        <v>8756021</v>
      </c>
      <c r="O179" s="37">
        <f t="shared" si="45"/>
        <v>0.95112493934637798</v>
      </c>
      <c r="P179" s="32">
        <f>SUM(P173:P178)</f>
        <v>198094</v>
      </c>
      <c r="Q179" s="32">
        <f>SUM(Q173:Q178)</f>
        <v>1616612</v>
      </c>
      <c r="R179" s="32">
        <f>SUM(R173:R178)</f>
        <v>1377641</v>
      </c>
      <c r="S179" s="32">
        <f>SUM(S173:S178)</f>
        <v>811861</v>
      </c>
      <c r="T179" s="37">
        <f t="shared" si="46"/>
        <v>0.58931245513163444</v>
      </c>
      <c r="U179" s="37">
        <f t="shared" si="47"/>
        <v>22.84336224216786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171278</v>
      </c>
      <c r="E180" s="31">
        <v>171278</v>
      </c>
      <c r="F180" s="31">
        <v>67249</v>
      </c>
      <c r="G180" s="36">
        <f t="shared" si="40"/>
        <v>0.39263069395952777</v>
      </c>
      <c r="H180" s="31">
        <v>69379</v>
      </c>
      <c r="I180" s="36">
        <f t="shared" si="41"/>
        <v>0.40506661684512896</v>
      </c>
      <c r="J180" s="31">
        <v>63812</v>
      </c>
      <c r="K180" s="36">
        <f t="shared" si="42"/>
        <v>0.37256390196055533</v>
      </c>
      <c r="L180" s="31">
        <v>72920</v>
      </c>
      <c r="M180" s="36">
        <f t="shared" si="43"/>
        <v>0.42574060883475984</v>
      </c>
      <c r="N180" s="31">
        <f t="shared" si="44"/>
        <v>273360</v>
      </c>
      <c r="O180" s="36">
        <f t="shared" si="45"/>
        <v>1.5960018215999721</v>
      </c>
      <c r="P180" s="31">
        <v>64048</v>
      </c>
      <c r="Q180" s="31">
        <v>250758</v>
      </c>
      <c r="R180" s="31">
        <v>250758</v>
      </c>
      <c r="S180" s="31">
        <v>320493</v>
      </c>
      <c r="T180" s="36">
        <f t="shared" si="46"/>
        <v>1.2780968104706529</v>
      </c>
      <c r="U180" s="36">
        <f t="shared" si="47"/>
        <v>0.13852110916812399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</v>
      </c>
      <c r="E181" s="31">
        <v>400000</v>
      </c>
      <c r="F181" s="31">
        <v>95632</v>
      </c>
      <c r="G181" s="36">
        <f t="shared" si="40"/>
        <v>0.23907999999999999</v>
      </c>
      <c r="H181" s="31">
        <v>85788</v>
      </c>
      <c r="I181" s="36">
        <f t="shared" si="41"/>
        <v>0.21446999999999999</v>
      </c>
      <c r="J181" s="31">
        <v>76508</v>
      </c>
      <c r="K181" s="36">
        <f t="shared" si="42"/>
        <v>0.19127</v>
      </c>
      <c r="L181" s="31">
        <v>92426</v>
      </c>
      <c r="M181" s="36">
        <f t="shared" si="43"/>
        <v>0.23106499999999999</v>
      </c>
      <c r="N181" s="31">
        <f t="shared" si="44"/>
        <v>350354</v>
      </c>
      <c r="O181" s="36">
        <f t="shared" si="45"/>
        <v>0.87588500000000002</v>
      </c>
      <c r="P181" s="31">
        <v>80717</v>
      </c>
      <c r="Q181" s="31">
        <v>471600</v>
      </c>
      <c r="R181" s="31">
        <v>450000</v>
      </c>
      <c r="S181" s="31">
        <v>329343</v>
      </c>
      <c r="T181" s="36">
        <f t="shared" si="46"/>
        <v>0.73187333333333338</v>
      </c>
      <c r="U181" s="36">
        <f t="shared" si="47"/>
        <v>0.14506237843329162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157074</v>
      </c>
      <c r="E182" s="31">
        <v>157074</v>
      </c>
      <c r="F182" s="31">
        <v>37324</v>
      </c>
      <c r="G182" s="36">
        <f t="shared" si="40"/>
        <v>0.23762048461234833</v>
      </c>
      <c r="H182" s="31">
        <v>37126</v>
      </c>
      <c r="I182" s="36">
        <f t="shared" si="41"/>
        <v>0.2363599322612272</v>
      </c>
      <c r="J182" s="31">
        <v>34734</v>
      </c>
      <c r="K182" s="36">
        <f t="shared" si="42"/>
        <v>0.22113144123152145</v>
      </c>
      <c r="L182" s="31">
        <v>42002</v>
      </c>
      <c r="M182" s="36">
        <f t="shared" si="43"/>
        <v>0.26740262551408889</v>
      </c>
      <c r="N182" s="31">
        <f t="shared" si="44"/>
        <v>151186</v>
      </c>
      <c r="O182" s="36">
        <f t="shared" si="45"/>
        <v>0.9625144836191859</v>
      </c>
      <c r="P182" s="31">
        <v>50948</v>
      </c>
      <c r="Q182" s="31">
        <v>149168</v>
      </c>
      <c r="R182" s="31">
        <v>149168</v>
      </c>
      <c r="S182" s="31">
        <v>157278</v>
      </c>
      <c r="T182" s="36">
        <f t="shared" si="46"/>
        <v>1.0543682291108012</v>
      </c>
      <c r="U182" s="36">
        <f t="shared" si="47"/>
        <v>-0.17559079846117609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477835</v>
      </c>
      <c r="E183" s="31">
        <v>557835</v>
      </c>
      <c r="F183" s="31">
        <v>107146</v>
      </c>
      <c r="G183" s="36">
        <f t="shared" si="40"/>
        <v>0.22423221404878252</v>
      </c>
      <c r="H183" s="31">
        <v>132286</v>
      </c>
      <c r="I183" s="36">
        <f t="shared" si="41"/>
        <v>0.2768445174589555</v>
      </c>
      <c r="J183" s="31">
        <v>157521</v>
      </c>
      <c r="K183" s="36">
        <f t="shared" si="42"/>
        <v>0.28237919814999057</v>
      </c>
      <c r="L183" s="31">
        <v>135362</v>
      </c>
      <c r="M183" s="36">
        <f t="shared" si="43"/>
        <v>0.24265598250378695</v>
      </c>
      <c r="N183" s="31">
        <f t="shared" si="44"/>
        <v>532315</v>
      </c>
      <c r="O183" s="36">
        <f t="shared" si="45"/>
        <v>0.95425170525334557</v>
      </c>
      <c r="P183" s="31">
        <v>124367</v>
      </c>
      <c r="Q183" s="31">
        <v>557784</v>
      </c>
      <c r="R183" s="31">
        <v>453784</v>
      </c>
      <c r="S183" s="31">
        <v>446999</v>
      </c>
      <c r="T183" s="36">
        <f t="shared" si="46"/>
        <v>0.98504795232974274</v>
      </c>
      <c r="U183" s="36">
        <f t="shared" si="47"/>
        <v>8.8407696575458106E-2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61926710</v>
      </c>
      <c r="E184" s="31">
        <v>61947710</v>
      </c>
      <c r="F184" s="31">
        <v>26450797</v>
      </c>
      <c r="G184" s="36">
        <f t="shared" si="40"/>
        <v>0.42713066784913972</v>
      </c>
      <c r="H184" s="31">
        <v>21145814</v>
      </c>
      <c r="I184" s="36">
        <f t="shared" si="41"/>
        <v>0.34146516099434315</v>
      </c>
      <c r="J184" s="31">
        <v>15870451</v>
      </c>
      <c r="K184" s="36">
        <f t="shared" si="42"/>
        <v>0.25619108438391025</v>
      </c>
      <c r="L184" s="31">
        <v>0</v>
      </c>
      <c r="M184" s="36">
        <f t="shared" si="43"/>
        <v>0</v>
      </c>
      <c r="N184" s="31">
        <f t="shared" si="44"/>
        <v>63467062</v>
      </c>
      <c r="O184" s="36">
        <f t="shared" si="45"/>
        <v>1.0245263626371337</v>
      </c>
      <c r="P184" s="31">
        <v>0</v>
      </c>
      <c r="Q184" s="31">
        <v>49045850</v>
      </c>
      <c r="R184" s="31">
        <v>49069845</v>
      </c>
      <c r="S184" s="31">
        <v>50697453</v>
      </c>
      <c r="T184" s="36">
        <f t="shared" si="46"/>
        <v>1.0331692101330257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63132897</v>
      </c>
      <c r="E185" s="32">
        <f>SUM(E180:E184)</f>
        <v>63233897</v>
      </c>
      <c r="F185" s="32">
        <f>SUM(F180:F184)</f>
        <v>26758148</v>
      </c>
      <c r="G185" s="37">
        <f t="shared" si="40"/>
        <v>0.42383843085800421</v>
      </c>
      <c r="H185" s="32">
        <f>SUM(H180:H184)</f>
        <v>21470393</v>
      </c>
      <c r="I185" s="37">
        <f t="shared" si="41"/>
        <v>0.34008249296717685</v>
      </c>
      <c r="J185" s="32">
        <f>SUM(J180:J184)</f>
        <v>16203026</v>
      </c>
      <c r="K185" s="37">
        <f t="shared" si="42"/>
        <v>0.25623956087982369</v>
      </c>
      <c r="L185" s="32">
        <f>SUM(L180:L184)</f>
        <v>342710</v>
      </c>
      <c r="M185" s="37">
        <f t="shared" si="43"/>
        <v>5.4197197430359226E-3</v>
      </c>
      <c r="N185" s="32">
        <f t="shared" si="44"/>
        <v>64774277</v>
      </c>
      <c r="O185" s="37">
        <f t="shared" si="45"/>
        <v>1.0243600358839184</v>
      </c>
      <c r="P185" s="32">
        <f>SUM(P180:P184)</f>
        <v>320080</v>
      </c>
      <c r="Q185" s="32">
        <f>SUM(Q180:Q184)</f>
        <v>50475160</v>
      </c>
      <c r="R185" s="32">
        <f>SUM(R180:R184)</f>
        <v>50373555</v>
      </c>
      <c r="S185" s="32">
        <f>SUM(S180:S184)</f>
        <v>51951566</v>
      </c>
      <c r="T185" s="37">
        <f t="shared" si="46"/>
        <v>1.0313261789841912</v>
      </c>
      <c r="U185" s="37">
        <f t="shared" si="47"/>
        <v>7.0701074731317259E-2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1245612</v>
      </c>
      <c r="E187" s="31">
        <v>1245612</v>
      </c>
      <c r="F187" s="31">
        <v>455162</v>
      </c>
      <c r="G187" s="36">
        <f t="shared" si="40"/>
        <v>0.36541234349058938</v>
      </c>
      <c r="H187" s="31">
        <v>192368</v>
      </c>
      <c r="I187" s="36">
        <f t="shared" si="41"/>
        <v>0.15443653400898513</v>
      </c>
      <c r="J187" s="31">
        <v>379233</v>
      </c>
      <c r="K187" s="36">
        <f t="shared" si="42"/>
        <v>0.30445515939152801</v>
      </c>
      <c r="L187" s="31">
        <v>202555</v>
      </c>
      <c r="M187" s="36">
        <f t="shared" si="43"/>
        <v>0.16261484314537752</v>
      </c>
      <c r="N187" s="31">
        <f t="shared" si="44"/>
        <v>1229318</v>
      </c>
      <c r="O187" s="36">
        <f t="shared" si="45"/>
        <v>0.9869188800364801</v>
      </c>
      <c r="P187" s="31">
        <v>341086</v>
      </c>
      <c r="Q187" s="31">
        <v>1421299</v>
      </c>
      <c r="R187" s="31">
        <v>1435598</v>
      </c>
      <c r="S187" s="31">
        <v>1412251</v>
      </c>
      <c r="T187" s="36">
        <f t="shared" si="46"/>
        <v>0.98373709074545934</v>
      </c>
      <c r="U187" s="36">
        <f t="shared" si="47"/>
        <v>-0.40614683686812125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2273974</v>
      </c>
      <c r="E188" s="31">
        <v>2256938</v>
      </c>
      <c r="F188" s="31">
        <v>574642</v>
      </c>
      <c r="G188" s="36">
        <f t="shared" si="40"/>
        <v>0.25270385677232898</v>
      </c>
      <c r="H188" s="31">
        <v>462164</v>
      </c>
      <c r="I188" s="36">
        <f t="shared" si="41"/>
        <v>0.20324067029790138</v>
      </c>
      <c r="J188" s="31">
        <v>552050</v>
      </c>
      <c r="K188" s="36">
        <f t="shared" si="42"/>
        <v>0.24460131381544375</v>
      </c>
      <c r="L188" s="31">
        <v>558644</v>
      </c>
      <c r="M188" s="36">
        <f t="shared" si="43"/>
        <v>0.24752297138866908</v>
      </c>
      <c r="N188" s="31">
        <f t="shared" si="44"/>
        <v>2147500</v>
      </c>
      <c r="O188" s="36">
        <f t="shared" si="45"/>
        <v>0.95151040923587626</v>
      </c>
      <c r="P188" s="31">
        <v>477644</v>
      </c>
      <c r="Q188" s="31">
        <v>2171897</v>
      </c>
      <c r="R188" s="31">
        <v>2171897</v>
      </c>
      <c r="S188" s="31">
        <v>1959246</v>
      </c>
      <c r="T188" s="36">
        <f t="shared" si="46"/>
        <v>0.90208973998306552</v>
      </c>
      <c r="U188" s="36">
        <f t="shared" si="47"/>
        <v>0.16958236678362959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374168</v>
      </c>
      <c r="E189" s="31">
        <v>406710</v>
      </c>
      <c r="F189" s="31">
        <v>31133</v>
      </c>
      <c r="G189" s="36">
        <f t="shared" si="40"/>
        <v>8.3205939577943602E-2</v>
      </c>
      <c r="H189" s="31">
        <v>25304</v>
      </c>
      <c r="I189" s="36">
        <f t="shared" si="41"/>
        <v>6.7627375938081283E-2</v>
      </c>
      <c r="J189" s="31">
        <v>15415</v>
      </c>
      <c r="K189" s="36">
        <f t="shared" si="42"/>
        <v>3.7901698999286963E-2</v>
      </c>
      <c r="L189" s="31">
        <v>11843</v>
      </c>
      <c r="M189" s="36">
        <f t="shared" si="43"/>
        <v>2.9119028300263087E-2</v>
      </c>
      <c r="N189" s="31">
        <f t="shared" si="44"/>
        <v>83695</v>
      </c>
      <c r="O189" s="36">
        <f t="shared" si="45"/>
        <v>0.20578544909149024</v>
      </c>
      <c r="P189" s="31">
        <v>14782</v>
      </c>
      <c r="Q189" s="31">
        <v>376570</v>
      </c>
      <c r="R189" s="31">
        <v>376570</v>
      </c>
      <c r="S189" s="31">
        <v>70174</v>
      </c>
      <c r="T189" s="36">
        <f t="shared" si="46"/>
        <v>0.18635047932655283</v>
      </c>
      <c r="U189" s="36">
        <f t="shared" si="47"/>
        <v>-0.19882289270734677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16414000</v>
      </c>
      <c r="F190" s="31">
        <v>7087083</v>
      </c>
      <c r="G190" s="36">
        <f t="shared" si="40"/>
        <v>0.41666664706919865</v>
      </c>
      <c r="H190" s="31">
        <v>5669667</v>
      </c>
      <c r="I190" s="36">
        <f t="shared" si="41"/>
        <v>0.33333335293080135</v>
      </c>
      <c r="J190" s="31">
        <v>4252250</v>
      </c>
      <c r="K190" s="36">
        <f t="shared" si="42"/>
        <v>0.25906238576824664</v>
      </c>
      <c r="L190" s="31">
        <v>0</v>
      </c>
      <c r="M190" s="36">
        <f t="shared" si="43"/>
        <v>0</v>
      </c>
      <c r="N190" s="31">
        <f t="shared" si="44"/>
        <v>17009000</v>
      </c>
      <c r="O190" s="36">
        <f t="shared" si="45"/>
        <v>1.0362495430729866</v>
      </c>
      <c r="P190" s="31">
        <v>0</v>
      </c>
      <c r="Q190" s="31">
        <v>14743000</v>
      </c>
      <c r="R190" s="31">
        <v>15364000</v>
      </c>
      <c r="S190" s="31">
        <v>4138670423</v>
      </c>
      <c r="T190" s="36">
        <f t="shared" si="46"/>
        <v>269.37453937776621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20902754</v>
      </c>
      <c r="E191" s="32">
        <f>SUM(E186:E190)</f>
        <v>20323260</v>
      </c>
      <c r="F191" s="32">
        <f>SUM(F186:F190)</f>
        <v>8148020</v>
      </c>
      <c r="G191" s="37">
        <f t="shared" si="40"/>
        <v>0.38980605139399332</v>
      </c>
      <c r="H191" s="32">
        <f>SUM(H186:H190)</f>
        <v>6349503</v>
      </c>
      <c r="I191" s="37">
        <f t="shared" si="41"/>
        <v>0.30376394421519765</v>
      </c>
      <c r="J191" s="32">
        <f>SUM(J186:J190)</f>
        <v>5198948</v>
      </c>
      <c r="K191" s="37">
        <f t="shared" si="42"/>
        <v>0.25581269934055856</v>
      </c>
      <c r="L191" s="32">
        <f>SUM(L186:L190)</f>
        <v>773042</v>
      </c>
      <c r="M191" s="37">
        <f t="shared" si="43"/>
        <v>3.8037303070471963E-2</v>
      </c>
      <c r="N191" s="32">
        <f t="shared" si="44"/>
        <v>20469513</v>
      </c>
      <c r="O191" s="37">
        <f t="shared" si="45"/>
        <v>1.0071963356272566</v>
      </c>
      <c r="P191" s="32">
        <f>SUM(P186:P190)</f>
        <v>833512</v>
      </c>
      <c r="Q191" s="32">
        <f>SUM(Q186:Q190)</f>
        <v>18712766</v>
      </c>
      <c r="R191" s="32">
        <f>SUM(R186:R190)</f>
        <v>19348065</v>
      </c>
      <c r="S191" s="32">
        <f>SUM(S186:S190)</f>
        <v>4142112094</v>
      </c>
      <c r="T191" s="37">
        <f t="shared" si="46"/>
        <v>214.08404892168804</v>
      </c>
      <c r="U191" s="37">
        <f t="shared" si="47"/>
        <v>-7.254844561326057E-2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377366</v>
      </c>
      <c r="E192" s="31">
        <v>323917</v>
      </c>
      <c r="F192" s="31">
        <v>80364</v>
      </c>
      <c r="G192" s="36">
        <f t="shared" si="40"/>
        <v>0.21296036208879443</v>
      </c>
      <c r="H192" s="31">
        <v>88233</v>
      </c>
      <c r="I192" s="36">
        <f t="shared" si="41"/>
        <v>0.2338127971253372</v>
      </c>
      <c r="J192" s="31">
        <v>36999</v>
      </c>
      <c r="K192" s="36">
        <f t="shared" si="42"/>
        <v>0.11422370545540987</v>
      </c>
      <c r="L192" s="31">
        <v>83970</v>
      </c>
      <c r="M192" s="36">
        <f t="shared" si="43"/>
        <v>0.25923307513961907</v>
      </c>
      <c r="N192" s="31">
        <f t="shared" si="44"/>
        <v>289566</v>
      </c>
      <c r="O192" s="36">
        <f t="shared" si="45"/>
        <v>0.89395122824674222</v>
      </c>
      <c r="P192" s="31">
        <v>65151</v>
      </c>
      <c r="Q192" s="31">
        <v>362119</v>
      </c>
      <c r="R192" s="31">
        <v>362119</v>
      </c>
      <c r="S192" s="31">
        <v>348924</v>
      </c>
      <c r="T192" s="36">
        <f t="shared" si="46"/>
        <v>0.9635617020924061</v>
      </c>
      <c r="U192" s="36">
        <f t="shared" si="47"/>
        <v>0.28885205138831327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241734</v>
      </c>
      <c r="E193" s="31">
        <v>241734</v>
      </c>
      <c r="F193" s="31">
        <v>110244</v>
      </c>
      <c r="G193" s="36">
        <f t="shared" si="40"/>
        <v>0.45605500260617043</v>
      </c>
      <c r="H193" s="31">
        <v>126397</v>
      </c>
      <c r="I193" s="36">
        <f t="shared" si="41"/>
        <v>0.5228763847865836</v>
      </c>
      <c r="J193" s="31">
        <v>56086</v>
      </c>
      <c r="K193" s="36">
        <f t="shared" si="42"/>
        <v>0.23201535572157828</v>
      </c>
      <c r="L193" s="31">
        <v>125335</v>
      </c>
      <c r="M193" s="36">
        <f t="shared" si="43"/>
        <v>0.51848312608073333</v>
      </c>
      <c r="N193" s="31">
        <f t="shared" si="44"/>
        <v>418062</v>
      </c>
      <c r="O193" s="36">
        <f t="shared" si="45"/>
        <v>1.7294298691950656</v>
      </c>
      <c r="P193" s="31">
        <v>20093</v>
      </c>
      <c r="Q193" s="31">
        <v>229565</v>
      </c>
      <c r="R193" s="31">
        <v>229565</v>
      </c>
      <c r="S193" s="31">
        <v>76660</v>
      </c>
      <c r="T193" s="36">
        <f t="shared" si="46"/>
        <v>0.33393592228780522</v>
      </c>
      <c r="U193" s="36">
        <f t="shared" si="47"/>
        <v>5.2377444881301942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523094</v>
      </c>
      <c r="E194" s="31">
        <v>564762</v>
      </c>
      <c r="F194" s="31">
        <v>149151</v>
      </c>
      <c r="G194" s="36">
        <f t="shared" si="40"/>
        <v>0.28513230891579716</v>
      </c>
      <c r="H194" s="31">
        <v>129366</v>
      </c>
      <c r="I194" s="36">
        <f t="shared" si="41"/>
        <v>0.24730927902059668</v>
      </c>
      <c r="J194" s="31">
        <v>106757</v>
      </c>
      <c r="K194" s="36">
        <f t="shared" si="42"/>
        <v>0.18903006930352964</v>
      </c>
      <c r="L194" s="31">
        <v>110126</v>
      </c>
      <c r="M194" s="36">
        <f t="shared" si="43"/>
        <v>0.19499541399740067</v>
      </c>
      <c r="N194" s="31">
        <f t="shared" si="44"/>
        <v>495400</v>
      </c>
      <c r="O194" s="36">
        <f t="shared" si="45"/>
        <v>0.87718366320680219</v>
      </c>
      <c r="P194" s="31">
        <v>153648</v>
      </c>
      <c r="Q194" s="31">
        <v>401582</v>
      </c>
      <c r="R194" s="31">
        <v>421582</v>
      </c>
      <c r="S194" s="31">
        <v>535629</v>
      </c>
      <c r="T194" s="36">
        <f t="shared" si="46"/>
        <v>1.2705215118292528</v>
      </c>
      <c r="U194" s="36">
        <f t="shared" si="47"/>
        <v>-0.28325783609288768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450646</v>
      </c>
      <c r="E195" s="31">
        <v>488256</v>
      </c>
      <c r="F195" s="31">
        <v>83321</v>
      </c>
      <c r="G195" s="36">
        <f t="shared" si="40"/>
        <v>0.18489235453105099</v>
      </c>
      <c r="H195" s="31">
        <v>177170</v>
      </c>
      <c r="I195" s="36">
        <f t="shared" si="41"/>
        <v>0.39314672714281274</v>
      </c>
      <c r="J195" s="31">
        <v>86134</v>
      </c>
      <c r="K195" s="36">
        <f t="shared" si="42"/>
        <v>0.17641155459431118</v>
      </c>
      <c r="L195" s="31">
        <v>108229</v>
      </c>
      <c r="M195" s="36">
        <f t="shared" si="43"/>
        <v>0.22166445471228208</v>
      </c>
      <c r="N195" s="31">
        <f t="shared" si="44"/>
        <v>454854</v>
      </c>
      <c r="O195" s="36">
        <f t="shared" si="45"/>
        <v>0.93158916633896971</v>
      </c>
      <c r="P195" s="31">
        <v>120760</v>
      </c>
      <c r="Q195" s="31">
        <v>402365</v>
      </c>
      <c r="R195" s="31">
        <v>427965</v>
      </c>
      <c r="S195" s="31">
        <v>394644</v>
      </c>
      <c r="T195" s="36">
        <f t="shared" si="46"/>
        <v>0.92214082927342189</v>
      </c>
      <c r="U195" s="36">
        <f t="shared" si="47"/>
        <v>-0.10376780390857898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1286623</v>
      </c>
      <c r="E196" s="31">
        <v>786623</v>
      </c>
      <c r="F196" s="31">
        <v>105992</v>
      </c>
      <c r="G196" s="36">
        <f t="shared" si="40"/>
        <v>8.2379997870394045E-2</v>
      </c>
      <c r="H196" s="31">
        <v>90195</v>
      </c>
      <c r="I196" s="36">
        <f t="shared" si="41"/>
        <v>7.0102120046043007E-2</v>
      </c>
      <c r="J196" s="31">
        <v>101210</v>
      </c>
      <c r="K196" s="36">
        <f t="shared" si="42"/>
        <v>0.12866392159903792</v>
      </c>
      <c r="L196" s="31">
        <v>103621</v>
      </c>
      <c r="M196" s="36">
        <f t="shared" si="43"/>
        <v>0.1317289222410227</v>
      </c>
      <c r="N196" s="31">
        <f t="shared" si="44"/>
        <v>401018</v>
      </c>
      <c r="O196" s="36">
        <f t="shared" si="45"/>
        <v>0.50979694211839721</v>
      </c>
      <c r="P196" s="31">
        <v>70437</v>
      </c>
      <c r="Q196" s="31">
        <v>1221864</v>
      </c>
      <c r="R196" s="31">
        <v>1201442</v>
      </c>
      <c r="S196" s="31">
        <v>377422</v>
      </c>
      <c r="T196" s="36">
        <f t="shared" si="46"/>
        <v>0.31414084075635779</v>
      </c>
      <c r="U196" s="36">
        <f t="shared" si="47"/>
        <v>0.47111603276686975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2879463</v>
      </c>
      <c r="E198" s="32">
        <f>SUM(E192:E197)</f>
        <v>2405292</v>
      </c>
      <c r="F198" s="32">
        <f>SUM(F192:F197)</f>
        <v>529072</v>
      </c>
      <c r="G198" s="37">
        <f t="shared" si="40"/>
        <v>0.18373981537529741</v>
      </c>
      <c r="H198" s="32">
        <f>SUM(H192:H197)</f>
        <v>611361</v>
      </c>
      <c r="I198" s="37">
        <f t="shared" si="41"/>
        <v>0.212317713406979</v>
      </c>
      <c r="J198" s="32">
        <f>SUM(J192:J197)</f>
        <v>387186</v>
      </c>
      <c r="K198" s="37">
        <f t="shared" si="42"/>
        <v>0.16097255551508924</v>
      </c>
      <c r="L198" s="32">
        <f>SUM(L192:L197)</f>
        <v>531281</v>
      </c>
      <c r="M198" s="37">
        <f t="shared" si="43"/>
        <v>0.22088004283887361</v>
      </c>
      <c r="N198" s="32">
        <f t="shared" si="44"/>
        <v>2058900</v>
      </c>
      <c r="O198" s="37">
        <f t="shared" si="45"/>
        <v>0.85598754745785544</v>
      </c>
      <c r="P198" s="32">
        <f>SUM(P192:P197)</f>
        <v>430089</v>
      </c>
      <c r="Q198" s="32">
        <f>SUM(Q192:Q197)</f>
        <v>2617495</v>
      </c>
      <c r="R198" s="32">
        <f>SUM(R192:R197)</f>
        <v>2642673</v>
      </c>
      <c r="S198" s="32">
        <f>SUM(S192:S197)</f>
        <v>1733279</v>
      </c>
      <c r="T198" s="37">
        <f t="shared" si="46"/>
        <v>0.65588099624887375</v>
      </c>
      <c r="U198" s="37">
        <f t="shared" si="47"/>
        <v>0.23528153475210956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111496</v>
      </c>
      <c r="E199" s="31">
        <v>85834</v>
      </c>
      <c r="F199" s="31">
        <v>15796</v>
      </c>
      <c r="G199" s="36">
        <f t="shared" si="40"/>
        <v>0.14167324388318864</v>
      </c>
      <c r="H199" s="31">
        <v>19049</v>
      </c>
      <c r="I199" s="36">
        <f t="shared" si="41"/>
        <v>0.17084917844586353</v>
      </c>
      <c r="J199" s="31">
        <v>19973</v>
      </c>
      <c r="K199" s="36">
        <f t="shared" si="42"/>
        <v>0.23269333830416852</v>
      </c>
      <c r="L199" s="31">
        <v>15324</v>
      </c>
      <c r="M199" s="36">
        <f t="shared" si="43"/>
        <v>0.17853065218910921</v>
      </c>
      <c r="N199" s="31">
        <f t="shared" si="44"/>
        <v>70142</v>
      </c>
      <c r="O199" s="36">
        <f t="shared" si="45"/>
        <v>0.81718200246988371</v>
      </c>
      <c r="P199" s="31">
        <v>16972</v>
      </c>
      <c r="Q199" s="31">
        <v>105908</v>
      </c>
      <c r="R199" s="31">
        <v>105908</v>
      </c>
      <c r="S199" s="31">
        <v>51956</v>
      </c>
      <c r="T199" s="36">
        <f t="shared" si="46"/>
        <v>0.49057672697057825</v>
      </c>
      <c r="U199" s="36">
        <f t="shared" si="47"/>
        <v>-9.710110770681124E-2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11327291</v>
      </c>
      <c r="E200" s="31">
        <v>11326291</v>
      </c>
      <c r="F200" s="31">
        <v>3211838</v>
      </c>
      <c r="G200" s="36">
        <f t="shared" si="40"/>
        <v>0.28354864371366462</v>
      </c>
      <c r="H200" s="31">
        <v>4493762</v>
      </c>
      <c r="I200" s="36">
        <f t="shared" si="41"/>
        <v>0.39671992182420318</v>
      </c>
      <c r="J200" s="31">
        <v>3577405</v>
      </c>
      <c r="K200" s="36">
        <f t="shared" si="42"/>
        <v>0.31584964574899232</v>
      </c>
      <c r="L200" s="31">
        <v>11756</v>
      </c>
      <c r="M200" s="36">
        <f t="shared" si="43"/>
        <v>1.0379390746714878E-3</v>
      </c>
      <c r="N200" s="31">
        <f t="shared" si="44"/>
        <v>11294761</v>
      </c>
      <c r="O200" s="36">
        <f t="shared" si="45"/>
        <v>0.99721621137934735</v>
      </c>
      <c r="P200" s="31">
        <v>22375</v>
      </c>
      <c r="Q200" s="31">
        <v>10997506</v>
      </c>
      <c r="R200" s="31">
        <v>10974581</v>
      </c>
      <c r="S200" s="31">
        <v>10946352</v>
      </c>
      <c r="T200" s="36">
        <f t="shared" si="46"/>
        <v>0.99742778334771964</v>
      </c>
      <c r="U200" s="36">
        <f t="shared" si="47"/>
        <v>-0.47459217877094972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261500</v>
      </c>
      <c r="E202" s="31">
        <v>261500</v>
      </c>
      <c r="F202" s="31">
        <v>19604</v>
      </c>
      <c r="G202" s="36">
        <f t="shared" si="40"/>
        <v>7.4967495219885272E-2</v>
      </c>
      <c r="H202" s="31">
        <v>22524</v>
      </c>
      <c r="I202" s="36">
        <f t="shared" si="41"/>
        <v>8.6133843212237091E-2</v>
      </c>
      <c r="J202" s="31">
        <v>24092</v>
      </c>
      <c r="K202" s="36">
        <f t="shared" si="42"/>
        <v>9.2130019120458886E-2</v>
      </c>
      <c r="L202" s="31">
        <v>19899</v>
      </c>
      <c r="M202" s="36">
        <f t="shared" si="43"/>
        <v>7.609560229445507E-2</v>
      </c>
      <c r="N202" s="31">
        <f t="shared" si="44"/>
        <v>86119</v>
      </c>
      <c r="O202" s="36">
        <f t="shared" si="45"/>
        <v>0.3293269598470363</v>
      </c>
      <c r="P202" s="31">
        <v>20013</v>
      </c>
      <c r="Q202" s="31">
        <v>149314</v>
      </c>
      <c r="R202" s="31">
        <v>149314</v>
      </c>
      <c r="S202" s="31">
        <v>102822</v>
      </c>
      <c r="T202" s="36">
        <f t="shared" si="46"/>
        <v>0.68862933147594996</v>
      </c>
      <c r="U202" s="36">
        <f t="shared" si="47"/>
        <v>-5.6962974066856464E-3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11700287</v>
      </c>
      <c r="E204" s="32">
        <f>SUM(E199:E203)</f>
        <v>11673625</v>
      </c>
      <c r="F204" s="32">
        <f>SUM(F199:F203)</f>
        <v>3247238</v>
      </c>
      <c r="G204" s="37">
        <f t="shared" si="40"/>
        <v>0.27753490149429666</v>
      </c>
      <c r="H204" s="32">
        <f>SUM(H199:H203)</f>
        <v>4535335</v>
      </c>
      <c r="I204" s="37">
        <f t="shared" si="41"/>
        <v>0.38762596165376112</v>
      </c>
      <c r="J204" s="32">
        <f>SUM(J199:J203)</f>
        <v>3621470</v>
      </c>
      <c r="K204" s="37">
        <f t="shared" si="42"/>
        <v>0.31022668622642924</v>
      </c>
      <c r="L204" s="32">
        <f>SUM(L199:L203)</f>
        <v>46979</v>
      </c>
      <c r="M204" s="37">
        <f t="shared" si="43"/>
        <v>4.0243711786184669E-3</v>
      </c>
      <c r="N204" s="32">
        <f t="shared" si="44"/>
        <v>11451022</v>
      </c>
      <c r="O204" s="37">
        <f t="shared" si="45"/>
        <v>0.98093111608433536</v>
      </c>
      <c r="P204" s="32">
        <f>SUM(P199:P203)</f>
        <v>59360</v>
      </c>
      <c r="Q204" s="32">
        <f>SUM(Q199:Q203)</f>
        <v>11252728</v>
      </c>
      <c r="R204" s="32">
        <f>SUM(R199:R203)</f>
        <v>11229803</v>
      </c>
      <c r="S204" s="32">
        <f>SUM(S199:S203)</f>
        <v>11101130</v>
      </c>
      <c r="T204" s="37">
        <f t="shared" si="46"/>
        <v>0.9885418292734075</v>
      </c>
      <c r="U204" s="37">
        <f t="shared" si="47"/>
        <v>-0.20857479784366573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100101083</v>
      </c>
      <c r="E205" s="32">
        <f>SUM(E173:E178,E180:E184,E186:E190,E192:E197,E199:E203)</f>
        <v>106842037</v>
      </c>
      <c r="F205" s="32">
        <f>SUM(F173:F178,F180:F184,F186:F190,F192:F197,F199:F203)</f>
        <v>38852601</v>
      </c>
      <c r="G205" s="37">
        <f t="shared" si="40"/>
        <v>0.38813367283948369</v>
      </c>
      <c r="H205" s="32">
        <f>SUM(H173:H178,H180:H184,H186:H190,H192:H197,H199:H203)</f>
        <v>36633323</v>
      </c>
      <c r="I205" s="37">
        <f t="shared" si="41"/>
        <v>0.36596330331411098</v>
      </c>
      <c r="J205" s="32">
        <f>SUM(J173:J178,J180:J184,J186:J190,J192:J197,J199:J203)</f>
        <v>25606570</v>
      </c>
      <c r="K205" s="37">
        <f t="shared" si="42"/>
        <v>0.239667557068385</v>
      </c>
      <c r="L205" s="32">
        <f>SUM(L173:L178,L180:L184,L186:L190,L192:L197,L199:L203)</f>
        <v>6417239</v>
      </c>
      <c r="M205" s="37">
        <f t="shared" si="43"/>
        <v>6.0062866453959501E-2</v>
      </c>
      <c r="N205" s="32">
        <f t="shared" si="44"/>
        <v>107509733</v>
      </c>
      <c r="O205" s="37">
        <f t="shared" si="45"/>
        <v>1.006249375421399</v>
      </c>
      <c r="P205" s="32">
        <f>SUM(P173:P178,P180:P184,P186:P190,P192:P197,P199:P203)</f>
        <v>1841135</v>
      </c>
      <c r="Q205" s="32">
        <f>SUM(Q173:Q178,Q180:Q184,Q186:Q190,Q192:Q197,Q199:Q203)</f>
        <v>84674761</v>
      </c>
      <c r="R205" s="32">
        <f>SUM(R173:R178,R180:R184,R186:R190,R192:R197,R199:R203)</f>
        <v>84971737</v>
      </c>
      <c r="S205" s="32">
        <f>SUM(S173:S178,S180:S184,S186:S190,S192:S197,S199:S203)</f>
        <v>4207709930</v>
      </c>
      <c r="T205" s="37">
        <f t="shared" si="46"/>
        <v>49.518935101915126</v>
      </c>
      <c r="U205" s="37">
        <f t="shared" si="47"/>
        <v>2.4854798806171194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16822</v>
      </c>
      <c r="G208" s="36">
        <f t="shared" ref="G208:G231" si="48">IF(($D208     =0),0,($F208     /$D208     ))</f>
        <v>0</v>
      </c>
      <c r="H208" s="31">
        <v>64543</v>
      </c>
      <c r="I208" s="36">
        <f t="shared" ref="I208:I231" si="49">IF(($D208     =0),0,($H208     /$D208     ))</f>
        <v>0</v>
      </c>
      <c r="J208" s="31">
        <v>51762</v>
      </c>
      <c r="K208" s="36">
        <f t="shared" ref="K208:K231" si="50">IF(($E208     =0),0,($J208     /$E208     ))</f>
        <v>0</v>
      </c>
      <c r="L208" s="31">
        <v>43768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176895</v>
      </c>
      <c r="O208" s="36">
        <f t="shared" ref="O208:O231" si="53">IF(($E208     =0),0,($N208     /$E208     ))</f>
        <v>0</v>
      </c>
      <c r="P208" s="31">
        <v>43307</v>
      </c>
      <c r="Q208" s="31">
        <v>131659</v>
      </c>
      <c r="R208" s="31">
        <v>131660</v>
      </c>
      <c r="S208" s="31">
        <v>163593</v>
      </c>
      <c r="T208" s="36">
        <f t="shared" ref="T208:T231" si="54">IF(($R208     =0),0,($S208     /$R208     ))</f>
        <v>1.2425413945009873</v>
      </c>
      <c r="U208" s="36">
        <f t="shared" ref="U208:U231" si="55">IF(($P208     =0),0,(($L208     /$P208     )-1))</f>
        <v>1.0644930380769857E-2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1017197</v>
      </c>
      <c r="E209" s="31">
        <v>1111856</v>
      </c>
      <c r="F209" s="31">
        <v>235195</v>
      </c>
      <c r="G209" s="36">
        <f t="shared" si="48"/>
        <v>0.23121873147482738</v>
      </c>
      <c r="H209" s="31">
        <v>-3929</v>
      </c>
      <c r="I209" s="36">
        <f t="shared" si="49"/>
        <v>-3.8625752926915828E-3</v>
      </c>
      <c r="J209" s="31">
        <v>173842</v>
      </c>
      <c r="K209" s="36">
        <f t="shared" si="50"/>
        <v>0.15635298096156336</v>
      </c>
      <c r="L209" s="31">
        <v>201953</v>
      </c>
      <c r="M209" s="36">
        <f t="shared" si="51"/>
        <v>0.18163593127167546</v>
      </c>
      <c r="N209" s="31">
        <f t="shared" si="52"/>
        <v>607061</v>
      </c>
      <c r="O209" s="36">
        <f t="shared" si="53"/>
        <v>0.54598886906218069</v>
      </c>
      <c r="P209" s="31">
        <v>254966</v>
      </c>
      <c r="Q209" s="31">
        <v>1016595</v>
      </c>
      <c r="R209" s="31">
        <v>1096339</v>
      </c>
      <c r="S209" s="31">
        <v>928746</v>
      </c>
      <c r="T209" s="36">
        <f t="shared" si="54"/>
        <v>0.84713396130211549</v>
      </c>
      <c r="U209" s="36">
        <f t="shared" si="55"/>
        <v>-0.20792184055913332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231810</v>
      </c>
      <c r="E210" s="31">
        <v>231810</v>
      </c>
      <c r="F210" s="31">
        <v>40985</v>
      </c>
      <c r="G210" s="36">
        <f t="shared" si="48"/>
        <v>0.17680427936672274</v>
      </c>
      <c r="H210" s="31">
        <v>51874</v>
      </c>
      <c r="I210" s="36">
        <f t="shared" si="49"/>
        <v>0.22377809412881239</v>
      </c>
      <c r="J210" s="31">
        <v>49733</v>
      </c>
      <c r="K210" s="36">
        <f t="shared" si="50"/>
        <v>0.21454208187739959</v>
      </c>
      <c r="L210" s="31">
        <v>57557</v>
      </c>
      <c r="M210" s="36">
        <f t="shared" si="51"/>
        <v>0.24829386135196929</v>
      </c>
      <c r="N210" s="31">
        <f t="shared" si="52"/>
        <v>200149</v>
      </c>
      <c r="O210" s="36">
        <f t="shared" si="53"/>
        <v>0.86341831672490399</v>
      </c>
      <c r="P210" s="31">
        <v>39467</v>
      </c>
      <c r="Q210" s="31">
        <v>932715</v>
      </c>
      <c r="R210" s="31">
        <v>1315174</v>
      </c>
      <c r="S210" s="31">
        <v>199781</v>
      </c>
      <c r="T210" s="36">
        <f t="shared" si="54"/>
        <v>0.15190461490266688</v>
      </c>
      <c r="U210" s="36">
        <f t="shared" si="55"/>
        <v>0.45835761522284435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21817704</v>
      </c>
      <c r="E211" s="31">
        <v>21697704</v>
      </c>
      <c r="F211" s="31">
        <v>36702</v>
      </c>
      <c r="G211" s="36">
        <f t="shared" si="48"/>
        <v>1.6822118404393057E-3</v>
      </c>
      <c r="H211" s="31">
        <v>17969</v>
      </c>
      <c r="I211" s="36">
        <f t="shared" si="49"/>
        <v>8.235972034454221E-4</v>
      </c>
      <c r="J211" s="31">
        <v>25028</v>
      </c>
      <c r="K211" s="36">
        <f t="shared" si="50"/>
        <v>1.1534861015709311E-3</v>
      </c>
      <c r="L211" s="31">
        <v>46436</v>
      </c>
      <c r="M211" s="36">
        <f t="shared" si="51"/>
        <v>2.1401342741149019E-3</v>
      </c>
      <c r="N211" s="31">
        <f t="shared" si="52"/>
        <v>126135</v>
      </c>
      <c r="O211" s="36">
        <f t="shared" si="53"/>
        <v>5.8132878944242208E-3</v>
      </c>
      <c r="P211" s="31">
        <v>38171</v>
      </c>
      <c r="Q211" s="31">
        <v>1089851</v>
      </c>
      <c r="R211" s="31">
        <v>1395851</v>
      </c>
      <c r="S211" s="31">
        <v>132186</v>
      </c>
      <c r="T211" s="36">
        <f t="shared" si="54"/>
        <v>9.4699219329283713E-2</v>
      </c>
      <c r="U211" s="36">
        <f t="shared" si="55"/>
        <v>0.21652563464410157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316028</v>
      </c>
      <c r="E212" s="31">
        <v>336128</v>
      </c>
      <c r="F212" s="31">
        <v>49057</v>
      </c>
      <c r="G212" s="36">
        <f t="shared" si="48"/>
        <v>0.15522991633652714</v>
      </c>
      <c r="H212" s="31">
        <v>32529</v>
      </c>
      <c r="I212" s="36">
        <f t="shared" si="49"/>
        <v>0.10293075297125572</v>
      </c>
      <c r="J212" s="31">
        <v>41167</v>
      </c>
      <c r="K212" s="36">
        <f t="shared" si="50"/>
        <v>0.12247417650418888</v>
      </c>
      <c r="L212" s="31">
        <v>58669</v>
      </c>
      <c r="M212" s="36">
        <f t="shared" si="51"/>
        <v>0.17454362623762376</v>
      </c>
      <c r="N212" s="31">
        <f t="shared" si="52"/>
        <v>181422</v>
      </c>
      <c r="O212" s="36">
        <f t="shared" si="53"/>
        <v>0.5397408130236101</v>
      </c>
      <c r="P212" s="31">
        <v>46351</v>
      </c>
      <c r="Q212" s="31">
        <v>398662</v>
      </c>
      <c r="R212" s="31">
        <v>398662</v>
      </c>
      <c r="S212" s="31">
        <v>178528</v>
      </c>
      <c r="T212" s="36">
        <f t="shared" si="54"/>
        <v>0.44781795104624972</v>
      </c>
      <c r="U212" s="36">
        <f t="shared" si="55"/>
        <v>0.26575478414705178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206042</v>
      </c>
      <c r="E213" s="31">
        <v>206042</v>
      </c>
      <c r="F213" s="31">
        <v>26432</v>
      </c>
      <c r="G213" s="36">
        <f t="shared" si="48"/>
        <v>0.12828452451441938</v>
      </c>
      <c r="H213" s="31">
        <v>27302</v>
      </c>
      <c r="I213" s="36">
        <f t="shared" si="49"/>
        <v>0.13250696459945061</v>
      </c>
      <c r="J213" s="31">
        <v>77239</v>
      </c>
      <c r="K213" s="36">
        <f t="shared" si="50"/>
        <v>0.37487017210083379</v>
      </c>
      <c r="L213" s="31">
        <v>112210</v>
      </c>
      <c r="M213" s="36">
        <f t="shared" si="51"/>
        <v>0.54459770338086411</v>
      </c>
      <c r="N213" s="31">
        <f t="shared" si="52"/>
        <v>243183</v>
      </c>
      <c r="O213" s="36">
        <f t="shared" si="53"/>
        <v>1.1802593645955679</v>
      </c>
      <c r="P213" s="31">
        <v>40941</v>
      </c>
      <c r="Q213" s="31">
        <v>195300</v>
      </c>
      <c r="R213" s="31">
        <v>195300</v>
      </c>
      <c r="S213" s="31">
        <v>134921</v>
      </c>
      <c r="T213" s="36">
        <f t="shared" si="54"/>
        <v>0.69083973374295959</v>
      </c>
      <c r="U213" s="36">
        <f t="shared" si="55"/>
        <v>1.7407733079309251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2034839</v>
      </c>
      <c r="E214" s="31">
        <v>2034839</v>
      </c>
      <c r="F214" s="31">
        <v>440616</v>
      </c>
      <c r="G214" s="36">
        <f t="shared" si="48"/>
        <v>0.21653605027228198</v>
      </c>
      <c r="H214" s="31">
        <v>746836</v>
      </c>
      <c r="I214" s="36">
        <f t="shared" si="49"/>
        <v>0.36702461472381842</v>
      </c>
      <c r="J214" s="31">
        <v>403568</v>
      </c>
      <c r="K214" s="36">
        <f t="shared" si="50"/>
        <v>0.19832920442354407</v>
      </c>
      <c r="L214" s="31">
        <v>381809</v>
      </c>
      <c r="M214" s="36">
        <f t="shared" si="51"/>
        <v>0.18763597513120203</v>
      </c>
      <c r="N214" s="31">
        <f t="shared" si="52"/>
        <v>1972829</v>
      </c>
      <c r="O214" s="36">
        <f t="shared" si="53"/>
        <v>0.96952584455084656</v>
      </c>
      <c r="P214" s="31">
        <v>135057</v>
      </c>
      <c r="Q214" s="31">
        <v>4457587</v>
      </c>
      <c r="R214" s="31">
        <v>4457587</v>
      </c>
      <c r="S214" s="31">
        <v>1689890</v>
      </c>
      <c r="T214" s="36">
        <f t="shared" si="54"/>
        <v>0.37910421041698122</v>
      </c>
      <c r="U214" s="36">
        <f t="shared" si="55"/>
        <v>1.8270211836483856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3100</v>
      </c>
      <c r="E215" s="31">
        <v>3100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110</v>
      </c>
      <c r="M215" s="36">
        <f t="shared" si="51"/>
        <v>3.5483870967741936E-2</v>
      </c>
      <c r="N215" s="31">
        <f t="shared" si="52"/>
        <v>110</v>
      </c>
      <c r="O215" s="36">
        <f t="shared" si="53"/>
        <v>3.5483870967741936E-2</v>
      </c>
      <c r="P215" s="31">
        <v>0</v>
      </c>
      <c r="Q215" s="31">
        <v>2950</v>
      </c>
      <c r="R215" s="31">
        <v>2950</v>
      </c>
      <c r="S215" s="31">
        <v>37</v>
      </c>
      <c r="T215" s="36">
        <f t="shared" si="54"/>
        <v>1.2542372881355932E-2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25626720</v>
      </c>
      <c r="E216" s="32">
        <f>SUM(E208:E215)</f>
        <v>25621479</v>
      </c>
      <c r="F216" s="32">
        <f>SUM(F208:F215)</f>
        <v>845809</v>
      </c>
      <c r="G216" s="37">
        <f t="shared" si="48"/>
        <v>3.3004965130145412E-2</v>
      </c>
      <c r="H216" s="32">
        <f>SUM(H208:H215)</f>
        <v>937124</v>
      </c>
      <c r="I216" s="37">
        <f t="shared" si="49"/>
        <v>3.6568238151429448E-2</v>
      </c>
      <c r="J216" s="32">
        <f>SUM(J208:J215)</f>
        <v>822339</v>
      </c>
      <c r="K216" s="37">
        <f t="shared" si="50"/>
        <v>3.2095688152897026E-2</v>
      </c>
      <c r="L216" s="32">
        <f>SUM(L208:L215)</f>
        <v>902512</v>
      </c>
      <c r="M216" s="37">
        <f t="shared" si="51"/>
        <v>3.5224820549976839E-2</v>
      </c>
      <c r="N216" s="32">
        <f t="shared" si="52"/>
        <v>3507784</v>
      </c>
      <c r="O216" s="37">
        <f t="shared" si="53"/>
        <v>0.13690794352660127</v>
      </c>
      <c r="P216" s="32">
        <f>SUM(P208:P215)</f>
        <v>598260</v>
      </c>
      <c r="Q216" s="32">
        <f>SUM(Q208:Q215)</f>
        <v>8225319</v>
      </c>
      <c r="R216" s="32">
        <f>SUM(R208:R215)</f>
        <v>8993523</v>
      </c>
      <c r="S216" s="32">
        <f>SUM(S208:S215)</f>
        <v>3427682</v>
      </c>
      <c r="T216" s="37">
        <f t="shared" si="54"/>
        <v>0.38112784055814392</v>
      </c>
      <c r="U216" s="37">
        <f t="shared" si="55"/>
        <v>0.50856149500217307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2291712</v>
      </c>
      <c r="E217" s="31">
        <v>2291712</v>
      </c>
      <c r="F217" s="31">
        <v>72556</v>
      </c>
      <c r="G217" s="36">
        <f t="shared" si="48"/>
        <v>3.1660173704200177E-2</v>
      </c>
      <c r="H217" s="31">
        <v>69053</v>
      </c>
      <c r="I217" s="36">
        <f t="shared" si="49"/>
        <v>3.0131622123547811E-2</v>
      </c>
      <c r="J217" s="31">
        <v>87348</v>
      </c>
      <c r="K217" s="36">
        <f t="shared" si="50"/>
        <v>3.8114736930294907E-2</v>
      </c>
      <c r="L217" s="31">
        <v>1540000</v>
      </c>
      <c r="M217" s="36">
        <f t="shared" si="51"/>
        <v>0.67198670688114392</v>
      </c>
      <c r="N217" s="31">
        <f t="shared" si="52"/>
        <v>1768957</v>
      </c>
      <c r="O217" s="36">
        <f t="shared" si="53"/>
        <v>0.77189323963918677</v>
      </c>
      <c r="P217" s="31">
        <v>87438</v>
      </c>
      <c r="Q217" s="31">
        <v>3812671</v>
      </c>
      <c r="R217" s="31">
        <v>2889712</v>
      </c>
      <c r="S217" s="31">
        <v>317543</v>
      </c>
      <c r="T217" s="36">
        <f t="shared" si="54"/>
        <v>0.10988742130703683</v>
      </c>
      <c r="U217" s="36">
        <f t="shared" si="55"/>
        <v>16.612479699901645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1944441</v>
      </c>
      <c r="E218" s="31">
        <v>1512847</v>
      </c>
      <c r="F218" s="31">
        <v>377336</v>
      </c>
      <c r="G218" s="36">
        <f t="shared" si="48"/>
        <v>0.19405885804711998</v>
      </c>
      <c r="H218" s="31">
        <v>243998</v>
      </c>
      <c r="I218" s="36">
        <f t="shared" si="49"/>
        <v>0.12548490800183704</v>
      </c>
      <c r="J218" s="31">
        <v>380593</v>
      </c>
      <c r="K218" s="36">
        <f t="shared" si="50"/>
        <v>0.25157401905149696</v>
      </c>
      <c r="L218" s="31">
        <v>410699</v>
      </c>
      <c r="M218" s="36">
        <f t="shared" si="51"/>
        <v>0.27147424690005006</v>
      </c>
      <c r="N218" s="31">
        <f t="shared" si="52"/>
        <v>1412626</v>
      </c>
      <c r="O218" s="36">
        <f t="shared" si="53"/>
        <v>0.93375338021624132</v>
      </c>
      <c r="P218" s="31">
        <v>423348</v>
      </c>
      <c r="Q218" s="31">
        <v>3413960</v>
      </c>
      <c r="R218" s="31">
        <v>1959877</v>
      </c>
      <c r="S218" s="31">
        <v>1730925</v>
      </c>
      <c r="T218" s="36">
        <f t="shared" si="54"/>
        <v>0.88318042407763342</v>
      </c>
      <c r="U218" s="36">
        <f t="shared" si="55"/>
        <v>-2.9878492398688561E-2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1759860</v>
      </c>
      <c r="E219" s="31">
        <v>1759860</v>
      </c>
      <c r="F219" s="31">
        <v>1998549</v>
      </c>
      <c r="G219" s="36">
        <f t="shared" si="48"/>
        <v>1.1356295387133066</v>
      </c>
      <c r="H219" s="31">
        <v>449643</v>
      </c>
      <c r="I219" s="36">
        <f t="shared" si="49"/>
        <v>0.25549930108076779</v>
      </c>
      <c r="J219" s="31">
        <v>499212</v>
      </c>
      <c r="K219" s="36">
        <f t="shared" si="50"/>
        <v>0.28366574613889739</v>
      </c>
      <c r="L219" s="31">
        <v>390174</v>
      </c>
      <c r="M219" s="36">
        <f t="shared" si="51"/>
        <v>0.22170740854386145</v>
      </c>
      <c r="N219" s="31">
        <f t="shared" si="52"/>
        <v>3337578</v>
      </c>
      <c r="O219" s="36">
        <f t="shared" si="53"/>
        <v>1.8965019944768333</v>
      </c>
      <c r="P219" s="31">
        <v>813572</v>
      </c>
      <c r="Q219" s="31">
        <v>1676052</v>
      </c>
      <c r="R219" s="31">
        <v>1676052</v>
      </c>
      <c r="S219" s="31">
        <v>2240374</v>
      </c>
      <c r="T219" s="36">
        <f t="shared" si="54"/>
        <v>1.3366971907792837</v>
      </c>
      <c r="U219" s="36">
        <f t="shared" si="55"/>
        <v>-0.52041859847684036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495087</v>
      </c>
      <c r="E220" s="31">
        <v>135087</v>
      </c>
      <c r="F220" s="31">
        <v>25326</v>
      </c>
      <c r="G220" s="36">
        <f t="shared" si="48"/>
        <v>5.1154645547146257E-2</v>
      </c>
      <c r="H220" s="31">
        <v>14057</v>
      </c>
      <c r="I220" s="36">
        <f t="shared" si="49"/>
        <v>2.8392989514974137E-2</v>
      </c>
      <c r="J220" s="31">
        <v>11371</v>
      </c>
      <c r="K220" s="36">
        <f t="shared" si="50"/>
        <v>8.4175383271521312E-2</v>
      </c>
      <c r="L220" s="31">
        <v>20247</v>
      </c>
      <c r="M220" s="36">
        <f t="shared" si="51"/>
        <v>0.14988118767905129</v>
      </c>
      <c r="N220" s="31">
        <f t="shared" si="52"/>
        <v>71001</v>
      </c>
      <c r="O220" s="36">
        <f t="shared" si="53"/>
        <v>0.52559461680250508</v>
      </c>
      <c r="P220" s="31">
        <v>13539</v>
      </c>
      <c r="Q220" s="31">
        <v>75000</v>
      </c>
      <c r="R220" s="31">
        <v>460993</v>
      </c>
      <c r="S220" s="31">
        <v>258369</v>
      </c>
      <c r="T220" s="36">
        <f t="shared" si="54"/>
        <v>0.56046187252301016</v>
      </c>
      <c r="U220" s="36">
        <f t="shared" si="55"/>
        <v>0.49545756702858412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119275</v>
      </c>
      <c r="E221" s="31">
        <v>154782</v>
      </c>
      <c r="F221" s="31">
        <v>27894</v>
      </c>
      <c r="G221" s="36">
        <f t="shared" si="48"/>
        <v>0.23386292181932508</v>
      </c>
      <c r="H221" s="31">
        <v>49473</v>
      </c>
      <c r="I221" s="36">
        <f t="shared" si="49"/>
        <v>0.41478096835045064</v>
      </c>
      <c r="J221" s="31">
        <v>48657</v>
      </c>
      <c r="K221" s="36">
        <f t="shared" si="50"/>
        <v>0.31435825871225337</v>
      </c>
      <c r="L221" s="31">
        <v>45086</v>
      </c>
      <c r="M221" s="36">
        <f t="shared" si="51"/>
        <v>0.29128710056724944</v>
      </c>
      <c r="N221" s="31">
        <f t="shared" si="52"/>
        <v>171110</v>
      </c>
      <c r="O221" s="36">
        <f t="shared" si="53"/>
        <v>1.1054903024899536</v>
      </c>
      <c r="P221" s="31">
        <v>34006</v>
      </c>
      <c r="Q221" s="31">
        <v>84936</v>
      </c>
      <c r="R221" s="31">
        <v>111752</v>
      </c>
      <c r="S221" s="31">
        <v>107373</v>
      </c>
      <c r="T221" s="36">
        <f t="shared" si="54"/>
        <v>0.96081501897057775</v>
      </c>
      <c r="U221" s="36">
        <f t="shared" si="55"/>
        <v>0.32582485443745224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272650</v>
      </c>
      <c r="E222" s="31">
        <v>304650</v>
      </c>
      <c r="F222" s="31">
        <v>67607</v>
      </c>
      <c r="G222" s="36">
        <f t="shared" si="48"/>
        <v>0.24796258940033009</v>
      </c>
      <c r="H222" s="31">
        <v>65898</v>
      </c>
      <c r="I222" s="36">
        <f t="shared" si="49"/>
        <v>0.24169448010269576</v>
      </c>
      <c r="J222" s="31">
        <v>77320</v>
      </c>
      <c r="K222" s="36">
        <f t="shared" si="50"/>
        <v>0.25379944198260301</v>
      </c>
      <c r="L222" s="31">
        <v>80542</v>
      </c>
      <c r="M222" s="36">
        <f t="shared" si="51"/>
        <v>0.26437551288363698</v>
      </c>
      <c r="N222" s="31">
        <f t="shared" si="52"/>
        <v>291367</v>
      </c>
      <c r="O222" s="36">
        <f t="shared" si="53"/>
        <v>0.95639914656162806</v>
      </c>
      <c r="P222" s="31">
        <v>57263</v>
      </c>
      <c r="Q222" s="31">
        <v>156000</v>
      </c>
      <c r="R222" s="31">
        <v>261000</v>
      </c>
      <c r="S222" s="31">
        <v>209746</v>
      </c>
      <c r="T222" s="36">
        <f t="shared" si="54"/>
        <v>0.80362452107279692</v>
      </c>
      <c r="U222" s="36">
        <f t="shared" si="55"/>
        <v>0.40652777535232176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1638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1638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6883025</v>
      </c>
      <c r="E224" s="32">
        <f>SUM(E217:E223)</f>
        <v>6158938</v>
      </c>
      <c r="F224" s="32">
        <f>SUM(F217:F223)</f>
        <v>2569268</v>
      </c>
      <c r="G224" s="37">
        <f t="shared" si="48"/>
        <v>0.37327599420313018</v>
      </c>
      <c r="H224" s="32">
        <f>SUM(H217:H223)</f>
        <v>892122</v>
      </c>
      <c r="I224" s="37">
        <f t="shared" si="49"/>
        <v>0.12961190755518104</v>
      </c>
      <c r="J224" s="32">
        <f>SUM(J217:J223)</f>
        <v>1106139</v>
      </c>
      <c r="K224" s="37">
        <f t="shared" si="50"/>
        <v>0.17959898281164707</v>
      </c>
      <c r="L224" s="32">
        <f>SUM(L217:L223)</f>
        <v>2486748</v>
      </c>
      <c r="M224" s="37">
        <f t="shared" si="51"/>
        <v>0.40376246684087419</v>
      </c>
      <c r="N224" s="32">
        <f t="shared" si="52"/>
        <v>7054277</v>
      </c>
      <c r="O224" s="37">
        <f t="shared" si="53"/>
        <v>1.1453723028223373</v>
      </c>
      <c r="P224" s="32">
        <f>SUM(P217:P223)</f>
        <v>1429166</v>
      </c>
      <c r="Q224" s="32">
        <f>SUM(Q217:Q223)</f>
        <v>9218619</v>
      </c>
      <c r="R224" s="32">
        <f>SUM(R217:R223)</f>
        <v>7359386</v>
      </c>
      <c r="S224" s="32">
        <f>SUM(S217:S223)</f>
        <v>4864330</v>
      </c>
      <c r="T224" s="37">
        <f t="shared" si="54"/>
        <v>0.66096954283957932</v>
      </c>
      <c r="U224" s="37">
        <f t="shared" si="55"/>
        <v>0.73999941224462384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517000</v>
      </c>
      <c r="E225" s="31">
        <v>15197000</v>
      </c>
      <c r="F225" s="31">
        <v>22816</v>
      </c>
      <c r="G225" s="36">
        <f t="shared" si="48"/>
        <v>4.4131528046421661E-2</v>
      </c>
      <c r="H225" s="31">
        <v>34421</v>
      </c>
      <c r="I225" s="36">
        <f t="shared" si="49"/>
        <v>6.6578336557059956E-2</v>
      </c>
      <c r="J225" s="31">
        <v>25690</v>
      </c>
      <c r="K225" s="36">
        <f t="shared" si="50"/>
        <v>1.6904652233993552E-3</v>
      </c>
      <c r="L225" s="31">
        <v>12775043</v>
      </c>
      <c r="M225" s="36">
        <f t="shared" si="51"/>
        <v>0.84062926893465817</v>
      </c>
      <c r="N225" s="31">
        <f t="shared" si="52"/>
        <v>12857970</v>
      </c>
      <c r="O225" s="36">
        <f t="shared" si="53"/>
        <v>0.84608606961900379</v>
      </c>
      <c r="P225" s="31">
        <v>21730</v>
      </c>
      <c r="Q225" s="31">
        <v>170412</v>
      </c>
      <c r="R225" s="31">
        <v>170412</v>
      </c>
      <c r="S225" s="31">
        <v>80287</v>
      </c>
      <c r="T225" s="36">
        <f t="shared" si="54"/>
        <v>0.47113466187827147</v>
      </c>
      <c r="U225" s="36">
        <f t="shared" si="55"/>
        <v>586.89889553612522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3292879</v>
      </c>
      <c r="E226" s="31">
        <v>75449</v>
      </c>
      <c r="F226" s="31">
        <v>5597</v>
      </c>
      <c r="G226" s="36">
        <f t="shared" si="48"/>
        <v>1.6997284139502241E-3</v>
      </c>
      <c r="H226" s="31">
        <v>20664</v>
      </c>
      <c r="I226" s="36">
        <f t="shared" si="49"/>
        <v>6.2753596472873733E-3</v>
      </c>
      <c r="J226" s="31">
        <v>21329</v>
      </c>
      <c r="K226" s="36">
        <f t="shared" si="50"/>
        <v>0.28269427030179328</v>
      </c>
      <c r="L226" s="31">
        <v>118101</v>
      </c>
      <c r="M226" s="36">
        <f t="shared" si="51"/>
        <v>1.5653090166867685</v>
      </c>
      <c r="N226" s="31">
        <f t="shared" si="52"/>
        <v>165691</v>
      </c>
      <c r="O226" s="36">
        <f t="shared" si="53"/>
        <v>2.1960662169147369</v>
      </c>
      <c r="P226" s="31">
        <v>44044</v>
      </c>
      <c r="Q226" s="31">
        <v>124189</v>
      </c>
      <c r="R226" s="31">
        <v>78860</v>
      </c>
      <c r="S226" s="31">
        <v>96473</v>
      </c>
      <c r="T226" s="36">
        <f t="shared" si="54"/>
        <v>1.2233451686533097</v>
      </c>
      <c r="U226" s="36">
        <f t="shared" si="55"/>
        <v>1.6814322041594769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131250</v>
      </c>
      <c r="R227" s="31">
        <v>131250</v>
      </c>
      <c r="S227" s="31">
        <v>832</v>
      </c>
      <c r="T227" s="36">
        <f t="shared" si="54"/>
        <v>6.3390476190476192E-3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1491345</v>
      </c>
      <c r="E228" s="31">
        <v>2036511</v>
      </c>
      <c r="F228" s="31">
        <v>564925</v>
      </c>
      <c r="G228" s="36">
        <f t="shared" si="48"/>
        <v>0.37880235626230013</v>
      </c>
      <c r="H228" s="31">
        <v>494884</v>
      </c>
      <c r="I228" s="36">
        <f t="shared" si="49"/>
        <v>0.33183736828165178</v>
      </c>
      <c r="J228" s="31">
        <v>426222</v>
      </c>
      <c r="K228" s="36">
        <f t="shared" si="50"/>
        <v>0.20929030091170633</v>
      </c>
      <c r="L228" s="31">
        <v>566104</v>
      </c>
      <c r="M228" s="36">
        <f t="shared" si="51"/>
        <v>0.2779773838687834</v>
      </c>
      <c r="N228" s="31">
        <f t="shared" si="52"/>
        <v>2052135</v>
      </c>
      <c r="O228" s="36">
        <f t="shared" si="53"/>
        <v>1.0076719448114937</v>
      </c>
      <c r="P228" s="31">
        <v>506401</v>
      </c>
      <c r="Q228" s="31">
        <v>1355768</v>
      </c>
      <c r="R228" s="31">
        <v>1355768</v>
      </c>
      <c r="S228" s="31">
        <v>2104191</v>
      </c>
      <c r="T228" s="36">
        <f t="shared" si="54"/>
        <v>1.5520288131892772</v>
      </c>
      <c r="U228" s="36">
        <f t="shared" si="55"/>
        <v>0.11789668661791741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5436412</v>
      </c>
      <c r="E230" s="32">
        <f>SUM(E225:E229)</f>
        <v>17444148</v>
      </c>
      <c r="F230" s="32">
        <f>SUM(F225:F229)</f>
        <v>593338</v>
      </c>
      <c r="G230" s="37">
        <f t="shared" si="48"/>
        <v>0.10914147051400813</v>
      </c>
      <c r="H230" s="32">
        <f>SUM(H225:H229)</f>
        <v>549969</v>
      </c>
      <c r="I230" s="37">
        <f t="shared" si="49"/>
        <v>0.10116396623361143</v>
      </c>
      <c r="J230" s="32">
        <f>SUM(J225:J229)</f>
        <v>473241</v>
      </c>
      <c r="K230" s="37">
        <f t="shared" si="50"/>
        <v>2.7128925987098939E-2</v>
      </c>
      <c r="L230" s="32">
        <f>SUM(L225:L229)</f>
        <v>13459248</v>
      </c>
      <c r="M230" s="37">
        <f t="shared" si="51"/>
        <v>0.77156236005335432</v>
      </c>
      <c r="N230" s="32">
        <f t="shared" si="52"/>
        <v>15075796</v>
      </c>
      <c r="O230" s="37">
        <f t="shared" si="53"/>
        <v>0.86423229153983327</v>
      </c>
      <c r="P230" s="32">
        <f>SUM(P225:P229)</f>
        <v>572175</v>
      </c>
      <c r="Q230" s="32">
        <f>SUM(Q225:Q229)</f>
        <v>1781619</v>
      </c>
      <c r="R230" s="32">
        <f>SUM(R225:R229)</f>
        <v>1736290</v>
      </c>
      <c r="S230" s="32">
        <f>SUM(S225:S229)</f>
        <v>2281783</v>
      </c>
      <c r="T230" s="37">
        <f t="shared" si="54"/>
        <v>1.314171595758773</v>
      </c>
      <c r="U230" s="37">
        <f t="shared" si="55"/>
        <v>22.52295713723948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37946157</v>
      </c>
      <c r="E231" s="32">
        <f>SUM(E208:E215,E217:E223,E225:E229)</f>
        <v>49224565</v>
      </c>
      <c r="F231" s="32">
        <f>SUM(F208:F215,F217:F223,F225:F229)</f>
        <v>4008415</v>
      </c>
      <c r="G231" s="37">
        <f t="shared" si="48"/>
        <v>0.10563428069936041</v>
      </c>
      <c r="H231" s="32">
        <f>SUM(H208:H215,H217:H223,H225:H229)</f>
        <v>2379215</v>
      </c>
      <c r="I231" s="37">
        <f t="shared" si="49"/>
        <v>6.2699761664929604E-2</v>
      </c>
      <c r="J231" s="32">
        <f>SUM(J208:J215,J217:J223,J225:J229)</f>
        <v>2401719</v>
      </c>
      <c r="K231" s="37">
        <f t="shared" si="50"/>
        <v>4.8791066005357285E-2</v>
      </c>
      <c r="L231" s="32">
        <f>SUM(L208:L215,L217:L223,L225:L229)</f>
        <v>16848508</v>
      </c>
      <c r="M231" s="37">
        <f t="shared" si="51"/>
        <v>0.34227845385733729</v>
      </c>
      <c r="N231" s="32">
        <f t="shared" si="52"/>
        <v>25637857</v>
      </c>
      <c r="O231" s="37">
        <f t="shared" si="53"/>
        <v>0.52083460768012879</v>
      </c>
      <c r="P231" s="32">
        <f>SUM(P208:P215,P217:P223,P225:P229)</f>
        <v>2599601</v>
      </c>
      <c r="Q231" s="32">
        <f>SUM(Q208:Q215,Q217:Q223,Q225:Q229)</f>
        <v>19225557</v>
      </c>
      <c r="R231" s="32">
        <f>SUM(R208:R215,R217:R223,R225:R229)</f>
        <v>18089199</v>
      </c>
      <c r="S231" s="32">
        <f>SUM(S208:S215,S217:S223,S225:S229)</f>
        <v>10573795</v>
      </c>
      <c r="T231" s="37">
        <f t="shared" si="54"/>
        <v>0.58453638549722409</v>
      </c>
      <c r="U231" s="37">
        <f t="shared" si="55"/>
        <v>5.4811899980035399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1036000</v>
      </c>
      <c r="E234" s="31">
        <v>1036000</v>
      </c>
      <c r="F234" s="31">
        <v>61492</v>
      </c>
      <c r="G234" s="36">
        <f t="shared" ref="G234:G260" si="56">IF(($D234     =0),0,($F234     /$D234     ))</f>
        <v>5.9355212355212357E-2</v>
      </c>
      <c r="H234" s="31">
        <v>160447</v>
      </c>
      <c r="I234" s="36">
        <f t="shared" ref="I234:I260" si="57">IF(($D234     =0),0,($H234     /$D234     ))</f>
        <v>0.15487162162162163</v>
      </c>
      <c r="J234" s="31">
        <v>318537</v>
      </c>
      <c r="K234" s="36">
        <f t="shared" ref="K234:K260" si="58">IF(($E234     =0),0,($J234     /$E234     ))</f>
        <v>0.30746814671814671</v>
      </c>
      <c r="L234" s="31">
        <v>495523</v>
      </c>
      <c r="M234" s="36">
        <f t="shared" ref="M234:M260" si="59">IF(($E234     =0),0,($L234     /$E234     ))</f>
        <v>0.47830405405405407</v>
      </c>
      <c r="N234" s="31">
        <f t="shared" ref="N234:N260" si="60">$F234     +$H234     +$J234     +$L234</f>
        <v>1035999</v>
      </c>
      <c r="O234" s="36">
        <f t="shared" ref="O234:O260" si="61">IF(($E234     =0),0,($N234     /$E234     ))</f>
        <v>0.99999903474903473</v>
      </c>
      <c r="P234" s="31">
        <v>748974</v>
      </c>
      <c r="Q234" s="31">
        <v>922000</v>
      </c>
      <c r="R234" s="31">
        <v>1192000</v>
      </c>
      <c r="S234" s="31">
        <v>1164867</v>
      </c>
      <c r="T234" s="36">
        <f t="shared" ref="T234:T260" si="62">IF(($R234     =0),0,($S234     /$R234     ))</f>
        <v>0.97723741610738257</v>
      </c>
      <c r="U234" s="36">
        <f t="shared" ref="U234:U260" si="63">IF(($P234     =0),0,(($L234     /$P234     )-1))</f>
        <v>-0.33839759457604668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1328567</v>
      </c>
      <c r="E235" s="31">
        <v>1328567</v>
      </c>
      <c r="F235" s="31">
        <v>325847</v>
      </c>
      <c r="G235" s="36">
        <f t="shared" si="56"/>
        <v>0.24526200033570003</v>
      </c>
      <c r="H235" s="31">
        <v>352701</v>
      </c>
      <c r="I235" s="36">
        <f t="shared" si="57"/>
        <v>0.26547475588359487</v>
      </c>
      <c r="J235" s="31">
        <v>991200</v>
      </c>
      <c r="K235" s="36">
        <f t="shared" si="58"/>
        <v>0.74606700301904227</v>
      </c>
      <c r="L235" s="31">
        <v>481129</v>
      </c>
      <c r="M235" s="36">
        <f t="shared" si="59"/>
        <v>0.36214131466459726</v>
      </c>
      <c r="N235" s="31">
        <f t="shared" si="60"/>
        <v>2150877</v>
      </c>
      <c r="O235" s="36">
        <f t="shared" si="61"/>
        <v>1.6189450739029345</v>
      </c>
      <c r="P235" s="31">
        <v>356420</v>
      </c>
      <c r="Q235" s="31">
        <v>2355644</v>
      </c>
      <c r="R235" s="31">
        <v>2355644</v>
      </c>
      <c r="S235" s="31">
        <v>1730934</v>
      </c>
      <c r="T235" s="36">
        <f t="shared" si="62"/>
        <v>0.73480288192952758</v>
      </c>
      <c r="U235" s="36">
        <f t="shared" si="63"/>
        <v>0.34989338420964033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5493632</v>
      </c>
      <c r="E236" s="31">
        <v>5657786</v>
      </c>
      <c r="F236" s="31">
        <v>639744</v>
      </c>
      <c r="G236" s="36">
        <f t="shared" si="56"/>
        <v>0.11645192106060254</v>
      </c>
      <c r="H236" s="31">
        <v>1333676</v>
      </c>
      <c r="I236" s="36">
        <f t="shared" si="57"/>
        <v>0.24276762622614692</v>
      </c>
      <c r="J236" s="31">
        <v>1054207</v>
      </c>
      <c r="K236" s="36">
        <f t="shared" si="58"/>
        <v>0.18632853911406336</v>
      </c>
      <c r="L236" s="31">
        <v>996881</v>
      </c>
      <c r="M236" s="36">
        <f t="shared" si="59"/>
        <v>0.1761963071774012</v>
      </c>
      <c r="N236" s="31">
        <f t="shared" si="60"/>
        <v>4024508</v>
      </c>
      <c r="O236" s="36">
        <f t="shared" si="61"/>
        <v>0.71132206131515052</v>
      </c>
      <c r="P236" s="31">
        <v>1340905</v>
      </c>
      <c r="Q236" s="31">
        <v>4508054</v>
      </c>
      <c r="R236" s="31">
        <v>4897596</v>
      </c>
      <c r="S236" s="31">
        <v>4051857</v>
      </c>
      <c r="T236" s="36">
        <f t="shared" si="62"/>
        <v>0.82731548294306023</v>
      </c>
      <c r="U236" s="36">
        <f t="shared" si="63"/>
        <v>-0.25656105391507977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2160721</v>
      </c>
      <c r="E237" s="31">
        <v>2135511</v>
      </c>
      <c r="F237" s="31">
        <v>314319</v>
      </c>
      <c r="G237" s="36">
        <f t="shared" si="56"/>
        <v>0.14546949837577364</v>
      </c>
      <c r="H237" s="31">
        <v>421367</v>
      </c>
      <c r="I237" s="36">
        <f t="shared" si="57"/>
        <v>0.19501222045789346</v>
      </c>
      <c r="J237" s="31">
        <v>354887</v>
      </c>
      <c r="K237" s="36">
        <f t="shared" si="58"/>
        <v>0.16618364410204395</v>
      </c>
      <c r="L237" s="31">
        <v>1023844</v>
      </c>
      <c r="M237" s="36">
        <f t="shared" si="59"/>
        <v>0.47943747421577321</v>
      </c>
      <c r="N237" s="31">
        <f t="shared" si="60"/>
        <v>2114417</v>
      </c>
      <c r="O237" s="36">
        <f t="shared" si="61"/>
        <v>0.99012227050106505</v>
      </c>
      <c r="P237" s="31">
        <v>424000</v>
      </c>
      <c r="Q237" s="31">
        <v>1236387</v>
      </c>
      <c r="R237" s="31">
        <v>2495451</v>
      </c>
      <c r="S237" s="31">
        <v>1411543</v>
      </c>
      <c r="T237" s="36">
        <f t="shared" si="62"/>
        <v>0.56564645028093119</v>
      </c>
      <c r="U237" s="36">
        <f t="shared" si="63"/>
        <v>1.4147264150943397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2180542</v>
      </c>
      <c r="F238" s="31">
        <v>18824</v>
      </c>
      <c r="G238" s="36">
        <f t="shared" si="56"/>
        <v>0</v>
      </c>
      <c r="H238" s="31">
        <v>-247188</v>
      </c>
      <c r="I238" s="36">
        <f t="shared" si="57"/>
        <v>0</v>
      </c>
      <c r="J238" s="31">
        <v>895372</v>
      </c>
      <c r="K238" s="36">
        <f t="shared" si="58"/>
        <v>0.41061901123665584</v>
      </c>
      <c r="L238" s="31">
        <v>490295</v>
      </c>
      <c r="M238" s="36">
        <f t="shared" si="59"/>
        <v>0.22485006021438705</v>
      </c>
      <c r="N238" s="31">
        <f t="shared" si="60"/>
        <v>1157303</v>
      </c>
      <c r="O238" s="36">
        <f t="shared" si="61"/>
        <v>0.53074098091208521</v>
      </c>
      <c r="P238" s="31">
        <v>6076</v>
      </c>
      <c r="Q238" s="31">
        <v>0</v>
      </c>
      <c r="R238" s="31">
        <v>2169529</v>
      </c>
      <c r="S238" s="31">
        <v>438178</v>
      </c>
      <c r="T238" s="36">
        <f t="shared" si="62"/>
        <v>0.20196918317293755</v>
      </c>
      <c r="U238" s="36">
        <f t="shared" si="63"/>
        <v>79.693712969058595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</v>
      </c>
      <c r="E239" s="31">
        <v>300000</v>
      </c>
      <c r="F239" s="31">
        <v>450952</v>
      </c>
      <c r="G239" s="36">
        <f t="shared" si="56"/>
        <v>1.5031733333333333</v>
      </c>
      <c r="H239" s="31">
        <v>835407</v>
      </c>
      <c r="I239" s="36">
        <f t="shared" si="57"/>
        <v>2.7846899999999999</v>
      </c>
      <c r="J239" s="31">
        <v>489751</v>
      </c>
      <c r="K239" s="36">
        <f t="shared" si="58"/>
        <v>1.6325033333333334</v>
      </c>
      <c r="L239" s="31">
        <v>3697</v>
      </c>
      <c r="M239" s="36">
        <f t="shared" si="59"/>
        <v>1.2323333333333334E-2</v>
      </c>
      <c r="N239" s="31">
        <f t="shared" si="60"/>
        <v>1779807</v>
      </c>
      <c r="O239" s="36">
        <f t="shared" si="61"/>
        <v>5.93269</v>
      </c>
      <c r="P239" s="31">
        <v>564727</v>
      </c>
      <c r="Q239" s="31">
        <v>200000</v>
      </c>
      <c r="R239" s="31">
        <v>1500000</v>
      </c>
      <c r="S239" s="31">
        <v>2229675</v>
      </c>
      <c r="T239" s="36">
        <f t="shared" si="62"/>
        <v>1.48645</v>
      </c>
      <c r="U239" s="36">
        <f t="shared" si="63"/>
        <v>-0.9934534739794626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10318920</v>
      </c>
      <c r="E240" s="32">
        <f>SUM(E234:E239)</f>
        <v>12638406</v>
      </c>
      <c r="F240" s="32">
        <f>SUM(F234:F239)</f>
        <v>1811178</v>
      </c>
      <c r="G240" s="37">
        <f t="shared" si="56"/>
        <v>0.17552011256992012</v>
      </c>
      <c r="H240" s="32">
        <f>SUM(H234:H239)</f>
        <v>2856410</v>
      </c>
      <c r="I240" s="37">
        <f t="shared" si="57"/>
        <v>0.27681288351881789</v>
      </c>
      <c r="J240" s="32">
        <f>SUM(J234:J239)</f>
        <v>4103954</v>
      </c>
      <c r="K240" s="37">
        <f t="shared" si="58"/>
        <v>0.32472085482931945</v>
      </c>
      <c r="L240" s="32">
        <f>SUM(L234:L239)</f>
        <v>3491369</v>
      </c>
      <c r="M240" s="37">
        <f t="shared" si="59"/>
        <v>0.27625073921505605</v>
      </c>
      <c r="N240" s="32">
        <f t="shared" si="60"/>
        <v>12262911</v>
      </c>
      <c r="O240" s="37">
        <f t="shared" si="61"/>
        <v>0.97028937035255869</v>
      </c>
      <c r="P240" s="32">
        <f>SUM(P234:P239)</f>
        <v>3441102</v>
      </c>
      <c r="Q240" s="32">
        <f>SUM(Q234:Q239)</f>
        <v>9222085</v>
      </c>
      <c r="R240" s="32">
        <f>SUM(R234:R239)</f>
        <v>14610220</v>
      </c>
      <c r="S240" s="32">
        <f>SUM(S234:S239)</f>
        <v>11027054</v>
      </c>
      <c r="T240" s="37">
        <f t="shared" si="62"/>
        <v>0.75474934669019356</v>
      </c>
      <c r="U240" s="37">
        <f t="shared" si="63"/>
        <v>1.4607820401720151E-2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12013560</v>
      </c>
      <c r="E241" s="31">
        <v>12405552</v>
      </c>
      <c r="F241" s="31">
        <v>4467304</v>
      </c>
      <c r="G241" s="36">
        <f t="shared" si="56"/>
        <v>0.37185513702849116</v>
      </c>
      <c r="H241" s="31">
        <v>0</v>
      </c>
      <c r="I241" s="36">
        <f t="shared" si="57"/>
        <v>0</v>
      </c>
      <c r="J241" s="31">
        <v>3940039</v>
      </c>
      <c r="K241" s="36">
        <f t="shared" si="58"/>
        <v>0.31760287651851365</v>
      </c>
      <c r="L241" s="31">
        <v>0</v>
      </c>
      <c r="M241" s="36">
        <f t="shared" si="59"/>
        <v>0</v>
      </c>
      <c r="N241" s="31">
        <f t="shared" si="60"/>
        <v>8407343</v>
      </c>
      <c r="O241" s="36">
        <f t="shared" si="61"/>
        <v>0.67770809392439768</v>
      </c>
      <c r="P241" s="31">
        <v>0</v>
      </c>
      <c r="Q241" s="31">
        <v>11793247</v>
      </c>
      <c r="R241" s="31">
        <v>11793247</v>
      </c>
      <c r="S241" s="31">
        <v>9977165</v>
      </c>
      <c r="T241" s="36">
        <f t="shared" si="62"/>
        <v>0.84600661717676229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858969</v>
      </c>
      <c r="E242" s="31">
        <v>96389</v>
      </c>
      <c r="F242" s="31">
        <v>32720</v>
      </c>
      <c r="G242" s="36">
        <f t="shared" si="56"/>
        <v>3.8092177948214664E-2</v>
      </c>
      <c r="H242" s="31">
        <v>20590</v>
      </c>
      <c r="I242" s="36">
        <f t="shared" si="57"/>
        <v>2.3970597309099631E-2</v>
      </c>
      <c r="J242" s="31">
        <v>33674</v>
      </c>
      <c r="K242" s="36">
        <f t="shared" si="58"/>
        <v>0.34935521688159438</v>
      </c>
      <c r="L242" s="31">
        <v>32177</v>
      </c>
      <c r="M242" s="36">
        <f t="shared" si="59"/>
        <v>0.33382439904968408</v>
      </c>
      <c r="N242" s="31">
        <f t="shared" si="60"/>
        <v>119161</v>
      </c>
      <c r="O242" s="36">
        <f t="shared" si="61"/>
        <v>1.2362510244944962</v>
      </c>
      <c r="P242" s="31">
        <v>23109</v>
      </c>
      <c r="Q242" s="31">
        <v>1578975</v>
      </c>
      <c r="R242" s="31">
        <v>1648000</v>
      </c>
      <c r="S242" s="31">
        <v>92446</v>
      </c>
      <c r="T242" s="36">
        <f t="shared" si="62"/>
        <v>5.609587378640777E-2</v>
      </c>
      <c r="U242" s="36">
        <f t="shared" si="63"/>
        <v>0.39240122895841445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3166038</v>
      </c>
      <c r="E243" s="31">
        <v>3166038</v>
      </c>
      <c r="F243" s="31">
        <v>177875</v>
      </c>
      <c r="G243" s="36">
        <f t="shared" si="56"/>
        <v>5.6182206278004243E-2</v>
      </c>
      <c r="H243" s="31">
        <v>205582</v>
      </c>
      <c r="I243" s="36">
        <f t="shared" si="57"/>
        <v>6.4933522591958781E-2</v>
      </c>
      <c r="J243" s="31">
        <v>150029</v>
      </c>
      <c r="K243" s="36">
        <f t="shared" si="58"/>
        <v>4.738698651121686E-2</v>
      </c>
      <c r="L243" s="31">
        <v>118277</v>
      </c>
      <c r="M243" s="36">
        <f t="shared" si="59"/>
        <v>3.7358048134608621E-2</v>
      </c>
      <c r="N243" s="31">
        <f t="shared" si="60"/>
        <v>651763</v>
      </c>
      <c r="O243" s="36">
        <f t="shared" si="61"/>
        <v>0.2058607635157885</v>
      </c>
      <c r="P243" s="31">
        <v>596828</v>
      </c>
      <c r="Q243" s="31">
        <v>5095200</v>
      </c>
      <c r="R243" s="31">
        <v>5095200</v>
      </c>
      <c r="S243" s="31">
        <v>1415811</v>
      </c>
      <c r="T243" s="36">
        <f t="shared" si="62"/>
        <v>0.27787152614225152</v>
      </c>
      <c r="U243" s="36">
        <f t="shared" si="63"/>
        <v>-0.8018239760869128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1100000</v>
      </c>
      <c r="E244" s="31">
        <v>1100000</v>
      </c>
      <c r="F244" s="31">
        <v>0</v>
      </c>
      <c r="G244" s="36">
        <f t="shared" si="56"/>
        <v>0</v>
      </c>
      <c r="H244" s="31">
        <v>5820</v>
      </c>
      <c r="I244" s="36">
        <f t="shared" si="57"/>
        <v>5.2909090909090909E-3</v>
      </c>
      <c r="J244" s="31">
        <v>20674</v>
      </c>
      <c r="K244" s="36">
        <f t="shared" si="58"/>
        <v>1.8794545454545456E-2</v>
      </c>
      <c r="L244" s="31">
        <v>36841</v>
      </c>
      <c r="M244" s="36">
        <f t="shared" si="59"/>
        <v>3.3491818181818185E-2</v>
      </c>
      <c r="N244" s="31">
        <f t="shared" si="60"/>
        <v>63335</v>
      </c>
      <c r="O244" s="36">
        <f t="shared" si="61"/>
        <v>5.7577272727272727E-2</v>
      </c>
      <c r="P244" s="31">
        <v>0</v>
      </c>
      <c r="Q244" s="31">
        <v>1250793</v>
      </c>
      <c r="R244" s="31">
        <v>1250793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17466576</v>
      </c>
      <c r="E245" s="31">
        <v>16233096</v>
      </c>
      <c r="F245" s="31">
        <v>6737088</v>
      </c>
      <c r="G245" s="36">
        <f t="shared" si="56"/>
        <v>0.38571314721328326</v>
      </c>
      <c r="H245" s="31">
        <v>5386847</v>
      </c>
      <c r="I245" s="36">
        <f t="shared" si="57"/>
        <v>0.30840887189338084</v>
      </c>
      <c r="J245" s="31">
        <v>4040235</v>
      </c>
      <c r="K245" s="36">
        <f t="shared" si="58"/>
        <v>0.24888875172055905</v>
      </c>
      <c r="L245" s="31">
        <v>39585</v>
      </c>
      <c r="M245" s="36">
        <f t="shared" si="59"/>
        <v>2.4385366784007191E-3</v>
      </c>
      <c r="N245" s="31">
        <f t="shared" si="60"/>
        <v>16203755</v>
      </c>
      <c r="O245" s="36">
        <f t="shared" si="61"/>
        <v>0.99819251977564849</v>
      </c>
      <c r="P245" s="31">
        <v>19006</v>
      </c>
      <c r="Q245" s="31">
        <v>19058051</v>
      </c>
      <c r="R245" s="31">
        <v>19058051</v>
      </c>
      <c r="S245" s="31">
        <v>19013854</v>
      </c>
      <c r="T245" s="36">
        <f t="shared" si="62"/>
        <v>0.99768092760377225</v>
      </c>
      <c r="U245" s="36">
        <f t="shared" si="63"/>
        <v>1.0827633378932968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34605143</v>
      </c>
      <c r="E247" s="32">
        <f>SUM(E241:E246)</f>
        <v>33001075</v>
      </c>
      <c r="F247" s="32">
        <f>SUM(F241:F246)</f>
        <v>11414987</v>
      </c>
      <c r="G247" s="37">
        <f t="shared" si="56"/>
        <v>0.32986388757301188</v>
      </c>
      <c r="H247" s="32">
        <f>SUM(H241:H246)</f>
        <v>5618839</v>
      </c>
      <c r="I247" s="37">
        <f t="shared" si="57"/>
        <v>0.16237005580355499</v>
      </c>
      <c r="J247" s="32">
        <f>SUM(J241:J246)</f>
        <v>8184651</v>
      </c>
      <c r="K247" s="37">
        <f t="shared" si="58"/>
        <v>0.24801164810540263</v>
      </c>
      <c r="L247" s="32">
        <f>SUM(L241:L246)</f>
        <v>226880</v>
      </c>
      <c r="M247" s="37">
        <f t="shared" si="59"/>
        <v>6.8749275591779967E-3</v>
      </c>
      <c r="N247" s="32">
        <f t="shared" si="60"/>
        <v>25445357</v>
      </c>
      <c r="O247" s="37">
        <f t="shared" si="61"/>
        <v>0.77104630682485342</v>
      </c>
      <c r="P247" s="32">
        <f>SUM(P241:P246)</f>
        <v>638943</v>
      </c>
      <c r="Q247" s="32">
        <f>SUM(Q241:Q246)</f>
        <v>38776266</v>
      </c>
      <c r="R247" s="32">
        <f>SUM(R241:R246)</f>
        <v>38845291</v>
      </c>
      <c r="S247" s="32">
        <f>SUM(S241:S246)</f>
        <v>30499276</v>
      </c>
      <c r="T247" s="37">
        <f t="shared" si="62"/>
        <v>0.7851473168266393</v>
      </c>
      <c r="U247" s="37">
        <f t="shared" si="63"/>
        <v>-0.64491355253911542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3631373</v>
      </c>
      <c r="E248" s="31">
        <v>3631373</v>
      </c>
      <c r="F248" s="31">
        <v>316845</v>
      </c>
      <c r="G248" s="36">
        <f t="shared" si="56"/>
        <v>8.7252121993526971E-2</v>
      </c>
      <c r="H248" s="31">
        <v>1250500</v>
      </c>
      <c r="I248" s="36">
        <f t="shared" si="57"/>
        <v>0.34436010842180081</v>
      </c>
      <c r="J248" s="31">
        <v>953018</v>
      </c>
      <c r="K248" s="36">
        <f t="shared" si="58"/>
        <v>0.26244012939458439</v>
      </c>
      <c r="L248" s="31">
        <v>870540</v>
      </c>
      <c r="M248" s="36">
        <f t="shared" si="59"/>
        <v>0.23972750802520149</v>
      </c>
      <c r="N248" s="31">
        <f t="shared" si="60"/>
        <v>3390903</v>
      </c>
      <c r="O248" s="36">
        <f t="shared" si="61"/>
        <v>0.93377986783511358</v>
      </c>
      <c r="P248" s="31">
        <v>1318534</v>
      </c>
      <c r="Q248" s="31">
        <v>3271833</v>
      </c>
      <c r="R248" s="31">
        <v>3847628</v>
      </c>
      <c r="S248" s="31">
        <v>3778024</v>
      </c>
      <c r="T248" s="36">
        <f t="shared" si="62"/>
        <v>0.98190989357599023</v>
      </c>
      <c r="U248" s="36">
        <f t="shared" si="63"/>
        <v>-0.33976674094107551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2017000</v>
      </c>
      <c r="E249" s="31">
        <v>2051634</v>
      </c>
      <c r="F249" s="31">
        <v>475098</v>
      </c>
      <c r="G249" s="36">
        <f t="shared" si="56"/>
        <v>0.23554685176003967</v>
      </c>
      <c r="H249" s="31">
        <v>119130</v>
      </c>
      <c r="I249" s="36">
        <f t="shared" si="57"/>
        <v>5.9062964799206745E-2</v>
      </c>
      <c r="J249" s="31">
        <v>320119</v>
      </c>
      <c r="K249" s="36">
        <f t="shared" si="58"/>
        <v>0.15603124143974997</v>
      </c>
      <c r="L249" s="31">
        <v>273746</v>
      </c>
      <c r="M249" s="36">
        <f t="shared" si="59"/>
        <v>0.13342828204250856</v>
      </c>
      <c r="N249" s="31">
        <f t="shared" si="60"/>
        <v>1188093</v>
      </c>
      <c r="O249" s="36">
        <f t="shared" si="61"/>
        <v>0.57909597910738464</v>
      </c>
      <c r="P249" s="31">
        <v>221951</v>
      </c>
      <c r="Q249" s="31">
        <v>2500917</v>
      </c>
      <c r="R249" s="31">
        <v>2500917</v>
      </c>
      <c r="S249" s="31">
        <v>685026</v>
      </c>
      <c r="T249" s="36">
        <f t="shared" si="62"/>
        <v>0.27390992983773554</v>
      </c>
      <c r="U249" s="36">
        <f t="shared" si="63"/>
        <v>0.23336231870998558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1311988</v>
      </c>
      <c r="E250" s="31">
        <v>1311988</v>
      </c>
      <c r="F250" s="31">
        <v>1097000</v>
      </c>
      <c r="G250" s="36">
        <f t="shared" si="56"/>
        <v>0.8361356963630765</v>
      </c>
      <c r="H250" s="31">
        <v>2480984</v>
      </c>
      <c r="I250" s="36">
        <f t="shared" si="57"/>
        <v>1.891011198273155</v>
      </c>
      <c r="J250" s="31">
        <v>297618</v>
      </c>
      <c r="K250" s="36">
        <f t="shared" si="58"/>
        <v>0.22684506260727993</v>
      </c>
      <c r="L250" s="31">
        <v>-3078904</v>
      </c>
      <c r="M250" s="36">
        <f t="shared" si="59"/>
        <v>-2.346747073906164</v>
      </c>
      <c r="N250" s="31">
        <f t="shared" si="60"/>
        <v>796698</v>
      </c>
      <c r="O250" s="36">
        <f t="shared" si="61"/>
        <v>0.60724488333734761</v>
      </c>
      <c r="P250" s="31">
        <v>814290</v>
      </c>
      <c r="Q250" s="31">
        <v>1181000</v>
      </c>
      <c r="R250" s="31">
        <v>1181000</v>
      </c>
      <c r="S250" s="31">
        <v>1865290</v>
      </c>
      <c r="T250" s="36">
        <f t="shared" si="62"/>
        <v>1.579415749364945</v>
      </c>
      <c r="U250" s="36">
        <f t="shared" si="63"/>
        <v>-4.7810902749634652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967137</v>
      </c>
      <c r="E251" s="31">
        <v>967137</v>
      </c>
      <c r="F251" s="31">
        <v>6681</v>
      </c>
      <c r="G251" s="36">
        <f t="shared" si="56"/>
        <v>6.9080182021781815E-3</v>
      </c>
      <c r="H251" s="31">
        <v>20326</v>
      </c>
      <c r="I251" s="36">
        <f t="shared" si="57"/>
        <v>2.1016670854284346E-2</v>
      </c>
      <c r="J251" s="31">
        <v>13581</v>
      </c>
      <c r="K251" s="36">
        <f t="shared" si="58"/>
        <v>1.40424779529684E-2</v>
      </c>
      <c r="L251" s="31">
        <v>31199</v>
      </c>
      <c r="M251" s="36">
        <f t="shared" si="59"/>
        <v>3.2259131849986092E-2</v>
      </c>
      <c r="N251" s="31">
        <f t="shared" si="60"/>
        <v>71787</v>
      </c>
      <c r="O251" s="36">
        <f t="shared" si="61"/>
        <v>7.422629885941702E-2</v>
      </c>
      <c r="P251" s="31">
        <v>18691</v>
      </c>
      <c r="Q251" s="31">
        <v>1447587</v>
      </c>
      <c r="R251" s="31">
        <v>925721</v>
      </c>
      <c r="S251" s="31">
        <v>50381</v>
      </c>
      <c r="T251" s="36">
        <f t="shared" si="62"/>
        <v>5.4423525014556225E-2</v>
      </c>
      <c r="U251" s="36">
        <f t="shared" si="63"/>
        <v>0.66919907977101278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20900868</v>
      </c>
      <c r="E252" s="31">
        <v>11110428</v>
      </c>
      <c r="F252" s="31">
        <v>330000</v>
      </c>
      <c r="G252" s="36">
        <f t="shared" si="56"/>
        <v>1.5788817957225507E-2</v>
      </c>
      <c r="H252" s="31">
        <v>8895025</v>
      </c>
      <c r="I252" s="36">
        <f t="shared" si="57"/>
        <v>0.42558160742415102</v>
      </c>
      <c r="J252" s="31">
        <v>0</v>
      </c>
      <c r="K252" s="36">
        <f t="shared" si="58"/>
        <v>0</v>
      </c>
      <c r="L252" s="31">
        <v>-65173</v>
      </c>
      <c r="M252" s="36">
        <f t="shared" si="59"/>
        <v>-5.8659306374155883E-3</v>
      </c>
      <c r="N252" s="31">
        <f t="shared" si="60"/>
        <v>9159852</v>
      </c>
      <c r="O252" s="36">
        <f t="shared" si="61"/>
        <v>0.82443736640928689</v>
      </c>
      <c r="P252" s="31">
        <v>-3366000</v>
      </c>
      <c r="Q252" s="31">
        <v>22306045</v>
      </c>
      <c r="R252" s="31">
        <v>20800872</v>
      </c>
      <c r="S252" s="31">
        <v>11895755</v>
      </c>
      <c r="T252" s="36">
        <f t="shared" si="62"/>
        <v>0.57188732280069798</v>
      </c>
      <c r="U252" s="36">
        <f t="shared" si="63"/>
        <v>-0.98063784907902551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28828366</v>
      </c>
      <c r="E254" s="32">
        <f>SUM(E248:E253)</f>
        <v>19072560</v>
      </c>
      <c r="F254" s="32">
        <f>SUM(F248:F253)</f>
        <v>2225624</v>
      </c>
      <c r="G254" s="37">
        <f t="shared" si="56"/>
        <v>7.720257193904087E-2</v>
      </c>
      <c r="H254" s="32">
        <f>SUM(H248:H253)</f>
        <v>12765965</v>
      </c>
      <c r="I254" s="37">
        <f t="shared" si="57"/>
        <v>0.44282652024051589</v>
      </c>
      <c r="J254" s="32">
        <f>SUM(J248:J253)</f>
        <v>1584336</v>
      </c>
      <c r="K254" s="37">
        <f t="shared" si="58"/>
        <v>8.3068869622116806E-2</v>
      </c>
      <c r="L254" s="32">
        <f>SUM(L248:L253)</f>
        <v>-1968592</v>
      </c>
      <c r="M254" s="37">
        <f t="shared" si="59"/>
        <v>-0.10321592906248558</v>
      </c>
      <c r="N254" s="32">
        <f t="shared" si="60"/>
        <v>14607333</v>
      </c>
      <c r="O254" s="37">
        <f t="shared" si="61"/>
        <v>0.7658821364305578</v>
      </c>
      <c r="P254" s="32">
        <f>SUM(P248:P253)</f>
        <v>-992534</v>
      </c>
      <c r="Q254" s="32">
        <f>SUM(Q248:Q253)</f>
        <v>30707382</v>
      </c>
      <c r="R254" s="32">
        <f>SUM(R248:R253)</f>
        <v>29256138</v>
      </c>
      <c r="S254" s="32">
        <f>SUM(S248:S253)</f>
        <v>18274476</v>
      </c>
      <c r="T254" s="37">
        <f t="shared" si="62"/>
        <v>0.62463733251463338</v>
      </c>
      <c r="U254" s="37">
        <f t="shared" si="63"/>
        <v>0.98340006488442722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4679358</v>
      </c>
      <c r="E255" s="31">
        <v>4442358</v>
      </c>
      <c r="F255" s="31">
        <v>519905</v>
      </c>
      <c r="G255" s="36">
        <f t="shared" si="56"/>
        <v>0.11110605343724503</v>
      </c>
      <c r="H255" s="31">
        <v>805644</v>
      </c>
      <c r="I255" s="36">
        <f t="shared" si="57"/>
        <v>0.17216977200718561</v>
      </c>
      <c r="J255" s="31">
        <v>590646</v>
      </c>
      <c r="K255" s="36">
        <f t="shared" si="58"/>
        <v>0.1329577670237293</v>
      </c>
      <c r="L255" s="31">
        <v>894542</v>
      </c>
      <c r="M255" s="36">
        <f t="shared" si="59"/>
        <v>0.20136648149473771</v>
      </c>
      <c r="N255" s="31">
        <f t="shared" si="60"/>
        <v>2810737</v>
      </c>
      <c r="O255" s="36">
        <f t="shared" si="61"/>
        <v>0.63271285204839411</v>
      </c>
      <c r="P255" s="31">
        <v>642716</v>
      </c>
      <c r="Q255" s="31">
        <v>4350068</v>
      </c>
      <c r="R255" s="31">
        <v>4529175</v>
      </c>
      <c r="S255" s="31">
        <v>2575478</v>
      </c>
      <c r="T255" s="36">
        <f t="shared" si="62"/>
        <v>0.5686417504291621</v>
      </c>
      <c r="U255" s="36">
        <f t="shared" si="63"/>
        <v>0.39181535857205985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41645</v>
      </c>
      <c r="G256" s="36">
        <f t="shared" si="56"/>
        <v>0</v>
      </c>
      <c r="H256" s="31">
        <v>58861</v>
      </c>
      <c r="I256" s="36">
        <f t="shared" si="57"/>
        <v>0</v>
      </c>
      <c r="J256" s="31">
        <v>57222</v>
      </c>
      <c r="K256" s="36">
        <f t="shared" si="58"/>
        <v>0</v>
      </c>
      <c r="L256" s="31">
        <v>57332</v>
      </c>
      <c r="M256" s="36">
        <f t="shared" si="59"/>
        <v>0</v>
      </c>
      <c r="N256" s="31">
        <f t="shared" si="60"/>
        <v>215060</v>
      </c>
      <c r="O256" s="36">
        <f t="shared" si="61"/>
        <v>0</v>
      </c>
      <c r="P256" s="31">
        <v>62756</v>
      </c>
      <c r="Q256" s="31">
        <v>999000</v>
      </c>
      <c r="R256" s="31">
        <v>1042685</v>
      </c>
      <c r="S256" s="31">
        <v>1199271</v>
      </c>
      <c r="T256" s="36">
        <f t="shared" si="62"/>
        <v>1.1501757481885708</v>
      </c>
      <c r="U256" s="36">
        <f t="shared" si="63"/>
        <v>-8.642998279049019E-2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3599732</v>
      </c>
      <c r="E257" s="31">
        <v>3858392</v>
      </c>
      <c r="F257" s="31">
        <v>400300</v>
      </c>
      <c r="G257" s="36">
        <f t="shared" si="56"/>
        <v>0.11120272286936916</v>
      </c>
      <c r="H257" s="31">
        <v>414035</v>
      </c>
      <c r="I257" s="36">
        <f t="shared" si="57"/>
        <v>0.11501828469452725</v>
      </c>
      <c r="J257" s="31">
        <v>268898</v>
      </c>
      <c r="K257" s="36">
        <f t="shared" si="58"/>
        <v>6.9691726501609999E-2</v>
      </c>
      <c r="L257" s="31">
        <v>620908</v>
      </c>
      <c r="M257" s="36">
        <f t="shared" si="59"/>
        <v>0.16092403260218247</v>
      </c>
      <c r="N257" s="31">
        <f t="shared" si="60"/>
        <v>1704141</v>
      </c>
      <c r="O257" s="36">
        <f t="shared" si="61"/>
        <v>0.44167129726580401</v>
      </c>
      <c r="P257" s="31">
        <v>464747</v>
      </c>
      <c r="Q257" s="31">
        <v>3349555</v>
      </c>
      <c r="R257" s="31">
        <v>3870252</v>
      </c>
      <c r="S257" s="31">
        <v>1831102</v>
      </c>
      <c r="T257" s="36">
        <f t="shared" si="62"/>
        <v>0.47312216362138693</v>
      </c>
      <c r="U257" s="36">
        <f t="shared" si="63"/>
        <v>0.33601292746375977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597430</v>
      </c>
      <c r="E258" s="31">
        <v>960000</v>
      </c>
      <c r="F258" s="31">
        <v>145085</v>
      </c>
      <c r="G258" s="36">
        <f t="shared" si="56"/>
        <v>0.24284853455634969</v>
      </c>
      <c r="H258" s="31">
        <v>182633</v>
      </c>
      <c r="I258" s="36">
        <f t="shared" si="57"/>
        <v>0.30569773864720551</v>
      </c>
      <c r="J258" s="31">
        <v>471045</v>
      </c>
      <c r="K258" s="36">
        <f t="shared" si="58"/>
        <v>0.49067187499999998</v>
      </c>
      <c r="L258" s="31">
        <v>162491</v>
      </c>
      <c r="M258" s="36">
        <f t="shared" si="59"/>
        <v>0.16926145833333334</v>
      </c>
      <c r="N258" s="31">
        <f t="shared" si="60"/>
        <v>961254</v>
      </c>
      <c r="O258" s="36">
        <f t="shared" si="61"/>
        <v>1.0013062500000001</v>
      </c>
      <c r="P258" s="31">
        <v>124078</v>
      </c>
      <c r="Q258" s="31">
        <v>500000</v>
      </c>
      <c r="R258" s="31">
        <v>500000</v>
      </c>
      <c r="S258" s="31">
        <v>561537</v>
      </c>
      <c r="T258" s="36">
        <f t="shared" si="62"/>
        <v>1.1230739999999999</v>
      </c>
      <c r="U258" s="36">
        <f t="shared" si="63"/>
        <v>0.30958751752929614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8876520</v>
      </c>
      <c r="E259" s="32">
        <f>SUM(E255:E258)</f>
        <v>9260750</v>
      </c>
      <c r="F259" s="32">
        <f>SUM(F255:F258)</f>
        <v>1106935</v>
      </c>
      <c r="G259" s="37">
        <f t="shared" si="56"/>
        <v>0.12470371271624466</v>
      </c>
      <c r="H259" s="32">
        <f>SUM(H255:H258)</f>
        <v>1461173</v>
      </c>
      <c r="I259" s="37">
        <f t="shared" si="57"/>
        <v>0.16461101873256637</v>
      </c>
      <c r="J259" s="32">
        <f>SUM(J255:J258)</f>
        <v>1387811</v>
      </c>
      <c r="K259" s="37">
        <f t="shared" si="58"/>
        <v>0.14985946062683908</v>
      </c>
      <c r="L259" s="32">
        <f>SUM(L255:L258)</f>
        <v>1735273</v>
      </c>
      <c r="M259" s="37">
        <f t="shared" si="59"/>
        <v>0.18737931593013524</v>
      </c>
      <c r="N259" s="32">
        <f t="shared" si="60"/>
        <v>5691192</v>
      </c>
      <c r="O259" s="37">
        <f t="shared" si="61"/>
        <v>0.61454979348324923</v>
      </c>
      <c r="P259" s="32">
        <f>SUM(P255:P258)</f>
        <v>1294297</v>
      </c>
      <c r="Q259" s="32">
        <f>SUM(Q255:Q258)</f>
        <v>9198623</v>
      </c>
      <c r="R259" s="32">
        <f>SUM(R255:R258)</f>
        <v>9942112</v>
      </c>
      <c r="S259" s="32">
        <f>SUM(S255:S258)</f>
        <v>6167388</v>
      </c>
      <c r="T259" s="37">
        <f t="shared" si="62"/>
        <v>0.62032976494330383</v>
      </c>
      <c r="U259" s="37">
        <f t="shared" si="63"/>
        <v>0.34070696293045577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82628949</v>
      </c>
      <c r="E260" s="32">
        <f>SUM(E234:E239,E241:E246,E248:E253,E255:E258)</f>
        <v>73972791</v>
      </c>
      <c r="F260" s="32">
        <f>SUM(F234:F239,F241:F246,F248:F253,F255:F258)</f>
        <v>16558724</v>
      </c>
      <c r="G260" s="37">
        <f t="shared" si="56"/>
        <v>0.20039857943733497</v>
      </c>
      <c r="H260" s="32">
        <f>SUM(H234:H239,H241:H246,H248:H253,H255:H258)</f>
        <v>22702387</v>
      </c>
      <c r="I260" s="37">
        <f t="shared" si="57"/>
        <v>0.27475100766439614</v>
      </c>
      <c r="J260" s="32">
        <f>SUM(J234:J239,J241:J246,J248:J253,J255:J258)</f>
        <v>15260752</v>
      </c>
      <c r="K260" s="37">
        <f t="shared" si="58"/>
        <v>0.20630223347933432</v>
      </c>
      <c r="L260" s="32">
        <f>SUM(L234:L239,L241:L246,L248:L253,L255:L258)</f>
        <v>3484930</v>
      </c>
      <c r="M260" s="37">
        <f t="shared" si="59"/>
        <v>4.7110970843319944E-2</v>
      </c>
      <c r="N260" s="32">
        <f t="shared" si="60"/>
        <v>58006793</v>
      </c>
      <c r="O260" s="37">
        <f t="shared" si="61"/>
        <v>0.78416390967322025</v>
      </c>
      <c r="P260" s="32">
        <f>SUM(P234:P239,P241:P246,P248:P253,P255:P258)</f>
        <v>4381808</v>
      </c>
      <c r="Q260" s="32">
        <f>SUM(Q234:Q239,Q241:Q246,Q248:Q253,Q255:Q258)</f>
        <v>87904356</v>
      </c>
      <c r="R260" s="32">
        <f>SUM(R234:R239,R241:R246,R248:R253,R255:R258)</f>
        <v>92653761</v>
      </c>
      <c r="S260" s="32">
        <f>SUM(S234:S239,S241:S246,S248:S253,S255:S258)</f>
        <v>65968194</v>
      </c>
      <c r="T260" s="37">
        <f t="shared" si="62"/>
        <v>0.71198614376808733</v>
      </c>
      <c r="U260" s="37">
        <f t="shared" si="63"/>
        <v>-0.20468217685485079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3491000</v>
      </c>
      <c r="E263" s="31">
        <v>3491000</v>
      </c>
      <c r="F263" s="31">
        <v>235694</v>
      </c>
      <c r="G263" s="36">
        <f t="shared" ref="G263:G299" si="64">IF(($D263     =0),0,($F263     /$D263     ))</f>
        <v>6.751475221999427E-2</v>
      </c>
      <c r="H263" s="31">
        <v>15899</v>
      </c>
      <c r="I263" s="36">
        <f t="shared" ref="I263:I299" si="65">IF(($D263     =0),0,($H263     /$D263     ))</f>
        <v>4.5542824405614439E-3</v>
      </c>
      <c r="J263" s="31">
        <v>33041</v>
      </c>
      <c r="K263" s="36">
        <f t="shared" ref="K263:K299" si="66">IF(($E263     =0),0,($J263     /$E263     ))</f>
        <v>9.4646233171011163E-3</v>
      </c>
      <c r="L263" s="31">
        <v>156182</v>
      </c>
      <c r="M263" s="36">
        <f t="shared" ref="M263:M299" si="67">IF(($E263     =0),0,($L263     /$E263     ))</f>
        <v>4.4738470352334574E-2</v>
      </c>
      <c r="N263" s="31">
        <f t="shared" ref="N263:N299" si="68">$F263     +$H263     +$J263     +$L263</f>
        <v>440816</v>
      </c>
      <c r="O263" s="36">
        <f t="shared" ref="O263:O299" si="69">IF(($E263     =0),0,($N263     /$E263     ))</f>
        <v>0.12627212832999141</v>
      </c>
      <c r="P263" s="31">
        <v>19894</v>
      </c>
      <c r="Q263" s="31">
        <v>2399100</v>
      </c>
      <c r="R263" s="31">
        <v>2417922</v>
      </c>
      <c r="S263" s="31">
        <v>1003980</v>
      </c>
      <c r="T263" s="36">
        <f t="shared" ref="T263:T299" si="70">IF(($R263     =0),0,($S263     /$R263     ))</f>
        <v>0.41522431244680347</v>
      </c>
      <c r="U263" s="36">
        <f t="shared" ref="U263:U299" si="71">IF(($P263     =0),0,(($L263     /$P263     )-1))</f>
        <v>6.8507087564089675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4403708</v>
      </c>
      <c r="E264" s="31">
        <v>4417708</v>
      </c>
      <c r="F264" s="31">
        <v>1983976</v>
      </c>
      <c r="G264" s="36">
        <f t="shared" si="64"/>
        <v>0.45052396752918222</v>
      </c>
      <c r="H264" s="31">
        <v>1574925</v>
      </c>
      <c r="I264" s="36">
        <f t="shared" si="65"/>
        <v>0.35763611029614134</v>
      </c>
      <c r="J264" s="31">
        <v>1285366</v>
      </c>
      <c r="K264" s="36">
        <f t="shared" si="66"/>
        <v>0.29095766401944173</v>
      </c>
      <c r="L264" s="31">
        <v>-507235</v>
      </c>
      <c r="M264" s="36">
        <f t="shared" si="67"/>
        <v>-0.11481858918697206</v>
      </c>
      <c r="N264" s="31">
        <f t="shared" si="68"/>
        <v>4337032</v>
      </c>
      <c r="O264" s="36">
        <f t="shared" si="69"/>
        <v>0.98173804153647093</v>
      </c>
      <c r="P264" s="31">
        <v>-529252</v>
      </c>
      <c r="Q264" s="31">
        <v>5823763</v>
      </c>
      <c r="R264" s="31">
        <v>5825763</v>
      </c>
      <c r="S264" s="31">
        <v>5633700</v>
      </c>
      <c r="T264" s="36">
        <f t="shared" si="70"/>
        <v>0.96703212952535145</v>
      </c>
      <c r="U264" s="36">
        <f t="shared" si="71"/>
        <v>-4.1600220688821188E-2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87508</v>
      </c>
      <c r="E265" s="31">
        <v>87508</v>
      </c>
      <c r="F265" s="31">
        <v>13528</v>
      </c>
      <c r="G265" s="36">
        <f t="shared" si="64"/>
        <v>0.15459158019838187</v>
      </c>
      <c r="H265" s="31">
        <v>17251</v>
      </c>
      <c r="I265" s="36">
        <f t="shared" si="65"/>
        <v>0.19713626182749006</v>
      </c>
      <c r="J265" s="31">
        <v>20843</v>
      </c>
      <c r="K265" s="36">
        <f t="shared" si="66"/>
        <v>0.2381839374685743</v>
      </c>
      <c r="L265" s="31">
        <v>5714</v>
      </c>
      <c r="M265" s="36">
        <f t="shared" si="67"/>
        <v>6.5296887141747043E-2</v>
      </c>
      <c r="N265" s="31">
        <f t="shared" si="68"/>
        <v>57336</v>
      </c>
      <c r="O265" s="36">
        <f t="shared" si="69"/>
        <v>0.65520866663619326</v>
      </c>
      <c r="P265" s="31">
        <v>5576</v>
      </c>
      <c r="Q265" s="31">
        <v>1087508</v>
      </c>
      <c r="R265" s="31">
        <v>1087508</v>
      </c>
      <c r="S265" s="31">
        <v>45407</v>
      </c>
      <c r="T265" s="36">
        <f t="shared" si="70"/>
        <v>4.1753256068001336E-2</v>
      </c>
      <c r="U265" s="36">
        <f t="shared" si="71"/>
        <v>2.4748923959827751E-2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3494536</v>
      </c>
      <c r="G266" s="36">
        <f t="shared" si="64"/>
        <v>0.41666668653896094</v>
      </c>
      <c r="H266" s="31">
        <v>2795629</v>
      </c>
      <c r="I266" s="36">
        <f t="shared" si="65"/>
        <v>0.33333337307792188</v>
      </c>
      <c r="J266" s="31">
        <v>2096722</v>
      </c>
      <c r="K266" s="36">
        <f t="shared" si="66"/>
        <v>0.25000005961688282</v>
      </c>
      <c r="L266" s="31">
        <v>0</v>
      </c>
      <c r="M266" s="36">
        <f t="shared" si="67"/>
        <v>0</v>
      </c>
      <c r="N266" s="31">
        <f t="shared" si="68"/>
        <v>8386887</v>
      </c>
      <c r="O266" s="36">
        <f t="shared" si="69"/>
        <v>1.0000001192337657</v>
      </c>
      <c r="P266" s="31">
        <v>0</v>
      </c>
      <c r="Q266" s="31">
        <v>7869545</v>
      </c>
      <c r="R266" s="31">
        <v>6607115</v>
      </c>
      <c r="S266" s="31">
        <v>7516052</v>
      </c>
      <c r="T266" s="36">
        <f t="shared" si="70"/>
        <v>1.1375694232656766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16369102</v>
      </c>
      <c r="E267" s="32">
        <f>SUM(E263:E266)</f>
        <v>16383102</v>
      </c>
      <c r="F267" s="32">
        <f>SUM(F263:F266)</f>
        <v>5727734</v>
      </c>
      <c r="G267" s="37">
        <f t="shared" si="64"/>
        <v>0.34991131462190167</v>
      </c>
      <c r="H267" s="32">
        <f>SUM(H263:H266)</f>
        <v>4403704</v>
      </c>
      <c r="I267" s="37">
        <f t="shared" si="65"/>
        <v>0.26902538697602346</v>
      </c>
      <c r="J267" s="32">
        <f>SUM(J263:J266)</f>
        <v>3435972</v>
      </c>
      <c r="K267" s="37">
        <f t="shared" si="66"/>
        <v>0.20972658291451765</v>
      </c>
      <c r="L267" s="32">
        <f>SUM(L263:L266)</f>
        <v>-345339</v>
      </c>
      <c r="M267" s="37">
        <f t="shared" si="67"/>
        <v>-2.1078975153789557E-2</v>
      </c>
      <c r="N267" s="32">
        <f t="shared" si="68"/>
        <v>13222071</v>
      </c>
      <c r="O267" s="37">
        <f t="shared" si="69"/>
        <v>0.80705540379349405</v>
      </c>
      <c r="P267" s="32">
        <f>SUM(P263:P266)</f>
        <v>-503782</v>
      </c>
      <c r="Q267" s="32">
        <f>SUM(Q263:Q266)</f>
        <v>17179916</v>
      </c>
      <c r="R267" s="32">
        <f>SUM(R263:R266)</f>
        <v>15938308</v>
      </c>
      <c r="S267" s="32">
        <f>SUM(S263:S266)</f>
        <v>14199139</v>
      </c>
      <c r="T267" s="37">
        <f t="shared" si="70"/>
        <v>0.89088120269730009</v>
      </c>
      <c r="U267" s="37">
        <f t="shared" si="71"/>
        <v>-0.31450706853361177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1555420</v>
      </c>
      <c r="E268" s="31">
        <v>1248000</v>
      </c>
      <c r="F268" s="31">
        <v>-3741</v>
      </c>
      <c r="G268" s="36">
        <f t="shared" si="64"/>
        <v>-2.4051381620398349E-3</v>
      </c>
      <c r="H268" s="31">
        <v>-20030</v>
      </c>
      <c r="I268" s="36">
        <f t="shared" si="65"/>
        <v>-1.2877550757994625E-2</v>
      </c>
      <c r="J268" s="31">
        <v>615327</v>
      </c>
      <c r="K268" s="36">
        <f t="shared" si="66"/>
        <v>0.49305048076923075</v>
      </c>
      <c r="L268" s="31">
        <v>-12663</v>
      </c>
      <c r="M268" s="36">
        <f t="shared" si="67"/>
        <v>-1.0146634615384615E-2</v>
      </c>
      <c r="N268" s="31">
        <f t="shared" si="68"/>
        <v>578893</v>
      </c>
      <c r="O268" s="36">
        <f t="shared" si="69"/>
        <v>0.46385657051282053</v>
      </c>
      <c r="P268" s="31">
        <v>-5065</v>
      </c>
      <c r="Q268" s="31">
        <v>1169444</v>
      </c>
      <c r="R268" s="31">
        <v>1390030</v>
      </c>
      <c r="S268" s="31">
        <v>-6885</v>
      </c>
      <c r="T268" s="36">
        <f t="shared" si="70"/>
        <v>-4.9531305079746476E-3</v>
      </c>
      <c r="U268" s="36">
        <f t="shared" si="71"/>
        <v>1.5000987166831194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3273205</v>
      </c>
      <c r="E269" s="31">
        <v>3267279</v>
      </c>
      <c r="F269" s="31">
        <v>937756</v>
      </c>
      <c r="G269" s="36">
        <f t="shared" si="64"/>
        <v>0.28649473528239144</v>
      </c>
      <c r="H269" s="31">
        <v>676223</v>
      </c>
      <c r="I269" s="36">
        <f t="shared" si="65"/>
        <v>0.20659353752667492</v>
      </c>
      <c r="J269" s="31">
        <v>517351</v>
      </c>
      <c r="K269" s="36">
        <f t="shared" si="66"/>
        <v>0.15834307385442137</v>
      </c>
      <c r="L269" s="31">
        <v>698716</v>
      </c>
      <c r="M269" s="36">
        <f t="shared" si="67"/>
        <v>0.21385256661582927</v>
      </c>
      <c r="N269" s="31">
        <f t="shared" si="68"/>
        <v>2830046</v>
      </c>
      <c r="O269" s="36">
        <f t="shared" si="69"/>
        <v>0.86617824801616272</v>
      </c>
      <c r="P269" s="31">
        <v>575561</v>
      </c>
      <c r="Q269" s="31">
        <v>2949237</v>
      </c>
      <c r="R269" s="31">
        <v>3122228</v>
      </c>
      <c r="S269" s="31">
        <v>2705702</v>
      </c>
      <c r="T269" s="36">
        <f t="shared" si="70"/>
        <v>0.86659334295893831</v>
      </c>
      <c r="U269" s="36">
        <f t="shared" si="71"/>
        <v>0.21397384464895985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1045462</v>
      </c>
      <c r="E270" s="31">
        <v>1045462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399</v>
      </c>
      <c r="M270" s="36">
        <f t="shared" si="67"/>
        <v>3.8164945258651201E-4</v>
      </c>
      <c r="N270" s="31">
        <f t="shared" si="68"/>
        <v>399</v>
      </c>
      <c r="O270" s="36">
        <f t="shared" si="69"/>
        <v>3.8164945258651201E-4</v>
      </c>
      <c r="P270" s="31">
        <v>9</v>
      </c>
      <c r="Q270" s="31">
        <v>1002338</v>
      </c>
      <c r="R270" s="31">
        <v>1002338</v>
      </c>
      <c r="S270" s="31">
        <v>789356</v>
      </c>
      <c r="T270" s="36">
        <f t="shared" si="70"/>
        <v>0.78751479041999806</v>
      </c>
      <c r="U270" s="36">
        <f t="shared" si="71"/>
        <v>43.333333333333336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1883989</v>
      </c>
      <c r="E271" s="31">
        <v>1883989</v>
      </c>
      <c r="F271" s="31">
        <v>8016</v>
      </c>
      <c r="G271" s="36">
        <f t="shared" si="64"/>
        <v>4.2548019123253905E-3</v>
      </c>
      <c r="H271" s="31">
        <v>5908</v>
      </c>
      <c r="I271" s="36">
        <f t="shared" si="65"/>
        <v>3.1358994134254498E-3</v>
      </c>
      <c r="J271" s="31">
        <v>891076</v>
      </c>
      <c r="K271" s="36">
        <f t="shared" si="66"/>
        <v>0.47297303752835074</v>
      </c>
      <c r="L271" s="31">
        <v>892733</v>
      </c>
      <c r="M271" s="36">
        <f t="shared" si="67"/>
        <v>0.47385255434081619</v>
      </c>
      <c r="N271" s="31">
        <f t="shared" si="68"/>
        <v>1797733</v>
      </c>
      <c r="O271" s="36">
        <f t="shared" si="69"/>
        <v>0.95421629319491785</v>
      </c>
      <c r="P271" s="31">
        <v>1806514</v>
      </c>
      <c r="Q271" s="31">
        <v>1822273</v>
      </c>
      <c r="R271" s="31">
        <v>1822273</v>
      </c>
      <c r="S271" s="31">
        <v>1827592</v>
      </c>
      <c r="T271" s="36">
        <f t="shared" si="70"/>
        <v>1.0029188820774932</v>
      </c>
      <c r="U271" s="36">
        <f t="shared" si="71"/>
        <v>-0.50582558452356308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26157</v>
      </c>
      <c r="E272" s="31">
        <v>24700</v>
      </c>
      <c r="F272" s="31">
        <v>4902</v>
      </c>
      <c r="G272" s="36">
        <f t="shared" si="64"/>
        <v>0.18740681270787934</v>
      </c>
      <c r="H272" s="31">
        <v>6671</v>
      </c>
      <c r="I272" s="36">
        <f t="shared" si="65"/>
        <v>0.25503689261000878</v>
      </c>
      <c r="J272" s="31">
        <v>4165</v>
      </c>
      <c r="K272" s="36">
        <f t="shared" si="66"/>
        <v>0.16862348178137651</v>
      </c>
      <c r="L272" s="31">
        <v>8331</v>
      </c>
      <c r="M272" s="36">
        <f t="shared" si="67"/>
        <v>0.33728744939271255</v>
      </c>
      <c r="N272" s="31">
        <f t="shared" si="68"/>
        <v>24069</v>
      </c>
      <c r="O272" s="36">
        <f t="shared" si="69"/>
        <v>0.97445344129554656</v>
      </c>
      <c r="P272" s="31">
        <v>716566</v>
      </c>
      <c r="Q272" s="31">
        <v>1234043</v>
      </c>
      <c r="R272" s="31">
        <v>1235432</v>
      </c>
      <c r="S272" s="31">
        <v>1376179</v>
      </c>
      <c r="T272" s="36">
        <f t="shared" si="70"/>
        <v>1.113925331382059</v>
      </c>
      <c r="U272" s="36">
        <f t="shared" si="71"/>
        <v>-0.98837371574984023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1305072</v>
      </c>
      <c r="E273" s="31">
        <v>1305072</v>
      </c>
      <c r="F273" s="31">
        <v>135290</v>
      </c>
      <c r="G273" s="36">
        <f t="shared" si="64"/>
        <v>0.10366477864822783</v>
      </c>
      <c r="H273" s="31">
        <v>210159</v>
      </c>
      <c r="I273" s="36">
        <f t="shared" si="65"/>
        <v>0.16103249475890985</v>
      </c>
      <c r="J273" s="31">
        <v>106577</v>
      </c>
      <c r="K273" s="36">
        <f t="shared" si="66"/>
        <v>8.1663693650618513E-2</v>
      </c>
      <c r="L273" s="31">
        <v>123201</v>
      </c>
      <c r="M273" s="36">
        <f t="shared" si="67"/>
        <v>9.4401688182720947E-2</v>
      </c>
      <c r="N273" s="31">
        <f t="shared" si="68"/>
        <v>575227</v>
      </c>
      <c r="O273" s="36">
        <f t="shared" si="69"/>
        <v>0.44076265524047714</v>
      </c>
      <c r="P273" s="31">
        <v>168099</v>
      </c>
      <c r="Q273" s="31">
        <v>2399783</v>
      </c>
      <c r="R273" s="31">
        <v>1299783</v>
      </c>
      <c r="S273" s="31">
        <v>745038</v>
      </c>
      <c r="T273" s="36">
        <f t="shared" si="70"/>
        <v>0.5732018344600599</v>
      </c>
      <c r="U273" s="36">
        <f t="shared" si="71"/>
        <v>-0.26709260614280872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9089305</v>
      </c>
      <c r="E275" s="32">
        <f>SUM(E268:E274)</f>
        <v>8774502</v>
      </c>
      <c r="F275" s="32">
        <f>SUM(F268:F274)</f>
        <v>1082223</v>
      </c>
      <c r="G275" s="37">
        <f t="shared" si="64"/>
        <v>0.11906553911437673</v>
      </c>
      <c r="H275" s="32">
        <f>SUM(H268:H274)</f>
        <v>878931</v>
      </c>
      <c r="I275" s="37">
        <f t="shared" si="65"/>
        <v>9.6699472621944144E-2</v>
      </c>
      <c r="J275" s="32">
        <f>SUM(J268:J274)</f>
        <v>2134496</v>
      </c>
      <c r="K275" s="37">
        <f t="shared" si="66"/>
        <v>0.24326121300103412</v>
      </c>
      <c r="L275" s="32">
        <f>SUM(L268:L274)</f>
        <v>1710717</v>
      </c>
      <c r="M275" s="37">
        <f t="shared" si="67"/>
        <v>0.19496456892938197</v>
      </c>
      <c r="N275" s="32">
        <f t="shared" si="68"/>
        <v>5806367</v>
      </c>
      <c r="O275" s="37">
        <f t="shared" si="69"/>
        <v>0.66173179970783524</v>
      </c>
      <c r="P275" s="32">
        <f>SUM(P268:P274)</f>
        <v>3261684</v>
      </c>
      <c r="Q275" s="32">
        <f>SUM(Q268:Q274)</f>
        <v>10577118</v>
      </c>
      <c r="R275" s="32">
        <f>SUM(R268:R274)</f>
        <v>9872084</v>
      </c>
      <c r="S275" s="32">
        <f>SUM(S268:S274)</f>
        <v>7436982</v>
      </c>
      <c r="T275" s="37">
        <f t="shared" si="70"/>
        <v>0.75333455428458673</v>
      </c>
      <c r="U275" s="37">
        <f t="shared" si="71"/>
        <v>-0.47551111634358201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1513103</v>
      </c>
      <c r="E276" s="31">
        <v>1513103</v>
      </c>
      <c r="F276" s="31">
        <v>4017</v>
      </c>
      <c r="G276" s="36">
        <f t="shared" si="64"/>
        <v>2.6548093553446128E-3</v>
      </c>
      <c r="H276" s="31">
        <v>4694</v>
      </c>
      <c r="I276" s="36">
        <f t="shared" si="65"/>
        <v>3.1022342827950245E-3</v>
      </c>
      <c r="J276" s="31">
        <v>2743</v>
      </c>
      <c r="K276" s="36">
        <f t="shared" si="66"/>
        <v>1.8128309837466452E-3</v>
      </c>
      <c r="L276" s="31">
        <v>4419</v>
      </c>
      <c r="M276" s="36">
        <f t="shared" si="67"/>
        <v>2.9204885589414601E-3</v>
      </c>
      <c r="N276" s="31">
        <f t="shared" si="68"/>
        <v>15873</v>
      </c>
      <c r="O276" s="36">
        <f t="shared" si="69"/>
        <v>1.0490363180827742E-2</v>
      </c>
      <c r="P276" s="31">
        <v>3868</v>
      </c>
      <c r="Q276" s="31">
        <v>1453107</v>
      </c>
      <c r="R276" s="31">
        <v>1453107</v>
      </c>
      <c r="S276" s="31">
        <v>27323</v>
      </c>
      <c r="T276" s="36">
        <f t="shared" si="70"/>
        <v>1.8803157647716239E-2</v>
      </c>
      <c r="U276" s="36">
        <f t="shared" si="71"/>
        <v>0.14245087900723896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1705900</v>
      </c>
      <c r="E277" s="31">
        <v>1701400</v>
      </c>
      <c r="F277" s="31">
        <v>840448</v>
      </c>
      <c r="G277" s="36">
        <f t="shared" si="64"/>
        <v>0.4926713171932704</v>
      </c>
      <c r="H277" s="31">
        <v>4782</v>
      </c>
      <c r="I277" s="36">
        <f t="shared" si="65"/>
        <v>2.8032123805615803E-3</v>
      </c>
      <c r="J277" s="31">
        <v>840553</v>
      </c>
      <c r="K277" s="36">
        <f t="shared" si="66"/>
        <v>0.49403608792758902</v>
      </c>
      <c r="L277" s="31">
        <v>6433</v>
      </c>
      <c r="M277" s="36">
        <f t="shared" si="67"/>
        <v>3.7810038791583401E-3</v>
      </c>
      <c r="N277" s="31">
        <f t="shared" si="68"/>
        <v>1692216</v>
      </c>
      <c r="O277" s="36">
        <f t="shared" si="69"/>
        <v>0.99460209239449859</v>
      </c>
      <c r="P277" s="31">
        <v>808259</v>
      </c>
      <c r="Q277" s="31">
        <v>1633800</v>
      </c>
      <c r="R277" s="31">
        <v>1634800</v>
      </c>
      <c r="S277" s="31">
        <v>1627196</v>
      </c>
      <c r="T277" s="36">
        <f t="shared" si="70"/>
        <v>0.99534866650354781</v>
      </c>
      <c r="U277" s="36">
        <f t="shared" si="71"/>
        <v>-0.99204091757716273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2076800</v>
      </c>
      <c r="E278" s="31">
        <v>2076800</v>
      </c>
      <c r="F278" s="31">
        <v>67800</v>
      </c>
      <c r="G278" s="36">
        <f t="shared" si="64"/>
        <v>3.2646379044684128E-2</v>
      </c>
      <c r="H278" s="31">
        <v>126955</v>
      </c>
      <c r="I278" s="36">
        <f t="shared" si="65"/>
        <v>6.1130104006163331E-2</v>
      </c>
      <c r="J278" s="31">
        <v>52949</v>
      </c>
      <c r="K278" s="36">
        <f t="shared" si="66"/>
        <v>2.5495473805855162E-2</v>
      </c>
      <c r="L278" s="31">
        <v>0</v>
      </c>
      <c r="M278" s="36">
        <f t="shared" si="67"/>
        <v>0</v>
      </c>
      <c r="N278" s="31">
        <f t="shared" si="68"/>
        <v>247704</v>
      </c>
      <c r="O278" s="36">
        <f t="shared" si="69"/>
        <v>0.11927195685670262</v>
      </c>
      <c r="P278" s="31">
        <v>75117</v>
      </c>
      <c r="Q278" s="31">
        <v>1877799</v>
      </c>
      <c r="R278" s="31">
        <v>2207378</v>
      </c>
      <c r="S278" s="31">
        <v>365429</v>
      </c>
      <c r="T278" s="36">
        <f t="shared" si="70"/>
        <v>0.16554890009776305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1269100</v>
      </c>
      <c r="E279" s="31">
        <v>1269100</v>
      </c>
      <c r="F279" s="31">
        <v>1887</v>
      </c>
      <c r="G279" s="36">
        <f t="shared" si="64"/>
        <v>1.4868804664723032E-3</v>
      </c>
      <c r="H279" s="31">
        <v>5170</v>
      </c>
      <c r="I279" s="36">
        <f t="shared" si="65"/>
        <v>4.0737530533448904E-3</v>
      </c>
      <c r="J279" s="31">
        <v>4541</v>
      </c>
      <c r="K279" s="36">
        <f t="shared" si="66"/>
        <v>3.5781262311874555E-3</v>
      </c>
      <c r="L279" s="31">
        <v>34204</v>
      </c>
      <c r="M279" s="36">
        <f t="shared" si="67"/>
        <v>2.6951382869750216E-2</v>
      </c>
      <c r="N279" s="31">
        <f t="shared" si="68"/>
        <v>45802</v>
      </c>
      <c r="O279" s="36">
        <f t="shared" si="69"/>
        <v>3.6090142620754863E-2</v>
      </c>
      <c r="P279" s="31">
        <v>6846</v>
      </c>
      <c r="Q279" s="31">
        <v>1221773</v>
      </c>
      <c r="R279" s="31">
        <v>1221773</v>
      </c>
      <c r="S279" s="31">
        <v>19551</v>
      </c>
      <c r="T279" s="36">
        <f t="shared" si="70"/>
        <v>1.6002154246328899E-2</v>
      </c>
      <c r="U279" s="36">
        <f t="shared" si="71"/>
        <v>3.9962021618463339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1460000</v>
      </c>
      <c r="E280" s="31">
        <v>1460000</v>
      </c>
      <c r="F280" s="31">
        <v>0</v>
      </c>
      <c r="G280" s="36">
        <f t="shared" si="64"/>
        <v>0</v>
      </c>
      <c r="H280" s="31">
        <v>730000</v>
      </c>
      <c r="I280" s="36">
        <f t="shared" si="65"/>
        <v>0.5</v>
      </c>
      <c r="J280" s="31">
        <v>730000</v>
      </c>
      <c r="K280" s="36">
        <f t="shared" si="66"/>
        <v>0.5</v>
      </c>
      <c r="L280" s="31">
        <v>0</v>
      </c>
      <c r="M280" s="36">
        <f t="shared" si="67"/>
        <v>0</v>
      </c>
      <c r="N280" s="31">
        <f t="shared" si="68"/>
        <v>1460000</v>
      </c>
      <c r="O280" s="36">
        <f t="shared" si="69"/>
        <v>1</v>
      </c>
      <c r="P280" s="31">
        <v>0</v>
      </c>
      <c r="Q280" s="31">
        <v>1400000</v>
      </c>
      <c r="R280" s="31">
        <v>1400000</v>
      </c>
      <c r="S280" s="31">
        <v>1400000</v>
      </c>
      <c r="T280" s="36">
        <f t="shared" si="70"/>
        <v>1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1043600</v>
      </c>
      <c r="E281" s="31">
        <v>1043600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312022</v>
      </c>
      <c r="K281" s="36">
        <f t="shared" si="66"/>
        <v>0.29898620160981221</v>
      </c>
      <c r="L281" s="31">
        <v>0</v>
      </c>
      <c r="M281" s="36">
        <f t="shared" si="67"/>
        <v>0</v>
      </c>
      <c r="N281" s="31">
        <f t="shared" si="68"/>
        <v>312022</v>
      </c>
      <c r="O281" s="36">
        <f t="shared" si="69"/>
        <v>0.29898620160981221</v>
      </c>
      <c r="P281" s="31">
        <v>7886</v>
      </c>
      <c r="Q281" s="31">
        <v>1000000</v>
      </c>
      <c r="R281" s="31">
        <v>1000000</v>
      </c>
      <c r="S281" s="31">
        <v>47960</v>
      </c>
      <c r="T281" s="36">
        <f t="shared" si="70"/>
        <v>4.7960000000000003E-2</v>
      </c>
      <c r="U281" s="36">
        <f t="shared" si="71"/>
        <v>-1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1356000</v>
      </c>
      <c r="E282" s="31">
        <v>1356000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1391226</v>
      </c>
      <c r="R282" s="31">
        <v>1300000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1534200</v>
      </c>
      <c r="E283" s="31">
        <v>1534200</v>
      </c>
      <c r="F283" s="31">
        <v>19509</v>
      </c>
      <c r="G283" s="36">
        <f t="shared" si="64"/>
        <v>1.271607352366054E-2</v>
      </c>
      <c r="H283" s="31">
        <v>9351</v>
      </c>
      <c r="I283" s="36">
        <f t="shared" si="65"/>
        <v>6.0950332420805628E-3</v>
      </c>
      <c r="J283" s="31">
        <v>14170</v>
      </c>
      <c r="K283" s="36">
        <f t="shared" si="66"/>
        <v>9.23608395254856E-3</v>
      </c>
      <c r="L283" s="31">
        <v>14782</v>
      </c>
      <c r="M283" s="36">
        <f t="shared" si="67"/>
        <v>9.6349889193064787E-3</v>
      </c>
      <c r="N283" s="31">
        <f t="shared" si="68"/>
        <v>57812</v>
      </c>
      <c r="O283" s="36">
        <f t="shared" si="69"/>
        <v>3.7682179637596139E-2</v>
      </c>
      <c r="P283" s="31">
        <v>16138</v>
      </c>
      <c r="Q283" s="31">
        <v>1447250</v>
      </c>
      <c r="R283" s="31">
        <v>1470000</v>
      </c>
      <c r="S283" s="31">
        <v>63199</v>
      </c>
      <c r="T283" s="36">
        <f t="shared" si="70"/>
        <v>4.2992517006802719E-2</v>
      </c>
      <c r="U283" s="36">
        <f t="shared" si="71"/>
        <v>-8.4025281943239549E-2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11958703</v>
      </c>
      <c r="E285" s="32">
        <f>SUM(E276:E284)</f>
        <v>11954203</v>
      </c>
      <c r="F285" s="32">
        <f>SUM(F276:F284)</f>
        <v>933661</v>
      </c>
      <c r="G285" s="37">
        <f t="shared" si="64"/>
        <v>7.807376769872118E-2</v>
      </c>
      <c r="H285" s="32">
        <f>SUM(H276:H284)</f>
        <v>880952</v>
      </c>
      <c r="I285" s="37">
        <f t="shared" si="65"/>
        <v>7.3666182695564894E-2</v>
      </c>
      <c r="J285" s="32">
        <f>SUM(J276:J284)</f>
        <v>1956978</v>
      </c>
      <c r="K285" s="37">
        <f t="shared" si="66"/>
        <v>0.16370627134238894</v>
      </c>
      <c r="L285" s="32">
        <f>SUM(L276:L284)</f>
        <v>59838</v>
      </c>
      <c r="M285" s="37">
        <f t="shared" si="67"/>
        <v>5.0056034685039231E-3</v>
      </c>
      <c r="N285" s="32">
        <f t="shared" si="68"/>
        <v>3831429</v>
      </c>
      <c r="O285" s="37">
        <f t="shared" si="69"/>
        <v>0.32050894568211702</v>
      </c>
      <c r="P285" s="32">
        <f>SUM(P276:P284)</f>
        <v>918114</v>
      </c>
      <c r="Q285" s="32">
        <f>SUM(Q276:Q284)</f>
        <v>11424955</v>
      </c>
      <c r="R285" s="32">
        <f>SUM(R276:R284)</f>
        <v>11687058</v>
      </c>
      <c r="S285" s="32">
        <f>SUM(S276:S284)</f>
        <v>3550658</v>
      </c>
      <c r="T285" s="37">
        <f t="shared" si="70"/>
        <v>0.30381110455685256</v>
      </c>
      <c r="U285" s="37">
        <f t="shared" si="71"/>
        <v>-0.93482508708068934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395627</v>
      </c>
      <c r="E286" s="31">
        <v>395627</v>
      </c>
      <c r="F286" s="31">
        <v>10329</v>
      </c>
      <c r="G286" s="36">
        <f t="shared" si="64"/>
        <v>2.6107924888847323E-2</v>
      </c>
      <c r="H286" s="31">
        <v>10930</v>
      </c>
      <c r="I286" s="36">
        <f t="shared" si="65"/>
        <v>2.7627032533168869E-2</v>
      </c>
      <c r="J286" s="31">
        <v>12516</v>
      </c>
      <c r="K286" s="36">
        <f t="shared" si="66"/>
        <v>3.1635859028832716E-2</v>
      </c>
      <c r="L286" s="31">
        <v>6082</v>
      </c>
      <c r="M286" s="36">
        <f t="shared" si="67"/>
        <v>1.5373066044531845E-2</v>
      </c>
      <c r="N286" s="31">
        <f t="shared" si="68"/>
        <v>39857</v>
      </c>
      <c r="O286" s="36">
        <f t="shared" si="69"/>
        <v>0.10074388249538074</v>
      </c>
      <c r="P286" s="31">
        <v>908</v>
      </c>
      <c r="Q286" s="31">
        <v>1274536</v>
      </c>
      <c r="R286" s="31">
        <v>2479200</v>
      </c>
      <c r="S286" s="31">
        <v>36852</v>
      </c>
      <c r="T286" s="36">
        <f t="shared" si="70"/>
        <v>1.4864472410454986E-2</v>
      </c>
      <c r="U286" s="36">
        <f t="shared" si="71"/>
        <v>5.6982378854625555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1043738</v>
      </c>
      <c r="E287" s="31">
        <v>1043738</v>
      </c>
      <c r="F287" s="31">
        <v>0</v>
      </c>
      <c r="G287" s="36">
        <f t="shared" si="64"/>
        <v>0</v>
      </c>
      <c r="H287" s="31">
        <v>521500</v>
      </c>
      <c r="I287" s="36">
        <f t="shared" si="65"/>
        <v>0.49964646300125126</v>
      </c>
      <c r="J287" s="31">
        <v>521500</v>
      </c>
      <c r="K287" s="36">
        <f t="shared" si="66"/>
        <v>0.49964646300125126</v>
      </c>
      <c r="L287" s="31">
        <v>0</v>
      </c>
      <c r="M287" s="36">
        <f t="shared" si="67"/>
        <v>0</v>
      </c>
      <c r="N287" s="31">
        <f t="shared" si="68"/>
        <v>1043000</v>
      </c>
      <c r="O287" s="36">
        <f t="shared" si="69"/>
        <v>0.99929292600250252</v>
      </c>
      <c r="P287" s="31">
        <v>0</v>
      </c>
      <c r="Q287" s="31">
        <v>1000701</v>
      </c>
      <c r="R287" s="31">
        <v>1000701</v>
      </c>
      <c r="S287" s="31">
        <v>1000000</v>
      </c>
      <c r="T287" s="36">
        <f t="shared" si="70"/>
        <v>0.99929949105676918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1763155</v>
      </c>
      <c r="E288" s="31">
        <v>1624444</v>
      </c>
      <c r="F288" s="31">
        <v>6485</v>
      </c>
      <c r="G288" s="36">
        <f t="shared" si="64"/>
        <v>3.6780657401079314E-3</v>
      </c>
      <c r="H288" s="31">
        <v>16501</v>
      </c>
      <c r="I288" s="36">
        <f t="shared" si="65"/>
        <v>9.3587914845830351E-3</v>
      </c>
      <c r="J288" s="31">
        <v>355694</v>
      </c>
      <c r="K288" s="36">
        <f t="shared" si="66"/>
        <v>0.21896353460014625</v>
      </c>
      <c r="L288" s="31">
        <v>17408</v>
      </c>
      <c r="M288" s="36">
        <f t="shared" si="67"/>
        <v>1.0716282001718742E-2</v>
      </c>
      <c r="N288" s="31">
        <f t="shared" si="68"/>
        <v>396088</v>
      </c>
      <c r="O288" s="36">
        <f t="shared" si="69"/>
        <v>0.24382988887274662</v>
      </c>
      <c r="P288" s="31">
        <v>7478</v>
      </c>
      <c r="Q288" s="31">
        <v>1564448</v>
      </c>
      <c r="R288" s="31">
        <v>1564448</v>
      </c>
      <c r="S288" s="31">
        <v>41892</v>
      </c>
      <c r="T288" s="36">
        <f t="shared" si="70"/>
        <v>2.6777495960236455E-2</v>
      </c>
      <c r="U288" s="36">
        <f t="shared" si="71"/>
        <v>1.3278951591334582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2107000</v>
      </c>
      <c r="E289" s="31">
        <v>2107000</v>
      </c>
      <c r="F289" s="31">
        <v>0</v>
      </c>
      <c r="G289" s="36">
        <f t="shared" si="64"/>
        <v>0</v>
      </c>
      <c r="H289" s="31">
        <v>79588</v>
      </c>
      <c r="I289" s="36">
        <f t="shared" si="65"/>
        <v>3.7773137161841483E-2</v>
      </c>
      <c r="J289" s="31">
        <v>270899</v>
      </c>
      <c r="K289" s="36">
        <f t="shared" si="66"/>
        <v>0.12857095396298054</v>
      </c>
      <c r="L289" s="31">
        <v>336394</v>
      </c>
      <c r="M289" s="36">
        <f t="shared" si="67"/>
        <v>0.15965543426672996</v>
      </c>
      <c r="N289" s="31">
        <f t="shared" si="68"/>
        <v>686881</v>
      </c>
      <c r="O289" s="36">
        <f t="shared" si="69"/>
        <v>0.32599952539155197</v>
      </c>
      <c r="P289" s="31">
        <v>209460</v>
      </c>
      <c r="Q289" s="31">
        <v>2173000</v>
      </c>
      <c r="R289" s="31">
        <v>2173000</v>
      </c>
      <c r="S289" s="31">
        <v>1087091</v>
      </c>
      <c r="T289" s="36">
        <f t="shared" si="70"/>
        <v>0.50027197422917624</v>
      </c>
      <c r="U289" s="36">
        <f t="shared" si="71"/>
        <v>0.60600591998472253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4186198</v>
      </c>
      <c r="E290" s="31">
        <v>4039706</v>
      </c>
      <c r="F290" s="31">
        <v>203627</v>
      </c>
      <c r="G290" s="36">
        <f t="shared" si="64"/>
        <v>4.8642467460927555E-2</v>
      </c>
      <c r="H290" s="31">
        <v>272565</v>
      </c>
      <c r="I290" s="36">
        <f t="shared" si="65"/>
        <v>6.5110393727195889E-2</v>
      </c>
      <c r="J290" s="31">
        <v>1792606</v>
      </c>
      <c r="K290" s="36">
        <f t="shared" si="66"/>
        <v>0.44374664888979543</v>
      </c>
      <c r="L290" s="31">
        <v>758491</v>
      </c>
      <c r="M290" s="36">
        <f t="shared" si="67"/>
        <v>0.18775896067684134</v>
      </c>
      <c r="N290" s="31">
        <f t="shared" si="68"/>
        <v>3027289</v>
      </c>
      <c r="O290" s="36">
        <f t="shared" si="69"/>
        <v>0.74938349473946864</v>
      </c>
      <c r="P290" s="31">
        <v>570244</v>
      </c>
      <c r="Q290" s="31">
        <v>3194045</v>
      </c>
      <c r="R290" s="31">
        <v>3775399</v>
      </c>
      <c r="S290" s="31">
        <v>2930450</v>
      </c>
      <c r="T290" s="36">
        <f t="shared" si="70"/>
        <v>0.77619610536528727</v>
      </c>
      <c r="U290" s="36">
        <f t="shared" si="71"/>
        <v>0.33011658167380986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9495718</v>
      </c>
      <c r="E292" s="32">
        <f>SUM(E286:E291)</f>
        <v>9210515</v>
      </c>
      <c r="F292" s="32">
        <f>SUM(F286:F291)</f>
        <v>220441</v>
      </c>
      <c r="G292" s="37">
        <f t="shared" si="64"/>
        <v>2.3214779545896371E-2</v>
      </c>
      <c r="H292" s="32">
        <f>SUM(H286:H291)</f>
        <v>901084</v>
      </c>
      <c r="I292" s="37">
        <f t="shared" si="65"/>
        <v>9.4893719463867821E-2</v>
      </c>
      <c r="J292" s="32">
        <f>SUM(J286:J291)</f>
        <v>2953215</v>
      </c>
      <c r="K292" s="37">
        <f t="shared" si="66"/>
        <v>0.32063516535177455</v>
      </c>
      <c r="L292" s="32">
        <f>SUM(L286:L291)</f>
        <v>1118375</v>
      </c>
      <c r="M292" s="37">
        <f t="shared" si="67"/>
        <v>0.12142372060628531</v>
      </c>
      <c r="N292" s="32">
        <f t="shared" si="68"/>
        <v>5193115</v>
      </c>
      <c r="O292" s="37">
        <f t="shared" si="69"/>
        <v>0.5638246069845172</v>
      </c>
      <c r="P292" s="32">
        <f>SUM(P286:P291)</f>
        <v>788090</v>
      </c>
      <c r="Q292" s="32">
        <f>SUM(Q286:Q291)</f>
        <v>9206730</v>
      </c>
      <c r="R292" s="32">
        <f>SUM(R286:R291)</f>
        <v>10992748</v>
      </c>
      <c r="S292" s="32">
        <f>SUM(S286:S291)</f>
        <v>5096285</v>
      </c>
      <c r="T292" s="37">
        <f t="shared" si="70"/>
        <v>0.46360427802038218</v>
      </c>
      <c r="U292" s="37">
        <f t="shared" si="71"/>
        <v>0.41909553477394712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11782000</v>
      </c>
      <c r="E293" s="31">
        <v>12348000</v>
      </c>
      <c r="F293" s="31">
        <v>1088451</v>
      </c>
      <c r="G293" s="36">
        <f t="shared" si="64"/>
        <v>9.2382532676964862E-2</v>
      </c>
      <c r="H293" s="31">
        <v>1060489</v>
      </c>
      <c r="I293" s="36">
        <f t="shared" si="65"/>
        <v>9.0009251400441345E-2</v>
      </c>
      <c r="J293" s="31">
        <v>5301108</v>
      </c>
      <c r="K293" s="36">
        <f t="shared" si="66"/>
        <v>0.42930903790087466</v>
      </c>
      <c r="L293" s="31">
        <v>5201624</v>
      </c>
      <c r="M293" s="36">
        <f t="shared" si="67"/>
        <v>0.42125234855847099</v>
      </c>
      <c r="N293" s="31">
        <f t="shared" si="68"/>
        <v>12651672</v>
      </c>
      <c r="O293" s="36">
        <f t="shared" si="69"/>
        <v>1.0245928085519922</v>
      </c>
      <c r="P293" s="31">
        <v>771263</v>
      </c>
      <c r="Q293" s="31">
        <v>11347500</v>
      </c>
      <c r="R293" s="31">
        <v>12047500</v>
      </c>
      <c r="S293" s="31">
        <v>3174232</v>
      </c>
      <c r="T293" s="36">
        <f t="shared" si="70"/>
        <v>0.26347640589333887</v>
      </c>
      <c r="U293" s="36">
        <f t="shared" si="71"/>
        <v>5.7442934511314556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1329883</v>
      </c>
      <c r="E294" s="31">
        <v>1319567</v>
      </c>
      <c r="F294" s="31">
        <v>13203</v>
      </c>
      <c r="G294" s="36">
        <f t="shared" si="64"/>
        <v>9.9279410293988263E-3</v>
      </c>
      <c r="H294" s="31">
        <v>11747</v>
      </c>
      <c r="I294" s="36">
        <f t="shared" si="65"/>
        <v>8.8331078749032815E-3</v>
      </c>
      <c r="J294" s="31">
        <v>8310</v>
      </c>
      <c r="K294" s="36">
        <f t="shared" si="66"/>
        <v>6.2975203229544236E-3</v>
      </c>
      <c r="L294" s="31">
        <v>8326</v>
      </c>
      <c r="M294" s="36">
        <f t="shared" si="67"/>
        <v>6.3096455125052388E-3</v>
      </c>
      <c r="N294" s="31">
        <f t="shared" si="68"/>
        <v>41586</v>
      </c>
      <c r="O294" s="36">
        <f t="shared" si="69"/>
        <v>3.1514883291261453E-2</v>
      </c>
      <c r="P294" s="31">
        <v>1208365</v>
      </c>
      <c r="Q294" s="31">
        <v>1274174</v>
      </c>
      <c r="R294" s="31">
        <v>1274174</v>
      </c>
      <c r="S294" s="31">
        <v>1248201</v>
      </c>
      <c r="T294" s="36">
        <f t="shared" si="70"/>
        <v>0.9796158138527391</v>
      </c>
      <c r="U294" s="36">
        <f t="shared" si="71"/>
        <v>-0.99310969781481584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1263650</v>
      </c>
      <c r="E295" s="31">
        <v>1263650</v>
      </c>
      <c r="F295" s="31">
        <v>19660</v>
      </c>
      <c r="G295" s="36">
        <f t="shared" si="64"/>
        <v>1.5558105488070273E-2</v>
      </c>
      <c r="H295" s="31">
        <v>35758</v>
      </c>
      <c r="I295" s="36">
        <f t="shared" si="65"/>
        <v>2.8297392474181934E-2</v>
      </c>
      <c r="J295" s="31">
        <v>594496</v>
      </c>
      <c r="K295" s="36">
        <f t="shared" si="66"/>
        <v>0.47045938353183236</v>
      </c>
      <c r="L295" s="31">
        <v>31918</v>
      </c>
      <c r="M295" s="36">
        <f t="shared" si="67"/>
        <v>2.5258576346298422E-2</v>
      </c>
      <c r="N295" s="31">
        <f t="shared" si="68"/>
        <v>681832</v>
      </c>
      <c r="O295" s="36">
        <f t="shared" si="69"/>
        <v>0.53957345784038302</v>
      </c>
      <c r="P295" s="31">
        <v>22366</v>
      </c>
      <c r="Q295" s="31">
        <v>1189171</v>
      </c>
      <c r="R295" s="31">
        <v>1189180</v>
      </c>
      <c r="S295" s="31">
        <v>1188424</v>
      </c>
      <c r="T295" s="36">
        <f t="shared" si="70"/>
        <v>0.9993642678147967</v>
      </c>
      <c r="U295" s="36">
        <f t="shared" si="71"/>
        <v>0.42707681301976219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860417</v>
      </c>
      <c r="E296" s="31">
        <v>860417</v>
      </c>
      <c r="F296" s="31">
        <v>5114</v>
      </c>
      <c r="G296" s="36">
        <f t="shared" si="64"/>
        <v>5.9436296586422629E-3</v>
      </c>
      <c r="H296" s="31">
        <v>1442</v>
      </c>
      <c r="I296" s="36">
        <f t="shared" si="65"/>
        <v>1.6759315541185263E-3</v>
      </c>
      <c r="J296" s="31">
        <v>6391</v>
      </c>
      <c r="K296" s="36">
        <f t="shared" si="66"/>
        <v>7.4277937325738569E-3</v>
      </c>
      <c r="L296" s="31">
        <v>5739</v>
      </c>
      <c r="M296" s="36">
        <f t="shared" si="67"/>
        <v>6.6700216290473107E-3</v>
      </c>
      <c r="N296" s="31">
        <f t="shared" si="68"/>
        <v>18686</v>
      </c>
      <c r="O296" s="36">
        <f t="shared" si="69"/>
        <v>2.1717376574381955E-2</v>
      </c>
      <c r="P296" s="31">
        <v>1958</v>
      </c>
      <c r="Q296" s="31">
        <v>17875389</v>
      </c>
      <c r="R296" s="31">
        <v>17885539</v>
      </c>
      <c r="S296" s="31">
        <v>77731</v>
      </c>
      <c r="T296" s="36">
        <f t="shared" si="70"/>
        <v>4.3460250205487241E-3</v>
      </c>
      <c r="U296" s="36">
        <f t="shared" si="71"/>
        <v>1.9310520939734421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15235950</v>
      </c>
      <c r="E298" s="32">
        <f>SUM(E293:E297)</f>
        <v>15791634</v>
      </c>
      <c r="F298" s="32">
        <f>SUM(F293:F297)</f>
        <v>1126428</v>
      </c>
      <c r="G298" s="37">
        <f t="shared" si="64"/>
        <v>7.3932245773975364E-2</v>
      </c>
      <c r="H298" s="32">
        <f>SUM(H293:H297)</f>
        <v>1109436</v>
      </c>
      <c r="I298" s="37">
        <f t="shared" si="65"/>
        <v>7.2816988766699814E-2</v>
      </c>
      <c r="J298" s="32">
        <f>SUM(J293:J297)</f>
        <v>5910305</v>
      </c>
      <c r="K298" s="37">
        <f t="shared" si="66"/>
        <v>0.37426810930395171</v>
      </c>
      <c r="L298" s="32">
        <f>SUM(L293:L297)</f>
        <v>5247607</v>
      </c>
      <c r="M298" s="37">
        <f t="shared" si="67"/>
        <v>0.33230297763993266</v>
      </c>
      <c r="N298" s="32">
        <f t="shared" si="68"/>
        <v>13393776</v>
      </c>
      <c r="O298" s="37">
        <f t="shared" si="69"/>
        <v>0.84815643523653095</v>
      </c>
      <c r="P298" s="32">
        <f>SUM(P293:P297)</f>
        <v>2003952</v>
      </c>
      <c r="Q298" s="32">
        <f>SUM(Q293:Q297)</f>
        <v>31686234</v>
      </c>
      <c r="R298" s="32">
        <f>SUM(R293:R297)</f>
        <v>32396393</v>
      </c>
      <c r="S298" s="32">
        <f>SUM(S293:S297)</f>
        <v>5688588</v>
      </c>
      <c r="T298" s="37">
        <f t="shared" si="70"/>
        <v>0.17559325200185094</v>
      </c>
      <c r="U298" s="37">
        <f t="shared" si="71"/>
        <v>1.6186290889202937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62148778</v>
      </c>
      <c r="E299" s="32">
        <f>SUM(E263:E266,E268:E274,E276:E284,E286:E291,E293:E297)</f>
        <v>62113956</v>
      </c>
      <c r="F299" s="32">
        <f>SUM(F263:F266,F268:F274,F276:F284,F286:F291,F293:F297)</f>
        <v>9090487</v>
      </c>
      <c r="G299" s="37">
        <f t="shared" si="64"/>
        <v>0.14626976253660209</v>
      </c>
      <c r="H299" s="32">
        <f>SUM(H263:H266,H268:H274,H276:H284,H286:H291,H293:H297)</f>
        <v>8174107</v>
      </c>
      <c r="I299" s="37">
        <f t="shared" si="65"/>
        <v>0.13152482257977782</v>
      </c>
      <c r="J299" s="32">
        <f>SUM(J263:J266,J268:J274,J276:J284,J286:J291,J293:J297)</f>
        <v>16390966</v>
      </c>
      <c r="K299" s="37">
        <f t="shared" si="66"/>
        <v>0.263885397993327</v>
      </c>
      <c r="L299" s="32">
        <f>SUM(L263:L266,L268:L274,L276:L284,L286:L291,L293:L297)</f>
        <v>7791198</v>
      </c>
      <c r="M299" s="37">
        <f t="shared" si="67"/>
        <v>0.12543393629605559</v>
      </c>
      <c r="N299" s="32">
        <f t="shared" si="68"/>
        <v>41446758</v>
      </c>
      <c r="O299" s="37">
        <f t="shared" si="69"/>
        <v>0.66726965514803149</v>
      </c>
      <c r="P299" s="32">
        <f>SUM(P263:P266,P268:P274,P276:P284,P286:P291,P293:P297)</f>
        <v>6468058</v>
      </c>
      <c r="Q299" s="32">
        <f>SUM(Q263:Q266,Q268:Q274,Q276:Q284,Q286:Q291,Q293:Q297)</f>
        <v>80074953</v>
      </c>
      <c r="R299" s="32">
        <f>SUM(R263:R266,R268:R274,R276:R284,R286:R291,R293:R297)</f>
        <v>80886591</v>
      </c>
      <c r="S299" s="32">
        <f>SUM(S263:S266,S268:S274,S276:S284,S286:S291,S293:S297)</f>
        <v>35971652</v>
      </c>
      <c r="T299" s="37">
        <f t="shared" si="70"/>
        <v>0.44471712252034457</v>
      </c>
      <c r="U299" s="37">
        <f t="shared" si="71"/>
        <v>0.20456526518469675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99986652</v>
      </c>
      <c r="E302" s="31">
        <v>103502454</v>
      </c>
      <c r="F302" s="31">
        <v>34949071</v>
      </c>
      <c r="G302" s="36">
        <f t="shared" ref="G302:G339" si="72">IF(($D302     =0),0,($F302     /$D302     ))</f>
        <v>0.34953736624764675</v>
      </c>
      <c r="H302" s="31">
        <v>22291683</v>
      </c>
      <c r="I302" s="36">
        <f t="shared" ref="I302:I339" si="73">IF(($D302     =0),0,($H302     /$D302     ))</f>
        <v>0.2229465889106878</v>
      </c>
      <c r="J302" s="31">
        <v>19408410</v>
      </c>
      <c r="K302" s="36">
        <f t="shared" ref="K302:K339" si="74">IF(($E302     =0),0,($J302     /$E302     ))</f>
        <v>0.18751642352363934</v>
      </c>
      <c r="L302" s="31">
        <v>21408368</v>
      </c>
      <c r="M302" s="36">
        <f t="shared" ref="M302:M339" si="75">IF(($E302     =0),0,($L302     /$E302     ))</f>
        <v>0.20683923107755495</v>
      </c>
      <c r="N302" s="31">
        <f t="shared" ref="N302:N339" si="76">$F302     +$H302     +$J302     +$L302</f>
        <v>98057532</v>
      </c>
      <c r="O302" s="36">
        <f t="shared" ref="O302:O339" si="77">IF(($E302     =0),0,($N302     /$E302     ))</f>
        <v>0.9473933052833704</v>
      </c>
      <c r="P302" s="31">
        <v>15713356</v>
      </c>
      <c r="Q302" s="31">
        <v>86803628</v>
      </c>
      <c r="R302" s="31">
        <v>99216400</v>
      </c>
      <c r="S302" s="31">
        <v>92491731</v>
      </c>
      <c r="T302" s="36">
        <f t="shared" ref="T302:T339" si="78">IF(($R302     =0),0,($S302     /$R302     ))</f>
        <v>0.93222220318415105</v>
      </c>
      <c r="U302" s="36">
        <f t="shared" ref="U302:U339" si="79">IF(($P302     =0),0,(($L302     /$P302     )-1))</f>
        <v>0.36243129729893475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99986652</v>
      </c>
      <c r="E303" s="32">
        <f>E302</f>
        <v>103502454</v>
      </c>
      <c r="F303" s="32">
        <f>F302</f>
        <v>34949071</v>
      </c>
      <c r="G303" s="37">
        <f t="shared" si="72"/>
        <v>0.34953736624764675</v>
      </c>
      <c r="H303" s="32">
        <f>H302</f>
        <v>22291683</v>
      </c>
      <c r="I303" s="37">
        <f t="shared" si="73"/>
        <v>0.2229465889106878</v>
      </c>
      <c r="J303" s="32">
        <f>J302</f>
        <v>19408410</v>
      </c>
      <c r="K303" s="37">
        <f t="shared" si="74"/>
        <v>0.18751642352363934</v>
      </c>
      <c r="L303" s="32">
        <f>L302</f>
        <v>21408368</v>
      </c>
      <c r="M303" s="37">
        <f t="shared" si="75"/>
        <v>0.20683923107755495</v>
      </c>
      <c r="N303" s="32">
        <f t="shared" si="76"/>
        <v>98057532</v>
      </c>
      <c r="O303" s="37">
        <f t="shared" si="77"/>
        <v>0.9473933052833704</v>
      </c>
      <c r="P303" s="32">
        <f>P302</f>
        <v>15713356</v>
      </c>
      <c r="Q303" s="32">
        <f>Q302</f>
        <v>86803628</v>
      </c>
      <c r="R303" s="32">
        <f>R302</f>
        <v>99216400</v>
      </c>
      <c r="S303" s="32">
        <f>S302</f>
        <v>92491731</v>
      </c>
      <c r="T303" s="37">
        <f t="shared" si="78"/>
        <v>0.93222220318415105</v>
      </c>
      <c r="U303" s="37">
        <f t="shared" si="79"/>
        <v>0.36243129729893475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9649501</v>
      </c>
      <c r="E304" s="31">
        <v>10636093</v>
      </c>
      <c r="F304" s="31">
        <v>2323131</v>
      </c>
      <c r="G304" s="36">
        <f t="shared" si="72"/>
        <v>0.24075141294871102</v>
      </c>
      <c r="H304" s="31">
        <v>2665831</v>
      </c>
      <c r="I304" s="36">
        <f t="shared" si="73"/>
        <v>0.27626620278084846</v>
      </c>
      <c r="J304" s="31">
        <v>2240320</v>
      </c>
      <c r="K304" s="36">
        <f t="shared" si="74"/>
        <v>0.21063373552675779</v>
      </c>
      <c r="L304" s="31">
        <v>2372925</v>
      </c>
      <c r="M304" s="36">
        <f t="shared" si="75"/>
        <v>0.2231011895063347</v>
      </c>
      <c r="N304" s="31">
        <f t="shared" si="76"/>
        <v>9602207</v>
      </c>
      <c r="O304" s="36">
        <f t="shared" si="77"/>
        <v>0.90279456939686409</v>
      </c>
      <c r="P304" s="31">
        <v>2457286</v>
      </c>
      <c r="Q304" s="31">
        <v>9594770</v>
      </c>
      <c r="R304" s="31">
        <v>10165869</v>
      </c>
      <c r="S304" s="31">
        <v>9859480</v>
      </c>
      <c r="T304" s="36">
        <f t="shared" si="78"/>
        <v>0.96986101237385614</v>
      </c>
      <c r="U304" s="36">
        <f t="shared" si="79"/>
        <v>-3.4330965137961189E-2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6960375</v>
      </c>
      <c r="E305" s="31">
        <v>6754049</v>
      </c>
      <c r="F305" s="31">
        <v>1489327</v>
      </c>
      <c r="G305" s="36">
        <f t="shared" si="72"/>
        <v>0.21397223569132409</v>
      </c>
      <c r="H305" s="31">
        <v>4100476</v>
      </c>
      <c r="I305" s="36">
        <f t="shared" si="73"/>
        <v>0.58911710935114847</v>
      </c>
      <c r="J305" s="31">
        <v>1278383</v>
      </c>
      <c r="K305" s="36">
        <f t="shared" si="74"/>
        <v>0.18927653619332641</v>
      </c>
      <c r="L305" s="31">
        <v>-827391</v>
      </c>
      <c r="M305" s="36">
        <f t="shared" si="75"/>
        <v>-0.1225029608165413</v>
      </c>
      <c r="N305" s="31">
        <f t="shared" si="76"/>
        <v>6040795</v>
      </c>
      <c r="O305" s="36">
        <f t="shared" si="77"/>
        <v>0.89439608744325072</v>
      </c>
      <c r="P305" s="31">
        <v>1806556</v>
      </c>
      <c r="Q305" s="31">
        <v>5867258</v>
      </c>
      <c r="R305" s="31">
        <v>6441957</v>
      </c>
      <c r="S305" s="31">
        <v>6335615</v>
      </c>
      <c r="T305" s="36">
        <f t="shared" si="78"/>
        <v>0.9834922834784523</v>
      </c>
      <c r="U305" s="36">
        <f t="shared" si="79"/>
        <v>-1.4579935523725807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9093000</v>
      </c>
      <c r="E306" s="31">
        <v>9241000</v>
      </c>
      <c r="F306" s="31">
        <v>2145053</v>
      </c>
      <c r="G306" s="36">
        <f t="shared" si="72"/>
        <v>0.2359015726382932</v>
      </c>
      <c r="H306" s="31">
        <v>2533246</v>
      </c>
      <c r="I306" s="36">
        <f t="shared" si="73"/>
        <v>0.27859298361376883</v>
      </c>
      <c r="J306" s="31">
        <v>2083387</v>
      </c>
      <c r="K306" s="36">
        <f t="shared" si="74"/>
        <v>0.22545038415755869</v>
      </c>
      <c r="L306" s="31">
        <v>2182860</v>
      </c>
      <c r="M306" s="36">
        <f t="shared" si="75"/>
        <v>0.23621469537928796</v>
      </c>
      <c r="N306" s="31">
        <f t="shared" si="76"/>
        <v>8944546</v>
      </c>
      <c r="O306" s="36">
        <f t="shared" si="77"/>
        <v>0.96791970565956065</v>
      </c>
      <c r="P306" s="31">
        <v>2419696</v>
      </c>
      <c r="Q306" s="31">
        <v>8857000</v>
      </c>
      <c r="R306" s="31">
        <v>9209885</v>
      </c>
      <c r="S306" s="31">
        <v>8581252</v>
      </c>
      <c r="T306" s="36">
        <f t="shared" si="78"/>
        <v>0.93174366455172897</v>
      </c>
      <c r="U306" s="36">
        <f t="shared" si="79"/>
        <v>-9.7878411172312552E-2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10315056</v>
      </c>
      <c r="E307" s="31">
        <v>10109344</v>
      </c>
      <c r="F307" s="31">
        <v>2802294</v>
      </c>
      <c r="G307" s="36">
        <f t="shared" si="72"/>
        <v>0.27167026528988308</v>
      </c>
      <c r="H307" s="31">
        <v>2489648</v>
      </c>
      <c r="I307" s="36">
        <f t="shared" si="73"/>
        <v>0.24136058980193612</v>
      </c>
      <c r="J307" s="31">
        <v>2505335</v>
      </c>
      <c r="K307" s="36">
        <f t="shared" si="74"/>
        <v>0.24782369657220094</v>
      </c>
      <c r="L307" s="31">
        <v>2206873</v>
      </c>
      <c r="M307" s="36">
        <f t="shared" si="75"/>
        <v>0.21830031701364599</v>
      </c>
      <c r="N307" s="31">
        <f t="shared" si="76"/>
        <v>10004150</v>
      </c>
      <c r="O307" s="36">
        <f t="shared" si="77"/>
        <v>0.98959437921985838</v>
      </c>
      <c r="P307" s="31">
        <v>2491484</v>
      </c>
      <c r="Q307" s="31">
        <v>9472415</v>
      </c>
      <c r="R307" s="31">
        <v>9772210</v>
      </c>
      <c r="S307" s="31">
        <v>9574332</v>
      </c>
      <c r="T307" s="36">
        <f t="shared" si="78"/>
        <v>0.97975094681755714</v>
      </c>
      <c r="U307" s="36">
        <f t="shared" si="79"/>
        <v>-0.11423352507983198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13342875</v>
      </c>
      <c r="E308" s="31">
        <v>14130975</v>
      </c>
      <c r="F308" s="31">
        <v>2924209</v>
      </c>
      <c r="G308" s="36">
        <f t="shared" si="72"/>
        <v>0.21915883945551465</v>
      </c>
      <c r="H308" s="31">
        <v>3477107</v>
      </c>
      <c r="I308" s="36">
        <f t="shared" si="73"/>
        <v>0.26059653560420826</v>
      </c>
      <c r="J308" s="31">
        <v>2993737</v>
      </c>
      <c r="K308" s="36">
        <f t="shared" si="74"/>
        <v>0.2118563651835772</v>
      </c>
      <c r="L308" s="31">
        <v>2284190</v>
      </c>
      <c r="M308" s="36">
        <f t="shared" si="75"/>
        <v>0.16164418944906492</v>
      </c>
      <c r="N308" s="31">
        <f t="shared" si="76"/>
        <v>11679243</v>
      </c>
      <c r="O308" s="36">
        <f t="shared" si="77"/>
        <v>0.82649944536735787</v>
      </c>
      <c r="P308" s="31">
        <v>361771</v>
      </c>
      <c r="Q308" s="31">
        <v>12939937</v>
      </c>
      <c r="R308" s="31">
        <v>13029937</v>
      </c>
      <c r="S308" s="31">
        <v>9529119</v>
      </c>
      <c r="T308" s="36">
        <f t="shared" si="78"/>
        <v>0.73132502482552297</v>
      </c>
      <c r="U308" s="36">
        <f t="shared" si="79"/>
        <v>5.3139112864215212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100000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57677</v>
      </c>
      <c r="K309" s="36">
        <f t="shared" si="74"/>
        <v>0.57677</v>
      </c>
      <c r="L309" s="31">
        <v>0</v>
      </c>
      <c r="M309" s="36">
        <f t="shared" si="75"/>
        <v>0</v>
      </c>
      <c r="N309" s="31">
        <f t="shared" si="76"/>
        <v>57677</v>
      </c>
      <c r="O309" s="36">
        <f t="shared" si="77"/>
        <v>0.57677</v>
      </c>
      <c r="P309" s="31">
        <v>757</v>
      </c>
      <c r="Q309" s="31">
        <v>0</v>
      </c>
      <c r="R309" s="31">
        <v>40984</v>
      </c>
      <c r="S309" s="31">
        <v>757</v>
      </c>
      <c r="T309" s="36">
        <f t="shared" si="78"/>
        <v>1.8470622682022254E-2</v>
      </c>
      <c r="U309" s="36">
        <f t="shared" si="79"/>
        <v>-1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49360807</v>
      </c>
      <c r="E310" s="32">
        <f>SUM(E304:E309)</f>
        <v>50971461</v>
      </c>
      <c r="F310" s="32">
        <f>SUM(F304:F309)</f>
        <v>11684014</v>
      </c>
      <c r="G310" s="37">
        <f t="shared" si="72"/>
        <v>0.236706300202912</v>
      </c>
      <c r="H310" s="32">
        <f>SUM(H304:H309)</f>
        <v>15266308</v>
      </c>
      <c r="I310" s="37">
        <f t="shared" si="73"/>
        <v>0.30927995160208788</v>
      </c>
      <c r="J310" s="32">
        <f>SUM(J304:J309)</f>
        <v>11158839</v>
      </c>
      <c r="K310" s="37">
        <f t="shared" si="74"/>
        <v>0.21892327159309796</v>
      </c>
      <c r="L310" s="32">
        <f>SUM(L304:L309)</f>
        <v>8219457</v>
      </c>
      <c r="M310" s="37">
        <f t="shared" si="75"/>
        <v>0.16125606052375074</v>
      </c>
      <c r="N310" s="32">
        <f t="shared" si="76"/>
        <v>46328618</v>
      </c>
      <c r="O310" s="37">
        <f t="shared" si="77"/>
        <v>0.90891289147077814</v>
      </c>
      <c r="P310" s="32">
        <f>SUM(P304:P309)</f>
        <v>9537550</v>
      </c>
      <c r="Q310" s="32">
        <f>SUM(Q304:Q309)</f>
        <v>46731380</v>
      </c>
      <c r="R310" s="32">
        <f>SUM(R304:R309)</f>
        <v>48660842</v>
      </c>
      <c r="S310" s="32">
        <f>SUM(S304:S309)</f>
        <v>43880555</v>
      </c>
      <c r="T310" s="37">
        <f t="shared" si="78"/>
        <v>0.90176316718892779</v>
      </c>
      <c r="U310" s="37">
        <f t="shared" si="79"/>
        <v>-0.13820037640693894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149752775</v>
      </c>
      <c r="E311" s="31">
        <v>150529776</v>
      </c>
      <c r="F311" s="31">
        <v>59722308</v>
      </c>
      <c r="G311" s="36">
        <f t="shared" si="72"/>
        <v>0.39880601878663019</v>
      </c>
      <c r="H311" s="31">
        <v>48860216</v>
      </c>
      <c r="I311" s="36">
        <f t="shared" si="73"/>
        <v>0.32627252483301228</v>
      </c>
      <c r="J311" s="31">
        <v>37600005</v>
      </c>
      <c r="K311" s="36">
        <f t="shared" si="74"/>
        <v>0.24978450110760811</v>
      </c>
      <c r="L311" s="31">
        <v>4016417</v>
      </c>
      <c r="M311" s="36">
        <f t="shared" si="75"/>
        <v>2.6681877212120477E-2</v>
      </c>
      <c r="N311" s="31">
        <f t="shared" si="76"/>
        <v>150198946</v>
      </c>
      <c r="O311" s="36">
        <f t="shared" si="77"/>
        <v>0.99780222884275072</v>
      </c>
      <c r="P311" s="31">
        <v>3263874</v>
      </c>
      <c r="Q311" s="31">
        <v>135102546</v>
      </c>
      <c r="R311" s="31">
        <v>135303546</v>
      </c>
      <c r="S311" s="31">
        <v>129877504</v>
      </c>
      <c r="T311" s="36">
        <f t="shared" si="78"/>
        <v>0.95989726684620669</v>
      </c>
      <c r="U311" s="36">
        <f t="shared" si="79"/>
        <v>0.23056741773732692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5065368</v>
      </c>
      <c r="E312" s="31">
        <v>25275072</v>
      </c>
      <c r="F312" s="31">
        <v>7274936</v>
      </c>
      <c r="G312" s="36">
        <f t="shared" si="72"/>
        <v>1.4362107550724843</v>
      </c>
      <c r="H312" s="31">
        <v>6950644</v>
      </c>
      <c r="I312" s="36">
        <f t="shared" si="73"/>
        <v>1.3721893453743144</v>
      </c>
      <c r="J312" s="31">
        <v>7194606</v>
      </c>
      <c r="K312" s="36">
        <f t="shared" si="74"/>
        <v>0.28465224550102169</v>
      </c>
      <c r="L312" s="31">
        <v>1200662</v>
      </c>
      <c r="M312" s="36">
        <f t="shared" si="75"/>
        <v>4.7503801373938719E-2</v>
      </c>
      <c r="N312" s="31">
        <f t="shared" si="76"/>
        <v>22620848</v>
      </c>
      <c r="O312" s="36">
        <f t="shared" si="77"/>
        <v>0.89498649103749339</v>
      </c>
      <c r="P312" s="31">
        <v>874970</v>
      </c>
      <c r="Q312" s="31">
        <v>7897337</v>
      </c>
      <c r="R312" s="31">
        <v>4754237</v>
      </c>
      <c r="S312" s="31">
        <v>3997043</v>
      </c>
      <c r="T312" s="36">
        <f t="shared" si="78"/>
        <v>0.84073280318166721</v>
      </c>
      <c r="U312" s="36">
        <f t="shared" si="79"/>
        <v>0.37223219081797088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14918092</v>
      </c>
      <c r="E313" s="31">
        <v>18195438</v>
      </c>
      <c r="F313" s="31">
        <v>2540280</v>
      </c>
      <c r="G313" s="36">
        <f t="shared" si="72"/>
        <v>0.17028182960662797</v>
      </c>
      <c r="H313" s="31">
        <v>2170716</v>
      </c>
      <c r="I313" s="36">
        <f t="shared" si="73"/>
        <v>0.14550895650730669</v>
      </c>
      <c r="J313" s="31">
        <v>6471828</v>
      </c>
      <c r="K313" s="36">
        <f t="shared" si="74"/>
        <v>0.35568410059708372</v>
      </c>
      <c r="L313" s="31">
        <v>9684534</v>
      </c>
      <c r="M313" s="36">
        <f t="shared" si="75"/>
        <v>0.53225066634834517</v>
      </c>
      <c r="N313" s="31">
        <f t="shared" si="76"/>
        <v>20867358</v>
      </c>
      <c r="O313" s="36">
        <f t="shared" si="77"/>
        <v>1.1468455994299231</v>
      </c>
      <c r="P313" s="31">
        <v>11175246</v>
      </c>
      <c r="Q313" s="31">
        <v>18284657</v>
      </c>
      <c r="R313" s="31">
        <v>16856939</v>
      </c>
      <c r="S313" s="31">
        <v>21850000</v>
      </c>
      <c r="T313" s="36">
        <f t="shared" si="78"/>
        <v>1.296202115935758</v>
      </c>
      <c r="U313" s="36">
        <f t="shared" si="79"/>
        <v>-0.13339411051890937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13250550</v>
      </c>
      <c r="E314" s="31">
        <v>13951854</v>
      </c>
      <c r="F314" s="31">
        <v>4499442</v>
      </c>
      <c r="G314" s="36">
        <f t="shared" si="72"/>
        <v>0.33956643309145657</v>
      </c>
      <c r="H314" s="31">
        <v>4523053</v>
      </c>
      <c r="I314" s="36">
        <f t="shared" si="73"/>
        <v>0.34134832139043286</v>
      </c>
      <c r="J314" s="31">
        <v>3717240</v>
      </c>
      <c r="K314" s="36">
        <f t="shared" si="74"/>
        <v>0.26643340734500232</v>
      </c>
      <c r="L314" s="31">
        <v>952480</v>
      </c>
      <c r="M314" s="36">
        <f t="shared" si="75"/>
        <v>6.8269063022018434E-2</v>
      </c>
      <c r="N314" s="31">
        <f t="shared" si="76"/>
        <v>13692215</v>
      </c>
      <c r="O314" s="36">
        <f t="shared" si="77"/>
        <v>0.98139035858603452</v>
      </c>
      <c r="P314" s="31">
        <v>498570</v>
      </c>
      <c r="Q314" s="31">
        <v>12214900</v>
      </c>
      <c r="R314" s="31">
        <v>12281695</v>
      </c>
      <c r="S314" s="31">
        <v>12724409</v>
      </c>
      <c r="T314" s="36">
        <f t="shared" si="78"/>
        <v>1.0360466531696155</v>
      </c>
      <c r="U314" s="36">
        <f t="shared" si="79"/>
        <v>0.91042381210261358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11375847</v>
      </c>
      <c r="E315" s="31">
        <v>11989701</v>
      </c>
      <c r="F315" s="31">
        <v>2700761</v>
      </c>
      <c r="G315" s="36">
        <f t="shared" si="72"/>
        <v>0.23741186040916337</v>
      </c>
      <c r="H315" s="31">
        <v>3468571</v>
      </c>
      <c r="I315" s="36">
        <f t="shared" si="73"/>
        <v>0.30490661486568871</v>
      </c>
      <c r="J315" s="31">
        <v>2646824</v>
      </c>
      <c r="K315" s="36">
        <f t="shared" si="74"/>
        <v>0.22075813233374211</v>
      </c>
      <c r="L315" s="31">
        <v>1932925</v>
      </c>
      <c r="M315" s="36">
        <f t="shared" si="75"/>
        <v>0.16121544649028363</v>
      </c>
      <c r="N315" s="31">
        <f t="shared" si="76"/>
        <v>10749081</v>
      </c>
      <c r="O315" s="36">
        <f t="shared" si="77"/>
        <v>0.8965261936056621</v>
      </c>
      <c r="P315" s="31">
        <v>1873603</v>
      </c>
      <c r="Q315" s="31">
        <v>11260063</v>
      </c>
      <c r="R315" s="31">
        <v>12045367</v>
      </c>
      <c r="S315" s="31">
        <v>10467178</v>
      </c>
      <c r="T315" s="36">
        <f t="shared" si="78"/>
        <v>0.86897958360255856</v>
      </c>
      <c r="U315" s="36">
        <f t="shared" si="79"/>
        <v>3.1661990293567976E-2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1636000</v>
      </c>
      <c r="E316" s="31">
        <v>2504422</v>
      </c>
      <c r="F316" s="31">
        <v>0</v>
      </c>
      <c r="G316" s="36">
        <f t="shared" si="72"/>
        <v>0</v>
      </c>
      <c r="H316" s="31">
        <v>9690</v>
      </c>
      <c r="I316" s="36">
        <f t="shared" si="73"/>
        <v>5.9229828850855745E-3</v>
      </c>
      <c r="J316" s="31">
        <v>948510</v>
      </c>
      <c r="K316" s="36">
        <f t="shared" si="74"/>
        <v>0.37873409513252959</v>
      </c>
      <c r="L316" s="31">
        <v>925468</v>
      </c>
      <c r="M316" s="36">
        <f t="shared" si="75"/>
        <v>0.36953356902311191</v>
      </c>
      <c r="N316" s="31">
        <f t="shared" si="76"/>
        <v>1883668</v>
      </c>
      <c r="O316" s="36">
        <f t="shared" si="77"/>
        <v>0.75213682039209051</v>
      </c>
      <c r="P316" s="31">
        <v>438362</v>
      </c>
      <c r="Q316" s="31">
        <v>1575000</v>
      </c>
      <c r="R316" s="31">
        <v>2104921</v>
      </c>
      <c r="S316" s="31">
        <v>1101953</v>
      </c>
      <c r="T316" s="36">
        <f t="shared" si="78"/>
        <v>0.52351275891114202</v>
      </c>
      <c r="U316" s="36">
        <f t="shared" si="79"/>
        <v>1.111195769706316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195998632</v>
      </c>
      <c r="E317" s="32">
        <f>SUM(E311:E316)</f>
        <v>222446263</v>
      </c>
      <c r="F317" s="32">
        <f>SUM(F311:F316)</f>
        <v>76737727</v>
      </c>
      <c r="G317" s="37">
        <f t="shared" si="72"/>
        <v>0.39152174796811845</v>
      </c>
      <c r="H317" s="32">
        <f>SUM(H311:H316)</f>
        <v>65982890</v>
      </c>
      <c r="I317" s="37">
        <f t="shared" si="73"/>
        <v>0.33664974763701411</v>
      </c>
      <c r="J317" s="32">
        <f>SUM(J311:J316)</f>
        <v>58579013</v>
      </c>
      <c r="K317" s="37">
        <f t="shared" si="74"/>
        <v>0.26334006339319804</v>
      </c>
      <c r="L317" s="32">
        <f>SUM(L311:L316)</f>
        <v>18712486</v>
      </c>
      <c r="M317" s="37">
        <f t="shared" si="75"/>
        <v>8.4121377215494064E-2</v>
      </c>
      <c r="N317" s="32">
        <f t="shared" si="76"/>
        <v>220012116</v>
      </c>
      <c r="O317" s="37">
        <f t="shared" si="77"/>
        <v>0.98905737067832877</v>
      </c>
      <c r="P317" s="32">
        <f>SUM(P311:P316)</f>
        <v>18124625</v>
      </c>
      <c r="Q317" s="32">
        <f>SUM(Q311:Q316)</f>
        <v>186334503</v>
      </c>
      <c r="R317" s="32">
        <f>SUM(R311:R316)</f>
        <v>183346705</v>
      </c>
      <c r="S317" s="32">
        <f>SUM(S311:S316)</f>
        <v>180018087</v>
      </c>
      <c r="T317" s="37">
        <f t="shared" si="78"/>
        <v>0.98184522596138279</v>
      </c>
      <c r="U317" s="37">
        <f t="shared" si="79"/>
        <v>3.2434381400994416E-2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10876518</v>
      </c>
      <c r="E318" s="31">
        <v>12550518</v>
      </c>
      <c r="F318" s="31">
        <v>1638942</v>
      </c>
      <c r="G318" s="36">
        <f t="shared" si="72"/>
        <v>0.15068627661904296</v>
      </c>
      <c r="H318" s="31">
        <v>3449933</v>
      </c>
      <c r="I318" s="36">
        <f t="shared" si="73"/>
        <v>0.31719094291022182</v>
      </c>
      <c r="J318" s="31">
        <v>1746346</v>
      </c>
      <c r="K318" s="36">
        <f t="shared" si="74"/>
        <v>0.13914533248747182</v>
      </c>
      <c r="L318" s="31">
        <v>3275476</v>
      </c>
      <c r="M318" s="36">
        <f t="shared" si="75"/>
        <v>0.26098333152464304</v>
      </c>
      <c r="N318" s="31">
        <f t="shared" si="76"/>
        <v>10110697</v>
      </c>
      <c r="O318" s="36">
        <f t="shared" si="77"/>
        <v>0.80559997603286171</v>
      </c>
      <c r="P318" s="31">
        <v>3617735</v>
      </c>
      <c r="Q318" s="31">
        <v>10807847</v>
      </c>
      <c r="R318" s="31">
        <v>10841076</v>
      </c>
      <c r="S318" s="31">
        <v>11298873</v>
      </c>
      <c r="T318" s="36">
        <f t="shared" si="78"/>
        <v>1.0422280039361407</v>
      </c>
      <c r="U318" s="36">
        <f t="shared" si="79"/>
        <v>-9.4605879092857781E-2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8785170</v>
      </c>
      <c r="E319" s="31">
        <v>9216418</v>
      </c>
      <c r="F319" s="31">
        <v>2098804</v>
      </c>
      <c r="G319" s="36">
        <f t="shared" si="72"/>
        <v>0.23890306049854471</v>
      </c>
      <c r="H319" s="31">
        <v>2524403</v>
      </c>
      <c r="I319" s="36">
        <f t="shared" si="73"/>
        <v>0.28734822433715002</v>
      </c>
      <c r="J319" s="31">
        <v>1988187</v>
      </c>
      <c r="K319" s="36">
        <f t="shared" si="74"/>
        <v>0.21572231207395323</v>
      </c>
      <c r="L319" s="31">
        <v>1408091</v>
      </c>
      <c r="M319" s="36">
        <f t="shared" si="75"/>
        <v>0.15278072240213064</v>
      </c>
      <c r="N319" s="31">
        <f t="shared" si="76"/>
        <v>8019485</v>
      </c>
      <c r="O319" s="36">
        <f t="shared" si="77"/>
        <v>0.87013034782059584</v>
      </c>
      <c r="P319" s="31">
        <v>1376678</v>
      </c>
      <c r="Q319" s="31">
        <v>8776100</v>
      </c>
      <c r="R319" s="31">
        <v>8795703</v>
      </c>
      <c r="S319" s="31">
        <v>7369178</v>
      </c>
      <c r="T319" s="36">
        <f t="shared" si="78"/>
        <v>0.8378156925034872</v>
      </c>
      <c r="U319" s="36">
        <f t="shared" si="79"/>
        <v>2.2817971958584371E-2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8978750</v>
      </c>
      <c r="E320" s="31">
        <v>8896750</v>
      </c>
      <c r="F320" s="31">
        <v>1926012</v>
      </c>
      <c r="G320" s="36">
        <f t="shared" si="72"/>
        <v>0.21450781010719755</v>
      </c>
      <c r="H320" s="31">
        <v>716563</v>
      </c>
      <c r="I320" s="36">
        <f t="shared" si="73"/>
        <v>7.9806543227063903E-2</v>
      </c>
      <c r="J320" s="31">
        <v>1832409</v>
      </c>
      <c r="K320" s="36">
        <f t="shared" si="74"/>
        <v>0.20596386320847501</v>
      </c>
      <c r="L320" s="31">
        <v>2572667</v>
      </c>
      <c r="M320" s="36">
        <f t="shared" si="75"/>
        <v>0.28916930339730801</v>
      </c>
      <c r="N320" s="31">
        <f t="shared" si="76"/>
        <v>7047651</v>
      </c>
      <c r="O320" s="36">
        <f t="shared" si="77"/>
        <v>0.79216017084890555</v>
      </c>
      <c r="P320" s="31">
        <v>4621019</v>
      </c>
      <c r="Q320" s="31">
        <v>7460810</v>
      </c>
      <c r="R320" s="31">
        <v>7578010</v>
      </c>
      <c r="S320" s="31">
        <v>6648872</v>
      </c>
      <c r="T320" s="36">
        <f t="shared" si="78"/>
        <v>0.87739023833433838</v>
      </c>
      <c r="U320" s="36">
        <f t="shared" si="79"/>
        <v>-0.44326846524543617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7289534</v>
      </c>
      <c r="E321" s="31">
        <v>7187843</v>
      </c>
      <c r="F321" s="31">
        <v>1065070</v>
      </c>
      <c r="G321" s="36">
        <f t="shared" si="72"/>
        <v>0.14610947695696322</v>
      </c>
      <c r="H321" s="31">
        <v>2112089</v>
      </c>
      <c r="I321" s="36">
        <f t="shared" si="73"/>
        <v>0.2897426639343475</v>
      </c>
      <c r="J321" s="31">
        <v>1414287</v>
      </c>
      <c r="K321" s="36">
        <f t="shared" si="74"/>
        <v>0.19676097544145024</v>
      </c>
      <c r="L321" s="31">
        <v>1473293</v>
      </c>
      <c r="M321" s="36">
        <f t="shared" si="75"/>
        <v>0.20497011412185825</v>
      </c>
      <c r="N321" s="31">
        <f t="shared" si="76"/>
        <v>6064739</v>
      </c>
      <c r="O321" s="36">
        <f t="shared" si="77"/>
        <v>0.84374950871909693</v>
      </c>
      <c r="P321" s="31">
        <v>1461308</v>
      </c>
      <c r="Q321" s="31">
        <v>7107810</v>
      </c>
      <c r="R321" s="31">
        <v>7191808</v>
      </c>
      <c r="S321" s="31">
        <v>5975013</v>
      </c>
      <c r="T321" s="36">
        <f t="shared" si="78"/>
        <v>0.83080819176485243</v>
      </c>
      <c r="U321" s="36">
        <f t="shared" si="79"/>
        <v>8.2015564138429031E-3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35929972</v>
      </c>
      <c r="E323" s="32">
        <f>SUM(E318:E322)</f>
        <v>37851529</v>
      </c>
      <c r="F323" s="32">
        <f>SUM(F318:F322)</f>
        <v>6728828</v>
      </c>
      <c r="G323" s="37">
        <f t="shared" si="72"/>
        <v>0.18727618268113319</v>
      </c>
      <c r="H323" s="32">
        <f>SUM(H318:H322)</f>
        <v>8802988</v>
      </c>
      <c r="I323" s="37">
        <f t="shared" si="73"/>
        <v>0.24500403173150259</v>
      </c>
      <c r="J323" s="32">
        <f>SUM(J318:J322)</f>
        <v>6981229</v>
      </c>
      <c r="K323" s="37">
        <f t="shared" si="74"/>
        <v>0.18443717293428225</v>
      </c>
      <c r="L323" s="32">
        <f>SUM(L318:L322)</f>
        <v>8729527</v>
      </c>
      <c r="M323" s="37">
        <f t="shared" si="75"/>
        <v>0.23062547882808115</v>
      </c>
      <c r="N323" s="32">
        <f t="shared" si="76"/>
        <v>31242572</v>
      </c>
      <c r="O323" s="37">
        <f t="shared" si="77"/>
        <v>0.8253978855121018</v>
      </c>
      <c r="P323" s="32">
        <f>SUM(P318:P322)</f>
        <v>11076740</v>
      </c>
      <c r="Q323" s="32">
        <f>SUM(Q318:Q322)</f>
        <v>34152567</v>
      </c>
      <c r="R323" s="32">
        <f>SUM(R318:R322)</f>
        <v>34406597</v>
      </c>
      <c r="S323" s="32">
        <f>SUM(S318:S322)</f>
        <v>31291936</v>
      </c>
      <c r="T323" s="37">
        <f t="shared" si="78"/>
        <v>0.90947488936496679</v>
      </c>
      <c r="U323" s="37">
        <f t="shared" si="79"/>
        <v>-0.2119046759245049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4946000</v>
      </c>
      <c r="E324" s="31">
        <v>4998000</v>
      </c>
      <c r="F324" s="31">
        <v>1082625</v>
      </c>
      <c r="G324" s="36">
        <f t="shared" si="72"/>
        <v>0.21888900121310151</v>
      </c>
      <c r="H324" s="31">
        <v>1306645</v>
      </c>
      <c r="I324" s="36">
        <f t="shared" si="73"/>
        <v>0.26418216740800649</v>
      </c>
      <c r="J324" s="31">
        <v>907645</v>
      </c>
      <c r="K324" s="36">
        <f t="shared" si="74"/>
        <v>0.1816016406562625</v>
      </c>
      <c r="L324" s="31">
        <v>570093</v>
      </c>
      <c r="M324" s="36">
        <f t="shared" si="75"/>
        <v>0.11406422569027611</v>
      </c>
      <c r="N324" s="31">
        <f t="shared" si="76"/>
        <v>3867008</v>
      </c>
      <c r="O324" s="36">
        <f t="shared" si="77"/>
        <v>0.77371108443377345</v>
      </c>
      <c r="P324" s="31">
        <v>674183</v>
      </c>
      <c r="Q324" s="31">
        <v>4359950</v>
      </c>
      <c r="R324" s="31">
        <v>4694154</v>
      </c>
      <c r="S324" s="31">
        <v>2975637</v>
      </c>
      <c r="T324" s="36">
        <f t="shared" si="78"/>
        <v>0.63390272240748813</v>
      </c>
      <c r="U324" s="36">
        <f t="shared" si="79"/>
        <v>-0.15439428167129698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12314161</v>
      </c>
      <c r="E325" s="31">
        <v>12603589</v>
      </c>
      <c r="F325" s="31">
        <v>1631898</v>
      </c>
      <c r="G325" s="36">
        <f t="shared" si="72"/>
        <v>0.13252206138932243</v>
      </c>
      <c r="H325" s="31">
        <v>2759711</v>
      </c>
      <c r="I325" s="36">
        <f t="shared" si="73"/>
        <v>0.2241087314028134</v>
      </c>
      <c r="J325" s="31">
        <v>2484267</v>
      </c>
      <c r="K325" s="36">
        <f t="shared" si="74"/>
        <v>0.19710790315361759</v>
      </c>
      <c r="L325" s="31">
        <v>2376232</v>
      </c>
      <c r="M325" s="36">
        <f t="shared" si="75"/>
        <v>0.18853613839676936</v>
      </c>
      <c r="N325" s="31">
        <f t="shared" si="76"/>
        <v>9252108</v>
      </c>
      <c r="O325" s="36">
        <f t="shared" si="77"/>
        <v>0.73408518795717637</v>
      </c>
      <c r="P325" s="31">
        <v>2226167</v>
      </c>
      <c r="Q325" s="31">
        <v>10590799</v>
      </c>
      <c r="R325" s="31">
        <v>10404239</v>
      </c>
      <c r="S325" s="31">
        <v>8658469</v>
      </c>
      <c r="T325" s="36">
        <f t="shared" si="78"/>
        <v>0.83220589223296393</v>
      </c>
      <c r="U325" s="36">
        <f t="shared" si="79"/>
        <v>6.7409587870092436E-2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11169879</v>
      </c>
      <c r="E326" s="31">
        <v>11365081</v>
      </c>
      <c r="F326" s="31">
        <v>3445870</v>
      </c>
      <c r="G326" s="36">
        <f t="shared" si="72"/>
        <v>0.30849662740303635</v>
      </c>
      <c r="H326" s="31">
        <v>3537713</v>
      </c>
      <c r="I326" s="36">
        <f t="shared" si="73"/>
        <v>0.31671900832587352</v>
      </c>
      <c r="J326" s="31">
        <v>3494137</v>
      </c>
      <c r="K326" s="36">
        <f t="shared" si="74"/>
        <v>0.30744497113570946</v>
      </c>
      <c r="L326" s="31">
        <v>942166</v>
      </c>
      <c r="M326" s="36">
        <f t="shared" si="75"/>
        <v>8.2900069080017999E-2</v>
      </c>
      <c r="N326" s="31">
        <f t="shared" si="76"/>
        <v>11419886</v>
      </c>
      <c r="O326" s="36">
        <f t="shared" si="77"/>
        <v>1.004822226959931</v>
      </c>
      <c r="P326" s="31">
        <v>1077944</v>
      </c>
      <c r="Q326" s="31">
        <v>11056460</v>
      </c>
      <c r="R326" s="31">
        <v>11354091</v>
      </c>
      <c r="S326" s="31">
        <v>10939637</v>
      </c>
      <c r="T326" s="36">
        <f t="shared" si="78"/>
        <v>0.96349738609634183</v>
      </c>
      <c r="U326" s="36">
        <f t="shared" si="79"/>
        <v>-0.12596016119575781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22921580</v>
      </c>
      <c r="E327" s="31">
        <v>22252930</v>
      </c>
      <c r="F327" s="31">
        <v>3952410</v>
      </c>
      <c r="G327" s="36">
        <f t="shared" si="72"/>
        <v>0.17243183061551604</v>
      </c>
      <c r="H327" s="31">
        <v>4257976</v>
      </c>
      <c r="I327" s="36">
        <f t="shared" si="73"/>
        <v>0.18576276155483173</v>
      </c>
      <c r="J327" s="31">
        <v>3705002</v>
      </c>
      <c r="K327" s="36">
        <f t="shared" si="74"/>
        <v>0.16649501885819082</v>
      </c>
      <c r="L327" s="31">
        <v>3745322</v>
      </c>
      <c r="M327" s="36">
        <f t="shared" si="75"/>
        <v>0.16830691508938372</v>
      </c>
      <c r="N327" s="31">
        <f t="shared" si="76"/>
        <v>15660710</v>
      </c>
      <c r="O327" s="36">
        <f t="shared" si="77"/>
        <v>0.7037594599902125</v>
      </c>
      <c r="P327" s="31">
        <v>3675773</v>
      </c>
      <c r="Q327" s="31">
        <v>19810765</v>
      </c>
      <c r="R327" s="31">
        <v>21713489</v>
      </c>
      <c r="S327" s="31">
        <v>15258408</v>
      </c>
      <c r="T327" s="36">
        <f t="shared" si="78"/>
        <v>0.7027156252963308</v>
      </c>
      <c r="U327" s="36">
        <f t="shared" si="79"/>
        <v>1.8920918130689746E-2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7861100</v>
      </c>
      <c r="E328" s="31">
        <v>8395100</v>
      </c>
      <c r="F328" s="31">
        <v>4163</v>
      </c>
      <c r="G328" s="36">
        <f t="shared" si="72"/>
        <v>5.2956965310198322E-4</v>
      </c>
      <c r="H328" s="31">
        <v>3124</v>
      </c>
      <c r="I328" s="36">
        <f t="shared" si="73"/>
        <v>3.9739985498212719E-4</v>
      </c>
      <c r="J328" s="31">
        <v>1644</v>
      </c>
      <c r="K328" s="36">
        <f t="shared" si="74"/>
        <v>1.9582851901704565E-4</v>
      </c>
      <c r="L328" s="31">
        <v>40</v>
      </c>
      <c r="M328" s="36">
        <f t="shared" si="75"/>
        <v>4.7646841609986777E-6</v>
      </c>
      <c r="N328" s="31">
        <f t="shared" si="76"/>
        <v>8971</v>
      </c>
      <c r="O328" s="36">
        <f t="shared" si="77"/>
        <v>1.0685995402079785E-3</v>
      </c>
      <c r="P328" s="31">
        <v>7293606</v>
      </c>
      <c r="Q328" s="31">
        <v>7440000</v>
      </c>
      <c r="R328" s="31">
        <v>7475000</v>
      </c>
      <c r="S328" s="31">
        <v>7327201</v>
      </c>
      <c r="T328" s="36">
        <f t="shared" si="78"/>
        <v>0.98022755852842813</v>
      </c>
      <c r="U328" s="36">
        <f t="shared" si="79"/>
        <v>-0.99999451574433829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12472043</v>
      </c>
      <c r="E329" s="31">
        <v>12158646</v>
      </c>
      <c r="F329" s="31">
        <v>33858</v>
      </c>
      <c r="G329" s="36">
        <f t="shared" si="72"/>
        <v>2.7147116154105626E-3</v>
      </c>
      <c r="H329" s="31">
        <v>395717</v>
      </c>
      <c r="I329" s="36">
        <f t="shared" si="73"/>
        <v>3.1728322296515496E-2</v>
      </c>
      <c r="J329" s="31">
        <v>3316432</v>
      </c>
      <c r="K329" s="36">
        <f t="shared" si="74"/>
        <v>0.27276326656767536</v>
      </c>
      <c r="L329" s="31">
        <v>6937687</v>
      </c>
      <c r="M329" s="36">
        <f t="shared" si="75"/>
        <v>0.57059700562052718</v>
      </c>
      <c r="N329" s="31">
        <f t="shared" si="76"/>
        <v>10683694</v>
      </c>
      <c r="O329" s="36">
        <f t="shared" si="77"/>
        <v>0.87869109767650111</v>
      </c>
      <c r="P329" s="31">
        <v>2598795</v>
      </c>
      <c r="Q329" s="31">
        <v>12078649</v>
      </c>
      <c r="R329" s="31">
        <v>12078649</v>
      </c>
      <c r="S329" s="31">
        <v>13075996</v>
      </c>
      <c r="T329" s="36">
        <f t="shared" si="78"/>
        <v>1.0825710723111501</v>
      </c>
      <c r="U329" s="36">
        <f t="shared" si="79"/>
        <v>1.6695784007588133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12505858</v>
      </c>
      <c r="E330" s="31">
        <v>12638808</v>
      </c>
      <c r="F330" s="31">
        <v>3318671</v>
      </c>
      <c r="G330" s="36">
        <f t="shared" si="72"/>
        <v>0.26536931732312968</v>
      </c>
      <c r="H330" s="31">
        <v>4259184</v>
      </c>
      <c r="I330" s="36">
        <f t="shared" si="73"/>
        <v>0.34057511287910036</v>
      </c>
      <c r="J330" s="31">
        <v>3324940</v>
      </c>
      <c r="K330" s="36">
        <f t="shared" si="74"/>
        <v>0.26307385949687662</v>
      </c>
      <c r="L330" s="31">
        <v>1621230</v>
      </c>
      <c r="M330" s="36">
        <f t="shared" si="75"/>
        <v>0.12827396381051123</v>
      </c>
      <c r="N330" s="31">
        <f t="shared" si="76"/>
        <v>12524025</v>
      </c>
      <c r="O330" s="36">
        <f t="shared" si="77"/>
        <v>0.99091821000841218</v>
      </c>
      <c r="P330" s="31">
        <v>1363837</v>
      </c>
      <c r="Q330" s="31">
        <v>12291568</v>
      </c>
      <c r="R330" s="31">
        <v>12251111</v>
      </c>
      <c r="S330" s="31">
        <v>12025613</v>
      </c>
      <c r="T330" s="36">
        <f t="shared" si="78"/>
        <v>0.98159366934149894</v>
      </c>
      <c r="U330" s="36">
        <f t="shared" si="79"/>
        <v>0.18872709861955639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84190621</v>
      </c>
      <c r="E332" s="32">
        <f>SUM(E324:E331)</f>
        <v>84412154</v>
      </c>
      <c r="F332" s="32">
        <f>SUM(F324:F331)</f>
        <v>13469495</v>
      </c>
      <c r="G332" s="37">
        <f t="shared" si="72"/>
        <v>0.15998807040513455</v>
      </c>
      <c r="H332" s="32">
        <f>SUM(H324:H331)</f>
        <v>16520070</v>
      </c>
      <c r="I332" s="37">
        <f t="shared" si="73"/>
        <v>0.1962222133983309</v>
      </c>
      <c r="J332" s="32">
        <f>SUM(J324:J331)</f>
        <v>17234067</v>
      </c>
      <c r="K332" s="37">
        <f t="shared" si="74"/>
        <v>0.20416570580582508</v>
      </c>
      <c r="L332" s="32">
        <f>SUM(L324:L331)</f>
        <v>16192770</v>
      </c>
      <c r="M332" s="37">
        <f t="shared" si="75"/>
        <v>0.19182984004886311</v>
      </c>
      <c r="N332" s="32">
        <f t="shared" si="76"/>
        <v>63416402</v>
      </c>
      <c r="O332" s="37">
        <f t="shared" si="77"/>
        <v>0.75127098403388692</v>
      </c>
      <c r="P332" s="32">
        <f>SUM(P324:P331)</f>
        <v>18910305</v>
      </c>
      <c r="Q332" s="32">
        <f>SUM(Q324:Q331)</f>
        <v>77628191</v>
      </c>
      <c r="R332" s="32">
        <f>SUM(R324:R331)</f>
        <v>79970733</v>
      </c>
      <c r="S332" s="32">
        <f>SUM(S324:S331)</f>
        <v>70260961</v>
      </c>
      <c r="T332" s="37">
        <f t="shared" si="78"/>
        <v>0.87858343126603577</v>
      </c>
      <c r="U332" s="37">
        <f t="shared" si="79"/>
        <v>-0.14370656634041601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1864508</v>
      </c>
      <c r="E333" s="31">
        <v>1852032</v>
      </c>
      <c r="F333" s="31">
        <v>462893</v>
      </c>
      <c r="G333" s="36">
        <f t="shared" si="72"/>
        <v>0.24826549416789845</v>
      </c>
      <c r="H333" s="31">
        <v>153037</v>
      </c>
      <c r="I333" s="36">
        <f t="shared" si="73"/>
        <v>8.2079025673260725E-2</v>
      </c>
      <c r="J333" s="31">
        <v>490945</v>
      </c>
      <c r="K333" s="36">
        <f t="shared" si="74"/>
        <v>0.26508451257861637</v>
      </c>
      <c r="L333" s="31">
        <v>377379</v>
      </c>
      <c r="M333" s="36">
        <f t="shared" si="75"/>
        <v>0.20376483775658305</v>
      </c>
      <c r="N333" s="31">
        <f t="shared" si="76"/>
        <v>1484254</v>
      </c>
      <c r="O333" s="36">
        <f t="shared" si="77"/>
        <v>0.80141919794042438</v>
      </c>
      <c r="P333" s="31">
        <v>271012</v>
      </c>
      <c r="Q333" s="31">
        <v>1625720</v>
      </c>
      <c r="R333" s="31">
        <v>1622832</v>
      </c>
      <c r="S333" s="31">
        <v>1613002</v>
      </c>
      <c r="T333" s="36">
        <f t="shared" si="78"/>
        <v>0.9939426878444596</v>
      </c>
      <c r="U333" s="36">
        <f t="shared" si="79"/>
        <v>0.39248077575900697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2417000</v>
      </c>
      <c r="E334" s="31">
        <v>2322624</v>
      </c>
      <c r="F334" s="31">
        <v>487665</v>
      </c>
      <c r="G334" s="36">
        <f t="shared" si="72"/>
        <v>0.2017645841952834</v>
      </c>
      <c r="H334" s="31">
        <v>493032</v>
      </c>
      <c r="I334" s="36">
        <f t="shared" si="73"/>
        <v>0.20398510550268928</v>
      </c>
      <c r="J334" s="31">
        <v>474746</v>
      </c>
      <c r="K334" s="36">
        <f t="shared" si="74"/>
        <v>0.2044007122978149</v>
      </c>
      <c r="L334" s="31">
        <v>570567</v>
      </c>
      <c r="M334" s="36">
        <f t="shared" si="75"/>
        <v>0.24565620608415309</v>
      </c>
      <c r="N334" s="31">
        <f t="shared" si="76"/>
        <v>2026010</v>
      </c>
      <c r="O334" s="36">
        <f t="shared" si="77"/>
        <v>0.87229357829764953</v>
      </c>
      <c r="P334" s="31">
        <v>557496</v>
      </c>
      <c r="Q334" s="31">
        <v>2382778</v>
      </c>
      <c r="R334" s="31">
        <v>2292778</v>
      </c>
      <c r="S334" s="31">
        <v>2613318</v>
      </c>
      <c r="T334" s="36">
        <f t="shared" si="78"/>
        <v>1.1398042025874289</v>
      </c>
      <c r="U334" s="36">
        <f t="shared" si="79"/>
        <v>2.3445908132076365E-2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8222768</v>
      </c>
      <c r="E335" s="31">
        <v>8334376</v>
      </c>
      <c r="F335" s="31">
        <v>2027711</v>
      </c>
      <c r="G335" s="36">
        <f t="shared" si="72"/>
        <v>0.24659713128231273</v>
      </c>
      <c r="H335" s="31">
        <v>2380395</v>
      </c>
      <c r="I335" s="36">
        <f t="shared" si="73"/>
        <v>0.2894882842371328</v>
      </c>
      <c r="J335" s="31">
        <v>1998261</v>
      </c>
      <c r="K335" s="36">
        <f t="shared" si="74"/>
        <v>0.23976132106350853</v>
      </c>
      <c r="L335" s="31">
        <v>1807460</v>
      </c>
      <c r="M335" s="36">
        <f t="shared" si="75"/>
        <v>0.2168680654676487</v>
      </c>
      <c r="N335" s="31">
        <f t="shared" si="76"/>
        <v>8213827</v>
      </c>
      <c r="O335" s="36">
        <f t="shared" si="77"/>
        <v>0.98553592974447035</v>
      </c>
      <c r="P335" s="31">
        <v>2212767</v>
      </c>
      <c r="Q335" s="31">
        <v>8055290</v>
      </c>
      <c r="R335" s="31">
        <v>7755222</v>
      </c>
      <c r="S335" s="31">
        <v>8233265</v>
      </c>
      <c r="T335" s="36">
        <f t="shared" si="78"/>
        <v>1.0616414333464599</v>
      </c>
      <c r="U335" s="36">
        <f t="shared" si="79"/>
        <v>-0.18316750023838935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66640</v>
      </c>
      <c r="E336" s="31">
        <v>75010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75010</v>
      </c>
      <c r="M336" s="36">
        <f t="shared" si="75"/>
        <v>1</v>
      </c>
      <c r="N336" s="31">
        <f t="shared" si="76"/>
        <v>75010</v>
      </c>
      <c r="O336" s="36">
        <f t="shared" si="77"/>
        <v>1</v>
      </c>
      <c r="P336" s="31">
        <v>0</v>
      </c>
      <c r="Q336" s="31">
        <v>0</v>
      </c>
      <c r="R336" s="31">
        <v>100000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12570916</v>
      </c>
      <c r="E337" s="32">
        <f>SUM(E333:E336)</f>
        <v>12584042</v>
      </c>
      <c r="F337" s="32">
        <f>SUM(F333:F336)</f>
        <v>2978269</v>
      </c>
      <c r="G337" s="37">
        <f t="shared" si="72"/>
        <v>0.23691742113303438</v>
      </c>
      <c r="H337" s="32">
        <f>SUM(H333:H336)</f>
        <v>3026464</v>
      </c>
      <c r="I337" s="37">
        <f t="shared" si="73"/>
        <v>0.24075127063135257</v>
      </c>
      <c r="J337" s="32">
        <f>SUM(J333:J336)</f>
        <v>2963952</v>
      </c>
      <c r="K337" s="37">
        <f t="shared" si="74"/>
        <v>0.23553258960833093</v>
      </c>
      <c r="L337" s="32">
        <f>SUM(L333:L336)</f>
        <v>2830416</v>
      </c>
      <c r="M337" s="37">
        <f t="shared" si="75"/>
        <v>0.22492105477715349</v>
      </c>
      <c r="N337" s="32">
        <f t="shared" si="76"/>
        <v>11799101</v>
      </c>
      <c r="O337" s="37">
        <f t="shared" si="77"/>
        <v>0.93762409566020199</v>
      </c>
      <c r="P337" s="32">
        <f>SUM(P333:P336)</f>
        <v>3041275</v>
      </c>
      <c r="Q337" s="32">
        <f>SUM(Q333:Q336)</f>
        <v>12063788</v>
      </c>
      <c r="R337" s="32">
        <f>SUM(R333:R336)</f>
        <v>11770832</v>
      </c>
      <c r="S337" s="32">
        <f>SUM(S333:S336)</f>
        <v>12459585</v>
      </c>
      <c r="T337" s="37">
        <f t="shared" si="78"/>
        <v>1.0585135358316218</v>
      </c>
      <c r="U337" s="37">
        <f t="shared" si="79"/>
        <v>-6.9332434587467406E-2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478037600</v>
      </c>
      <c r="E338" s="32">
        <f>SUM(E302,E304:E309,E311:E316,E318:E322,E324:E331,E333:E336)</f>
        <v>511767903</v>
      </c>
      <c r="F338" s="32">
        <f>SUM(F302,F304:F309,F311:F316,F318:F322,F324:F331,F333:F336)</f>
        <v>146547404</v>
      </c>
      <c r="G338" s="37">
        <f t="shared" si="72"/>
        <v>0.30656041282108354</v>
      </c>
      <c r="H338" s="32">
        <f>SUM(H302,H304:H309,H311:H316,H318:H322,H324:H331,H333:H336)</f>
        <v>131890403</v>
      </c>
      <c r="I338" s="37">
        <f t="shared" si="73"/>
        <v>0.27589964262225397</v>
      </c>
      <c r="J338" s="32">
        <f>SUM(J302,J304:J309,J311:J316,J318:J322,J324:J331,J333:J336)</f>
        <v>116325510</v>
      </c>
      <c r="K338" s="37">
        <f t="shared" si="74"/>
        <v>0.22730130068356397</v>
      </c>
      <c r="L338" s="32">
        <f>SUM(L302,L304:L309,L311:L316,L318:L322,L324:L331,L333:L336)</f>
        <v>76093024</v>
      </c>
      <c r="M338" s="37">
        <f t="shared" si="75"/>
        <v>0.14868658927990644</v>
      </c>
      <c r="N338" s="32">
        <f t="shared" si="76"/>
        <v>470856341</v>
      </c>
      <c r="O338" s="37">
        <f t="shared" si="77"/>
        <v>0.92005836677100084</v>
      </c>
      <c r="P338" s="32">
        <f>SUM(P302,P304:P309,P311:P316,P318:P322,P324:P331,P333:P336)</f>
        <v>76403851</v>
      </c>
      <c r="Q338" s="32">
        <f>SUM(Q302,Q304:Q309,Q311:Q316,Q318:Q322,Q324:Q331,Q333:Q336)</f>
        <v>443714057</v>
      </c>
      <c r="R338" s="32">
        <f>SUM(R302,R304:R309,R311:R316,R318:R322,R324:R331,R333:R336)</f>
        <v>457372109</v>
      </c>
      <c r="S338" s="32">
        <f>SUM(S302,S304:S309,S311:S316,S318:S322,S324:S331,S333:S336)</f>
        <v>430402855</v>
      </c>
      <c r="T338" s="37">
        <f t="shared" si="78"/>
        <v>0.94103432747797922</v>
      </c>
      <c r="U338" s="37">
        <f t="shared" si="79"/>
        <v>-4.0682111690940603E-3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2477793867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2689112175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626024447</v>
      </c>
      <c r="G339" s="39">
        <f t="shared" si="72"/>
        <v>0.25265396582725497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722989690</v>
      </c>
      <c r="I339" s="39">
        <f t="shared" si="73"/>
        <v>0.29178766629015956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722911326</v>
      </c>
      <c r="K339" s="39">
        <f t="shared" si="74"/>
        <v>0.26882899594919279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520792414</v>
      </c>
      <c r="M339" s="39">
        <f t="shared" si="75"/>
        <v>0.19366704700595094</v>
      </c>
      <c r="N339" s="34">
        <f t="shared" si="76"/>
        <v>2592717877</v>
      </c>
      <c r="O339" s="39">
        <f t="shared" si="77"/>
        <v>0.96415385758312588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427805760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2186658271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2314008452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6211872533</v>
      </c>
      <c r="T339" s="39">
        <f t="shared" si="78"/>
        <v>2.6844640639195037</v>
      </c>
      <c r="U339" s="39">
        <f t="shared" si="79"/>
        <v>0.21735718097858236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12466270</v>
      </c>
      <c r="E8" s="31">
        <v>13390270</v>
      </c>
      <c r="F8" s="31">
        <v>1194293</v>
      </c>
      <c r="G8" s="36">
        <f>IF(($D8       =0),0,($F8       /$D8       ))</f>
        <v>9.5801951987242381E-2</v>
      </c>
      <c r="H8" s="31">
        <v>1416419</v>
      </c>
      <c r="I8" s="36">
        <f>IF(($D8       =0),0,($H8       /$D8       ))</f>
        <v>0.1136201125116013</v>
      </c>
      <c r="J8" s="31">
        <v>1880922</v>
      </c>
      <c r="K8" s="36">
        <f>IF(($E8       =0),0,($J8       /$E8       ))</f>
        <v>0.14046931092502243</v>
      </c>
      <c r="L8" s="31">
        <v>1785044</v>
      </c>
      <c r="M8" s="36">
        <f>IF(($E8       =0),0,($L8       /$E8       ))</f>
        <v>0.13330903708439037</v>
      </c>
      <c r="N8" s="31">
        <f>$F8       +$H8       +$J8       +$L8</f>
        <v>6276678</v>
      </c>
      <c r="O8" s="36">
        <f>IF(($E8       =0),0,($N8       /$E8       ))</f>
        <v>0.46874917384040798</v>
      </c>
      <c r="P8" s="31">
        <v>2174005</v>
      </c>
      <c r="Q8" s="31">
        <v>14209542</v>
      </c>
      <c r="R8" s="31">
        <v>14201985</v>
      </c>
      <c r="S8" s="31">
        <v>6558208</v>
      </c>
      <c r="T8" s="36">
        <f>IF(($R8       =0),0,($S8       /$R8       ))</f>
        <v>0.46178108201071894</v>
      </c>
      <c r="U8" s="36">
        <f>IF(($P8       =0),0,(($L8       /$P8       )-1))</f>
        <v>-0.17891449191699194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17334940</v>
      </c>
      <c r="E9" s="31">
        <v>16508050</v>
      </c>
      <c r="F9" s="31">
        <v>1105674</v>
      </c>
      <c r="G9" s="36">
        <f>IF(($D9       =0),0,($F9       /$D9       ))</f>
        <v>6.3782972424479112E-2</v>
      </c>
      <c r="H9" s="31">
        <v>1014270</v>
      </c>
      <c r="I9" s="36">
        <f>IF(($D9       =0),0,($H9       /$D9       ))</f>
        <v>5.851015348192725E-2</v>
      </c>
      <c r="J9" s="31">
        <v>1336414</v>
      </c>
      <c r="K9" s="36">
        <f>IF(($E9       =0),0,($J9       /$E9       ))</f>
        <v>8.0955291509293953E-2</v>
      </c>
      <c r="L9" s="31">
        <v>780339</v>
      </c>
      <c r="M9" s="36">
        <f>IF(($E9       =0),0,($L9       /$E9       ))</f>
        <v>4.7270210594225238E-2</v>
      </c>
      <c r="N9" s="31">
        <f>$F9       +$H9       +$J9       +$L9</f>
        <v>4236697</v>
      </c>
      <c r="O9" s="36">
        <f>IF(($E9       =0),0,($N9       /$E9       ))</f>
        <v>0.25664430383964187</v>
      </c>
      <c r="P9" s="31">
        <v>546916</v>
      </c>
      <c r="Q9" s="31">
        <v>4874700</v>
      </c>
      <c r="R9" s="31">
        <v>4797140</v>
      </c>
      <c r="S9" s="31">
        <v>3128604</v>
      </c>
      <c r="T9" s="36">
        <f>IF(($R9       =0),0,($S9       /$R9       ))</f>
        <v>0.65218109123352663</v>
      </c>
      <c r="U9" s="36">
        <f>IF(($P9       =0),0,(($L9       /$P9       )-1))</f>
        <v>0.42679863086836001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29801210</v>
      </c>
      <c r="E10" s="32">
        <f>SUM(E8:E9)</f>
        <v>29898320</v>
      </c>
      <c r="F10" s="32">
        <f>SUM(F8:F9)</f>
        <v>2299967</v>
      </c>
      <c r="G10" s="37">
        <f t="shared" ref="G10:G54" si="0">IF(($D10      =0),0,($F10      /$D10      ))</f>
        <v>7.7176966975501998E-2</v>
      </c>
      <c r="H10" s="32">
        <f>SUM(H8:H9)</f>
        <v>2430689</v>
      </c>
      <c r="I10" s="37">
        <f t="shared" ref="I10:I54" si="1">IF(($D10      =0),0,($H10      /$D10      ))</f>
        <v>8.1563433162613191E-2</v>
      </c>
      <c r="J10" s="32">
        <f>SUM(J8:J9)</f>
        <v>3217336</v>
      </c>
      <c r="K10" s="37">
        <f t="shared" ref="K10:K54" si="2">IF(($E10      =0),0,($J10      /$E10      ))</f>
        <v>0.10760925697497384</v>
      </c>
      <c r="L10" s="32">
        <f>SUM(L8:L9)</f>
        <v>2565383</v>
      </c>
      <c r="M10" s="37">
        <f t="shared" ref="M10:M54" si="3">IF(($E10      =0),0,($L10      /$E10      ))</f>
        <v>8.5803583612724735E-2</v>
      </c>
      <c r="N10" s="32">
        <f t="shared" ref="N10:N54" si="4">$F10      +$H10      +$J10      +$L10</f>
        <v>10513375</v>
      </c>
      <c r="O10" s="37">
        <f t="shared" ref="O10:O54" si="5">IF(($E10      =0),0,($N10      /$E10      ))</f>
        <v>0.35163765054357571</v>
      </c>
      <c r="P10" s="32">
        <f>SUM(P8:P9)</f>
        <v>2720921</v>
      </c>
      <c r="Q10" s="32">
        <f>SUM(Q8:Q9)</f>
        <v>19084242</v>
      </c>
      <c r="R10" s="32">
        <f>SUM(R8:R9)</f>
        <v>18999125</v>
      </c>
      <c r="S10" s="32">
        <f>SUM(S8:S9)</f>
        <v>9686812</v>
      </c>
      <c r="T10" s="37">
        <f t="shared" ref="T10:T54" si="6">IF(($R10      =0),0,($S10      /$R10      ))</f>
        <v>0.50985569072259906</v>
      </c>
      <c r="U10" s="37">
        <f t="shared" ref="U10:U54" si="7">IF(($P10      =0),0,(($L10      /$P10      )-1))</f>
        <v>-5.716373242736561E-2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17018</v>
      </c>
      <c r="G11" s="36">
        <f t="shared" si="0"/>
        <v>0.27188778118609408</v>
      </c>
      <c r="H11" s="31">
        <v>15381</v>
      </c>
      <c r="I11" s="36">
        <f t="shared" si="1"/>
        <v>0.24573427914110429</v>
      </c>
      <c r="J11" s="31">
        <v>18397</v>
      </c>
      <c r="K11" s="36">
        <f t="shared" si="2"/>
        <v>0.29391935071574643</v>
      </c>
      <c r="L11" s="31">
        <v>11474</v>
      </c>
      <c r="M11" s="36">
        <f t="shared" si="3"/>
        <v>0.18331416155419222</v>
      </c>
      <c r="N11" s="31">
        <f t="shared" si="4"/>
        <v>62270</v>
      </c>
      <c r="O11" s="36">
        <f t="shared" si="5"/>
        <v>0.99485557259713697</v>
      </c>
      <c r="P11" s="31">
        <v>17266</v>
      </c>
      <c r="Q11" s="31">
        <v>100863</v>
      </c>
      <c r="R11" s="31">
        <v>100863</v>
      </c>
      <c r="S11" s="31">
        <v>67603</v>
      </c>
      <c r="T11" s="36">
        <f t="shared" si="6"/>
        <v>0.67024577892785264</v>
      </c>
      <c r="U11" s="36">
        <f t="shared" si="7"/>
        <v>-0.3354569674504807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85000</v>
      </c>
      <c r="E12" s="31">
        <v>85000</v>
      </c>
      <c r="F12" s="31">
        <v>1164</v>
      </c>
      <c r="G12" s="36">
        <f t="shared" si="0"/>
        <v>1.3694117647058824E-2</v>
      </c>
      <c r="H12" s="31">
        <v>11432</v>
      </c>
      <c r="I12" s="36">
        <f t="shared" si="1"/>
        <v>0.13449411764705882</v>
      </c>
      <c r="J12" s="31">
        <v>11166</v>
      </c>
      <c r="K12" s="36">
        <f t="shared" si="2"/>
        <v>0.13136470588235294</v>
      </c>
      <c r="L12" s="31">
        <v>5002</v>
      </c>
      <c r="M12" s="36">
        <f t="shared" si="3"/>
        <v>5.8847058823529412E-2</v>
      </c>
      <c r="N12" s="31">
        <f t="shared" si="4"/>
        <v>28764</v>
      </c>
      <c r="O12" s="36">
        <f t="shared" si="5"/>
        <v>0.33839999999999998</v>
      </c>
      <c r="P12" s="31">
        <v>3188</v>
      </c>
      <c r="Q12" s="31">
        <v>42400</v>
      </c>
      <c r="R12" s="31">
        <v>85000</v>
      </c>
      <c r="S12" s="31">
        <v>54898</v>
      </c>
      <c r="T12" s="36">
        <f t="shared" si="6"/>
        <v>0.64585882352941182</v>
      </c>
      <c r="U12" s="36">
        <f t="shared" si="7"/>
        <v>0.56900878293600998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33048</v>
      </c>
      <c r="F13" s="31">
        <v>4817</v>
      </c>
      <c r="G13" s="36">
        <f t="shared" si="0"/>
        <v>0</v>
      </c>
      <c r="H13" s="31">
        <v>20715</v>
      </c>
      <c r="I13" s="36">
        <f t="shared" si="1"/>
        <v>0</v>
      </c>
      <c r="J13" s="31">
        <v>18268</v>
      </c>
      <c r="K13" s="36">
        <f t="shared" si="2"/>
        <v>0.55277172597434032</v>
      </c>
      <c r="L13" s="31">
        <v>22768</v>
      </c>
      <c r="M13" s="36">
        <f t="shared" si="3"/>
        <v>0.68893730331638825</v>
      </c>
      <c r="N13" s="31">
        <f t="shared" si="4"/>
        <v>66568</v>
      </c>
      <c r="O13" s="36">
        <f t="shared" si="5"/>
        <v>2.0142822561123213</v>
      </c>
      <c r="P13" s="31">
        <v>10107</v>
      </c>
      <c r="Q13" s="31">
        <v>119904</v>
      </c>
      <c r="R13" s="31">
        <v>119904</v>
      </c>
      <c r="S13" s="31">
        <v>49052</v>
      </c>
      <c r="T13" s="36">
        <f t="shared" si="6"/>
        <v>0.40909394182012276</v>
      </c>
      <c r="U13" s="36">
        <f t="shared" si="7"/>
        <v>1.2526961511823487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265366</v>
      </c>
      <c r="E14" s="31">
        <v>265366</v>
      </c>
      <c r="F14" s="31">
        <v>64293</v>
      </c>
      <c r="G14" s="36">
        <f t="shared" si="0"/>
        <v>0.2422804730070921</v>
      </c>
      <c r="H14" s="31">
        <v>44035</v>
      </c>
      <c r="I14" s="36">
        <f t="shared" si="1"/>
        <v>0.1659406254003904</v>
      </c>
      <c r="J14" s="31">
        <v>63875</v>
      </c>
      <c r="K14" s="36">
        <f t="shared" si="2"/>
        <v>0.24070529005222974</v>
      </c>
      <c r="L14" s="31">
        <v>66322</v>
      </c>
      <c r="M14" s="36">
        <f t="shared" si="3"/>
        <v>0.2499265165846416</v>
      </c>
      <c r="N14" s="31">
        <f t="shared" si="4"/>
        <v>238525</v>
      </c>
      <c r="O14" s="36">
        <f t="shared" si="5"/>
        <v>0.89885290504435389</v>
      </c>
      <c r="P14" s="31">
        <v>69437</v>
      </c>
      <c r="Q14" s="31">
        <v>301860</v>
      </c>
      <c r="R14" s="31">
        <v>301860</v>
      </c>
      <c r="S14" s="31">
        <v>257152</v>
      </c>
      <c r="T14" s="36">
        <f t="shared" si="6"/>
        <v>0.85189160537997743</v>
      </c>
      <c r="U14" s="36">
        <f t="shared" si="7"/>
        <v>-4.4860809078733244E-2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10337816</v>
      </c>
      <c r="E16" s="31">
        <v>10801892</v>
      </c>
      <c r="F16" s="31">
        <v>2815668</v>
      </c>
      <c r="G16" s="36">
        <f t="shared" si="0"/>
        <v>0.27236584593883273</v>
      </c>
      <c r="H16" s="31">
        <v>2749319</v>
      </c>
      <c r="I16" s="36">
        <f t="shared" si="1"/>
        <v>0.26594775917853442</v>
      </c>
      <c r="J16" s="31">
        <v>1849507</v>
      </c>
      <c r="K16" s="36">
        <f t="shared" si="2"/>
        <v>0.17122065282637522</v>
      </c>
      <c r="L16" s="31">
        <v>1222422</v>
      </c>
      <c r="M16" s="36">
        <f t="shared" si="3"/>
        <v>0.11316739697082696</v>
      </c>
      <c r="N16" s="31">
        <f t="shared" si="4"/>
        <v>8636916</v>
      </c>
      <c r="O16" s="36">
        <f t="shared" si="5"/>
        <v>0.79957437086021599</v>
      </c>
      <c r="P16" s="31">
        <v>2206839</v>
      </c>
      <c r="Q16" s="31">
        <v>9016851</v>
      </c>
      <c r="R16" s="31">
        <v>8638983</v>
      </c>
      <c r="S16" s="31">
        <v>8625608</v>
      </c>
      <c r="T16" s="36">
        <f t="shared" si="6"/>
        <v>0.99845178535482704</v>
      </c>
      <c r="U16" s="36">
        <f t="shared" si="7"/>
        <v>-0.44607558593988961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10750774</v>
      </c>
      <c r="E19" s="32">
        <f>SUM(E11:E18)</f>
        <v>11247898</v>
      </c>
      <c r="F19" s="32">
        <f>SUM(F11:F18)</f>
        <v>2902960</v>
      </c>
      <c r="G19" s="37">
        <f t="shared" si="0"/>
        <v>0.27002334901654523</v>
      </c>
      <c r="H19" s="32">
        <f>SUM(H11:H18)</f>
        <v>2840882</v>
      </c>
      <c r="I19" s="37">
        <f t="shared" si="1"/>
        <v>0.26424906709042528</v>
      </c>
      <c r="J19" s="32">
        <f>SUM(J11:J18)</f>
        <v>1961213</v>
      </c>
      <c r="K19" s="37">
        <f t="shared" si="2"/>
        <v>0.17436262313189541</v>
      </c>
      <c r="L19" s="32">
        <f>SUM(L11:L18)</f>
        <v>1327988</v>
      </c>
      <c r="M19" s="37">
        <f t="shared" si="3"/>
        <v>0.11806543764888337</v>
      </c>
      <c r="N19" s="32">
        <f t="shared" si="4"/>
        <v>9033043</v>
      </c>
      <c r="O19" s="37">
        <f t="shared" si="5"/>
        <v>0.80308720793876331</v>
      </c>
      <c r="P19" s="32">
        <f>SUM(P11:P18)</f>
        <v>2306837</v>
      </c>
      <c r="Q19" s="32">
        <f>SUM(Q11:Q18)</f>
        <v>9581878</v>
      </c>
      <c r="R19" s="32">
        <f>SUM(R11:R18)</f>
        <v>9246610</v>
      </c>
      <c r="S19" s="32">
        <f>SUM(S11:S18)</f>
        <v>9054313</v>
      </c>
      <c r="T19" s="37">
        <f t="shared" si="6"/>
        <v>0.97920351350386792</v>
      </c>
      <c r="U19" s="37">
        <f t="shared" si="7"/>
        <v>-0.42432516905182294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5298022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5298022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734492</v>
      </c>
      <c r="E28" s="31">
        <v>715198</v>
      </c>
      <c r="F28" s="31">
        <v>-14598</v>
      </c>
      <c r="G28" s="36">
        <f t="shared" si="0"/>
        <v>-1.9874961197671317E-2</v>
      </c>
      <c r="H28" s="31">
        <v>-2021</v>
      </c>
      <c r="I28" s="36">
        <f t="shared" si="1"/>
        <v>-2.7515616235438915E-3</v>
      </c>
      <c r="J28" s="31">
        <v>-10828</v>
      </c>
      <c r="K28" s="36">
        <f t="shared" si="2"/>
        <v>-1.5139863366508296E-2</v>
      </c>
      <c r="L28" s="31">
        <v>-39485</v>
      </c>
      <c r="M28" s="36">
        <f t="shared" si="3"/>
        <v>-5.5208487719484674E-2</v>
      </c>
      <c r="N28" s="31">
        <f t="shared" si="4"/>
        <v>-66932</v>
      </c>
      <c r="O28" s="36">
        <f t="shared" si="5"/>
        <v>-9.3585272889465568E-2</v>
      </c>
      <c r="P28" s="31">
        <v>15101</v>
      </c>
      <c r="Q28" s="31">
        <v>694492</v>
      </c>
      <c r="R28" s="31">
        <v>694492</v>
      </c>
      <c r="S28" s="31">
        <v>79192</v>
      </c>
      <c r="T28" s="36">
        <f t="shared" si="6"/>
        <v>0.11402867131658824</v>
      </c>
      <c r="U28" s="36">
        <f t="shared" si="7"/>
        <v>-3.6147275014899676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339</v>
      </c>
      <c r="Q30" s="31">
        <v>0</v>
      </c>
      <c r="R30" s="31">
        <v>0</v>
      </c>
      <c r="S30" s="31">
        <v>496</v>
      </c>
      <c r="T30" s="36">
        <f t="shared" si="6"/>
        <v>0</v>
      </c>
      <c r="U30" s="36">
        <f t="shared" si="7"/>
        <v>-1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946</v>
      </c>
      <c r="R32" s="31">
        <v>944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51420</v>
      </c>
      <c r="E33" s="31">
        <v>51420</v>
      </c>
      <c r="F33" s="31">
        <v>17255</v>
      </c>
      <c r="G33" s="36">
        <f t="shared" si="0"/>
        <v>0.33556981719175416</v>
      </c>
      <c r="H33" s="31">
        <v>42859</v>
      </c>
      <c r="I33" s="36">
        <f t="shared" si="1"/>
        <v>0.83350836250486193</v>
      </c>
      <c r="J33" s="31">
        <v>20643</v>
      </c>
      <c r="K33" s="36">
        <f t="shared" si="2"/>
        <v>0.40145857642940491</v>
      </c>
      <c r="L33" s="31">
        <v>13248</v>
      </c>
      <c r="M33" s="36">
        <f t="shared" si="3"/>
        <v>0.25764294049008168</v>
      </c>
      <c r="N33" s="31">
        <f t="shared" si="4"/>
        <v>94005</v>
      </c>
      <c r="O33" s="36">
        <f t="shared" si="5"/>
        <v>1.8281796966161026</v>
      </c>
      <c r="P33" s="31">
        <v>22912</v>
      </c>
      <c r="Q33" s="31">
        <v>45420</v>
      </c>
      <c r="R33" s="31">
        <v>45420</v>
      </c>
      <c r="S33" s="31">
        <v>108788</v>
      </c>
      <c r="T33" s="36">
        <f t="shared" si="6"/>
        <v>2.3951563188022895</v>
      </c>
      <c r="U33" s="36">
        <f t="shared" si="7"/>
        <v>-0.42178770949720668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785913</v>
      </c>
      <c r="E35" s="32">
        <f>SUM(E28:E34)</f>
        <v>766619</v>
      </c>
      <c r="F35" s="32">
        <f>SUM(F28:F34)</f>
        <v>2657</v>
      </c>
      <c r="G35" s="37">
        <f t="shared" si="0"/>
        <v>3.3807813333027958E-3</v>
      </c>
      <c r="H35" s="32">
        <f>SUM(H28:H34)</f>
        <v>40838</v>
      </c>
      <c r="I35" s="37">
        <f t="shared" si="1"/>
        <v>5.1962494576371684E-2</v>
      </c>
      <c r="J35" s="32">
        <f>SUM(J28:J34)</f>
        <v>9815</v>
      </c>
      <c r="K35" s="37">
        <f t="shared" si="2"/>
        <v>1.2802969923782218E-2</v>
      </c>
      <c r="L35" s="32">
        <f>SUM(L28:L34)</f>
        <v>-26237</v>
      </c>
      <c r="M35" s="37">
        <f t="shared" si="3"/>
        <v>-3.4224301771805812E-2</v>
      </c>
      <c r="N35" s="32">
        <f t="shared" si="4"/>
        <v>27073</v>
      </c>
      <c r="O35" s="37">
        <f t="shared" si="5"/>
        <v>3.5314804355227304E-2</v>
      </c>
      <c r="P35" s="32">
        <f>SUM(P28:P34)</f>
        <v>38352</v>
      </c>
      <c r="Q35" s="32">
        <f>SUM(Q28:Q34)</f>
        <v>740858</v>
      </c>
      <c r="R35" s="32">
        <f>SUM(R28:R34)</f>
        <v>740856</v>
      </c>
      <c r="S35" s="32">
        <f>SUM(S28:S34)</f>
        <v>188476</v>
      </c>
      <c r="T35" s="37">
        <f t="shared" si="6"/>
        <v>0.25440301489088296</v>
      </c>
      <c r="U35" s="37">
        <f t="shared" si="7"/>
        <v>-1.684110346266166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25584</v>
      </c>
      <c r="E36" s="31">
        <v>25584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24300</v>
      </c>
      <c r="R36" s="31">
        <v>24300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1801</v>
      </c>
      <c r="E37" s="31">
        <v>1801</v>
      </c>
      <c r="F37" s="31">
        <v>0</v>
      </c>
      <c r="G37" s="36">
        <f t="shared" si="0"/>
        <v>0</v>
      </c>
      <c r="H37" s="31">
        <v>160</v>
      </c>
      <c r="I37" s="36">
        <f t="shared" si="1"/>
        <v>8.8839533592448644E-2</v>
      </c>
      <c r="J37" s="31">
        <v>139</v>
      </c>
      <c r="K37" s="36">
        <f t="shared" si="2"/>
        <v>7.7179344808439757E-2</v>
      </c>
      <c r="L37" s="31">
        <v>0</v>
      </c>
      <c r="M37" s="36">
        <f t="shared" si="3"/>
        <v>0</v>
      </c>
      <c r="N37" s="31">
        <f t="shared" si="4"/>
        <v>299</v>
      </c>
      <c r="O37" s="36">
        <f t="shared" si="5"/>
        <v>0.16601887840088839</v>
      </c>
      <c r="P37" s="31">
        <v>0</v>
      </c>
      <c r="Q37" s="31">
        <v>2089</v>
      </c>
      <c r="R37" s="31">
        <v>2089</v>
      </c>
      <c r="S37" s="31">
        <v>1049</v>
      </c>
      <c r="T37" s="36">
        <f t="shared" si="6"/>
        <v>0.50215414073719478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3901072</v>
      </c>
      <c r="E38" s="31">
        <v>3901072</v>
      </c>
      <c r="F38" s="31">
        <v>621426</v>
      </c>
      <c r="G38" s="36">
        <f t="shared" si="0"/>
        <v>0.15929621396375152</v>
      </c>
      <c r="H38" s="31">
        <v>5184881</v>
      </c>
      <c r="I38" s="36">
        <f t="shared" si="1"/>
        <v>1.3290913369453319</v>
      </c>
      <c r="J38" s="31">
        <v>1836118</v>
      </c>
      <c r="K38" s="36">
        <f t="shared" si="2"/>
        <v>0.47067011324066821</v>
      </c>
      <c r="L38" s="31">
        <v>1576057</v>
      </c>
      <c r="M38" s="36">
        <f t="shared" si="3"/>
        <v>0.40400612959719789</v>
      </c>
      <c r="N38" s="31">
        <f t="shared" si="4"/>
        <v>9218482</v>
      </c>
      <c r="O38" s="36">
        <f t="shared" si="5"/>
        <v>2.3630637937469494</v>
      </c>
      <c r="P38" s="31">
        <v>2724013</v>
      </c>
      <c r="Q38" s="31">
        <v>9319738</v>
      </c>
      <c r="R38" s="31">
        <v>15580360</v>
      </c>
      <c r="S38" s="31">
        <v>13885255</v>
      </c>
      <c r="T38" s="36">
        <f t="shared" si="6"/>
        <v>0.89120244975084018</v>
      </c>
      <c r="U38" s="36">
        <f t="shared" si="7"/>
        <v>-0.42142089630262414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3928457</v>
      </c>
      <c r="E40" s="32">
        <f>SUM(E36:E39)</f>
        <v>3928457</v>
      </c>
      <c r="F40" s="32">
        <f>SUM(F36:F39)</f>
        <v>621426</v>
      </c>
      <c r="G40" s="37">
        <f t="shared" si="0"/>
        <v>0.15818577115646168</v>
      </c>
      <c r="H40" s="32">
        <f>SUM(H36:H39)</f>
        <v>5185041</v>
      </c>
      <c r="I40" s="37">
        <f t="shared" si="1"/>
        <v>1.3198670623097057</v>
      </c>
      <c r="J40" s="32">
        <f>SUM(J36:J39)</f>
        <v>1836257</v>
      </c>
      <c r="K40" s="37">
        <f t="shared" si="2"/>
        <v>0.46742448752780036</v>
      </c>
      <c r="L40" s="32">
        <f>SUM(L36:L39)</f>
        <v>1576057</v>
      </c>
      <c r="M40" s="37">
        <f t="shared" si="3"/>
        <v>0.40118983102016897</v>
      </c>
      <c r="N40" s="32">
        <f t="shared" si="4"/>
        <v>9218781</v>
      </c>
      <c r="O40" s="37">
        <f t="shared" si="5"/>
        <v>2.3466671520141369</v>
      </c>
      <c r="P40" s="32">
        <f>SUM(P36:P39)</f>
        <v>2724013</v>
      </c>
      <c r="Q40" s="32">
        <f>SUM(Q36:Q39)</f>
        <v>9346127</v>
      </c>
      <c r="R40" s="32">
        <f>SUM(R36:R39)</f>
        <v>15606749</v>
      </c>
      <c r="S40" s="32">
        <f>SUM(S36:S39)</f>
        <v>13886304</v>
      </c>
      <c r="T40" s="37">
        <f t="shared" si="6"/>
        <v>0.88976275584364173</v>
      </c>
      <c r="U40" s="37">
        <f t="shared" si="7"/>
        <v>-0.42142089630262414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20000</v>
      </c>
      <c r="E43" s="31">
        <v>20000</v>
      </c>
      <c r="F43" s="31">
        <v>574</v>
      </c>
      <c r="G43" s="36">
        <f t="shared" si="0"/>
        <v>2.87E-2</v>
      </c>
      <c r="H43" s="31">
        <v>1391</v>
      </c>
      <c r="I43" s="36">
        <f t="shared" si="1"/>
        <v>6.9550000000000001E-2</v>
      </c>
      <c r="J43" s="31">
        <v>273</v>
      </c>
      <c r="K43" s="36">
        <f t="shared" si="2"/>
        <v>1.3650000000000001E-2</v>
      </c>
      <c r="L43" s="31">
        <v>1748</v>
      </c>
      <c r="M43" s="36">
        <f t="shared" si="3"/>
        <v>8.7400000000000005E-2</v>
      </c>
      <c r="N43" s="31">
        <f t="shared" si="4"/>
        <v>3986</v>
      </c>
      <c r="O43" s="36">
        <f t="shared" si="5"/>
        <v>0.1993</v>
      </c>
      <c r="P43" s="31">
        <v>816</v>
      </c>
      <c r="Q43" s="31">
        <v>20000</v>
      </c>
      <c r="R43" s="31">
        <v>20000</v>
      </c>
      <c r="S43" s="31">
        <v>3931</v>
      </c>
      <c r="T43" s="36">
        <f t="shared" si="6"/>
        <v>0.19655</v>
      </c>
      <c r="U43" s="36">
        <f t="shared" si="7"/>
        <v>1.142156862745098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346876</v>
      </c>
      <c r="E45" s="31">
        <v>396876</v>
      </c>
      <c r="F45" s="31">
        <v>41298</v>
      </c>
      <c r="G45" s="36">
        <f t="shared" si="0"/>
        <v>0.11905695407004233</v>
      </c>
      <c r="H45" s="31">
        <v>36194</v>
      </c>
      <c r="I45" s="36">
        <f t="shared" si="1"/>
        <v>0.10434276225509981</v>
      </c>
      <c r="J45" s="31">
        <v>31233</v>
      </c>
      <c r="K45" s="36">
        <f t="shared" si="2"/>
        <v>7.8697124542678312E-2</v>
      </c>
      <c r="L45" s="31">
        <v>129542</v>
      </c>
      <c r="M45" s="36">
        <f t="shared" si="3"/>
        <v>0.32640421693425653</v>
      </c>
      <c r="N45" s="31">
        <f t="shared" si="4"/>
        <v>238267</v>
      </c>
      <c r="O45" s="36">
        <f t="shared" si="5"/>
        <v>0.60035628256684703</v>
      </c>
      <c r="P45" s="31">
        <v>-1168</v>
      </c>
      <c r="Q45" s="31">
        <v>0</v>
      </c>
      <c r="R45" s="31">
        <v>232902</v>
      </c>
      <c r="S45" s="31">
        <v>129730</v>
      </c>
      <c r="T45" s="36">
        <f t="shared" si="6"/>
        <v>0.55701539703394565</v>
      </c>
      <c r="U45" s="36">
        <f t="shared" si="7"/>
        <v>-111.90924657534246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5936130</v>
      </c>
      <c r="E46" s="31">
        <v>5897643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5662516</v>
      </c>
      <c r="R46" s="31">
        <v>5597738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6303006</v>
      </c>
      <c r="E47" s="32">
        <f>SUM(E41:E46)</f>
        <v>6314519</v>
      </c>
      <c r="F47" s="32">
        <f>SUM(F41:F46)</f>
        <v>41872</v>
      </c>
      <c r="G47" s="37">
        <f t="shared" si="0"/>
        <v>6.6431794607208052E-3</v>
      </c>
      <c r="H47" s="32">
        <f>SUM(H41:H46)</f>
        <v>37585</v>
      </c>
      <c r="I47" s="37">
        <f t="shared" si="1"/>
        <v>5.9630277997514206E-3</v>
      </c>
      <c r="J47" s="32">
        <f>SUM(J41:J46)</f>
        <v>31506</v>
      </c>
      <c r="K47" s="37">
        <f t="shared" si="2"/>
        <v>4.9894536701845385E-3</v>
      </c>
      <c r="L47" s="32">
        <f>SUM(L41:L46)</f>
        <v>131290</v>
      </c>
      <c r="M47" s="37">
        <f t="shared" si="3"/>
        <v>2.0791765770282741E-2</v>
      </c>
      <c r="N47" s="32">
        <f t="shared" si="4"/>
        <v>242253</v>
      </c>
      <c r="O47" s="37">
        <f t="shared" si="5"/>
        <v>3.8364442327277815E-2</v>
      </c>
      <c r="P47" s="32">
        <f>SUM(P41:P46)</f>
        <v>-352</v>
      </c>
      <c r="Q47" s="32">
        <f>SUM(Q41:Q46)</f>
        <v>5682516</v>
      </c>
      <c r="R47" s="32">
        <f>SUM(R41:R46)</f>
        <v>5850640</v>
      </c>
      <c r="S47" s="32">
        <f>SUM(S41:S46)</f>
        <v>133661</v>
      </c>
      <c r="T47" s="37">
        <f t="shared" si="6"/>
        <v>2.2845534847469678E-2</v>
      </c>
      <c r="U47" s="37">
        <f t="shared" si="7"/>
        <v>-373.98295454545456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750</v>
      </c>
      <c r="F49" s="31">
        <v>284</v>
      </c>
      <c r="G49" s="36">
        <f t="shared" si="0"/>
        <v>0</v>
      </c>
      <c r="H49" s="31">
        <v>371</v>
      </c>
      <c r="I49" s="36">
        <f t="shared" si="1"/>
        <v>0</v>
      </c>
      <c r="J49" s="31">
        <v>742</v>
      </c>
      <c r="K49" s="36">
        <f t="shared" si="2"/>
        <v>0.98933333333333329</v>
      </c>
      <c r="L49" s="31">
        <v>371</v>
      </c>
      <c r="M49" s="36">
        <f t="shared" si="3"/>
        <v>0.49466666666666664</v>
      </c>
      <c r="N49" s="31">
        <f t="shared" si="4"/>
        <v>1768</v>
      </c>
      <c r="O49" s="36">
        <f t="shared" si="5"/>
        <v>2.3573333333333335</v>
      </c>
      <c r="P49" s="31">
        <v>0</v>
      </c>
      <c r="Q49" s="31">
        <v>0</v>
      </c>
      <c r="R49" s="31">
        <v>0</v>
      </c>
      <c r="S49" s="31">
        <v>7533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750</v>
      </c>
      <c r="F53" s="32">
        <f>SUM(F48:F52)</f>
        <v>284</v>
      </c>
      <c r="G53" s="37">
        <f t="shared" si="0"/>
        <v>0</v>
      </c>
      <c r="H53" s="32">
        <f>SUM(H48:H52)</f>
        <v>371</v>
      </c>
      <c r="I53" s="37">
        <f t="shared" si="1"/>
        <v>0</v>
      </c>
      <c r="J53" s="32">
        <f>SUM(J48:J52)</f>
        <v>742</v>
      </c>
      <c r="K53" s="37">
        <f t="shared" si="2"/>
        <v>0.98933333333333329</v>
      </c>
      <c r="L53" s="32">
        <f>SUM(L48:L52)</f>
        <v>371</v>
      </c>
      <c r="M53" s="37">
        <f t="shared" si="3"/>
        <v>0.49466666666666664</v>
      </c>
      <c r="N53" s="32">
        <f t="shared" si="4"/>
        <v>1768</v>
      </c>
      <c r="O53" s="37">
        <f t="shared" si="5"/>
        <v>2.3573333333333335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7533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57462163</v>
      </c>
      <c r="E54" s="32">
        <f>SUM(E8:E9,E11:E18,E20:E26,E28:E34,E36:E39,E41:E46,E48:E52)</f>
        <v>58049366</v>
      </c>
      <c r="F54" s="32">
        <f>SUM(F8:F9,F11:F18,F20:F26,F28:F34,F36:F39,F41:F46,F48:F52)</f>
        <v>5869166</v>
      </c>
      <c r="G54" s="37">
        <f t="shared" si="0"/>
        <v>0.10213966362526242</v>
      </c>
      <c r="H54" s="32">
        <f>SUM(H8:H9,H11:H18,H20:H26,H28:H34,H36:H39,H41:H46,H48:H52)</f>
        <v>10535406</v>
      </c>
      <c r="I54" s="37">
        <f t="shared" si="1"/>
        <v>0.18334509962668827</v>
      </c>
      <c r="J54" s="32">
        <f>SUM(J8:J9,J11:J18,J20:J26,J28:J34,J36:J39,J41:J46,J48:J52)</f>
        <v>7056869</v>
      </c>
      <c r="K54" s="37">
        <f t="shared" si="2"/>
        <v>0.12156668515552779</v>
      </c>
      <c r="L54" s="32">
        <f>SUM(L8:L9,L11:L18,L20:L26,L28:L34,L36:L39,L41:L46,L48:L52)</f>
        <v>5574852</v>
      </c>
      <c r="M54" s="37">
        <f t="shared" si="3"/>
        <v>9.6036397710183435E-2</v>
      </c>
      <c r="N54" s="32">
        <f t="shared" si="4"/>
        <v>29036293</v>
      </c>
      <c r="O54" s="37">
        <f t="shared" si="5"/>
        <v>0.50020000218434768</v>
      </c>
      <c r="P54" s="32">
        <f>SUM(P8:P9,P11:P18,P20:P26,P28:P34,P36:P39,P41:P46,P48:P52)</f>
        <v>7789771</v>
      </c>
      <c r="Q54" s="32">
        <f>SUM(Q8:Q9,Q11:Q18,Q20:Q26,Q28:Q34,Q36:Q39,Q41:Q46,Q48:Q52)</f>
        <v>44435621</v>
      </c>
      <c r="R54" s="32">
        <f>SUM(R8:R9,R11:R18,R20:R26,R28:R34,R36:R39,R41:R46,R48:R52)</f>
        <v>55742002</v>
      </c>
      <c r="S54" s="32">
        <f>SUM(S8:S9,S11:S18,S20:S26,S28:S34,S36:S39,S41:S46,S48:S52)</f>
        <v>32957099</v>
      </c>
      <c r="T54" s="37">
        <f t="shared" si="6"/>
        <v>0.59124354737025775</v>
      </c>
      <c r="U54" s="37">
        <f t="shared" si="7"/>
        <v>-0.28433685662903307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8932582</v>
      </c>
      <c r="E57" s="31">
        <v>8932582</v>
      </c>
      <c r="F57" s="31">
        <v>395455</v>
      </c>
      <c r="G57" s="36">
        <f t="shared" ref="G57:G85" si="8">IF(($D57      =0),0,($F57      /$D57      ))</f>
        <v>4.4271074141832678E-2</v>
      </c>
      <c r="H57" s="31">
        <v>609861</v>
      </c>
      <c r="I57" s="36">
        <f t="shared" ref="I57:I85" si="9">IF(($D57      =0),0,($H57      /$D57      ))</f>
        <v>6.8273764517359031E-2</v>
      </c>
      <c r="J57" s="31">
        <v>752632</v>
      </c>
      <c r="K57" s="36">
        <f t="shared" ref="K57:K85" si="10">IF(($E57      =0),0,($J57      /$E57      ))</f>
        <v>8.4256937131951315E-2</v>
      </c>
      <c r="L57" s="31">
        <v>1407158</v>
      </c>
      <c r="M57" s="36">
        <f t="shared" ref="M57:M85" si="11">IF(($E57      =0),0,($L57      /$E57      ))</f>
        <v>0.15753093562421258</v>
      </c>
      <c r="N57" s="31">
        <f t="shared" ref="N57:N85" si="12">$F57      +$H57      +$J57      +$L57</f>
        <v>3165106</v>
      </c>
      <c r="O57" s="36">
        <f t="shared" ref="O57:O85" si="13">IF(($E57      =0),0,($N57      /$E57      ))</f>
        <v>0.35433271141535561</v>
      </c>
      <c r="P57" s="31">
        <v>776899</v>
      </c>
      <c r="Q57" s="31">
        <v>8482985</v>
      </c>
      <c r="R57" s="31">
        <v>8482985</v>
      </c>
      <c r="S57" s="31">
        <v>2274304</v>
      </c>
      <c r="T57" s="36">
        <f t="shared" ref="T57:T85" si="14">IF(($R57      =0),0,($S57      /$R57      ))</f>
        <v>0.26810185329810204</v>
      </c>
      <c r="U57" s="36">
        <f t="shared" ref="U57:U85" si="15">IF(($P57      =0),0,(($L57      /$P57      )-1))</f>
        <v>0.81124959615085102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8932582</v>
      </c>
      <c r="E58" s="32">
        <f>E57</f>
        <v>8932582</v>
      </c>
      <c r="F58" s="32">
        <f>F57</f>
        <v>395455</v>
      </c>
      <c r="G58" s="37">
        <f t="shared" si="8"/>
        <v>4.4271074141832678E-2</v>
      </c>
      <c r="H58" s="32">
        <f>H57</f>
        <v>609861</v>
      </c>
      <c r="I58" s="37">
        <f t="shared" si="9"/>
        <v>6.8273764517359031E-2</v>
      </c>
      <c r="J58" s="32">
        <f>J57</f>
        <v>752632</v>
      </c>
      <c r="K58" s="37">
        <f t="shared" si="10"/>
        <v>8.4256937131951315E-2</v>
      </c>
      <c r="L58" s="32">
        <f>L57</f>
        <v>1407158</v>
      </c>
      <c r="M58" s="37">
        <f t="shared" si="11"/>
        <v>0.15753093562421258</v>
      </c>
      <c r="N58" s="32">
        <f t="shared" si="12"/>
        <v>3165106</v>
      </c>
      <c r="O58" s="37">
        <f t="shared" si="13"/>
        <v>0.35433271141535561</v>
      </c>
      <c r="P58" s="32">
        <f>P57</f>
        <v>776899</v>
      </c>
      <c r="Q58" s="32">
        <f>Q57</f>
        <v>8482985</v>
      </c>
      <c r="R58" s="32">
        <f>R57</f>
        <v>8482985</v>
      </c>
      <c r="S58" s="32">
        <f>S57</f>
        <v>2274304</v>
      </c>
      <c r="T58" s="37">
        <f t="shared" si="14"/>
        <v>0.26810185329810204</v>
      </c>
      <c r="U58" s="37">
        <f t="shared" si="15"/>
        <v>0.81124959615085102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205641</v>
      </c>
      <c r="E65" s="31">
        <v>205641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1150000</v>
      </c>
      <c r="F66" s="31">
        <v>560546</v>
      </c>
      <c r="G66" s="36">
        <f t="shared" si="8"/>
        <v>0.48743130434782611</v>
      </c>
      <c r="H66" s="31">
        <v>178424</v>
      </c>
      <c r="I66" s="36">
        <f t="shared" si="9"/>
        <v>0.15515130434782609</v>
      </c>
      <c r="J66" s="31">
        <v>184425</v>
      </c>
      <c r="K66" s="36">
        <f t="shared" si="10"/>
        <v>0.16036956521739129</v>
      </c>
      <c r="L66" s="31">
        <v>172987</v>
      </c>
      <c r="M66" s="36">
        <f t="shared" si="11"/>
        <v>0.15042347826086958</v>
      </c>
      <c r="N66" s="31">
        <f t="shared" si="12"/>
        <v>1096382</v>
      </c>
      <c r="O66" s="36">
        <f t="shared" si="13"/>
        <v>0.95337565217391307</v>
      </c>
      <c r="P66" s="31">
        <v>121041</v>
      </c>
      <c r="Q66" s="31">
        <v>936945</v>
      </c>
      <c r="R66" s="31">
        <v>916945</v>
      </c>
      <c r="S66" s="31">
        <v>984300</v>
      </c>
      <c r="T66" s="36">
        <f t="shared" si="14"/>
        <v>1.0734558779425156</v>
      </c>
      <c r="U66" s="36">
        <f t="shared" si="15"/>
        <v>0.42916036714832173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1462228</v>
      </c>
      <c r="E67" s="31">
        <v>1462228</v>
      </c>
      <c r="F67" s="31">
        <v>78101</v>
      </c>
      <c r="G67" s="36">
        <f t="shared" si="8"/>
        <v>5.3412326942173176E-2</v>
      </c>
      <c r="H67" s="31">
        <v>90911</v>
      </c>
      <c r="I67" s="36">
        <f t="shared" si="9"/>
        <v>6.2172930623678388E-2</v>
      </c>
      <c r="J67" s="31">
        <v>73813</v>
      </c>
      <c r="K67" s="36">
        <f t="shared" si="10"/>
        <v>5.0479815733250902E-2</v>
      </c>
      <c r="L67" s="31">
        <v>95428</v>
      </c>
      <c r="M67" s="36">
        <f t="shared" si="11"/>
        <v>6.5262052156024916E-2</v>
      </c>
      <c r="N67" s="31">
        <f t="shared" si="12"/>
        <v>338253</v>
      </c>
      <c r="O67" s="36">
        <f t="shared" si="13"/>
        <v>0.23132712545512737</v>
      </c>
      <c r="P67" s="31">
        <v>44840</v>
      </c>
      <c r="Q67" s="31">
        <v>5075301</v>
      </c>
      <c r="R67" s="31">
        <v>5075301</v>
      </c>
      <c r="S67" s="31">
        <v>202430</v>
      </c>
      <c r="T67" s="36">
        <f t="shared" si="14"/>
        <v>3.9885319117033649E-2</v>
      </c>
      <c r="U67" s="36">
        <f t="shared" si="15"/>
        <v>1.1281891168599465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30437</v>
      </c>
      <c r="E68" s="31">
        <v>-297996</v>
      </c>
      <c r="F68" s="31">
        <v>-54389</v>
      </c>
      <c r="G68" s="36">
        <f t="shared" si="8"/>
        <v>-1.7869369517363736</v>
      </c>
      <c r="H68" s="31">
        <v>-38090</v>
      </c>
      <c r="I68" s="36">
        <f t="shared" si="9"/>
        <v>-1.2514373952754871</v>
      </c>
      <c r="J68" s="31">
        <v>0</v>
      </c>
      <c r="K68" s="36">
        <f t="shared" si="10"/>
        <v>0</v>
      </c>
      <c r="L68" s="31">
        <v>-5362</v>
      </c>
      <c r="M68" s="36">
        <f t="shared" si="11"/>
        <v>1.7993530114498182E-2</v>
      </c>
      <c r="N68" s="31">
        <f t="shared" si="12"/>
        <v>-97841</v>
      </c>
      <c r="O68" s="36">
        <f t="shared" si="13"/>
        <v>0.32832991046859689</v>
      </c>
      <c r="P68" s="31">
        <v>-32564</v>
      </c>
      <c r="Q68" s="31">
        <v>47088</v>
      </c>
      <c r="R68" s="31">
        <v>47088</v>
      </c>
      <c r="S68" s="31">
        <v>-24372</v>
      </c>
      <c r="T68" s="36">
        <f t="shared" si="14"/>
        <v>-0.51758409785932724</v>
      </c>
      <c r="U68" s="36">
        <f t="shared" si="15"/>
        <v>-0.83533963886500429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2848306</v>
      </c>
      <c r="E70" s="32">
        <f>SUM(E64:E69)</f>
        <v>2519873</v>
      </c>
      <c r="F70" s="32">
        <f>SUM(F64:F69)</f>
        <v>584258</v>
      </c>
      <c r="G70" s="37">
        <f t="shared" si="8"/>
        <v>0.20512473027827768</v>
      </c>
      <c r="H70" s="32">
        <f>SUM(H64:H69)</f>
        <v>231245</v>
      </c>
      <c r="I70" s="37">
        <f t="shared" si="9"/>
        <v>8.1186852817077937E-2</v>
      </c>
      <c r="J70" s="32">
        <f>SUM(J64:J69)</f>
        <v>258238</v>
      </c>
      <c r="K70" s="37">
        <f t="shared" si="10"/>
        <v>0.10248056152036233</v>
      </c>
      <c r="L70" s="32">
        <f>SUM(L64:L69)</f>
        <v>263053</v>
      </c>
      <c r="M70" s="37">
        <f t="shared" si="11"/>
        <v>0.10439137210486402</v>
      </c>
      <c r="N70" s="32">
        <f t="shared" si="12"/>
        <v>1336794</v>
      </c>
      <c r="O70" s="37">
        <f t="shared" si="13"/>
        <v>0.53050054506715216</v>
      </c>
      <c r="P70" s="32">
        <f>SUM(P64:P69)</f>
        <v>133317</v>
      </c>
      <c r="Q70" s="32">
        <f>SUM(Q64:Q69)</f>
        <v>6264975</v>
      </c>
      <c r="R70" s="32">
        <f>SUM(R64:R69)</f>
        <v>6244975</v>
      </c>
      <c r="S70" s="32">
        <f>SUM(S64:S69)</f>
        <v>1162358</v>
      </c>
      <c r="T70" s="37">
        <f t="shared" si="14"/>
        <v>0.18612692604854303</v>
      </c>
      <c r="U70" s="37">
        <f t="shared" si="15"/>
        <v>0.97313920955317035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15012</v>
      </c>
      <c r="E71" s="31">
        <v>37912</v>
      </c>
      <c r="F71" s="31">
        <v>12391</v>
      </c>
      <c r="G71" s="36">
        <f t="shared" si="8"/>
        <v>0.82540634159339199</v>
      </c>
      <c r="H71" s="31">
        <v>5213</v>
      </c>
      <c r="I71" s="36">
        <f t="shared" si="9"/>
        <v>0.34725552891020517</v>
      </c>
      <c r="J71" s="31">
        <v>8442</v>
      </c>
      <c r="K71" s="36">
        <f t="shared" si="10"/>
        <v>0.22267355982274742</v>
      </c>
      <c r="L71" s="31">
        <v>4450</v>
      </c>
      <c r="M71" s="36">
        <f t="shared" si="11"/>
        <v>0.11737708377294788</v>
      </c>
      <c r="N71" s="31">
        <f t="shared" si="12"/>
        <v>30496</v>
      </c>
      <c r="O71" s="36">
        <f t="shared" si="13"/>
        <v>0.8043891116269255</v>
      </c>
      <c r="P71" s="31">
        <v>2067</v>
      </c>
      <c r="Q71" s="31">
        <v>15000</v>
      </c>
      <c r="R71" s="31">
        <v>20000</v>
      </c>
      <c r="S71" s="31">
        <v>14873</v>
      </c>
      <c r="T71" s="36">
        <f t="shared" si="14"/>
        <v>0.74365000000000003</v>
      </c>
      <c r="U71" s="36">
        <f t="shared" si="15"/>
        <v>1.1528785679729077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75304</v>
      </c>
      <c r="E72" s="31">
        <v>75304</v>
      </c>
      <c r="F72" s="31">
        <v>7003</v>
      </c>
      <c r="G72" s="36">
        <f t="shared" si="8"/>
        <v>9.2996387974078401E-2</v>
      </c>
      <c r="H72" s="31">
        <v>6276</v>
      </c>
      <c r="I72" s="36">
        <f t="shared" si="9"/>
        <v>8.3342186338043134E-2</v>
      </c>
      <c r="J72" s="31">
        <v>6276</v>
      </c>
      <c r="K72" s="36">
        <f t="shared" si="10"/>
        <v>8.3342186338043134E-2</v>
      </c>
      <c r="L72" s="31">
        <v>6276</v>
      </c>
      <c r="M72" s="36">
        <f t="shared" si="11"/>
        <v>8.3342186338043134E-2</v>
      </c>
      <c r="N72" s="31">
        <f t="shared" si="12"/>
        <v>25831</v>
      </c>
      <c r="O72" s="36">
        <f t="shared" si="13"/>
        <v>0.34302294698820779</v>
      </c>
      <c r="P72" s="31">
        <v>12395</v>
      </c>
      <c r="Q72" s="31">
        <v>156338</v>
      </c>
      <c r="R72" s="31">
        <v>161723</v>
      </c>
      <c r="S72" s="31">
        <v>60434</v>
      </c>
      <c r="T72" s="36">
        <f t="shared" si="14"/>
        <v>0.37368834364932629</v>
      </c>
      <c r="U72" s="36">
        <f t="shared" si="15"/>
        <v>-0.49366680112948769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6476491</v>
      </c>
      <c r="E73" s="31">
        <v>6476491</v>
      </c>
      <c r="F73" s="31">
        <v>179021</v>
      </c>
      <c r="G73" s="36">
        <f t="shared" si="8"/>
        <v>2.7641665834168532E-2</v>
      </c>
      <c r="H73" s="31">
        <v>145685</v>
      </c>
      <c r="I73" s="36">
        <f t="shared" si="9"/>
        <v>2.2494434100194072E-2</v>
      </c>
      <c r="J73" s="31">
        <v>158387</v>
      </c>
      <c r="K73" s="36">
        <f t="shared" si="10"/>
        <v>2.4455681324964399E-2</v>
      </c>
      <c r="L73" s="31">
        <v>152544</v>
      </c>
      <c r="M73" s="36">
        <f t="shared" si="11"/>
        <v>2.3553495249202076E-2</v>
      </c>
      <c r="N73" s="31">
        <f t="shared" si="12"/>
        <v>635637</v>
      </c>
      <c r="O73" s="36">
        <f t="shared" si="13"/>
        <v>9.8145276508529083E-2</v>
      </c>
      <c r="P73" s="31">
        <v>165657</v>
      </c>
      <c r="Q73" s="31">
        <v>5870951</v>
      </c>
      <c r="R73" s="31">
        <v>6029089</v>
      </c>
      <c r="S73" s="31">
        <v>647828</v>
      </c>
      <c r="T73" s="36">
        <f t="shared" si="14"/>
        <v>0.10745039590558375</v>
      </c>
      <c r="U73" s="36">
        <f t="shared" si="15"/>
        <v>-7.9157536355240032E-2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1800334</v>
      </c>
      <c r="E74" s="31">
        <v>1100000</v>
      </c>
      <c r="F74" s="31">
        <v>81615</v>
      </c>
      <c r="G74" s="36">
        <f t="shared" si="8"/>
        <v>4.5333254829381657E-2</v>
      </c>
      <c r="H74" s="31">
        <v>499993</v>
      </c>
      <c r="I74" s="36">
        <f t="shared" si="9"/>
        <v>0.27772235596283801</v>
      </c>
      <c r="J74" s="31">
        <v>124960</v>
      </c>
      <c r="K74" s="36">
        <f t="shared" si="10"/>
        <v>0.11360000000000001</v>
      </c>
      <c r="L74" s="31">
        <v>716872</v>
      </c>
      <c r="M74" s="36">
        <f t="shared" si="11"/>
        <v>0.65170181818181816</v>
      </c>
      <c r="N74" s="31">
        <f t="shared" si="12"/>
        <v>1423440</v>
      </c>
      <c r="O74" s="36">
        <f t="shared" si="13"/>
        <v>1.2940363636363637</v>
      </c>
      <c r="P74" s="31">
        <v>69784</v>
      </c>
      <c r="Q74" s="31">
        <v>1296341</v>
      </c>
      <c r="R74" s="31">
        <v>891513</v>
      </c>
      <c r="S74" s="31">
        <v>615325</v>
      </c>
      <c r="T74" s="36">
        <f t="shared" si="14"/>
        <v>0.69020305929358294</v>
      </c>
      <c r="U74" s="36">
        <f t="shared" si="15"/>
        <v>9.2727272727272734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5898152</v>
      </c>
      <c r="E76" s="31">
        <v>5898152</v>
      </c>
      <c r="F76" s="31">
        <v>15914</v>
      </c>
      <c r="G76" s="36">
        <f t="shared" si="8"/>
        <v>2.6981332458030924E-3</v>
      </c>
      <c r="H76" s="31">
        <v>67325</v>
      </c>
      <c r="I76" s="36">
        <f t="shared" si="9"/>
        <v>1.1414592231600677E-2</v>
      </c>
      <c r="J76" s="31">
        <v>66764</v>
      </c>
      <c r="K76" s="36">
        <f t="shared" si="10"/>
        <v>1.1319477694030265E-2</v>
      </c>
      <c r="L76" s="31">
        <v>61307</v>
      </c>
      <c r="M76" s="36">
        <f t="shared" si="11"/>
        <v>1.0394272646754441E-2</v>
      </c>
      <c r="N76" s="31">
        <f t="shared" si="12"/>
        <v>211310</v>
      </c>
      <c r="O76" s="36">
        <f t="shared" si="13"/>
        <v>3.5826475818188479E-2</v>
      </c>
      <c r="P76" s="31">
        <v>37017</v>
      </c>
      <c r="Q76" s="31">
        <v>192887</v>
      </c>
      <c r="R76" s="31">
        <v>115000</v>
      </c>
      <c r="S76" s="31">
        <v>160335</v>
      </c>
      <c r="T76" s="36">
        <f t="shared" si="14"/>
        <v>1.3942173913043479</v>
      </c>
      <c r="U76" s="36">
        <f t="shared" si="15"/>
        <v>0.65618499608288094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14265293</v>
      </c>
      <c r="E78" s="32">
        <f>SUM(E71:E77)</f>
        <v>13587859</v>
      </c>
      <c r="F78" s="32">
        <f>SUM(F71:F77)</f>
        <v>295944</v>
      </c>
      <c r="G78" s="37">
        <f t="shared" si="8"/>
        <v>2.0745735821900049E-2</v>
      </c>
      <c r="H78" s="32">
        <f>SUM(H71:H77)</f>
        <v>724492</v>
      </c>
      <c r="I78" s="37">
        <f t="shared" si="9"/>
        <v>5.0787039565188041E-2</v>
      </c>
      <c r="J78" s="32">
        <f>SUM(J71:J77)</f>
        <v>364829</v>
      </c>
      <c r="K78" s="37">
        <f t="shared" si="10"/>
        <v>2.6849630983070989E-2</v>
      </c>
      <c r="L78" s="32">
        <f>SUM(L71:L77)</f>
        <v>941449</v>
      </c>
      <c r="M78" s="37">
        <f t="shared" si="11"/>
        <v>6.9286044254654094E-2</v>
      </c>
      <c r="N78" s="32">
        <f t="shared" si="12"/>
        <v>2326714</v>
      </c>
      <c r="O78" s="37">
        <f t="shared" si="13"/>
        <v>0.17123477657517641</v>
      </c>
      <c r="P78" s="32">
        <f>SUM(P71:P77)</f>
        <v>286920</v>
      </c>
      <c r="Q78" s="32">
        <f>SUM(Q71:Q77)</f>
        <v>7531517</v>
      </c>
      <c r="R78" s="32">
        <f>SUM(R71:R77)</f>
        <v>7217325</v>
      </c>
      <c r="S78" s="32">
        <f>SUM(S71:S77)</f>
        <v>1498795</v>
      </c>
      <c r="T78" s="37">
        <f t="shared" si="14"/>
        <v>0.20766627524740813</v>
      </c>
      <c r="U78" s="37">
        <f t="shared" si="15"/>
        <v>2.2812247316325109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4956452</v>
      </c>
      <c r="E79" s="31">
        <v>4987618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1860007</v>
      </c>
      <c r="K79" s="36">
        <f t="shared" si="10"/>
        <v>0.37292491125022004</v>
      </c>
      <c r="L79" s="31">
        <v>1049186</v>
      </c>
      <c r="M79" s="36">
        <f t="shared" si="11"/>
        <v>0.21035813087529959</v>
      </c>
      <c r="N79" s="31">
        <f t="shared" si="12"/>
        <v>2909193</v>
      </c>
      <c r="O79" s="36">
        <f t="shared" si="13"/>
        <v>0.58328304212551962</v>
      </c>
      <c r="P79" s="31">
        <v>136197</v>
      </c>
      <c r="Q79" s="31">
        <v>4706981</v>
      </c>
      <c r="R79" s="31">
        <v>4706981</v>
      </c>
      <c r="S79" s="31">
        <v>2205026</v>
      </c>
      <c r="T79" s="36">
        <f t="shared" si="14"/>
        <v>0.46845865747068027</v>
      </c>
      <c r="U79" s="36">
        <f t="shared" si="15"/>
        <v>6.7034442755714148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212314</v>
      </c>
      <c r="E80" s="31">
        <v>227314</v>
      </c>
      <c r="F80" s="31">
        <v>29115</v>
      </c>
      <c r="G80" s="36">
        <f t="shared" si="8"/>
        <v>0.13713179535970307</v>
      </c>
      <c r="H80" s="31">
        <v>40549</v>
      </c>
      <c r="I80" s="36">
        <f t="shared" si="9"/>
        <v>0.19098599244515199</v>
      </c>
      <c r="J80" s="31">
        <v>31639</v>
      </c>
      <c r="K80" s="36">
        <f t="shared" si="10"/>
        <v>0.13918632376360454</v>
      </c>
      <c r="L80" s="31">
        <v>93876</v>
      </c>
      <c r="M80" s="36">
        <f t="shared" si="11"/>
        <v>0.41297940294042601</v>
      </c>
      <c r="N80" s="31">
        <f t="shared" si="12"/>
        <v>195179</v>
      </c>
      <c r="O80" s="36">
        <f t="shared" si="13"/>
        <v>0.8586316724882761</v>
      </c>
      <c r="P80" s="31">
        <v>22924</v>
      </c>
      <c r="Q80" s="31">
        <v>201630</v>
      </c>
      <c r="R80" s="31">
        <v>201630</v>
      </c>
      <c r="S80" s="31">
        <v>111671</v>
      </c>
      <c r="T80" s="36">
        <f t="shared" si="14"/>
        <v>0.55384119426672618</v>
      </c>
      <c r="U80" s="36">
        <f t="shared" si="15"/>
        <v>3.0950968417379165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256010</v>
      </c>
      <c r="E81" s="31">
        <v>506010</v>
      </c>
      <c r="F81" s="31">
        <v>34911</v>
      </c>
      <c r="G81" s="36">
        <f t="shared" si="8"/>
        <v>0.13636576696222805</v>
      </c>
      <c r="H81" s="31">
        <v>139356</v>
      </c>
      <c r="I81" s="36">
        <f t="shared" si="9"/>
        <v>0.54433811179250813</v>
      </c>
      <c r="J81" s="31">
        <v>108986</v>
      </c>
      <c r="K81" s="36">
        <f t="shared" si="10"/>
        <v>0.21538309519574711</v>
      </c>
      <c r="L81" s="31">
        <v>29510</v>
      </c>
      <c r="M81" s="36">
        <f t="shared" si="11"/>
        <v>5.8319005553249939E-2</v>
      </c>
      <c r="N81" s="31">
        <f t="shared" si="12"/>
        <v>312763</v>
      </c>
      <c r="O81" s="36">
        <f t="shared" si="13"/>
        <v>0.61809648030671327</v>
      </c>
      <c r="P81" s="31">
        <v>33364</v>
      </c>
      <c r="Q81" s="31">
        <v>246010</v>
      </c>
      <c r="R81" s="31">
        <v>308010</v>
      </c>
      <c r="S81" s="31">
        <v>240396</v>
      </c>
      <c r="T81" s="36">
        <f t="shared" si="14"/>
        <v>0.78048115320931144</v>
      </c>
      <c r="U81" s="36">
        <f t="shared" si="15"/>
        <v>-0.11551372737081889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5424776</v>
      </c>
      <c r="E84" s="32">
        <f>SUM(E79:E83)</f>
        <v>5720942</v>
      </c>
      <c r="F84" s="32">
        <f>SUM(F79:F83)</f>
        <v>64026</v>
      </c>
      <c r="G84" s="37">
        <f t="shared" si="8"/>
        <v>1.1802514979420349E-2</v>
      </c>
      <c r="H84" s="32">
        <f>SUM(H79:H83)</f>
        <v>179905</v>
      </c>
      <c r="I84" s="37">
        <f t="shared" si="9"/>
        <v>3.3163581316537308E-2</v>
      </c>
      <c r="J84" s="32">
        <f>SUM(J79:J83)</f>
        <v>2000632</v>
      </c>
      <c r="K84" s="37">
        <f t="shared" si="10"/>
        <v>0.34970324817136761</v>
      </c>
      <c r="L84" s="32">
        <f>SUM(L79:L83)</f>
        <v>1172572</v>
      </c>
      <c r="M84" s="37">
        <f t="shared" si="11"/>
        <v>0.20496135077055491</v>
      </c>
      <c r="N84" s="32">
        <f t="shared" si="12"/>
        <v>3417135</v>
      </c>
      <c r="O84" s="37">
        <f t="shared" si="13"/>
        <v>0.59730285676729467</v>
      </c>
      <c r="P84" s="32">
        <f>SUM(P79:P83)</f>
        <v>192485</v>
      </c>
      <c r="Q84" s="32">
        <f>SUM(Q79:Q83)</f>
        <v>5154621</v>
      </c>
      <c r="R84" s="32">
        <f>SUM(R79:R83)</f>
        <v>5216621</v>
      </c>
      <c r="S84" s="32">
        <f>SUM(S79:S83)</f>
        <v>2557093</v>
      </c>
      <c r="T84" s="37">
        <f t="shared" si="14"/>
        <v>0.49018186293388</v>
      </c>
      <c r="U84" s="37">
        <f t="shared" si="15"/>
        <v>5.091757799309037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31470957</v>
      </c>
      <c r="E85" s="32">
        <f>SUM(E57,E59:E62,E64:E69,E71:E77,E79:E83)</f>
        <v>30761256</v>
      </c>
      <c r="F85" s="32">
        <f>SUM(F57,F59:F62,F64:F69,F71:F77,F79:F83)</f>
        <v>1339683</v>
      </c>
      <c r="G85" s="37">
        <f t="shared" si="8"/>
        <v>4.2568867543494149E-2</v>
      </c>
      <c r="H85" s="32">
        <f>SUM(H57,H59:H62,H64:H69,H71:H77,H79:H83)</f>
        <v>1745503</v>
      </c>
      <c r="I85" s="37">
        <f t="shared" si="9"/>
        <v>5.5463931395540338E-2</v>
      </c>
      <c r="J85" s="32">
        <f>SUM(J57,J59:J62,J64:J69,J71:J77,J79:J83)</f>
        <v>3376331</v>
      </c>
      <c r="K85" s="37">
        <f t="shared" si="10"/>
        <v>0.10975920489072358</v>
      </c>
      <c r="L85" s="32">
        <f>SUM(L57,L59:L62,L64:L69,L71:L77,L79:L83)</f>
        <v>3784232</v>
      </c>
      <c r="M85" s="37">
        <f t="shared" si="11"/>
        <v>0.12301942417435752</v>
      </c>
      <c r="N85" s="32">
        <f t="shared" si="12"/>
        <v>10245749</v>
      </c>
      <c r="O85" s="37">
        <f t="shared" si="13"/>
        <v>0.33307316840378687</v>
      </c>
      <c r="P85" s="32">
        <f>SUM(P57,P59:P62,P64:P69,P71:P77,P79:P83)</f>
        <v>1389621</v>
      </c>
      <c r="Q85" s="32">
        <f>SUM(Q57,Q59:Q62,Q64:Q69,Q71:Q77,Q79:Q83)</f>
        <v>27434098</v>
      </c>
      <c r="R85" s="32">
        <f>SUM(R57,R59:R62,R64:R69,R71:R77,R79:R83)</f>
        <v>27161906</v>
      </c>
      <c r="S85" s="32">
        <f>SUM(S57,S59:S62,S64:S69,S71:S77,S79:S83)</f>
        <v>7492550</v>
      </c>
      <c r="T85" s="37">
        <f t="shared" si="14"/>
        <v>0.2758477258554683</v>
      </c>
      <c r="U85" s="37">
        <f t="shared" si="15"/>
        <v>1.7232115807115753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1864119</v>
      </c>
      <c r="E88" s="31">
        <v>4077119</v>
      </c>
      <c r="F88" s="31">
        <v>1094299</v>
      </c>
      <c r="G88" s="36">
        <f t="shared" ref="G88:G99" si="16">IF(($D88      =0),0,($F88      /$D88      ))</f>
        <v>0.58703280209042452</v>
      </c>
      <c r="H88" s="31">
        <v>1296405</v>
      </c>
      <c r="I88" s="36">
        <f t="shared" ref="I88:I99" si="17">IF(($D88      =0),0,($H88      /$D88      ))</f>
        <v>0.69545184615359856</v>
      </c>
      <c r="J88" s="31">
        <v>2141863</v>
      </c>
      <c r="K88" s="36">
        <f t="shared" ref="K88:K99" si="18">IF(($E88      =0),0,($J88      /$E88      ))</f>
        <v>0.52533737671134939</v>
      </c>
      <c r="L88" s="31">
        <v>1263956</v>
      </c>
      <c r="M88" s="36">
        <f t="shared" ref="M88:M99" si="19">IF(($E88      =0),0,($L88      /$E88      ))</f>
        <v>0.31001204527020182</v>
      </c>
      <c r="N88" s="31">
        <f t="shared" ref="N88:N99" si="20">$F88      +$H88      +$J88      +$L88</f>
        <v>5796523</v>
      </c>
      <c r="O88" s="36">
        <f t="shared" ref="O88:O99" si="21">IF(($E88      =0),0,($N88      /$E88      ))</f>
        <v>1.4217203373264307</v>
      </c>
      <c r="P88" s="31">
        <v>883378</v>
      </c>
      <c r="Q88" s="31">
        <v>812112</v>
      </c>
      <c r="R88" s="31">
        <v>812112</v>
      </c>
      <c r="S88" s="31">
        <v>5282030</v>
      </c>
      <c r="T88" s="36">
        <f t="shared" ref="T88:T99" si="22">IF(($R88      =0),0,($S88      /$R88      ))</f>
        <v>6.5040659416435176</v>
      </c>
      <c r="U88" s="36">
        <f t="shared" ref="U88:U99" si="23">IF(($P88      =0),0,(($L88      /$P88      )-1))</f>
        <v>0.43082123394515137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21980000</v>
      </c>
      <c r="E89" s="31">
        <v>20309000</v>
      </c>
      <c r="F89" s="31">
        <v>2444509</v>
      </c>
      <c r="G89" s="36">
        <f t="shared" si="16"/>
        <v>0.11121515013648772</v>
      </c>
      <c r="H89" s="31">
        <v>3131214</v>
      </c>
      <c r="I89" s="36">
        <f t="shared" si="17"/>
        <v>0.14245741583257507</v>
      </c>
      <c r="J89" s="31">
        <v>2978450</v>
      </c>
      <c r="K89" s="36">
        <f t="shared" si="18"/>
        <v>0.14665665468511496</v>
      </c>
      <c r="L89" s="31">
        <v>2076455</v>
      </c>
      <c r="M89" s="36">
        <f t="shared" si="19"/>
        <v>0.10224309419469201</v>
      </c>
      <c r="N89" s="31">
        <f t="shared" si="20"/>
        <v>10630628</v>
      </c>
      <c r="O89" s="36">
        <f t="shared" si="21"/>
        <v>0.52344418730612041</v>
      </c>
      <c r="P89" s="31">
        <v>1533753</v>
      </c>
      <c r="Q89" s="31">
        <v>20872000</v>
      </c>
      <c r="R89" s="31">
        <v>20872000</v>
      </c>
      <c r="S89" s="31">
        <v>9384806</v>
      </c>
      <c r="T89" s="36">
        <f t="shared" si="22"/>
        <v>0.44963616328095057</v>
      </c>
      <c r="U89" s="36">
        <f t="shared" si="23"/>
        <v>0.35383924269422784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24192957</v>
      </c>
      <c r="E90" s="31">
        <v>24217957</v>
      </c>
      <c r="F90" s="31">
        <v>5632</v>
      </c>
      <c r="G90" s="36">
        <f t="shared" si="16"/>
        <v>2.3279502377489448E-4</v>
      </c>
      <c r="H90" s="31">
        <v>-46283255</v>
      </c>
      <c r="I90" s="36">
        <f t="shared" si="17"/>
        <v>-1.91308797018901</v>
      </c>
      <c r="J90" s="31">
        <v>-35117497</v>
      </c>
      <c r="K90" s="36">
        <f t="shared" si="18"/>
        <v>-1.4500602590053322</v>
      </c>
      <c r="L90" s="31">
        <v>120328855</v>
      </c>
      <c r="M90" s="36">
        <f t="shared" si="19"/>
        <v>4.968579926044133</v>
      </c>
      <c r="N90" s="31">
        <f t="shared" si="20"/>
        <v>38933735</v>
      </c>
      <c r="O90" s="36">
        <f t="shared" si="21"/>
        <v>1.6076391167099686</v>
      </c>
      <c r="P90" s="31">
        <v>8496533</v>
      </c>
      <c r="Q90" s="31">
        <v>17123033</v>
      </c>
      <c r="R90" s="31">
        <v>20982052</v>
      </c>
      <c r="S90" s="31">
        <v>18908683</v>
      </c>
      <c r="T90" s="36">
        <f t="shared" si="22"/>
        <v>0.90118368784902447</v>
      </c>
      <c r="U90" s="36">
        <f t="shared" si="23"/>
        <v>13.162112358064165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48037076</v>
      </c>
      <c r="E91" s="32">
        <f>SUM(E88:E90)</f>
        <v>48604076</v>
      </c>
      <c r="F91" s="32">
        <f>SUM(F88:F90)</f>
        <v>3544440</v>
      </c>
      <c r="G91" s="37">
        <f t="shared" si="16"/>
        <v>7.378550684475467E-2</v>
      </c>
      <c r="H91" s="32">
        <f>SUM(H88:H90)</f>
        <v>-41855636</v>
      </c>
      <c r="I91" s="37">
        <f t="shared" si="17"/>
        <v>-0.87131939504394484</v>
      </c>
      <c r="J91" s="32">
        <f>SUM(J88:J90)</f>
        <v>-29997184</v>
      </c>
      <c r="K91" s="37">
        <f t="shared" si="18"/>
        <v>-0.61717424686769073</v>
      </c>
      <c r="L91" s="32">
        <f>SUM(L88:L90)</f>
        <v>123669266</v>
      </c>
      <c r="M91" s="37">
        <f t="shared" si="19"/>
        <v>2.5444217065251893</v>
      </c>
      <c r="N91" s="32">
        <f t="shared" si="20"/>
        <v>55360886</v>
      </c>
      <c r="O91" s="37">
        <f t="shared" si="21"/>
        <v>1.1390173531948227</v>
      </c>
      <c r="P91" s="32">
        <f>SUM(P88:P90)</f>
        <v>10913664</v>
      </c>
      <c r="Q91" s="32">
        <f>SUM(Q88:Q90)</f>
        <v>38807145</v>
      </c>
      <c r="R91" s="32">
        <f>SUM(R88:R90)</f>
        <v>42666164</v>
      </c>
      <c r="S91" s="32">
        <f>SUM(S88:S90)</f>
        <v>33575519</v>
      </c>
      <c r="T91" s="37">
        <f t="shared" si="22"/>
        <v>0.78693549764633164</v>
      </c>
      <c r="U91" s="37">
        <f t="shared" si="23"/>
        <v>10.331599176958353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193</v>
      </c>
      <c r="E92" s="31">
        <v>193</v>
      </c>
      <c r="F92" s="31">
        <v>70</v>
      </c>
      <c r="G92" s="36">
        <f t="shared" si="16"/>
        <v>0.36269430051813473</v>
      </c>
      <c r="H92" s="31">
        <v>397</v>
      </c>
      <c r="I92" s="36">
        <f t="shared" si="17"/>
        <v>2.0569948186528499</v>
      </c>
      <c r="J92" s="31">
        <v>504</v>
      </c>
      <c r="K92" s="36">
        <f t="shared" si="18"/>
        <v>2.6113989637305699</v>
      </c>
      <c r="L92" s="31">
        <v>336</v>
      </c>
      <c r="M92" s="36">
        <f t="shared" si="19"/>
        <v>1.7409326424870466</v>
      </c>
      <c r="N92" s="31">
        <f t="shared" si="20"/>
        <v>1307</v>
      </c>
      <c r="O92" s="36">
        <f t="shared" si="21"/>
        <v>6.7720207253886011</v>
      </c>
      <c r="P92" s="31">
        <v>396</v>
      </c>
      <c r="Q92" s="31">
        <v>11138</v>
      </c>
      <c r="R92" s="31">
        <v>183</v>
      </c>
      <c r="S92" s="31">
        <v>503</v>
      </c>
      <c r="T92" s="36">
        <f t="shared" si="22"/>
        <v>2.7486338797814209</v>
      </c>
      <c r="U92" s="36">
        <f t="shared" si="23"/>
        <v>-0.15151515151515149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4122805</v>
      </c>
      <c r="E93" s="31">
        <v>5328798</v>
      </c>
      <c r="F93" s="31">
        <v>2266285</v>
      </c>
      <c r="G93" s="36">
        <f t="shared" si="16"/>
        <v>0.54969492857411395</v>
      </c>
      <c r="H93" s="31">
        <v>1728973</v>
      </c>
      <c r="I93" s="36">
        <f t="shared" si="17"/>
        <v>0.41936812437163534</v>
      </c>
      <c r="J93" s="31">
        <v>1178335</v>
      </c>
      <c r="K93" s="36">
        <f t="shared" si="18"/>
        <v>0.22112585239673188</v>
      </c>
      <c r="L93" s="31">
        <v>-208324</v>
      </c>
      <c r="M93" s="36">
        <f t="shared" si="19"/>
        <v>-3.9093994555620237E-2</v>
      </c>
      <c r="N93" s="31">
        <f t="shared" si="20"/>
        <v>4965269</v>
      </c>
      <c r="O93" s="36">
        <f t="shared" si="21"/>
        <v>0.93178030017275937</v>
      </c>
      <c r="P93" s="31">
        <v>530470</v>
      </c>
      <c r="Q93" s="31">
        <v>2887722</v>
      </c>
      <c r="R93" s="31">
        <v>2887722</v>
      </c>
      <c r="S93" s="31">
        <v>3282797</v>
      </c>
      <c r="T93" s="36">
        <f t="shared" si="22"/>
        <v>1.1368119922901165</v>
      </c>
      <c r="U93" s="36">
        <f t="shared" si="23"/>
        <v>-1.3927158934529755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9866</v>
      </c>
      <c r="E94" s="31">
        <v>9866</v>
      </c>
      <c r="F94" s="31">
        <v>12415</v>
      </c>
      <c r="G94" s="36">
        <f t="shared" si="16"/>
        <v>1.2583620514899656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12415</v>
      </c>
      <c r="O94" s="36">
        <f t="shared" si="21"/>
        <v>1.2583620514899656</v>
      </c>
      <c r="P94" s="31">
        <v>104373</v>
      </c>
      <c r="Q94" s="31">
        <v>9369</v>
      </c>
      <c r="R94" s="31">
        <v>9369</v>
      </c>
      <c r="S94" s="31">
        <v>212886</v>
      </c>
      <c r="T94" s="36">
        <f t="shared" si="22"/>
        <v>22.7223823246878</v>
      </c>
      <c r="U94" s="36">
        <f t="shared" si="23"/>
        <v>-1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4132864</v>
      </c>
      <c r="E96" s="32">
        <f>SUM(E92:E95)</f>
        <v>5338857</v>
      </c>
      <c r="F96" s="32">
        <f>SUM(F92:F95)</f>
        <v>2278770</v>
      </c>
      <c r="G96" s="37">
        <f t="shared" si="16"/>
        <v>0.55137793065535179</v>
      </c>
      <c r="H96" s="32">
        <f>SUM(H92:H95)</f>
        <v>1729370</v>
      </c>
      <c r="I96" s="37">
        <f t="shared" si="17"/>
        <v>0.41844348132433101</v>
      </c>
      <c r="J96" s="32">
        <f>SUM(J92:J95)</f>
        <v>1178839</v>
      </c>
      <c r="K96" s="37">
        <f t="shared" si="18"/>
        <v>0.22080362894155059</v>
      </c>
      <c r="L96" s="32">
        <f>SUM(L92:L95)</f>
        <v>-207988</v>
      </c>
      <c r="M96" s="37">
        <f t="shared" si="19"/>
        <v>-3.8957402305399826E-2</v>
      </c>
      <c r="N96" s="32">
        <f t="shared" si="20"/>
        <v>4978991</v>
      </c>
      <c r="O96" s="37">
        <f t="shared" si="21"/>
        <v>0.93259493558265372</v>
      </c>
      <c r="P96" s="32">
        <f>SUM(P92:P95)</f>
        <v>635239</v>
      </c>
      <c r="Q96" s="32">
        <f>SUM(Q92:Q95)</f>
        <v>2908229</v>
      </c>
      <c r="R96" s="32">
        <f>SUM(R92:R95)</f>
        <v>2897274</v>
      </c>
      <c r="S96" s="32">
        <f>SUM(S92:S95)</f>
        <v>3496186</v>
      </c>
      <c r="T96" s="37">
        <f t="shared" si="22"/>
        <v>1.2067156920608821</v>
      </c>
      <c r="U96" s="37">
        <f t="shared" si="23"/>
        <v>-1.3274169249683978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-6865737</v>
      </c>
      <c r="E97" s="31">
        <v>-11912259</v>
      </c>
      <c r="F97" s="31">
        <v>-3024863</v>
      </c>
      <c r="G97" s="36">
        <f t="shared" si="16"/>
        <v>0.4405736776692728</v>
      </c>
      <c r="H97" s="31">
        <v>-1139652</v>
      </c>
      <c r="I97" s="36">
        <f t="shared" si="17"/>
        <v>0.16599121114018786</v>
      </c>
      <c r="J97" s="31">
        <v>-639857</v>
      </c>
      <c r="K97" s="36">
        <f t="shared" si="18"/>
        <v>5.371416118470896E-2</v>
      </c>
      <c r="L97" s="31">
        <v>137566</v>
      </c>
      <c r="M97" s="36">
        <f t="shared" si="19"/>
        <v>-1.1548271406791944E-2</v>
      </c>
      <c r="N97" s="31">
        <f t="shared" si="20"/>
        <v>-4666806</v>
      </c>
      <c r="O97" s="36">
        <f t="shared" si="21"/>
        <v>0.39176498764843848</v>
      </c>
      <c r="P97" s="31">
        <v>-51672</v>
      </c>
      <c r="Q97" s="31">
        <v>924051</v>
      </c>
      <c r="R97" s="31">
        <v>-6215784</v>
      </c>
      <c r="S97" s="31">
        <v>-1582</v>
      </c>
      <c r="T97" s="36">
        <f t="shared" si="22"/>
        <v>2.5451334859769904E-4</v>
      </c>
      <c r="U97" s="36">
        <f t="shared" si="23"/>
        <v>-3.6622929246013314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68590</v>
      </c>
      <c r="E98" s="31">
        <v>14999</v>
      </c>
      <c r="F98" s="31">
        <v>16812</v>
      </c>
      <c r="G98" s="36">
        <f t="shared" si="16"/>
        <v>0.24510861641638723</v>
      </c>
      <c r="H98" s="31">
        <v>11208</v>
      </c>
      <c r="I98" s="36">
        <f t="shared" si="17"/>
        <v>0.1634057442775915</v>
      </c>
      <c r="J98" s="31">
        <v>0</v>
      </c>
      <c r="K98" s="36">
        <f t="shared" si="18"/>
        <v>0</v>
      </c>
      <c r="L98" s="31">
        <v>-7759</v>
      </c>
      <c r="M98" s="36">
        <f t="shared" si="19"/>
        <v>-0.51730115341022731</v>
      </c>
      <c r="N98" s="31">
        <f t="shared" si="20"/>
        <v>20261</v>
      </c>
      <c r="O98" s="36">
        <f t="shared" si="21"/>
        <v>1.3508233882258818</v>
      </c>
      <c r="P98" s="31">
        <v>11208</v>
      </c>
      <c r="Q98" s="31">
        <v>0</v>
      </c>
      <c r="R98" s="31">
        <v>67245</v>
      </c>
      <c r="S98" s="31">
        <v>61644</v>
      </c>
      <c r="T98" s="36">
        <f t="shared" si="22"/>
        <v>0.91670756190051306</v>
      </c>
      <c r="U98" s="36">
        <f t="shared" si="23"/>
        <v>-1.6922733761598858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273968</v>
      </c>
      <c r="E99" s="31">
        <v>1687026</v>
      </c>
      <c r="F99" s="31">
        <v>828062</v>
      </c>
      <c r="G99" s="36">
        <f t="shared" si="16"/>
        <v>3.0224770776149041</v>
      </c>
      <c r="H99" s="31">
        <v>1944389</v>
      </c>
      <c r="I99" s="36">
        <f t="shared" si="17"/>
        <v>7.0971390819365769</v>
      </c>
      <c r="J99" s="31">
        <v>-2657823</v>
      </c>
      <c r="K99" s="36">
        <f t="shared" si="18"/>
        <v>-1.5754487482706254</v>
      </c>
      <c r="L99" s="31">
        <v>5467</v>
      </c>
      <c r="M99" s="36">
        <f t="shared" si="19"/>
        <v>3.2406139561571667E-3</v>
      </c>
      <c r="N99" s="31">
        <f t="shared" si="20"/>
        <v>120095</v>
      </c>
      <c r="O99" s="36">
        <f t="shared" si="21"/>
        <v>7.1187403157983345E-2</v>
      </c>
      <c r="P99" s="31">
        <v>57793</v>
      </c>
      <c r="Q99" s="31">
        <v>33384852</v>
      </c>
      <c r="R99" s="31">
        <v>32857163</v>
      </c>
      <c r="S99" s="31">
        <v>32499061</v>
      </c>
      <c r="T99" s="36">
        <f t="shared" si="22"/>
        <v>0.98910125015966843</v>
      </c>
      <c r="U99" s="36">
        <f t="shared" si="23"/>
        <v>-0.9054037686224975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-6523179</v>
      </c>
      <c r="E101" s="32">
        <f>SUM(E97:E100)</f>
        <v>-10210234</v>
      </c>
      <c r="F101" s="32">
        <f>SUM(F97:F100)</f>
        <v>-2179989</v>
      </c>
      <c r="G101" s="37">
        <f>IF(($D101     =0),0,($F101     /$D101     ))</f>
        <v>0.33419119726746727</v>
      </c>
      <c r="H101" s="32">
        <f>SUM(H97:H100)</f>
        <v>815945</v>
      </c>
      <c r="I101" s="37">
        <f>IF(($D101     =0),0,($H101     /$D101     ))</f>
        <v>-0.12508395063204614</v>
      </c>
      <c r="J101" s="32">
        <f>SUM(J97:J100)</f>
        <v>-3297680</v>
      </c>
      <c r="K101" s="37">
        <f>IF(($E101     =0),0,($J101     /$E101     ))</f>
        <v>0.32297790628500778</v>
      </c>
      <c r="L101" s="32">
        <f>SUM(L97:L100)</f>
        <v>135274</v>
      </c>
      <c r="M101" s="37">
        <f>IF(($E101     =0),0,($L101     /$E101     ))</f>
        <v>-1.3248863836029615E-2</v>
      </c>
      <c r="N101" s="32">
        <f>$F101     +$H101     +$J101     +$L101</f>
        <v>-4526450</v>
      </c>
      <c r="O101" s="37">
        <f>IF(($E101     =0),0,($N101     /$E101     ))</f>
        <v>0.44332480528849777</v>
      </c>
      <c r="P101" s="32">
        <f>SUM(P97:P100)</f>
        <v>17329</v>
      </c>
      <c r="Q101" s="32">
        <f>SUM(Q97:Q100)</f>
        <v>34308903</v>
      </c>
      <c r="R101" s="32">
        <f>SUM(R97:R100)</f>
        <v>26708624</v>
      </c>
      <c r="S101" s="32">
        <f>SUM(S97:S100)</f>
        <v>32559123</v>
      </c>
      <c r="T101" s="37">
        <f>IF(($R101     =0),0,($S101     /$R101     ))</f>
        <v>1.2190490607078823</v>
      </c>
      <c r="U101" s="37">
        <f>IF(($P101     =0),0,(($L101     /$P101     )-1))</f>
        <v>6.8062207859657224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45646761</v>
      </c>
      <c r="E102" s="32">
        <f>SUM(E88:E90,E92:E95,E97:E100)</f>
        <v>43732699</v>
      </c>
      <c r="F102" s="32">
        <f>SUM(F88:F90,F92:F95,F97:F100)</f>
        <v>3643221</v>
      </c>
      <c r="G102" s="37">
        <f>IF(($D102     =0),0,($F102     /$D102     ))</f>
        <v>7.9813351926547427E-2</v>
      </c>
      <c r="H102" s="32">
        <f>SUM(H88:H90,H92:H95,H97:H100)</f>
        <v>-39310321</v>
      </c>
      <c r="I102" s="37">
        <f>IF(($D102     =0),0,($H102     /$D102     ))</f>
        <v>-0.86118533141924347</v>
      </c>
      <c r="J102" s="32">
        <f>SUM(J88:J90,J92:J95,J97:J100)</f>
        <v>-32116025</v>
      </c>
      <c r="K102" s="37">
        <f>IF(($E102     =0),0,($J102     /$E102     ))</f>
        <v>-0.73437097948150876</v>
      </c>
      <c r="L102" s="32">
        <f>SUM(L88:L90,L92:L95,L97:L100)</f>
        <v>123596552</v>
      </c>
      <c r="M102" s="37">
        <f>IF(($E102     =0),0,($L102     /$E102     ))</f>
        <v>2.8261816632904364</v>
      </c>
      <c r="N102" s="32">
        <f>$F102     +$H102     +$J102     +$L102</f>
        <v>55813427</v>
      </c>
      <c r="O102" s="37">
        <f>IF(($E102     =0),0,($N102     /$E102     ))</f>
        <v>1.2762401652822755</v>
      </c>
      <c r="P102" s="32">
        <f>SUM(P88:P90,P92:P95,P97:P100)</f>
        <v>11566232</v>
      </c>
      <c r="Q102" s="32">
        <f>SUM(Q88:Q90,Q92:Q95,Q97:Q100)</f>
        <v>76024277</v>
      </c>
      <c r="R102" s="32">
        <f>SUM(R88:R90,R92:R95,R97:R100)</f>
        <v>72272062</v>
      </c>
      <c r="S102" s="32">
        <f>SUM(S88:S90,S92:S95,S97:S100)</f>
        <v>69630828</v>
      </c>
      <c r="T102" s="37">
        <f>IF(($R102     =0),0,($S102     /$R102     ))</f>
        <v>0.96345428749493822</v>
      </c>
      <c r="U102" s="37">
        <f>IF(($P102     =0),0,(($L102     /$P102     )-1))</f>
        <v>9.6859824357664621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249677610</v>
      </c>
      <c r="E105" s="31">
        <v>238560237</v>
      </c>
      <c r="F105" s="31">
        <v>27626131</v>
      </c>
      <c r="G105" s="36">
        <f t="shared" ref="G105:G136" si="24">IF(($D105     =0),0,($F105     /$D105     ))</f>
        <v>0.11064721021640667</v>
      </c>
      <c r="H105" s="31">
        <v>81476556</v>
      </c>
      <c r="I105" s="36">
        <f t="shared" ref="I105:I136" si="25">IF(($D105     =0),0,($H105     /$D105     ))</f>
        <v>0.32632704230066922</v>
      </c>
      <c r="J105" s="31">
        <v>55604112</v>
      </c>
      <c r="K105" s="36">
        <f t="shared" ref="K105:K136" si="26">IF(($E105     =0),0,($J105     /$E105     ))</f>
        <v>0.23308206220469171</v>
      </c>
      <c r="L105" s="31">
        <v>36016851</v>
      </c>
      <c r="M105" s="36">
        <f t="shared" ref="M105:M136" si="27">IF(($E105     =0),0,($L105     /$E105     ))</f>
        <v>0.15097591892482903</v>
      </c>
      <c r="N105" s="31">
        <f t="shared" ref="N105:N136" si="28">$F105     +$H105     +$J105     +$L105</f>
        <v>200723650</v>
      </c>
      <c r="O105" s="36">
        <f t="shared" ref="O105:O136" si="29">IF(($E105     =0),0,($N105     /$E105     ))</f>
        <v>0.84139608731190185</v>
      </c>
      <c r="P105" s="31">
        <v>43175513</v>
      </c>
      <c r="Q105" s="31">
        <v>165478000</v>
      </c>
      <c r="R105" s="31">
        <v>209881881</v>
      </c>
      <c r="S105" s="31">
        <v>192195551</v>
      </c>
      <c r="T105" s="36">
        <f t="shared" ref="T105:T136" si="30">IF(($R105     =0),0,($S105     /$R105     ))</f>
        <v>0.91573198260025124</v>
      </c>
      <c r="U105" s="36">
        <f t="shared" ref="U105:U136" si="31">IF(($P105     =0),0,(($L105     /$P105     )-1))</f>
        <v>-0.16580375084367849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249677610</v>
      </c>
      <c r="E106" s="32">
        <f>E105</f>
        <v>238560237</v>
      </c>
      <c r="F106" s="32">
        <f>F105</f>
        <v>27626131</v>
      </c>
      <c r="G106" s="37">
        <f t="shared" si="24"/>
        <v>0.11064721021640667</v>
      </c>
      <c r="H106" s="32">
        <f>H105</f>
        <v>81476556</v>
      </c>
      <c r="I106" s="37">
        <f t="shared" si="25"/>
        <v>0.32632704230066922</v>
      </c>
      <c r="J106" s="32">
        <f>J105</f>
        <v>55604112</v>
      </c>
      <c r="K106" s="37">
        <f t="shared" si="26"/>
        <v>0.23308206220469171</v>
      </c>
      <c r="L106" s="32">
        <f>L105</f>
        <v>36016851</v>
      </c>
      <c r="M106" s="37">
        <f t="shared" si="27"/>
        <v>0.15097591892482903</v>
      </c>
      <c r="N106" s="32">
        <f t="shared" si="28"/>
        <v>200723650</v>
      </c>
      <c r="O106" s="37">
        <f t="shared" si="29"/>
        <v>0.84139608731190185</v>
      </c>
      <c r="P106" s="32">
        <f>P105</f>
        <v>43175513</v>
      </c>
      <c r="Q106" s="32">
        <f>Q105</f>
        <v>165478000</v>
      </c>
      <c r="R106" s="32">
        <f>R105</f>
        <v>209881881</v>
      </c>
      <c r="S106" s="32">
        <f>S105</f>
        <v>192195551</v>
      </c>
      <c r="T106" s="37">
        <f t="shared" si="30"/>
        <v>0.91573198260025124</v>
      </c>
      <c r="U106" s="37">
        <f t="shared" si="31"/>
        <v>-0.16580375084367849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410159</v>
      </c>
      <c r="E107" s="31">
        <v>2899156</v>
      </c>
      <c r="F107" s="31">
        <v>76622</v>
      </c>
      <c r="G107" s="36">
        <f t="shared" si="24"/>
        <v>0.18681048081353815</v>
      </c>
      <c r="H107" s="31">
        <v>45812</v>
      </c>
      <c r="I107" s="36">
        <f t="shared" si="25"/>
        <v>0.11169327017083619</v>
      </c>
      <c r="J107" s="31">
        <v>183487</v>
      </c>
      <c r="K107" s="36">
        <f t="shared" si="26"/>
        <v>6.3289798824209528E-2</v>
      </c>
      <c r="L107" s="31">
        <v>2251999</v>
      </c>
      <c r="M107" s="36">
        <f t="shared" si="27"/>
        <v>0.77677744833323903</v>
      </c>
      <c r="N107" s="31">
        <f t="shared" si="28"/>
        <v>2557920</v>
      </c>
      <c r="O107" s="36">
        <f t="shared" si="29"/>
        <v>0.88229815849854232</v>
      </c>
      <c r="P107" s="31">
        <v>94796</v>
      </c>
      <c r="Q107" s="31">
        <v>184205</v>
      </c>
      <c r="R107" s="31">
        <v>389515</v>
      </c>
      <c r="S107" s="31">
        <v>412873</v>
      </c>
      <c r="T107" s="36">
        <f t="shared" si="30"/>
        <v>1.0599668818915831</v>
      </c>
      <c r="U107" s="36">
        <f t="shared" si="31"/>
        <v>22.756266087176673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6908813</v>
      </c>
      <c r="E109" s="31">
        <v>6908813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6908813</v>
      </c>
      <c r="M109" s="36">
        <f t="shared" si="27"/>
        <v>1</v>
      </c>
      <c r="N109" s="31">
        <f t="shared" si="28"/>
        <v>6908813</v>
      </c>
      <c r="O109" s="36">
        <f t="shared" si="29"/>
        <v>1</v>
      </c>
      <c r="P109" s="31">
        <v>6908808</v>
      </c>
      <c r="Q109" s="31">
        <v>6908808</v>
      </c>
      <c r="R109" s="31">
        <v>6908808</v>
      </c>
      <c r="S109" s="31">
        <v>6908808</v>
      </c>
      <c r="T109" s="36">
        <f t="shared" si="30"/>
        <v>1</v>
      </c>
      <c r="U109" s="36">
        <f t="shared" si="31"/>
        <v>7.2371384463032484E-7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33732</v>
      </c>
      <c r="E110" s="31">
        <v>62876</v>
      </c>
      <c r="F110" s="31">
        <v>12631</v>
      </c>
      <c r="G110" s="36">
        <f t="shared" si="24"/>
        <v>0.37445155935017194</v>
      </c>
      <c r="H110" s="31">
        <v>16292</v>
      </c>
      <c r="I110" s="36">
        <f t="shared" si="25"/>
        <v>0.4829835171350646</v>
      </c>
      <c r="J110" s="31">
        <v>19004</v>
      </c>
      <c r="K110" s="36">
        <f t="shared" si="26"/>
        <v>0.30224568992938483</v>
      </c>
      <c r="L110" s="31">
        <v>7912</v>
      </c>
      <c r="M110" s="36">
        <f t="shared" si="27"/>
        <v>0.12583497677969335</v>
      </c>
      <c r="N110" s="31">
        <f t="shared" si="28"/>
        <v>55839</v>
      </c>
      <c r="O110" s="36">
        <f t="shared" si="29"/>
        <v>0.88808130288186271</v>
      </c>
      <c r="P110" s="31">
        <v>2709</v>
      </c>
      <c r="Q110" s="31">
        <v>47970</v>
      </c>
      <c r="R110" s="31">
        <v>47970</v>
      </c>
      <c r="S110" s="31">
        <v>27958</v>
      </c>
      <c r="T110" s="36">
        <f t="shared" si="30"/>
        <v>0.58282259745674381</v>
      </c>
      <c r="U110" s="36">
        <f t="shared" si="31"/>
        <v>1.9206349206349205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7352704</v>
      </c>
      <c r="E112" s="32">
        <f>SUM(E107:E111)</f>
        <v>9870845</v>
      </c>
      <c r="F112" s="32">
        <f>SUM(F107:F111)</f>
        <v>89253</v>
      </c>
      <c r="G112" s="37">
        <f t="shared" si="24"/>
        <v>1.2138799549118257E-2</v>
      </c>
      <c r="H112" s="32">
        <f>SUM(H107:H111)</f>
        <v>62104</v>
      </c>
      <c r="I112" s="37">
        <f t="shared" si="25"/>
        <v>8.4464164476089343E-3</v>
      </c>
      <c r="J112" s="32">
        <f>SUM(J107:J111)</f>
        <v>202491</v>
      </c>
      <c r="K112" s="37">
        <f t="shared" si="26"/>
        <v>2.0514049202474561E-2</v>
      </c>
      <c r="L112" s="32">
        <f>SUM(L107:L111)</f>
        <v>9168724</v>
      </c>
      <c r="M112" s="37">
        <f t="shared" si="27"/>
        <v>0.92886921028544167</v>
      </c>
      <c r="N112" s="32">
        <f t="shared" si="28"/>
        <v>9522572</v>
      </c>
      <c r="O112" s="37">
        <f t="shared" si="29"/>
        <v>0.96471700244507941</v>
      </c>
      <c r="P112" s="32">
        <f>SUM(P107:P111)</f>
        <v>7006313</v>
      </c>
      <c r="Q112" s="32">
        <f>SUM(Q107:Q111)</f>
        <v>7140983</v>
      </c>
      <c r="R112" s="32">
        <f>SUM(R107:R111)</f>
        <v>7346293</v>
      </c>
      <c r="S112" s="32">
        <f>SUM(S107:S111)</f>
        <v>7349639</v>
      </c>
      <c r="T112" s="37">
        <f t="shared" si="30"/>
        <v>1.0004554678121333</v>
      </c>
      <c r="U112" s="37">
        <f t="shared" si="31"/>
        <v>0.30863751019972985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2635</v>
      </c>
      <c r="E114" s="31">
        <v>18042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6173</v>
      </c>
      <c r="K114" s="36">
        <f t="shared" si="26"/>
        <v>0.34214610353619335</v>
      </c>
      <c r="L114" s="31">
        <v>230</v>
      </c>
      <c r="M114" s="36">
        <f t="shared" si="27"/>
        <v>1.2748032368916971E-2</v>
      </c>
      <c r="N114" s="31">
        <f t="shared" si="28"/>
        <v>6403</v>
      </c>
      <c r="O114" s="36">
        <f t="shared" si="29"/>
        <v>0.35489413590511032</v>
      </c>
      <c r="P114" s="31">
        <v>164</v>
      </c>
      <c r="Q114" s="31">
        <v>249</v>
      </c>
      <c r="R114" s="31">
        <v>2500</v>
      </c>
      <c r="S114" s="31">
        <v>2875</v>
      </c>
      <c r="T114" s="36">
        <f t="shared" si="30"/>
        <v>1.1499999999999999</v>
      </c>
      <c r="U114" s="36">
        <f t="shared" si="31"/>
        <v>0.40243902439024382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21223329</v>
      </c>
      <c r="E117" s="31">
        <v>21223329</v>
      </c>
      <c r="F117" s="31">
        <v>164100</v>
      </c>
      <c r="G117" s="36">
        <f t="shared" si="24"/>
        <v>7.7320574920173926E-3</v>
      </c>
      <c r="H117" s="31">
        <v>137220</v>
      </c>
      <c r="I117" s="36">
        <f t="shared" si="25"/>
        <v>6.4655266852810889E-3</v>
      </c>
      <c r="J117" s="31">
        <v>151321</v>
      </c>
      <c r="K117" s="36">
        <f t="shared" si="26"/>
        <v>7.1299370612404869E-3</v>
      </c>
      <c r="L117" s="31">
        <v>72525</v>
      </c>
      <c r="M117" s="36">
        <f t="shared" si="27"/>
        <v>3.4172301621484547E-3</v>
      </c>
      <c r="N117" s="31">
        <f t="shared" si="28"/>
        <v>525166</v>
      </c>
      <c r="O117" s="36">
        <f t="shared" si="29"/>
        <v>2.4744751400687423E-2</v>
      </c>
      <c r="P117" s="31">
        <v>116803</v>
      </c>
      <c r="Q117" s="31">
        <v>73264</v>
      </c>
      <c r="R117" s="31">
        <v>805954</v>
      </c>
      <c r="S117" s="31">
        <v>831027</v>
      </c>
      <c r="T117" s="36">
        <f t="shared" si="30"/>
        <v>1.0311097159391232</v>
      </c>
      <c r="U117" s="36">
        <f t="shared" si="31"/>
        <v>-0.3790827290394938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8388</v>
      </c>
      <c r="E119" s="31">
        <v>9998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7968</v>
      </c>
      <c r="R119" s="31">
        <v>7968</v>
      </c>
      <c r="S119" s="31">
        <v>615</v>
      </c>
      <c r="T119" s="36">
        <f t="shared" si="30"/>
        <v>7.7183734939759038E-2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21234352</v>
      </c>
      <c r="E121" s="32">
        <f>SUM(E113:E120)</f>
        <v>21251369</v>
      </c>
      <c r="F121" s="32">
        <f>SUM(F113:F120)</f>
        <v>164100</v>
      </c>
      <c r="G121" s="37">
        <f t="shared" si="24"/>
        <v>7.7280436907139899E-3</v>
      </c>
      <c r="H121" s="32">
        <f>SUM(H113:H120)</f>
        <v>137220</v>
      </c>
      <c r="I121" s="37">
        <f t="shared" si="25"/>
        <v>6.4621703549041665E-3</v>
      </c>
      <c r="J121" s="32">
        <f>SUM(J113:J120)</f>
        <v>157494</v>
      </c>
      <c r="K121" s="37">
        <f t="shared" si="26"/>
        <v>7.411004909848396E-3</v>
      </c>
      <c r="L121" s="32">
        <f>SUM(L113:L120)</f>
        <v>72755</v>
      </c>
      <c r="M121" s="37">
        <f t="shared" si="27"/>
        <v>3.4235441490851719E-3</v>
      </c>
      <c r="N121" s="32">
        <f t="shared" si="28"/>
        <v>531569</v>
      </c>
      <c r="O121" s="37">
        <f t="shared" si="29"/>
        <v>2.5013400313175119E-2</v>
      </c>
      <c r="P121" s="32">
        <f>SUM(P113:P120)</f>
        <v>116967</v>
      </c>
      <c r="Q121" s="32">
        <f>SUM(Q113:Q120)</f>
        <v>81481</v>
      </c>
      <c r="R121" s="32">
        <f>SUM(R113:R120)</f>
        <v>816422</v>
      </c>
      <c r="S121" s="32">
        <f>SUM(S113:S120)</f>
        <v>834517</v>
      </c>
      <c r="T121" s="37">
        <f t="shared" si="30"/>
        <v>1.0221637829455845</v>
      </c>
      <c r="U121" s="37">
        <f t="shared" si="31"/>
        <v>-0.37798695358519929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2581000</v>
      </c>
      <c r="E122" s="31">
        <v>2437000</v>
      </c>
      <c r="F122" s="31">
        <v>804287</v>
      </c>
      <c r="G122" s="36">
        <f t="shared" si="24"/>
        <v>0.31161836497481599</v>
      </c>
      <c r="H122" s="31">
        <v>1776713</v>
      </c>
      <c r="I122" s="36">
        <f t="shared" si="25"/>
        <v>0.68838163502518401</v>
      </c>
      <c r="J122" s="31">
        <v>-144000</v>
      </c>
      <c r="K122" s="36">
        <f t="shared" si="26"/>
        <v>-5.9089043906442346E-2</v>
      </c>
      <c r="L122" s="31">
        <v>0</v>
      </c>
      <c r="M122" s="36">
        <f t="shared" si="27"/>
        <v>0</v>
      </c>
      <c r="N122" s="31">
        <f t="shared" si="28"/>
        <v>2437000</v>
      </c>
      <c r="O122" s="36">
        <f t="shared" si="29"/>
        <v>1</v>
      </c>
      <c r="P122" s="31">
        <v>0</v>
      </c>
      <c r="Q122" s="31">
        <v>3638000</v>
      </c>
      <c r="R122" s="31">
        <v>3638000</v>
      </c>
      <c r="S122" s="31">
        <v>3657767</v>
      </c>
      <c r="T122" s="36">
        <f t="shared" si="30"/>
        <v>1.0054334799340297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17729</v>
      </c>
      <c r="E123" s="31">
        <v>27042</v>
      </c>
      <c r="F123" s="31">
        <v>2779</v>
      </c>
      <c r="G123" s="36">
        <f t="shared" si="24"/>
        <v>0.15674882960121833</v>
      </c>
      <c r="H123" s="31">
        <v>8045</v>
      </c>
      <c r="I123" s="36">
        <f t="shared" si="25"/>
        <v>0.45377629871961195</v>
      </c>
      <c r="J123" s="31">
        <v>4951</v>
      </c>
      <c r="K123" s="36">
        <f t="shared" si="26"/>
        <v>0.18308557059389099</v>
      </c>
      <c r="L123" s="31">
        <v>-1970</v>
      </c>
      <c r="M123" s="36">
        <f t="shared" si="27"/>
        <v>-7.2849641298720513E-2</v>
      </c>
      <c r="N123" s="31">
        <f t="shared" si="28"/>
        <v>13805</v>
      </c>
      <c r="O123" s="36">
        <f t="shared" si="29"/>
        <v>0.51050218179128759</v>
      </c>
      <c r="P123" s="31">
        <v>3487</v>
      </c>
      <c r="Q123" s="31">
        <v>132233</v>
      </c>
      <c r="R123" s="31">
        <v>16837</v>
      </c>
      <c r="S123" s="31">
        <v>90053</v>
      </c>
      <c r="T123" s="36">
        <f t="shared" si="30"/>
        <v>5.3485181445625702</v>
      </c>
      <c r="U123" s="36">
        <f t="shared" si="31"/>
        <v>-1.5649555491826785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693756</v>
      </c>
      <c r="E124" s="31">
        <v>906664</v>
      </c>
      <c r="F124" s="31">
        <v>147796</v>
      </c>
      <c r="G124" s="36">
        <f t="shared" si="24"/>
        <v>0.21303743679333945</v>
      </c>
      <c r="H124" s="31">
        <v>269712</v>
      </c>
      <c r="I124" s="36">
        <f t="shared" si="25"/>
        <v>0.38877069171293654</v>
      </c>
      <c r="J124" s="31">
        <v>179205</v>
      </c>
      <c r="K124" s="36">
        <f t="shared" si="26"/>
        <v>0.19765315486222018</v>
      </c>
      <c r="L124" s="31">
        <v>109213</v>
      </c>
      <c r="M124" s="36">
        <f t="shared" si="27"/>
        <v>0.12045586898784996</v>
      </c>
      <c r="N124" s="31">
        <f t="shared" si="28"/>
        <v>705926</v>
      </c>
      <c r="O124" s="36">
        <f t="shared" si="29"/>
        <v>0.77859714293277338</v>
      </c>
      <c r="P124" s="31">
        <v>125543</v>
      </c>
      <c r="Q124" s="31">
        <v>572796</v>
      </c>
      <c r="R124" s="31">
        <v>653420</v>
      </c>
      <c r="S124" s="31">
        <v>778079</v>
      </c>
      <c r="T124" s="36">
        <f t="shared" si="30"/>
        <v>1.1907792843806433</v>
      </c>
      <c r="U124" s="36">
        <f t="shared" si="31"/>
        <v>-0.13007495439809469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3292485</v>
      </c>
      <c r="E126" s="32">
        <f>SUM(E122:E125)</f>
        <v>3370706</v>
      </c>
      <c r="F126" s="32">
        <f>SUM(F122:F125)</f>
        <v>954862</v>
      </c>
      <c r="G126" s="37">
        <f t="shared" si="24"/>
        <v>0.29001255890307776</v>
      </c>
      <c r="H126" s="32">
        <f>SUM(H122:H125)</f>
        <v>2054470</v>
      </c>
      <c r="I126" s="37">
        <f t="shared" si="25"/>
        <v>0.6239876567395144</v>
      </c>
      <c r="J126" s="32">
        <f>SUM(J122:J125)</f>
        <v>40156</v>
      </c>
      <c r="K126" s="37">
        <f t="shared" si="26"/>
        <v>1.1913231234050078E-2</v>
      </c>
      <c r="L126" s="32">
        <f>SUM(L122:L125)</f>
        <v>107243</v>
      </c>
      <c r="M126" s="37">
        <f t="shared" si="27"/>
        <v>3.1816183315898805E-2</v>
      </c>
      <c r="N126" s="32">
        <f t="shared" si="28"/>
        <v>3156731</v>
      </c>
      <c r="O126" s="37">
        <f t="shared" si="29"/>
        <v>0.93651923365609457</v>
      </c>
      <c r="P126" s="32">
        <f>SUM(P122:P125)</f>
        <v>129030</v>
      </c>
      <c r="Q126" s="32">
        <f>SUM(Q122:Q125)</f>
        <v>4343029</v>
      </c>
      <c r="R126" s="32">
        <f>SUM(R122:R125)</f>
        <v>4308257</v>
      </c>
      <c r="S126" s="32">
        <f>SUM(S122:S125)</f>
        <v>4525899</v>
      </c>
      <c r="T126" s="37">
        <f t="shared" si="30"/>
        <v>1.050517413422644</v>
      </c>
      <c r="U126" s="37">
        <f t="shared" si="31"/>
        <v>-0.16885220491358599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46350</v>
      </c>
      <c r="F127" s="31">
        <v>15836</v>
      </c>
      <c r="G127" s="36">
        <f t="shared" si="24"/>
        <v>0</v>
      </c>
      <c r="H127" s="31">
        <v>52077</v>
      </c>
      <c r="I127" s="36">
        <f t="shared" si="25"/>
        <v>0</v>
      </c>
      <c r="J127" s="31">
        <v>88093</v>
      </c>
      <c r="K127" s="36">
        <f t="shared" si="26"/>
        <v>1.9006040992448758</v>
      </c>
      <c r="L127" s="31">
        <v>75928</v>
      </c>
      <c r="M127" s="36">
        <f t="shared" si="27"/>
        <v>1.6381445523193097</v>
      </c>
      <c r="N127" s="31">
        <f t="shared" si="28"/>
        <v>231934</v>
      </c>
      <c r="O127" s="36">
        <f t="shared" si="29"/>
        <v>5.0039697950377562</v>
      </c>
      <c r="P127" s="31">
        <v>92758</v>
      </c>
      <c r="Q127" s="31">
        <v>0</v>
      </c>
      <c r="R127" s="31">
        <v>156137</v>
      </c>
      <c r="S127" s="31">
        <v>241287</v>
      </c>
      <c r="T127" s="36">
        <f t="shared" si="30"/>
        <v>1.5453544003022985</v>
      </c>
      <c r="U127" s="36">
        <f t="shared" si="31"/>
        <v>-0.18143987580586041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578000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24732</v>
      </c>
      <c r="E132" s="32">
        <f>SUM(E127:E131)</f>
        <v>71082</v>
      </c>
      <c r="F132" s="32">
        <f>SUM(F127:F131)</f>
        <v>15836</v>
      </c>
      <c r="G132" s="37">
        <f t="shared" si="24"/>
        <v>0.64030405951803326</v>
      </c>
      <c r="H132" s="32">
        <f>SUM(H127:H131)</f>
        <v>52077</v>
      </c>
      <c r="I132" s="37">
        <f t="shared" si="25"/>
        <v>2.1056525958272685</v>
      </c>
      <c r="J132" s="32">
        <f>SUM(J127:J131)</f>
        <v>88093</v>
      </c>
      <c r="K132" s="37">
        <f t="shared" si="26"/>
        <v>1.2393151571424552</v>
      </c>
      <c r="L132" s="32">
        <f>SUM(L127:L131)</f>
        <v>75928</v>
      </c>
      <c r="M132" s="37">
        <f t="shared" si="27"/>
        <v>1.0681747840522213</v>
      </c>
      <c r="N132" s="32">
        <f t="shared" si="28"/>
        <v>231934</v>
      </c>
      <c r="O132" s="37">
        <f t="shared" si="29"/>
        <v>3.2629076278101348</v>
      </c>
      <c r="P132" s="32">
        <f>SUM(P127:P131)</f>
        <v>92758</v>
      </c>
      <c r="Q132" s="32">
        <f>SUM(Q127:Q131)</f>
        <v>602732</v>
      </c>
      <c r="R132" s="32">
        <f>SUM(R127:R131)</f>
        <v>180869</v>
      </c>
      <c r="S132" s="32">
        <f>SUM(S127:S131)</f>
        <v>241287</v>
      </c>
      <c r="T132" s="37">
        <f t="shared" si="30"/>
        <v>1.3340428708070482</v>
      </c>
      <c r="U132" s="37">
        <f t="shared" si="31"/>
        <v>-0.18143987580586041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147813</v>
      </c>
      <c r="E133" s="31">
        <v>147813</v>
      </c>
      <c r="F133" s="31">
        <v>17928</v>
      </c>
      <c r="G133" s="36">
        <f t="shared" si="24"/>
        <v>0.12128838464817032</v>
      </c>
      <c r="H133" s="31">
        <v>179881</v>
      </c>
      <c r="I133" s="36">
        <f t="shared" si="25"/>
        <v>1.216949794672999</v>
      </c>
      <c r="J133" s="31">
        <v>204751</v>
      </c>
      <c r="K133" s="36">
        <f t="shared" si="26"/>
        <v>1.3852029253178002</v>
      </c>
      <c r="L133" s="31">
        <v>21412</v>
      </c>
      <c r="M133" s="36">
        <f t="shared" si="27"/>
        <v>0.14485870660902628</v>
      </c>
      <c r="N133" s="31">
        <f t="shared" si="28"/>
        <v>423972</v>
      </c>
      <c r="O133" s="36">
        <f t="shared" si="29"/>
        <v>2.8682998112479958</v>
      </c>
      <c r="P133" s="31">
        <v>186741</v>
      </c>
      <c r="Q133" s="31">
        <v>139446</v>
      </c>
      <c r="R133" s="31">
        <v>139446</v>
      </c>
      <c r="S133" s="31">
        <v>486861</v>
      </c>
      <c r="T133" s="36">
        <f t="shared" si="30"/>
        <v>3.4913945183081623</v>
      </c>
      <c r="U133" s="36">
        <f t="shared" si="31"/>
        <v>-0.88533851698341559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147813</v>
      </c>
      <c r="E137" s="32">
        <f>SUM(E133:E136)</f>
        <v>147813</v>
      </c>
      <c r="F137" s="32">
        <f>SUM(F133:F136)</f>
        <v>17928</v>
      </c>
      <c r="G137" s="37">
        <f t="shared" ref="G137:G170" si="32">IF(($D137     =0),0,($F137     /$D137     ))</f>
        <v>0.12128838464817032</v>
      </c>
      <c r="H137" s="32">
        <f>SUM(H133:H136)</f>
        <v>179881</v>
      </c>
      <c r="I137" s="37">
        <f t="shared" ref="I137:I170" si="33">IF(($D137     =0),0,($H137     /$D137     ))</f>
        <v>1.216949794672999</v>
      </c>
      <c r="J137" s="32">
        <f>SUM(J133:J136)</f>
        <v>204751</v>
      </c>
      <c r="K137" s="37">
        <f t="shared" ref="K137:K170" si="34">IF(($E137     =0),0,($J137     /$E137     ))</f>
        <v>1.3852029253178002</v>
      </c>
      <c r="L137" s="32">
        <f>SUM(L133:L136)</f>
        <v>21412</v>
      </c>
      <c r="M137" s="37">
        <f t="shared" ref="M137:M170" si="35">IF(($E137     =0),0,($L137     /$E137     ))</f>
        <v>0.14485870660902628</v>
      </c>
      <c r="N137" s="32">
        <f t="shared" ref="N137:N170" si="36">$F137     +$H137     +$J137     +$L137</f>
        <v>423972</v>
      </c>
      <c r="O137" s="37">
        <f t="shared" ref="O137:O170" si="37">IF(($E137     =0),0,($N137     /$E137     ))</f>
        <v>2.8682998112479958</v>
      </c>
      <c r="P137" s="32">
        <f>SUM(P133:P136)</f>
        <v>186741</v>
      </c>
      <c r="Q137" s="32">
        <f>SUM(Q133:Q136)</f>
        <v>139446</v>
      </c>
      <c r="R137" s="32">
        <f>SUM(R133:R136)</f>
        <v>139446</v>
      </c>
      <c r="S137" s="32">
        <f>SUM(S133:S136)</f>
        <v>486861</v>
      </c>
      <c r="T137" s="37">
        <f t="shared" ref="T137:T170" si="38">IF(($R137     =0),0,($S137     /$R137     ))</f>
        <v>3.4913945183081623</v>
      </c>
      <c r="U137" s="37">
        <f t="shared" ref="U137:U170" si="39">IF(($P137     =0),0,(($L137     /$P137     )-1))</f>
        <v>-0.88533851698341559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8000</v>
      </c>
      <c r="E138" s="31">
        <v>8000</v>
      </c>
      <c r="F138" s="31">
        <v>4957</v>
      </c>
      <c r="G138" s="36">
        <f t="shared" si="32"/>
        <v>0.61962499999999998</v>
      </c>
      <c r="H138" s="31">
        <v>0</v>
      </c>
      <c r="I138" s="36">
        <f t="shared" si="33"/>
        <v>0</v>
      </c>
      <c r="J138" s="31">
        <v>8696</v>
      </c>
      <c r="K138" s="36">
        <f t="shared" si="34"/>
        <v>1.087</v>
      </c>
      <c r="L138" s="31">
        <v>609</v>
      </c>
      <c r="M138" s="36">
        <f t="shared" si="35"/>
        <v>7.6124999999999998E-2</v>
      </c>
      <c r="N138" s="31">
        <f t="shared" si="36"/>
        <v>14262</v>
      </c>
      <c r="O138" s="36">
        <f t="shared" si="37"/>
        <v>1.7827500000000001</v>
      </c>
      <c r="P138" s="31">
        <v>0</v>
      </c>
      <c r="Q138" s="31">
        <v>8000</v>
      </c>
      <c r="R138" s="31">
        <v>8000</v>
      </c>
      <c r="S138" s="31">
        <v>4334</v>
      </c>
      <c r="T138" s="36">
        <f t="shared" si="38"/>
        <v>0.54174999999999995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4223665</v>
      </c>
      <c r="E139" s="31">
        <v>3227896</v>
      </c>
      <c r="F139" s="31">
        <v>1666662</v>
      </c>
      <c r="G139" s="36">
        <f t="shared" si="32"/>
        <v>0.39460089756171479</v>
      </c>
      <c r="H139" s="31">
        <v>1333697</v>
      </c>
      <c r="I139" s="36">
        <f t="shared" si="33"/>
        <v>0.31576770411479133</v>
      </c>
      <c r="J139" s="31">
        <v>24267</v>
      </c>
      <c r="K139" s="36">
        <f t="shared" si="34"/>
        <v>7.5179002049632331E-3</v>
      </c>
      <c r="L139" s="31">
        <v>19116</v>
      </c>
      <c r="M139" s="36">
        <f t="shared" si="35"/>
        <v>5.9221238850322312E-3</v>
      </c>
      <c r="N139" s="31">
        <f t="shared" si="36"/>
        <v>3043742</v>
      </c>
      <c r="O139" s="36">
        <f t="shared" si="37"/>
        <v>0.94294921521635144</v>
      </c>
      <c r="P139" s="31">
        <v>6309</v>
      </c>
      <c r="Q139" s="31">
        <v>3988513</v>
      </c>
      <c r="R139" s="31">
        <v>3988513</v>
      </c>
      <c r="S139" s="31">
        <v>3795455</v>
      </c>
      <c r="T139" s="36">
        <f t="shared" si="38"/>
        <v>0.95159649724095174</v>
      </c>
      <c r="U139" s="36">
        <f t="shared" si="39"/>
        <v>2.0299572039942939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70</v>
      </c>
      <c r="K140" s="36">
        <f t="shared" si="34"/>
        <v>0</v>
      </c>
      <c r="L140" s="31">
        <v>555</v>
      </c>
      <c r="M140" s="36">
        <f t="shared" si="35"/>
        <v>0</v>
      </c>
      <c r="N140" s="31">
        <f t="shared" si="36"/>
        <v>625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4231665</v>
      </c>
      <c r="E144" s="32">
        <f>SUM(E138:E143)</f>
        <v>3235896</v>
      </c>
      <c r="F144" s="32">
        <f>SUM(F138:F143)</f>
        <v>1671619</v>
      </c>
      <c r="G144" s="37">
        <f t="shared" si="32"/>
        <v>0.39502630761177931</v>
      </c>
      <c r="H144" s="32">
        <f>SUM(H138:H143)</f>
        <v>1333697</v>
      </c>
      <c r="I144" s="37">
        <f t="shared" si="33"/>
        <v>0.31517074248552285</v>
      </c>
      <c r="J144" s="32">
        <f>SUM(J138:J143)</f>
        <v>33033</v>
      </c>
      <c r="K144" s="37">
        <f t="shared" si="34"/>
        <v>1.0208300884824481E-2</v>
      </c>
      <c r="L144" s="32">
        <f>SUM(L138:L143)</f>
        <v>20280</v>
      </c>
      <c r="M144" s="37">
        <f t="shared" si="35"/>
        <v>6.2671977096915351E-3</v>
      </c>
      <c r="N144" s="32">
        <f t="shared" si="36"/>
        <v>3058629</v>
      </c>
      <c r="O144" s="37">
        <f t="shared" si="37"/>
        <v>0.94521857315562674</v>
      </c>
      <c r="P144" s="32">
        <f>SUM(P138:P143)</f>
        <v>6309</v>
      </c>
      <c r="Q144" s="32">
        <f>SUM(Q138:Q143)</f>
        <v>3996513</v>
      </c>
      <c r="R144" s="32">
        <f>SUM(R138:R143)</f>
        <v>3996513</v>
      </c>
      <c r="S144" s="32">
        <f>SUM(S138:S143)</f>
        <v>3799789</v>
      </c>
      <c r="T144" s="37">
        <f t="shared" si="38"/>
        <v>0.95077608905563427</v>
      </c>
      <c r="U144" s="37">
        <f t="shared" si="39"/>
        <v>2.2144555397051833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1392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435</v>
      </c>
      <c r="M145" s="36">
        <f t="shared" si="35"/>
        <v>0</v>
      </c>
      <c r="N145" s="31">
        <f t="shared" si="36"/>
        <v>1827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261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1392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435</v>
      </c>
      <c r="M150" s="37">
        <f t="shared" si="35"/>
        <v>0</v>
      </c>
      <c r="N150" s="32">
        <f t="shared" si="36"/>
        <v>1827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261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1030000</v>
      </c>
      <c r="E151" s="31">
        <v>1030000</v>
      </c>
      <c r="F151" s="31">
        <v>233414</v>
      </c>
      <c r="G151" s="36">
        <f t="shared" si="32"/>
        <v>0.22661553398058251</v>
      </c>
      <c r="H151" s="31">
        <v>233421</v>
      </c>
      <c r="I151" s="36">
        <f t="shared" si="33"/>
        <v>0.22662233009708738</v>
      </c>
      <c r="J151" s="31">
        <v>233418</v>
      </c>
      <c r="K151" s="36">
        <f t="shared" si="34"/>
        <v>0.22661941747572817</v>
      </c>
      <c r="L151" s="31">
        <v>233418</v>
      </c>
      <c r="M151" s="36">
        <f t="shared" si="35"/>
        <v>0.22661941747572817</v>
      </c>
      <c r="N151" s="31">
        <f t="shared" si="36"/>
        <v>933671</v>
      </c>
      <c r="O151" s="36">
        <f t="shared" si="37"/>
        <v>0.9064766990291262</v>
      </c>
      <c r="P151" s="31">
        <v>221522</v>
      </c>
      <c r="Q151" s="31">
        <v>577000</v>
      </c>
      <c r="R151" s="31">
        <v>898000</v>
      </c>
      <c r="S151" s="31">
        <v>330535</v>
      </c>
      <c r="T151" s="36">
        <f t="shared" si="38"/>
        <v>0.36807906458797329</v>
      </c>
      <c r="U151" s="36">
        <f t="shared" si="39"/>
        <v>5.370121252065263E-2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5451000</v>
      </c>
      <c r="E152" s="31">
        <v>11601000</v>
      </c>
      <c r="F152" s="31">
        <v>2560462</v>
      </c>
      <c r="G152" s="36">
        <f t="shared" si="32"/>
        <v>0.46972335351311684</v>
      </c>
      <c r="H152" s="31">
        <v>3025397</v>
      </c>
      <c r="I152" s="36">
        <f t="shared" si="33"/>
        <v>0.55501687763713081</v>
      </c>
      <c r="J152" s="31">
        <v>3287618</v>
      </c>
      <c r="K152" s="36">
        <f t="shared" si="34"/>
        <v>0.28339091457632964</v>
      </c>
      <c r="L152" s="31">
        <v>6659332</v>
      </c>
      <c r="M152" s="36">
        <f t="shared" si="35"/>
        <v>0.57403085940867171</v>
      </c>
      <c r="N152" s="31">
        <f t="shared" si="36"/>
        <v>15532809</v>
      </c>
      <c r="O152" s="36">
        <f t="shared" si="37"/>
        <v>1.3389198344970261</v>
      </c>
      <c r="P152" s="31">
        <v>431872</v>
      </c>
      <c r="Q152" s="31">
        <v>5836800</v>
      </c>
      <c r="R152" s="31">
        <v>6313801</v>
      </c>
      <c r="S152" s="31">
        <v>7759756</v>
      </c>
      <c r="T152" s="36">
        <f t="shared" si="38"/>
        <v>1.2290149784575093</v>
      </c>
      <c r="U152" s="36">
        <f t="shared" si="39"/>
        <v>14.419689167160641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5632600</v>
      </c>
      <c r="E153" s="31">
        <v>5509200</v>
      </c>
      <c r="F153" s="31">
        <v>786965</v>
      </c>
      <c r="G153" s="36">
        <f t="shared" si="32"/>
        <v>0.13971611689095623</v>
      </c>
      <c r="H153" s="31">
        <v>794201</v>
      </c>
      <c r="I153" s="36">
        <f t="shared" si="33"/>
        <v>0.14100078116677911</v>
      </c>
      <c r="J153" s="31">
        <v>862106</v>
      </c>
      <c r="K153" s="36">
        <f t="shared" si="34"/>
        <v>0.15648478908008423</v>
      </c>
      <c r="L153" s="31">
        <v>3083176</v>
      </c>
      <c r="M153" s="36">
        <f t="shared" si="35"/>
        <v>0.55964132723444415</v>
      </c>
      <c r="N153" s="31">
        <f t="shared" si="36"/>
        <v>5526448</v>
      </c>
      <c r="O153" s="36">
        <f t="shared" si="37"/>
        <v>1.0031307630871995</v>
      </c>
      <c r="P153" s="31">
        <v>3628149</v>
      </c>
      <c r="Q153" s="31">
        <v>6911180</v>
      </c>
      <c r="R153" s="31">
        <v>6911180</v>
      </c>
      <c r="S153" s="31">
        <v>6902722</v>
      </c>
      <c r="T153" s="36">
        <f t="shared" si="38"/>
        <v>0.99877618583223127</v>
      </c>
      <c r="U153" s="36">
        <f t="shared" si="39"/>
        <v>-0.1502068961335381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12113600</v>
      </c>
      <c r="E157" s="32">
        <f>SUM(E151:E156)</f>
        <v>18140200</v>
      </c>
      <c r="F157" s="32">
        <f>SUM(F151:F156)</f>
        <v>3580841</v>
      </c>
      <c r="G157" s="37">
        <f t="shared" si="32"/>
        <v>0.2956050224541012</v>
      </c>
      <c r="H157" s="32">
        <f>SUM(H151:H156)</f>
        <v>4053019</v>
      </c>
      <c r="I157" s="37">
        <f t="shared" si="33"/>
        <v>0.33458418636903975</v>
      </c>
      <c r="J157" s="32">
        <f>SUM(J151:J156)</f>
        <v>4383142</v>
      </c>
      <c r="K157" s="37">
        <f t="shared" si="34"/>
        <v>0.24162589166602352</v>
      </c>
      <c r="L157" s="32">
        <f>SUM(L151:L156)</f>
        <v>9975926</v>
      </c>
      <c r="M157" s="37">
        <f t="shared" si="35"/>
        <v>0.54993473059833964</v>
      </c>
      <c r="N157" s="32">
        <f t="shared" si="36"/>
        <v>21992928</v>
      </c>
      <c r="O157" s="37">
        <f t="shared" si="37"/>
        <v>1.2123861919934731</v>
      </c>
      <c r="P157" s="32">
        <f>SUM(P151:P156)</f>
        <v>4281543</v>
      </c>
      <c r="Q157" s="32">
        <f>SUM(Q151:Q156)</f>
        <v>13324980</v>
      </c>
      <c r="R157" s="32">
        <f>SUM(R151:R156)</f>
        <v>14122981</v>
      </c>
      <c r="S157" s="32">
        <f>SUM(S151:S156)</f>
        <v>14993013</v>
      </c>
      <c r="T157" s="37">
        <f t="shared" si="38"/>
        <v>1.061603991395301</v>
      </c>
      <c r="U157" s="37">
        <f t="shared" si="39"/>
        <v>1.3299838399380786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58292880</v>
      </c>
      <c r="E159" s="31">
        <v>58342880</v>
      </c>
      <c r="F159" s="31">
        <v>24152171</v>
      </c>
      <c r="G159" s="36">
        <f t="shared" si="32"/>
        <v>0.41432454529609791</v>
      </c>
      <c r="H159" s="31">
        <v>19213826</v>
      </c>
      <c r="I159" s="36">
        <f t="shared" si="33"/>
        <v>0.32960845303920477</v>
      </c>
      <c r="J159" s="31">
        <v>14491278</v>
      </c>
      <c r="K159" s="36">
        <f t="shared" si="34"/>
        <v>0.24838125920420795</v>
      </c>
      <c r="L159" s="31">
        <v>-26652</v>
      </c>
      <c r="M159" s="36">
        <f t="shared" si="35"/>
        <v>-4.5681666726085516E-4</v>
      </c>
      <c r="N159" s="31">
        <f t="shared" si="36"/>
        <v>57830623</v>
      </c>
      <c r="O159" s="36">
        <f t="shared" si="37"/>
        <v>0.99121988835655694</v>
      </c>
      <c r="P159" s="31">
        <v>15452</v>
      </c>
      <c r="Q159" s="31">
        <v>51303576</v>
      </c>
      <c r="R159" s="31">
        <v>51403576</v>
      </c>
      <c r="S159" s="31">
        <v>50930308</v>
      </c>
      <c r="T159" s="36">
        <f t="shared" si="38"/>
        <v>0.99079309190473441</v>
      </c>
      <c r="U159" s="36">
        <f t="shared" si="39"/>
        <v>-2.7248252653378202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58292880</v>
      </c>
      <c r="E163" s="32">
        <f>SUM(E158:E162)</f>
        <v>58342880</v>
      </c>
      <c r="F163" s="32">
        <f>SUM(F158:F162)</f>
        <v>24152171</v>
      </c>
      <c r="G163" s="37">
        <f t="shared" si="32"/>
        <v>0.41432454529609791</v>
      </c>
      <c r="H163" s="32">
        <f>SUM(H158:H162)</f>
        <v>19213826</v>
      </c>
      <c r="I163" s="37">
        <f t="shared" si="33"/>
        <v>0.32960845303920477</v>
      </c>
      <c r="J163" s="32">
        <f>SUM(J158:J162)</f>
        <v>14491278</v>
      </c>
      <c r="K163" s="37">
        <f t="shared" si="34"/>
        <v>0.24838125920420795</v>
      </c>
      <c r="L163" s="32">
        <f>SUM(L158:L162)</f>
        <v>-26652</v>
      </c>
      <c r="M163" s="37">
        <f t="shared" si="35"/>
        <v>-4.5681666726085516E-4</v>
      </c>
      <c r="N163" s="32">
        <f t="shared" si="36"/>
        <v>57830623</v>
      </c>
      <c r="O163" s="37">
        <f t="shared" si="37"/>
        <v>0.99121988835655694</v>
      </c>
      <c r="P163" s="32">
        <f>SUM(P158:P162)</f>
        <v>15452</v>
      </c>
      <c r="Q163" s="32">
        <f>SUM(Q158:Q162)</f>
        <v>51303576</v>
      </c>
      <c r="R163" s="32">
        <f>SUM(R158:R162)</f>
        <v>51403576</v>
      </c>
      <c r="S163" s="32">
        <f>SUM(S158:S162)</f>
        <v>50930308</v>
      </c>
      <c r="T163" s="37">
        <f t="shared" si="38"/>
        <v>0.99079309190473441</v>
      </c>
      <c r="U163" s="37">
        <f t="shared" si="39"/>
        <v>-2.7248252653378202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333408</v>
      </c>
      <c r="E164" s="31">
        <v>333408</v>
      </c>
      <c r="F164" s="31">
        <v>53678</v>
      </c>
      <c r="G164" s="36">
        <f t="shared" si="32"/>
        <v>0.16099793646223245</v>
      </c>
      <c r="H164" s="31">
        <v>108759</v>
      </c>
      <c r="I164" s="36">
        <f t="shared" si="33"/>
        <v>0.32620393031960843</v>
      </c>
      <c r="J164" s="31">
        <v>84821</v>
      </c>
      <c r="K164" s="36">
        <f t="shared" si="34"/>
        <v>0.25440601305307609</v>
      </c>
      <c r="L164" s="31">
        <v>85699</v>
      </c>
      <c r="M164" s="36">
        <f t="shared" si="35"/>
        <v>0.25703942316921008</v>
      </c>
      <c r="N164" s="31">
        <f t="shared" si="36"/>
        <v>332957</v>
      </c>
      <c r="O164" s="36">
        <f t="shared" si="37"/>
        <v>0.99864730300412707</v>
      </c>
      <c r="P164" s="31">
        <v>74721</v>
      </c>
      <c r="Q164" s="31">
        <v>125156</v>
      </c>
      <c r="R164" s="31">
        <v>316626</v>
      </c>
      <c r="S164" s="31">
        <v>307063</v>
      </c>
      <c r="T164" s="36">
        <f t="shared" si="38"/>
        <v>0.96979717395286558</v>
      </c>
      <c r="U164" s="36">
        <f t="shared" si="39"/>
        <v>0.14691987526933525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333408</v>
      </c>
      <c r="E169" s="32">
        <f>SUM(E164:E168)</f>
        <v>333408</v>
      </c>
      <c r="F169" s="32">
        <f>SUM(F164:F168)</f>
        <v>53678</v>
      </c>
      <c r="G169" s="37">
        <f t="shared" si="32"/>
        <v>0.16099793646223245</v>
      </c>
      <c r="H169" s="32">
        <f>SUM(H164:H168)</f>
        <v>108759</v>
      </c>
      <c r="I169" s="37">
        <f t="shared" si="33"/>
        <v>0.32620393031960843</v>
      </c>
      <c r="J169" s="32">
        <f>SUM(J164:J168)</f>
        <v>84821</v>
      </c>
      <c r="K169" s="37">
        <f t="shared" si="34"/>
        <v>0.25440601305307609</v>
      </c>
      <c r="L169" s="32">
        <f>SUM(L164:L168)</f>
        <v>85699</v>
      </c>
      <c r="M169" s="37">
        <f t="shared" si="35"/>
        <v>0.25703942316921008</v>
      </c>
      <c r="N169" s="32">
        <f t="shared" si="36"/>
        <v>332957</v>
      </c>
      <c r="O169" s="37">
        <f t="shared" si="37"/>
        <v>0.99864730300412707</v>
      </c>
      <c r="P169" s="32">
        <f>SUM(P164:P168)</f>
        <v>74721</v>
      </c>
      <c r="Q169" s="32">
        <f>SUM(Q164:Q168)</f>
        <v>125156</v>
      </c>
      <c r="R169" s="32">
        <f>SUM(R164:R168)</f>
        <v>316626</v>
      </c>
      <c r="S169" s="32">
        <f>SUM(S164:S168)</f>
        <v>307063</v>
      </c>
      <c r="T169" s="37">
        <f t="shared" si="38"/>
        <v>0.96979717395286558</v>
      </c>
      <c r="U169" s="37">
        <f t="shared" si="39"/>
        <v>0.14691987526933525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356701249</v>
      </c>
      <c r="E170" s="32">
        <f>SUM(E105,E107:E111,E113:E120,E122:E125,E127:E131,E133:E136,E138:E143,E145:E149,E151:E156,E158:E162,E164:E168)</f>
        <v>353324436</v>
      </c>
      <c r="F170" s="32">
        <f>SUM(F105,F107:F111,F113:F120,F122:F125,F127:F131,F133:F136,F138:F143,F145:F149,F151:F156,F158:F162,F164:F168)</f>
        <v>58327811</v>
      </c>
      <c r="G170" s="37">
        <f t="shared" si="32"/>
        <v>0.16352006381676562</v>
      </c>
      <c r="H170" s="32">
        <f>SUM(H105,H107:H111,H113:H120,H122:H125,H127:H131,H133:H136,H138:H143,H145:H149,H151:H156,H158:H162,H164:H168)</f>
        <v>108671609</v>
      </c>
      <c r="I170" s="37">
        <f t="shared" si="33"/>
        <v>0.30465721469901552</v>
      </c>
      <c r="J170" s="32">
        <f>SUM(J105,J107:J111,J113:J120,J122:J125,J127:J131,J133:J136,J138:J143,J145:J149,J151:J156,J158:J162,J164:J168)</f>
        <v>75289371</v>
      </c>
      <c r="K170" s="37">
        <f t="shared" si="34"/>
        <v>0.21308849128114082</v>
      </c>
      <c r="L170" s="32">
        <f>SUM(L105,L107:L111,L113:L120,L122:L125,L127:L131,L133:L136,L138:L143,L145:L149,L151:L156,L158:L162,L164:L168)</f>
        <v>55518601</v>
      </c>
      <c r="M170" s="37">
        <f t="shared" si="35"/>
        <v>0.15713207280121436</v>
      </c>
      <c r="N170" s="32">
        <f t="shared" si="36"/>
        <v>297807392</v>
      </c>
      <c r="O170" s="37">
        <f t="shared" si="37"/>
        <v>0.84287233391352534</v>
      </c>
      <c r="P170" s="32">
        <f>SUM(P105,P107:P111,P113:P120,P122:P125,P127:P131,P133:P136,P138:P143,P145:P149,P151:P156,P158:P162,P164:P168)</f>
        <v>55085347</v>
      </c>
      <c r="Q170" s="32">
        <f>SUM(Q105,Q107:Q111,Q113:Q120,Q122:Q125,Q127:Q131,Q133:Q136,Q138:Q143,Q145:Q149,Q151:Q156,Q158:Q162,Q164:Q168)</f>
        <v>246535896</v>
      </c>
      <c r="R170" s="32">
        <f>SUM(R105,R107:R111,R113:R120,R122:R125,R127:R131,R133:R136,R138:R143,R145:R149,R151:R156,R158:R162,R164:R168)</f>
        <v>292512864</v>
      </c>
      <c r="S170" s="32">
        <f>SUM(S105,S107:S111,S113:S120,S122:S125,S127:S131,S133:S136,S138:S143,S145:S149,S151:S156,S158:S162,S164:S168)</f>
        <v>275664188</v>
      </c>
      <c r="T170" s="37">
        <f t="shared" si="38"/>
        <v>0.94240022209758267</v>
      </c>
      <c r="U170" s="37">
        <f t="shared" si="39"/>
        <v>7.8651406153436021E-3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60000</v>
      </c>
      <c r="F173" s="31">
        <v>22527</v>
      </c>
      <c r="G173" s="36">
        <f t="shared" ref="G173:G205" si="40">IF(($D173     =0),0,($F173     /$D173     ))</f>
        <v>5.006E-2</v>
      </c>
      <c r="H173" s="31">
        <v>8882</v>
      </c>
      <c r="I173" s="36">
        <f t="shared" ref="I173:I205" si="41">IF(($D173     =0),0,($H173     /$D173     ))</f>
        <v>1.9737777777777778E-2</v>
      </c>
      <c r="J173" s="31">
        <v>8869</v>
      </c>
      <c r="K173" s="36">
        <f t="shared" ref="K173:K205" si="42">IF(($E173     =0),0,($J173     /$E173     ))</f>
        <v>0.14781666666666668</v>
      </c>
      <c r="L173" s="31">
        <v>3787</v>
      </c>
      <c r="M173" s="36">
        <f t="shared" ref="M173:M205" si="43">IF(($E173     =0),0,($L173     /$E173     ))</f>
        <v>6.3116666666666668E-2</v>
      </c>
      <c r="N173" s="31">
        <f t="shared" ref="N173:N205" si="44">$F173     +$H173     +$J173     +$L173</f>
        <v>44065</v>
      </c>
      <c r="O173" s="36">
        <f t="shared" ref="O173:O205" si="45">IF(($E173     =0),0,($N173     /$E173     ))</f>
        <v>0.73441666666666672</v>
      </c>
      <c r="P173" s="31">
        <v>4870</v>
      </c>
      <c r="Q173" s="31">
        <v>50000</v>
      </c>
      <c r="R173" s="31">
        <v>450000</v>
      </c>
      <c r="S173" s="31">
        <v>242486</v>
      </c>
      <c r="T173" s="36">
        <f t="shared" ref="T173:T205" si="46">IF(($R173     =0),0,($S173     /$R173     ))</f>
        <v>0.53885777777777777</v>
      </c>
      <c r="U173" s="36">
        <f t="shared" ref="U173:U205" si="47">IF(($P173     =0),0,(($L173     /$P173     )-1))</f>
        <v>-0.2223819301848049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143304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136092</v>
      </c>
      <c r="R174" s="31">
        <v>136092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502320</v>
      </c>
      <c r="F175" s="31">
        <v>71542</v>
      </c>
      <c r="G175" s="36">
        <f t="shared" si="40"/>
        <v>0.14860744138125861</v>
      </c>
      <c r="H175" s="31">
        <v>84110</v>
      </c>
      <c r="I175" s="36">
        <f t="shared" si="41"/>
        <v>0.17471376107150571</v>
      </c>
      <c r="J175" s="31">
        <v>44497</v>
      </c>
      <c r="K175" s="36">
        <f t="shared" si="42"/>
        <v>8.8582974996018471E-2</v>
      </c>
      <c r="L175" s="31">
        <v>146744</v>
      </c>
      <c r="M175" s="36">
        <f t="shared" si="43"/>
        <v>0.29213250517598344</v>
      </c>
      <c r="N175" s="31">
        <f t="shared" si="44"/>
        <v>346893</v>
      </c>
      <c r="O175" s="36">
        <f t="shared" si="45"/>
        <v>0.69058170090778781</v>
      </c>
      <c r="P175" s="31">
        <v>79092</v>
      </c>
      <c r="Q175" s="31">
        <v>471416</v>
      </c>
      <c r="R175" s="31">
        <v>471416</v>
      </c>
      <c r="S175" s="31">
        <v>275539</v>
      </c>
      <c r="T175" s="36">
        <f t="shared" si="46"/>
        <v>0.58449225312675002</v>
      </c>
      <c r="U175" s="36">
        <f t="shared" si="47"/>
        <v>0.85535831689677844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3198</v>
      </c>
      <c r="G178" s="36">
        <f t="shared" si="40"/>
        <v>0</v>
      </c>
      <c r="H178" s="31">
        <v>3198</v>
      </c>
      <c r="I178" s="36">
        <f t="shared" si="41"/>
        <v>0</v>
      </c>
      <c r="J178" s="31">
        <v>3198</v>
      </c>
      <c r="K178" s="36">
        <f t="shared" si="42"/>
        <v>0</v>
      </c>
      <c r="L178" s="31">
        <v>3198</v>
      </c>
      <c r="M178" s="36">
        <f t="shared" si="43"/>
        <v>0</v>
      </c>
      <c r="N178" s="31">
        <f t="shared" si="44"/>
        <v>12792</v>
      </c>
      <c r="O178" s="36">
        <f t="shared" si="45"/>
        <v>0</v>
      </c>
      <c r="P178" s="31">
        <v>4048</v>
      </c>
      <c r="Q178" s="31">
        <v>0</v>
      </c>
      <c r="R178" s="31">
        <v>0</v>
      </c>
      <c r="S178" s="31">
        <v>12144</v>
      </c>
      <c r="T178" s="36">
        <f t="shared" si="46"/>
        <v>0</v>
      </c>
      <c r="U178" s="36">
        <f t="shared" si="47"/>
        <v>-0.20998023715415015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1074720</v>
      </c>
      <c r="E179" s="32">
        <f>SUM(E173:E178)</f>
        <v>562320</v>
      </c>
      <c r="F179" s="32">
        <f>SUM(F173:F178)</f>
        <v>97267</v>
      </c>
      <c r="G179" s="37">
        <f t="shared" si="40"/>
        <v>9.0504503498585673E-2</v>
      </c>
      <c r="H179" s="32">
        <f>SUM(H173:H178)</f>
        <v>96190</v>
      </c>
      <c r="I179" s="37">
        <f t="shared" si="41"/>
        <v>8.9502382015780854E-2</v>
      </c>
      <c r="J179" s="32">
        <f>SUM(J173:J178)</f>
        <v>56564</v>
      </c>
      <c r="K179" s="37">
        <f t="shared" si="42"/>
        <v>0.10059041115379143</v>
      </c>
      <c r="L179" s="32">
        <f>SUM(L173:L178)</f>
        <v>153729</v>
      </c>
      <c r="M179" s="37">
        <f t="shared" si="43"/>
        <v>0.27338348271446861</v>
      </c>
      <c r="N179" s="32">
        <f t="shared" si="44"/>
        <v>403750</v>
      </c>
      <c r="O179" s="37">
        <f t="shared" si="45"/>
        <v>0.71800754019063873</v>
      </c>
      <c r="P179" s="32">
        <f>SUM(P173:P178)</f>
        <v>88010</v>
      </c>
      <c r="Q179" s="32">
        <f>SUM(Q173:Q178)</f>
        <v>657508</v>
      </c>
      <c r="R179" s="32">
        <f>SUM(R173:R178)</f>
        <v>1057508</v>
      </c>
      <c r="S179" s="32">
        <f>SUM(S173:S178)</f>
        <v>530169</v>
      </c>
      <c r="T179" s="37">
        <f t="shared" si="46"/>
        <v>0.50133805134334686</v>
      </c>
      <c r="U179" s="37">
        <f t="shared" si="47"/>
        <v>0.74672196341324848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1700000</v>
      </c>
      <c r="E181" s="31">
        <v>1400000</v>
      </c>
      <c r="F181" s="31">
        <v>398882</v>
      </c>
      <c r="G181" s="36">
        <f t="shared" si="40"/>
        <v>0.23463647058823531</v>
      </c>
      <c r="H181" s="31">
        <v>313096</v>
      </c>
      <c r="I181" s="36">
        <f t="shared" si="41"/>
        <v>0.18417411764705882</v>
      </c>
      <c r="J181" s="31">
        <v>215272</v>
      </c>
      <c r="K181" s="36">
        <f t="shared" si="42"/>
        <v>0.15376571428571428</v>
      </c>
      <c r="L181" s="31">
        <v>218327</v>
      </c>
      <c r="M181" s="36">
        <f t="shared" si="43"/>
        <v>0.15594785714285714</v>
      </c>
      <c r="N181" s="31">
        <f t="shared" si="44"/>
        <v>1145577</v>
      </c>
      <c r="O181" s="36">
        <f t="shared" si="45"/>
        <v>0.8182692857142857</v>
      </c>
      <c r="P181" s="31">
        <v>278464</v>
      </c>
      <c r="Q181" s="31">
        <v>1257600</v>
      </c>
      <c r="R181" s="31">
        <v>1500000</v>
      </c>
      <c r="S181" s="31">
        <v>1594488</v>
      </c>
      <c r="T181" s="36">
        <f t="shared" si="46"/>
        <v>1.0629919999999999</v>
      </c>
      <c r="U181" s="36">
        <f t="shared" si="47"/>
        <v>-0.215959693173983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107178</v>
      </c>
      <c r="E182" s="31">
        <v>107178</v>
      </c>
      <c r="F182" s="31">
        <v>32301</v>
      </c>
      <c r="G182" s="36">
        <f t="shared" si="40"/>
        <v>0.30137714829535911</v>
      </c>
      <c r="H182" s="31">
        <v>32301</v>
      </c>
      <c r="I182" s="36">
        <f t="shared" si="41"/>
        <v>0.30137714829535911</v>
      </c>
      <c r="J182" s="31">
        <v>32301</v>
      </c>
      <c r="K182" s="36">
        <f t="shared" si="42"/>
        <v>0.30137714829535911</v>
      </c>
      <c r="L182" s="31">
        <v>32634</v>
      </c>
      <c r="M182" s="36">
        <f t="shared" si="43"/>
        <v>0.30448412920562057</v>
      </c>
      <c r="N182" s="31">
        <f t="shared" si="44"/>
        <v>129537</v>
      </c>
      <c r="O182" s="36">
        <f t="shared" si="45"/>
        <v>1.208615574091698</v>
      </c>
      <c r="P182" s="31">
        <v>32301</v>
      </c>
      <c r="Q182" s="31">
        <v>101784</v>
      </c>
      <c r="R182" s="31">
        <v>101784</v>
      </c>
      <c r="S182" s="31">
        <v>97119</v>
      </c>
      <c r="T182" s="36">
        <f t="shared" si="46"/>
        <v>0.95416764913935392</v>
      </c>
      <c r="U182" s="36">
        <f t="shared" si="47"/>
        <v>1.0309278350515427E-2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1807178</v>
      </c>
      <c r="E185" s="32">
        <f>SUM(E180:E184)</f>
        <v>1507178</v>
      </c>
      <c r="F185" s="32">
        <f>SUM(F180:F184)</f>
        <v>431183</v>
      </c>
      <c r="G185" s="37">
        <f t="shared" si="40"/>
        <v>0.23859464867323529</v>
      </c>
      <c r="H185" s="32">
        <f>SUM(H180:H184)</f>
        <v>345397</v>
      </c>
      <c r="I185" s="37">
        <f t="shared" si="41"/>
        <v>0.19112505796329968</v>
      </c>
      <c r="J185" s="32">
        <f>SUM(J180:J184)</f>
        <v>247573</v>
      </c>
      <c r="K185" s="37">
        <f t="shared" si="42"/>
        <v>0.16426261529825939</v>
      </c>
      <c r="L185" s="32">
        <f>SUM(L180:L184)</f>
        <v>250961</v>
      </c>
      <c r="M185" s="37">
        <f t="shared" si="43"/>
        <v>0.16651052496785382</v>
      </c>
      <c r="N185" s="32">
        <f t="shared" si="44"/>
        <v>1275114</v>
      </c>
      <c r="O185" s="37">
        <f t="shared" si="45"/>
        <v>0.84602747651571353</v>
      </c>
      <c r="P185" s="32">
        <f>SUM(P180:P184)</f>
        <v>310765</v>
      </c>
      <c r="Q185" s="32">
        <f>SUM(Q180:Q184)</f>
        <v>1359384</v>
      </c>
      <c r="R185" s="32">
        <f>SUM(R180:R184)</f>
        <v>1601784</v>
      </c>
      <c r="S185" s="32">
        <f>SUM(S180:S184)</f>
        <v>1691607</v>
      </c>
      <c r="T185" s="37">
        <f t="shared" si="46"/>
        <v>1.0560768493130159</v>
      </c>
      <c r="U185" s="37">
        <f t="shared" si="47"/>
        <v>-0.19244123372966715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249544</v>
      </c>
      <c r="E187" s="31">
        <v>249544</v>
      </c>
      <c r="F187" s="31">
        <v>56691</v>
      </c>
      <c r="G187" s="36">
        <f t="shared" si="40"/>
        <v>0.22717837335299587</v>
      </c>
      <c r="H187" s="31">
        <v>55392</v>
      </c>
      <c r="I187" s="36">
        <f t="shared" si="41"/>
        <v>0.22197287853043951</v>
      </c>
      <c r="J187" s="31">
        <v>55393</v>
      </c>
      <c r="K187" s="36">
        <f t="shared" si="42"/>
        <v>0.22197688583977174</v>
      </c>
      <c r="L187" s="31">
        <v>56163</v>
      </c>
      <c r="M187" s="36">
        <f t="shared" si="43"/>
        <v>0.22506251402558267</v>
      </c>
      <c r="N187" s="31">
        <f t="shared" si="44"/>
        <v>223639</v>
      </c>
      <c r="O187" s="36">
        <f t="shared" si="45"/>
        <v>0.89619065174878976</v>
      </c>
      <c r="P187" s="31">
        <v>55392</v>
      </c>
      <c r="Q187" s="31">
        <v>269991</v>
      </c>
      <c r="R187" s="31">
        <v>269991</v>
      </c>
      <c r="S187" s="31">
        <v>207308</v>
      </c>
      <c r="T187" s="36">
        <f t="shared" si="46"/>
        <v>0.76783300184080205</v>
      </c>
      <c r="U187" s="36">
        <f t="shared" si="47"/>
        <v>1.3918977469670635E-2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3632802</v>
      </c>
      <c r="E188" s="31">
        <v>3000698</v>
      </c>
      <c r="F188" s="31">
        <v>836986</v>
      </c>
      <c r="G188" s="36">
        <f t="shared" si="40"/>
        <v>0.23039681215766783</v>
      </c>
      <c r="H188" s="31">
        <v>715351</v>
      </c>
      <c r="I188" s="36">
        <f t="shared" si="41"/>
        <v>0.19691439280202994</v>
      </c>
      <c r="J188" s="31">
        <v>904191</v>
      </c>
      <c r="K188" s="36">
        <f t="shared" si="42"/>
        <v>0.30132689127662965</v>
      </c>
      <c r="L188" s="31">
        <v>693037</v>
      </c>
      <c r="M188" s="36">
        <f t="shared" si="43"/>
        <v>0.23095859696643914</v>
      </c>
      <c r="N188" s="31">
        <f t="shared" si="44"/>
        <v>3149565</v>
      </c>
      <c r="O188" s="36">
        <f t="shared" si="45"/>
        <v>1.0496107905560639</v>
      </c>
      <c r="P188" s="31">
        <v>747025</v>
      </c>
      <c r="Q188" s="31">
        <v>3469728</v>
      </c>
      <c r="R188" s="31">
        <v>3469728</v>
      </c>
      <c r="S188" s="31">
        <v>3884434</v>
      </c>
      <c r="T188" s="36">
        <f t="shared" si="46"/>
        <v>1.1195211843694952</v>
      </c>
      <c r="U188" s="36">
        <f t="shared" si="47"/>
        <v>-7.2270673672233166E-2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4798000</v>
      </c>
      <c r="F190" s="31">
        <v>2152916</v>
      </c>
      <c r="G190" s="36">
        <f t="shared" si="40"/>
        <v>0.4166665376427327</v>
      </c>
      <c r="H190" s="31">
        <v>1722333</v>
      </c>
      <c r="I190" s="36">
        <f t="shared" si="41"/>
        <v>0.33333326882136638</v>
      </c>
      <c r="J190" s="31">
        <v>1291750</v>
      </c>
      <c r="K190" s="36">
        <f t="shared" si="42"/>
        <v>0.26922676115047939</v>
      </c>
      <c r="L190" s="31">
        <v>0</v>
      </c>
      <c r="M190" s="36">
        <f t="shared" si="43"/>
        <v>0</v>
      </c>
      <c r="N190" s="31">
        <f t="shared" si="44"/>
        <v>5166999</v>
      </c>
      <c r="O190" s="36">
        <f t="shared" si="45"/>
        <v>1.0769068361817424</v>
      </c>
      <c r="P190" s="31">
        <v>0</v>
      </c>
      <c r="Q190" s="31">
        <v>4787000</v>
      </c>
      <c r="R190" s="31">
        <v>4835000</v>
      </c>
      <c r="S190" s="31">
        <v>1343811659</v>
      </c>
      <c r="T190" s="36">
        <f t="shared" si="46"/>
        <v>277.93415904860393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9049346</v>
      </c>
      <c r="E191" s="32">
        <f>SUM(E186:E190)</f>
        <v>8048242</v>
      </c>
      <c r="F191" s="32">
        <f>SUM(F186:F190)</f>
        <v>3046593</v>
      </c>
      <c r="G191" s="37">
        <f t="shared" si="40"/>
        <v>0.33666443961806741</v>
      </c>
      <c r="H191" s="32">
        <f>SUM(H186:H190)</f>
        <v>2493076</v>
      </c>
      <c r="I191" s="37">
        <f t="shared" si="41"/>
        <v>0.27549791996018275</v>
      </c>
      <c r="J191" s="32">
        <f>SUM(J186:J190)</f>
        <v>2251334</v>
      </c>
      <c r="K191" s="37">
        <f t="shared" si="42"/>
        <v>0.27972990871795356</v>
      </c>
      <c r="L191" s="32">
        <f>SUM(L186:L190)</f>
        <v>749200</v>
      </c>
      <c r="M191" s="37">
        <f t="shared" si="43"/>
        <v>9.3088652155340262E-2</v>
      </c>
      <c r="N191" s="32">
        <f t="shared" si="44"/>
        <v>8540203</v>
      </c>
      <c r="O191" s="37">
        <f t="shared" si="45"/>
        <v>1.0611265168219346</v>
      </c>
      <c r="P191" s="32">
        <f>SUM(P186:P190)</f>
        <v>802417</v>
      </c>
      <c r="Q191" s="32">
        <f>SUM(Q186:Q190)</f>
        <v>8526719</v>
      </c>
      <c r="R191" s="32">
        <f>SUM(R186:R190)</f>
        <v>8574719</v>
      </c>
      <c r="S191" s="32">
        <f>SUM(S186:S190)</f>
        <v>1347903401</v>
      </c>
      <c r="T191" s="37">
        <f t="shared" si="46"/>
        <v>157.19505222270257</v>
      </c>
      <c r="U191" s="37">
        <f t="shared" si="47"/>
        <v>-6.6320878047199883E-2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7320</v>
      </c>
      <c r="E195" s="31">
        <v>7320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2529</v>
      </c>
      <c r="K195" s="36">
        <f t="shared" si="42"/>
        <v>0.3454918032786885</v>
      </c>
      <c r="L195" s="31">
        <v>751</v>
      </c>
      <c r="M195" s="36">
        <f t="shared" si="43"/>
        <v>0.10259562841530055</v>
      </c>
      <c r="N195" s="31">
        <f t="shared" si="44"/>
        <v>3280</v>
      </c>
      <c r="O195" s="36">
        <f t="shared" si="45"/>
        <v>0.44808743169398907</v>
      </c>
      <c r="P195" s="31">
        <v>435</v>
      </c>
      <c r="Q195" s="31">
        <v>6952</v>
      </c>
      <c r="R195" s="31">
        <v>6952</v>
      </c>
      <c r="S195" s="31">
        <v>870</v>
      </c>
      <c r="T195" s="36">
        <f t="shared" si="46"/>
        <v>0.12514384349827387</v>
      </c>
      <c r="U195" s="36">
        <f t="shared" si="47"/>
        <v>0.72643678160919545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66785</v>
      </c>
      <c r="E196" s="31">
        <v>66785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1183</v>
      </c>
      <c r="K196" s="36">
        <f t="shared" si="42"/>
        <v>1.771355843378004E-2</v>
      </c>
      <c r="L196" s="31">
        <v>0</v>
      </c>
      <c r="M196" s="36">
        <f t="shared" si="43"/>
        <v>0</v>
      </c>
      <c r="N196" s="31">
        <f t="shared" si="44"/>
        <v>1183</v>
      </c>
      <c r="O196" s="36">
        <f t="shared" si="45"/>
        <v>1.771355843378004E-2</v>
      </c>
      <c r="P196" s="31">
        <v>2522</v>
      </c>
      <c r="Q196" s="31">
        <v>63424</v>
      </c>
      <c r="R196" s="31">
        <v>63424</v>
      </c>
      <c r="S196" s="31">
        <v>6023</v>
      </c>
      <c r="T196" s="36">
        <f t="shared" si="46"/>
        <v>9.4964051463168511E-2</v>
      </c>
      <c r="U196" s="36">
        <f t="shared" si="47"/>
        <v>-1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74105</v>
      </c>
      <c r="E198" s="32">
        <f>SUM(E192:E197)</f>
        <v>74105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3712</v>
      </c>
      <c r="K198" s="37">
        <f t="shared" si="42"/>
        <v>5.0091086971189532E-2</v>
      </c>
      <c r="L198" s="32">
        <f>SUM(L192:L197)</f>
        <v>751</v>
      </c>
      <c r="M198" s="37">
        <f t="shared" si="43"/>
        <v>1.0134268942716415E-2</v>
      </c>
      <c r="N198" s="32">
        <f t="shared" si="44"/>
        <v>4463</v>
      </c>
      <c r="O198" s="37">
        <f t="shared" si="45"/>
        <v>6.0225355913905945E-2</v>
      </c>
      <c r="P198" s="32">
        <f>SUM(P192:P197)</f>
        <v>2957</v>
      </c>
      <c r="Q198" s="32">
        <f>SUM(Q192:Q197)</f>
        <v>70376</v>
      </c>
      <c r="R198" s="32">
        <f>SUM(R192:R197)</f>
        <v>70376</v>
      </c>
      <c r="S198" s="32">
        <f>SUM(S192:S197)</f>
        <v>6893</v>
      </c>
      <c r="T198" s="37">
        <f t="shared" si="46"/>
        <v>9.7945322268955332E-2</v>
      </c>
      <c r="U198" s="37">
        <f t="shared" si="47"/>
        <v>-0.74602637808589789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17595085</v>
      </c>
      <c r="E200" s="31">
        <v>17595085</v>
      </c>
      <c r="F200" s="31">
        <v>9332724</v>
      </c>
      <c r="G200" s="36">
        <f t="shared" si="40"/>
        <v>0.53041653393547117</v>
      </c>
      <c r="H200" s="31">
        <v>5272020</v>
      </c>
      <c r="I200" s="36">
        <f t="shared" si="41"/>
        <v>0.29963026606577914</v>
      </c>
      <c r="J200" s="31">
        <v>2972762</v>
      </c>
      <c r="K200" s="36">
        <f t="shared" si="42"/>
        <v>0.16895411417449815</v>
      </c>
      <c r="L200" s="31">
        <v>0</v>
      </c>
      <c r="M200" s="36">
        <f t="shared" si="43"/>
        <v>0</v>
      </c>
      <c r="N200" s="31">
        <f t="shared" si="44"/>
        <v>17577506</v>
      </c>
      <c r="O200" s="36">
        <f t="shared" si="45"/>
        <v>0.99900091417574854</v>
      </c>
      <c r="P200" s="31">
        <v>0</v>
      </c>
      <c r="Q200" s="31">
        <v>17075059</v>
      </c>
      <c r="R200" s="31">
        <v>17050059</v>
      </c>
      <c r="S200" s="31">
        <v>17033289</v>
      </c>
      <c r="T200" s="36">
        <f t="shared" si="46"/>
        <v>0.99901642569096094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17595085</v>
      </c>
      <c r="E204" s="32">
        <f>SUM(E199:E203)</f>
        <v>17595085</v>
      </c>
      <c r="F204" s="32">
        <f>SUM(F199:F203)</f>
        <v>9332724</v>
      </c>
      <c r="G204" s="37">
        <f t="shared" si="40"/>
        <v>0.53041653393547117</v>
      </c>
      <c r="H204" s="32">
        <f>SUM(H199:H203)</f>
        <v>5272020</v>
      </c>
      <c r="I204" s="37">
        <f t="shared" si="41"/>
        <v>0.29963026606577914</v>
      </c>
      <c r="J204" s="32">
        <f>SUM(J199:J203)</f>
        <v>2972762</v>
      </c>
      <c r="K204" s="37">
        <f t="shared" si="42"/>
        <v>0.16895411417449815</v>
      </c>
      <c r="L204" s="32">
        <f>SUM(L199:L203)</f>
        <v>0</v>
      </c>
      <c r="M204" s="37">
        <f t="shared" si="43"/>
        <v>0</v>
      </c>
      <c r="N204" s="32">
        <f t="shared" si="44"/>
        <v>17577506</v>
      </c>
      <c r="O204" s="37">
        <f t="shared" si="45"/>
        <v>0.99900091417574854</v>
      </c>
      <c r="P204" s="32">
        <f>SUM(P199:P203)</f>
        <v>0</v>
      </c>
      <c r="Q204" s="32">
        <f>SUM(Q199:Q203)</f>
        <v>17075059</v>
      </c>
      <c r="R204" s="32">
        <f>SUM(R199:R203)</f>
        <v>17050059</v>
      </c>
      <c r="S204" s="32">
        <f>SUM(S199:S203)</f>
        <v>17033289</v>
      </c>
      <c r="T204" s="37">
        <f t="shared" si="46"/>
        <v>0.99901642569096094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29600434</v>
      </c>
      <c r="E205" s="32">
        <f>SUM(E173:E178,E180:E184,E186:E190,E192:E197,E199:E203)</f>
        <v>27786930</v>
      </c>
      <c r="F205" s="32">
        <f>SUM(F173:F178,F180:F184,F186:F190,F192:F197,F199:F203)</f>
        <v>12907767</v>
      </c>
      <c r="G205" s="37">
        <f t="shared" si="40"/>
        <v>0.436066815777093</v>
      </c>
      <c r="H205" s="32">
        <f>SUM(H173:H178,H180:H184,H186:H190,H192:H197,H199:H203)</f>
        <v>8206683</v>
      </c>
      <c r="I205" s="37">
        <f t="shared" si="41"/>
        <v>0.27724873898808378</v>
      </c>
      <c r="J205" s="32">
        <f>SUM(J173:J178,J180:J184,J186:J190,J192:J197,J199:J203)</f>
        <v>5531945</v>
      </c>
      <c r="K205" s="37">
        <f t="shared" si="42"/>
        <v>0.1990844256634324</v>
      </c>
      <c r="L205" s="32">
        <f>SUM(L173:L178,L180:L184,L186:L190,L192:L197,L199:L203)</f>
        <v>1154641</v>
      </c>
      <c r="M205" s="37">
        <f t="shared" si="43"/>
        <v>4.155338499071326E-2</v>
      </c>
      <c r="N205" s="32">
        <f t="shared" si="44"/>
        <v>27801036</v>
      </c>
      <c r="O205" s="37">
        <f t="shared" si="45"/>
        <v>1.0005076487398932</v>
      </c>
      <c r="P205" s="32">
        <f>SUM(P173:P178,P180:P184,P186:P190,P192:P197,P199:P203)</f>
        <v>1204149</v>
      </c>
      <c r="Q205" s="32">
        <f>SUM(Q173:Q178,Q180:Q184,Q186:Q190,Q192:Q197,Q199:Q203)</f>
        <v>27689046</v>
      </c>
      <c r="R205" s="32">
        <f>SUM(R173:R178,R180:R184,R186:R190,R192:R197,R199:R203)</f>
        <v>28354446</v>
      </c>
      <c r="S205" s="32">
        <f>SUM(S173:S178,S180:S184,S186:S190,S192:S197,S199:S203)</f>
        <v>1367165359</v>
      </c>
      <c r="T205" s="37">
        <f t="shared" si="46"/>
        <v>48.216966009492829</v>
      </c>
      <c r="U205" s="37">
        <f t="shared" si="47"/>
        <v>-4.1114513237149208E-2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214196</v>
      </c>
      <c r="E209" s="31">
        <v>314308</v>
      </c>
      <c r="F209" s="31">
        <v>49043</v>
      </c>
      <c r="G209" s="36">
        <f t="shared" si="48"/>
        <v>0.22896319258996434</v>
      </c>
      <c r="H209" s="31">
        <v>38158</v>
      </c>
      <c r="I209" s="36">
        <f t="shared" si="49"/>
        <v>0.17814525014472726</v>
      </c>
      <c r="J209" s="31">
        <v>25438</v>
      </c>
      <c r="K209" s="36">
        <f t="shared" si="50"/>
        <v>8.0933351998676462E-2</v>
      </c>
      <c r="L209" s="31">
        <v>25964</v>
      </c>
      <c r="M209" s="36">
        <f t="shared" si="51"/>
        <v>8.2606869694694371E-2</v>
      </c>
      <c r="N209" s="31">
        <f t="shared" si="52"/>
        <v>138603</v>
      </c>
      <c r="O209" s="36">
        <f t="shared" si="53"/>
        <v>0.44097827608587753</v>
      </c>
      <c r="P209" s="31">
        <v>46400</v>
      </c>
      <c r="Q209" s="31">
        <v>164390</v>
      </c>
      <c r="R209" s="31">
        <v>173681</v>
      </c>
      <c r="S209" s="31">
        <v>177704</v>
      </c>
      <c r="T209" s="36">
        <f t="shared" si="54"/>
        <v>1.0231631554401459</v>
      </c>
      <c r="U209" s="36">
        <f t="shared" si="55"/>
        <v>-0.44043103448275867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6050</v>
      </c>
      <c r="E210" s="31">
        <v>19050</v>
      </c>
      <c r="F210" s="31">
        <v>8188</v>
      </c>
      <c r="G210" s="36">
        <f t="shared" si="48"/>
        <v>1.3533884297520662</v>
      </c>
      <c r="H210" s="31">
        <v>3259</v>
      </c>
      <c r="I210" s="36">
        <f t="shared" si="49"/>
        <v>0.53867768595041321</v>
      </c>
      <c r="J210" s="31">
        <v>7186</v>
      </c>
      <c r="K210" s="36">
        <f t="shared" si="50"/>
        <v>0.37721784776902889</v>
      </c>
      <c r="L210" s="31">
        <v>5627</v>
      </c>
      <c r="M210" s="36">
        <f t="shared" si="51"/>
        <v>0.29538057742782153</v>
      </c>
      <c r="N210" s="31">
        <f t="shared" si="52"/>
        <v>24260</v>
      </c>
      <c r="O210" s="36">
        <f t="shared" si="53"/>
        <v>1.2734908136482939</v>
      </c>
      <c r="P210" s="31">
        <v>410</v>
      </c>
      <c r="Q210" s="31">
        <v>8010</v>
      </c>
      <c r="R210" s="31">
        <v>5746</v>
      </c>
      <c r="S210" s="31">
        <v>3282</v>
      </c>
      <c r="T210" s="36">
        <f t="shared" si="54"/>
        <v>0.57117995127044896</v>
      </c>
      <c r="U210" s="36">
        <f t="shared" si="55"/>
        <v>12.724390243902439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10278048</v>
      </c>
      <c r="E211" s="31">
        <v>10278048</v>
      </c>
      <c r="F211" s="31">
        <v>1652</v>
      </c>
      <c r="G211" s="36">
        <f t="shared" si="48"/>
        <v>1.6073090921544635E-4</v>
      </c>
      <c r="H211" s="31">
        <v>13843</v>
      </c>
      <c r="I211" s="36">
        <f t="shared" si="49"/>
        <v>1.3468510752236223E-3</v>
      </c>
      <c r="J211" s="31">
        <v>5299</v>
      </c>
      <c r="K211" s="36">
        <f t="shared" si="50"/>
        <v>5.1556482320378339E-4</v>
      </c>
      <c r="L211" s="31">
        <v>0</v>
      </c>
      <c r="M211" s="36">
        <f t="shared" si="51"/>
        <v>0</v>
      </c>
      <c r="N211" s="31">
        <f t="shared" si="52"/>
        <v>20794</v>
      </c>
      <c r="O211" s="36">
        <f t="shared" si="53"/>
        <v>2.0231468076428519E-3</v>
      </c>
      <c r="P211" s="31">
        <v>0</v>
      </c>
      <c r="Q211" s="31">
        <v>98861</v>
      </c>
      <c r="R211" s="31">
        <v>98861</v>
      </c>
      <c r="S211" s="31">
        <v>11725</v>
      </c>
      <c r="T211" s="36">
        <f t="shared" si="54"/>
        <v>0.11860086383912767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218827</v>
      </c>
      <c r="Q214" s="31">
        <v>0</v>
      </c>
      <c r="R214" s="31">
        <v>453683</v>
      </c>
      <c r="S214" s="31">
        <v>218827</v>
      </c>
      <c r="T214" s="36">
        <f t="shared" si="54"/>
        <v>0.4823345816351946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10498294</v>
      </c>
      <c r="E216" s="32">
        <f>SUM(E208:E215)</f>
        <v>10611406</v>
      </c>
      <c r="F216" s="32">
        <f>SUM(F208:F215)</f>
        <v>58883</v>
      </c>
      <c r="G216" s="37">
        <f t="shared" si="48"/>
        <v>5.6088160609714301E-3</v>
      </c>
      <c r="H216" s="32">
        <f>SUM(H208:H215)</f>
        <v>55260</v>
      </c>
      <c r="I216" s="37">
        <f t="shared" si="49"/>
        <v>5.2637123707909112E-3</v>
      </c>
      <c r="J216" s="32">
        <f>SUM(J208:J215)</f>
        <v>37923</v>
      </c>
      <c r="K216" s="37">
        <f t="shared" si="50"/>
        <v>3.5737959701098989E-3</v>
      </c>
      <c r="L216" s="32">
        <f>SUM(L208:L215)</f>
        <v>31591</v>
      </c>
      <c r="M216" s="37">
        <f t="shared" si="51"/>
        <v>2.977079568909153E-3</v>
      </c>
      <c r="N216" s="32">
        <f t="shared" si="52"/>
        <v>183657</v>
      </c>
      <c r="O216" s="37">
        <f t="shared" si="53"/>
        <v>1.7307508543165723E-2</v>
      </c>
      <c r="P216" s="32">
        <f>SUM(P208:P215)</f>
        <v>265637</v>
      </c>
      <c r="Q216" s="32">
        <f>SUM(Q208:Q215)</f>
        <v>271261</v>
      </c>
      <c r="R216" s="32">
        <f>SUM(R208:R215)</f>
        <v>731971</v>
      </c>
      <c r="S216" s="32">
        <f>SUM(S208:S215)</f>
        <v>411538</v>
      </c>
      <c r="T216" s="37">
        <f t="shared" si="54"/>
        <v>0.56223265675825951</v>
      </c>
      <c r="U216" s="37">
        <f t="shared" si="55"/>
        <v>-0.88107454910272287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4423352</v>
      </c>
      <c r="E218" s="31">
        <v>3923040</v>
      </c>
      <c r="F218" s="31">
        <v>964997</v>
      </c>
      <c r="G218" s="36">
        <f t="shared" si="48"/>
        <v>0.21815966714835267</v>
      </c>
      <c r="H218" s="31">
        <v>649673</v>
      </c>
      <c r="I218" s="36">
        <f t="shared" si="49"/>
        <v>0.14687345705247964</v>
      </c>
      <c r="J218" s="31">
        <v>841776</v>
      </c>
      <c r="K218" s="36">
        <f t="shared" si="50"/>
        <v>0.21457237244585831</v>
      </c>
      <c r="L218" s="31">
        <v>1101304</v>
      </c>
      <c r="M218" s="36">
        <f t="shared" si="51"/>
        <v>0.28072719115787759</v>
      </c>
      <c r="N218" s="31">
        <f t="shared" si="52"/>
        <v>3557750</v>
      </c>
      <c r="O218" s="36">
        <f t="shared" si="53"/>
        <v>0.90688598637791096</v>
      </c>
      <c r="P218" s="31">
        <v>785376</v>
      </c>
      <c r="Q218" s="31">
        <v>4835266</v>
      </c>
      <c r="R218" s="31">
        <v>3646001</v>
      </c>
      <c r="S218" s="31">
        <v>3322434</v>
      </c>
      <c r="T218" s="36">
        <f t="shared" si="54"/>
        <v>0.91125427557480099</v>
      </c>
      <c r="U218" s="36">
        <f t="shared" si="55"/>
        <v>0.40226337448559679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4079320</v>
      </c>
      <c r="E219" s="31">
        <v>4079320</v>
      </c>
      <c r="F219" s="31">
        <v>193352</v>
      </c>
      <c r="G219" s="36">
        <f t="shared" si="48"/>
        <v>4.7398095761058218E-2</v>
      </c>
      <c r="H219" s="31">
        <v>962819</v>
      </c>
      <c r="I219" s="36">
        <f t="shared" si="49"/>
        <v>0.23602438641734408</v>
      </c>
      <c r="J219" s="31">
        <v>1149080</v>
      </c>
      <c r="K219" s="36">
        <f t="shared" si="50"/>
        <v>0.28168420226900565</v>
      </c>
      <c r="L219" s="31">
        <v>158228</v>
      </c>
      <c r="M219" s="36">
        <f t="shared" si="51"/>
        <v>3.8787837188551035E-2</v>
      </c>
      <c r="N219" s="31">
        <f t="shared" si="52"/>
        <v>2463479</v>
      </c>
      <c r="O219" s="36">
        <f t="shared" si="53"/>
        <v>0.60389452163595891</v>
      </c>
      <c r="P219" s="31">
        <v>337826</v>
      </c>
      <c r="Q219" s="31">
        <v>4295344</v>
      </c>
      <c r="R219" s="31">
        <v>4545344</v>
      </c>
      <c r="S219" s="31">
        <v>3873349</v>
      </c>
      <c r="T219" s="36">
        <f t="shared" si="54"/>
        <v>0.85215750447050875</v>
      </c>
      <c r="U219" s="36">
        <f t="shared" si="55"/>
        <v>-0.5316287082699378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16196191</v>
      </c>
      <c r="F220" s="31">
        <v>3867630</v>
      </c>
      <c r="G220" s="36">
        <f t="shared" si="48"/>
        <v>0</v>
      </c>
      <c r="H220" s="31">
        <v>4056885</v>
      </c>
      <c r="I220" s="36">
        <f t="shared" si="49"/>
        <v>0</v>
      </c>
      <c r="J220" s="31">
        <v>4225601</v>
      </c>
      <c r="K220" s="36">
        <f t="shared" si="50"/>
        <v>0.26090091182550268</v>
      </c>
      <c r="L220" s="31">
        <v>-12152178</v>
      </c>
      <c r="M220" s="36">
        <f t="shared" si="51"/>
        <v>-0.75031086012754478</v>
      </c>
      <c r="N220" s="31">
        <f t="shared" si="52"/>
        <v>-2062</v>
      </c>
      <c r="O220" s="36">
        <f t="shared" si="53"/>
        <v>-1.2731388509804557E-4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52837</v>
      </c>
      <c r="E221" s="31">
        <v>52837</v>
      </c>
      <c r="F221" s="31">
        <v>1130</v>
      </c>
      <c r="G221" s="36">
        <f t="shared" si="48"/>
        <v>2.1386528379733899E-2</v>
      </c>
      <c r="H221" s="31">
        <v>0</v>
      </c>
      <c r="I221" s="36">
        <f t="shared" si="49"/>
        <v>0</v>
      </c>
      <c r="J221" s="31">
        <v>76163</v>
      </c>
      <c r="K221" s="36">
        <f t="shared" si="50"/>
        <v>1.4414709389253744</v>
      </c>
      <c r="L221" s="31">
        <v>0</v>
      </c>
      <c r="M221" s="36">
        <f t="shared" si="51"/>
        <v>0</v>
      </c>
      <c r="N221" s="31">
        <f t="shared" si="52"/>
        <v>77293</v>
      </c>
      <c r="O221" s="36">
        <f t="shared" si="53"/>
        <v>1.4628574673051082</v>
      </c>
      <c r="P221" s="31">
        <v>29043</v>
      </c>
      <c r="Q221" s="31">
        <v>12204</v>
      </c>
      <c r="R221" s="31">
        <v>50177</v>
      </c>
      <c r="S221" s="31">
        <v>133785</v>
      </c>
      <c r="T221" s="36">
        <f t="shared" si="54"/>
        <v>2.6662614345217928</v>
      </c>
      <c r="U221" s="36">
        <f t="shared" si="55"/>
        <v>-1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8555509</v>
      </c>
      <c r="E224" s="32">
        <f>SUM(E217:E223)</f>
        <v>24251388</v>
      </c>
      <c r="F224" s="32">
        <f>SUM(F217:F223)</f>
        <v>5027109</v>
      </c>
      <c r="G224" s="37">
        <f t="shared" si="48"/>
        <v>0.58758736622216168</v>
      </c>
      <c r="H224" s="32">
        <f>SUM(H217:H223)</f>
        <v>5669377</v>
      </c>
      <c r="I224" s="37">
        <f t="shared" si="49"/>
        <v>0.66265806043801723</v>
      </c>
      <c r="J224" s="32">
        <f>SUM(J217:J223)</f>
        <v>6292620</v>
      </c>
      <c r="K224" s="37">
        <f t="shared" si="50"/>
        <v>0.25947463295709094</v>
      </c>
      <c r="L224" s="32">
        <f>SUM(L217:L223)</f>
        <v>-10892646</v>
      </c>
      <c r="M224" s="37">
        <f t="shared" si="51"/>
        <v>-0.44915556998222123</v>
      </c>
      <c r="N224" s="32">
        <f t="shared" si="52"/>
        <v>6096460</v>
      </c>
      <c r="O224" s="37">
        <f t="shared" si="53"/>
        <v>0.25138602376078434</v>
      </c>
      <c r="P224" s="32">
        <f>SUM(P217:P223)</f>
        <v>1152245</v>
      </c>
      <c r="Q224" s="32">
        <f>SUM(Q217:Q223)</f>
        <v>9142814</v>
      </c>
      <c r="R224" s="32">
        <f>SUM(R217:R223)</f>
        <v>8241522</v>
      </c>
      <c r="S224" s="32">
        <f>SUM(S217:S223)</f>
        <v>7329568</v>
      </c>
      <c r="T224" s="37">
        <f t="shared" si="54"/>
        <v>0.88934640955881694</v>
      </c>
      <c r="U224" s="37">
        <f t="shared" si="55"/>
        <v>-10.453411383863674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50372</v>
      </c>
      <c r="M225" s="36">
        <f t="shared" si="51"/>
        <v>0</v>
      </c>
      <c r="N225" s="31">
        <f t="shared" si="52"/>
        <v>50372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101308</v>
      </c>
      <c r="E226" s="31">
        <v>77699</v>
      </c>
      <c r="F226" s="31">
        <v>26894</v>
      </c>
      <c r="G226" s="36">
        <f t="shared" si="48"/>
        <v>0.2654676827101512</v>
      </c>
      <c r="H226" s="31">
        <v>1419</v>
      </c>
      <c r="I226" s="36">
        <f t="shared" si="49"/>
        <v>1.400679117147708E-2</v>
      </c>
      <c r="J226" s="31">
        <v>38308</v>
      </c>
      <c r="K226" s="36">
        <f t="shared" si="50"/>
        <v>0.49303079833717295</v>
      </c>
      <c r="L226" s="31">
        <v>58400</v>
      </c>
      <c r="M226" s="36">
        <f t="shared" si="51"/>
        <v>0.75161842494755404</v>
      </c>
      <c r="N226" s="31">
        <f t="shared" si="52"/>
        <v>125021</v>
      </c>
      <c r="O226" s="36">
        <f t="shared" si="53"/>
        <v>1.6090425874206875</v>
      </c>
      <c r="P226" s="31">
        <v>46035</v>
      </c>
      <c r="Q226" s="31">
        <v>113380</v>
      </c>
      <c r="R226" s="31">
        <v>94416</v>
      </c>
      <c r="S226" s="31">
        <v>97009</v>
      </c>
      <c r="T226" s="36">
        <f t="shared" si="54"/>
        <v>1.0274635654973734</v>
      </c>
      <c r="U226" s="36">
        <f t="shared" si="55"/>
        <v>0.26859997827739757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292623</v>
      </c>
      <c r="E228" s="31">
        <v>372342</v>
      </c>
      <c r="F228" s="31">
        <v>58076</v>
      </c>
      <c r="G228" s="36">
        <f t="shared" si="48"/>
        <v>0.19846696944532727</v>
      </c>
      <c r="H228" s="31">
        <v>62925</v>
      </c>
      <c r="I228" s="36">
        <f t="shared" si="49"/>
        <v>0.21503777898524723</v>
      </c>
      <c r="J228" s="31">
        <v>69238</v>
      </c>
      <c r="K228" s="36">
        <f t="shared" si="50"/>
        <v>0.18595269940001397</v>
      </c>
      <c r="L228" s="31">
        <v>39015</v>
      </c>
      <c r="M228" s="36">
        <f t="shared" si="51"/>
        <v>0.10478269977601237</v>
      </c>
      <c r="N228" s="31">
        <f t="shared" si="52"/>
        <v>229254</v>
      </c>
      <c r="O228" s="36">
        <f t="shared" si="53"/>
        <v>0.61570813929129675</v>
      </c>
      <c r="P228" s="31">
        <v>35439</v>
      </c>
      <c r="Q228" s="31">
        <v>266020</v>
      </c>
      <c r="R228" s="31">
        <v>266020</v>
      </c>
      <c r="S228" s="31">
        <v>213628</v>
      </c>
      <c r="T228" s="36">
        <f t="shared" si="54"/>
        <v>0.80305240207503192</v>
      </c>
      <c r="U228" s="36">
        <f t="shared" si="55"/>
        <v>0.10090578176585119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393931</v>
      </c>
      <c r="E230" s="32">
        <f>SUM(E225:E229)</f>
        <v>450041</v>
      </c>
      <c r="F230" s="32">
        <f>SUM(F225:F229)</f>
        <v>84970</v>
      </c>
      <c r="G230" s="37">
        <f t="shared" si="48"/>
        <v>0.21569767294272346</v>
      </c>
      <c r="H230" s="32">
        <f>SUM(H225:H229)</f>
        <v>64344</v>
      </c>
      <c r="I230" s="37">
        <f t="shared" si="49"/>
        <v>0.1633382495919336</v>
      </c>
      <c r="J230" s="32">
        <f>SUM(J225:J229)</f>
        <v>107546</v>
      </c>
      <c r="K230" s="37">
        <f t="shared" si="50"/>
        <v>0.23896933834917264</v>
      </c>
      <c r="L230" s="32">
        <f>SUM(L225:L229)</f>
        <v>147787</v>
      </c>
      <c r="M230" s="37">
        <f t="shared" si="51"/>
        <v>0.32838563597538889</v>
      </c>
      <c r="N230" s="32">
        <f t="shared" si="52"/>
        <v>404647</v>
      </c>
      <c r="O230" s="37">
        <f t="shared" si="53"/>
        <v>0.89913363449107975</v>
      </c>
      <c r="P230" s="32">
        <f>SUM(P225:P229)</f>
        <v>81474</v>
      </c>
      <c r="Q230" s="32">
        <f>SUM(Q225:Q229)</f>
        <v>379400</v>
      </c>
      <c r="R230" s="32">
        <f>SUM(R225:R229)</f>
        <v>360436</v>
      </c>
      <c r="S230" s="32">
        <f>SUM(S225:S229)</f>
        <v>310637</v>
      </c>
      <c r="T230" s="37">
        <f t="shared" si="54"/>
        <v>0.86183677546083082</v>
      </c>
      <c r="U230" s="37">
        <f t="shared" si="55"/>
        <v>0.81391609593244474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19447734</v>
      </c>
      <c r="E231" s="32">
        <f>SUM(E208:E215,E217:E223,E225:E229)</f>
        <v>35312835</v>
      </c>
      <c r="F231" s="32">
        <f>SUM(F208:F215,F217:F223,F225:F229)</f>
        <v>5170962</v>
      </c>
      <c r="G231" s="37">
        <f t="shared" si="48"/>
        <v>0.26589020602605939</v>
      </c>
      <c r="H231" s="32">
        <f>SUM(H208:H215,H217:H223,H225:H229)</f>
        <v>5788981</v>
      </c>
      <c r="I231" s="37">
        <f t="shared" si="49"/>
        <v>0.29766866412302845</v>
      </c>
      <c r="J231" s="32">
        <f>SUM(J208:J215,J217:J223,J225:J229)</f>
        <v>6438089</v>
      </c>
      <c r="K231" s="37">
        <f t="shared" si="50"/>
        <v>0.1823158350214589</v>
      </c>
      <c r="L231" s="32">
        <f>SUM(L208:L215,L217:L223,L225:L229)</f>
        <v>-10713268</v>
      </c>
      <c r="M231" s="37">
        <f t="shared" si="51"/>
        <v>-0.30338170243199108</v>
      </c>
      <c r="N231" s="32">
        <f t="shared" si="52"/>
        <v>6684764</v>
      </c>
      <c r="O231" s="37">
        <f t="shared" si="53"/>
        <v>0.18930125547835511</v>
      </c>
      <c r="P231" s="32">
        <f>SUM(P208:P215,P217:P223,P225:P229)</f>
        <v>1499356</v>
      </c>
      <c r="Q231" s="32">
        <f>SUM(Q208:Q215,Q217:Q223,Q225:Q229)</f>
        <v>9793475</v>
      </c>
      <c r="R231" s="32">
        <f>SUM(R208:R215,R217:R223,R225:R229)</f>
        <v>9333929</v>
      </c>
      <c r="S231" s="32">
        <f>SUM(S208:S215,S217:S223,S225:S229)</f>
        <v>8051743</v>
      </c>
      <c r="T231" s="37">
        <f t="shared" si="54"/>
        <v>0.86263169561285502</v>
      </c>
      <c r="U231" s="37">
        <f t="shared" si="55"/>
        <v>-8.145246359103508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200</v>
      </c>
      <c r="F234" s="31">
        <v>0</v>
      </c>
      <c r="G234" s="36">
        <f t="shared" ref="G234:G260" si="56">IF(($D234     =0),0,($F234     /$D234     ))</f>
        <v>0</v>
      </c>
      <c r="H234" s="31">
        <v>149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149</v>
      </c>
      <c r="O234" s="36">
        <f t="shared" ref="O234:O260" si="61">IF(($E234     =0),0,($N234     /$E234     ))</f>
        <v>0.745</v>
      </c>
      <c r="P234" s="31">
        <v>0</v>
      </c>
      <c r="Q234" s="31">
        <v>0</v>
      </c>
      <c r="R234" s="31">
        <v>0</v>
      </c>
      <c r="S234" s="31">
        <v>2106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103592</v>
      </c>
      <c r="E235" s="31">
        <v>103592</v>
      </c>
      <c r="F235" s="31">
        <v>62234</v>
      </c>
      <c r="G235" s="36">
        <f t="shared" si="56"/>
        <v>0.60076067650011589</v>
      </c>
      <c r="H235" s="31">
        <v>52934</v>
      </c>
      <c r="I235" s="36">
        <f t="shared" si="57"/>
        <v>0.51098540427832262</v>
      </c>
      <c r="J235" s="31">
        <v>52884</v>
      </c>
      <c r="K235" s="36">
        <f t="shared" si="58"/>
        <v>0.51050274152444208</v>
      </c>
      <c r="L235" s="31">
        <v>25865</v>
      </c>
      <c r="M235" s="36">
        <f t="shared" si="59"/>
        <v>0.2496814425824388</v>
      </c>
      <c r="N235" s="31">
        <f t="shared" si="60"/>
        <v>193917</v>
      </c>
      <c r="O235" s="36">
        <f t="shared" si="61"/>
        <v>1.8719302648853193</v>
      </c>
      <c r="P235" s="31">
        <v>32937</v>
      </c>
      <c r="Q235" s="31">
        <v>60119</v>
      </c>
      <c r="R235" s="31">
        <v>60119</v>
      </c>
      <c r="S235" s="31">
        <v>98411</v>
      </c>
      <c r="T235" s="36">
        <f t="shared" si="62"/>
        <v>1.6369367421281127</v>
      </c>
      <c r="U235" s="36">
        <f t="shared" si="63"/>
        <v>-0.21471293681877524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1399607</v>
      </c>
      <c r="E236" s="31">
        <v>1399607</v>
      </c>
      <c r="F236" s="31">
        <v>6228</v>
      </c>
      <c r="G236" s="36">
        <f t="shared" si="56"/>
        <v>4.4498205567705795E-3</v>
      </c>
      <c r="H236" s="31">
        <v>148291</v>
      </c>
      <c r="I236" s="36">
        <f t="shared" si="57"/>
        <v>0.10595188506487893</v>
      </c>
      <c r="J236" s="31">
        <v>4571</v>
      </c>
      <c r="K236" s="36">
        <f t="shared" si="58"/>
        <v>3.2659167894987665E-3</v>
      </c>
      <c r="L236" s="31">
        <v>2355</v>
      </c>
      <c r="M236" s="36">
        <f t="shared" si="59"/>
        <v>1.6826151912644049E-3</v>
      </c>
      <c r="N236" s="31">
        <f t="shared" si="60"/>
        <v>161445</v>
      </c>
      <c r="O236" s="36">
        <f t="shared" si="61"/>
        <v>0.11535023760241268</v>
      </c>
      <c r="P236" s="31">
        <v>15051</v>
      </c>
      <c r="Q236" s="31">
        <v>752146</v>
      </c>
      <c r="R236" s="31">
        <v>752146</v>
      </c>
      <c r="S236" s="31">
        <v>86404</v>
      </c>
      <c r="T236" s="36">
        <f t="shared" si="62"/>
        <v>0.11487663299412613</v>
      </c>
      <c r="U236" s="36">
        <f t="shared" si="63"/>
        <v>-0.84353199122981859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9500</v>
      </c>
      <c r="E237" s="31">
        <v>9500</v>
      </c>
      <c r="F237" s="31">
        <v>8146</v>
      </c>
      <c r="G237" s="36">
        <f t="shared" si="56"/>
        <v>0.85747368421052628</v>
      </c>
      <c r="H237" s="31">
        <v>3205</v>
      </c>
      <c r="I237" s="36">
        <f t="shared" si="57"/>
        <v>0.3373684210526316</v>
      </c>
      <c r="J237" s="31">
        <v>5740</v>
      </c>
      <c r="K237" s="36">
        <f t="shared" si="58"/>
        <v>0.60421052631578942</v>
      </c>
      <c r="L237" s="31">
        <v>435</v>
      </c>
      <c r="M237" s="36">
        <f t="shared" si="59"/>
        <v>4.5789473684210526E-2</v>
      </c>
      <c r="N237" s="31">
        <f t="shared" si="60"/>
        <v>17526</v>
      </c>
      <c r="O237" s="36">
        <f t="shared" si="61"/>
        <v>1.8448421052631578</v>
      </c>
      <c r="P237" s="31">
        <v>-5130</v>
      </c>
      <c r="Q237" s="31">
        <v>0</v>
      </c>
      <c r="R237" s="31">
        <v>10000</v>
      </c>
      <c r="S237" s="31">
        <v>-5130</v>
      </c>
      <c r="T237" s="36">
        <f t="shared" si="62"/>
        <v>-0.51300000000000001</v>
      </c>
      <c r="U237" s="36">
        <f t="shared" si="63"/>
        <v>-1.0847953216374269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1239</v>
      </c>
      <c r="M238" s="36">
        <f t="shared" si="59"/>
        <v>0</v>
      </c>
      <c r="N238" s="31">
        <f t="shared" si="60"/>
        <v>1239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1512699</v>
      </c>
      <c r="E240" s="32">
        <f>SUM(E234:E239)</f>
        <v>1512899</v>
      </c>
      <c r="F240" s="32">
        <f>SUM(F234:F239)</f>
        <v>76608</v>
      </c>
      <c r="G240" s="37">
        <f t="shared" si="56"/>
        <v>5.064325420985933E-2</v>
      </c>
      <c r="H240" s="32">
        <f>SUM(H234:H239)</f>
        <v>204579</v>
      </c>
      <c r="I240" s="37">
        <f t="shared" si="57"/>
        <v>0.13524104927682243</v>
      </c>
      <c r="J240" s="32">
        <f>SUM(J234:J239)</f>
        <v>63195</v>
      </c>
      <c r="K240" s="37">
        <f t="shared" si="58"/>
        <v>4.177079897600567E-2</v>
      </c>
      <c r="L240" s="32">
        <f>SUM(L234:L239)</f>
        <v>29894</v>
      </c>
      <c r="M240" s="37">
        <f t="shared" si="59"/>
        <v>1.9759415532695838E-2</v>
      </c>
      <c r="N240" s="32">
        <f t="shared" si="60"/>
        <v>374276</v>
      </c>
      <c r="O240" s="37">
        <f t="shared" si="61"/>
        <v>0.24738994473524009</v>
      </c>
      <c r="P240" s="32">
        <f>SUM(P234:P239)</f>
        <v>42858</v>
      </c>
      <c r="Q240" s="32">
        <f>SUM(Q234:Q239)</f>
        <v>812265</v>
      </c>
      <c r="R240" s="32">
        <f>SUM(R234:R239)</f>
        <v>822265</v>
      </c>
      <c r="S240" s="32">
        <f>SUM(S234:S239)</f>
        <v>181791</v>
      </c>
      <c r="T240" s="37">
        <f t="shared" si="62"/>
        <v>0.22108565973256797</v>
      </c>
      <c r="U240" s="37">
        <f t="shared" si="63"/>
        <v>-0.30248728358766153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13201000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12684542</v>
      </c>
      <c r="R242" s="31">
        <v>12704921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532228</v>
      </c>
      <c r="E243" s="31">
        <v>532228</v>
      </c>
      <c r="F243" s="31">
        <v>12828</v>
      </c>
      <c r="G243" s="36">
        <f t="shared" si="56"/>
        <v>2.4102452332459022E-2</v>
      </c>
      <c r="H243" s="31">
        <v>25220</v>
      </c>
      <c r="I243" s="36">
        <f t="shared" si="57"/>
        <v>4.7385706877503625E-2</v>
      </c>
      <c r="J243" s="31">
        <v>7253</v>
      </c>
      <c r="K243" s="36">
        <f t="shared" si="58"/>
        <v>1.3627618238799913E-2</v>
      </c>
      <c r="L243" s="31">
        <v>3996</v>
      </c>
      <c r="M243" s="36">
        <f t="shared" si="59"/>
        <v>7.5080604552935958E-3</v>
      </c>
      <c r="N243" s="31">
        <f t="shared" si="60"/>
        <v>49297</v>
      </c>
      <c r="O243" s="36">
        <f t="shared" si="61"/>
        <v>9.262383790405615E-2</v>
      </c>
      <c r="P243" s="31">
        <v>195549</v>
      </c>
      <c r="Q243" s="31">
        <v>539460</v>
      </c>
      <c r="R243" s="31">
        <v>539460</v>
      </c>
      <c r="S243" s="31">
        <v>223606</v>
      </c>
      <c r="T243" s="36">
        <f t="shared" si="62"/>
        <v>0.41449968487005523</v>
      </c>
      <c r="U243" s="36">
        <f t="shared" si="63"/>
        <v>-0.97956522406148838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7953144</v>
      </c>
      <c r="E245" s="31">
        <v>7953144</v>
      </c>
      <c r="F245" s="31">
        <v>3313796</v>
      </c>
      <c r="G245" s="36">
        <f t="shared" si="56"/>
        <v>0.4166649063565302</v>
      </c>
      <c r="H245" s="31">
        <v>2651023</v>
      </c>
      <c r="I245" s="36">
        <f t="shared" si="57"/>
        <v>0.33333018992237534</v>
      </c>
      <c r="J245" s="31">
        <v>1988319</v>
      </c>
      <c r="K245" s="36">
        <f t="shared" si="58"/>
        <v>0.25000414930246456</v>
      </c>
      <c r="L245" s="31">
        <v>0</v>
      </c>
      <c r="M245" s="36">
        <f t="shared" si="59"/>
        <v>0</v>
      </c>
      <c r="N245" s="31">
        <f t="shared" si="60"/>
        <v>7953138</v>
      </c>
      <c r="O245" s="36">
        <f t="shared" si="61"/>
        <v>0.9999992455813701</v>
      </c>
      <c r="P245" s="31">
        <v>0</v>
      </c>
      <c r="Q245" s="31">
        <v>10614891</v>
      </c>
      <c r="R245" s="31">
        <v>10614888</v>
      </c>
      <c r="S245" s="31">
        <v>10615491</v>
      </c>
      <c r="T245" s="36">
        <f t="shared" si="62"/>
        <v>1.0000568070054059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21686372</v>
      </c>
      <c r="E247" s="32">
        <f>SUM(E241:E246)</f>
        <v>8485372</v>
      </c>
      <c r="F247" s="32">
        <f>SUM(F241:F246)</f>
        <v>3326624</v>
      </c>
      <c r="G247" s="37">
        <f t="shared" si="56"/>
        <v>0.15339698129313653</v>
      </c>
      <c r="H247" s="32">
        <f>SUM(H241:H246)</f>
        <v>2676243</v>
      </c>
      <c r="I247" s="37">
        <f t="shared" si="57"/>
        <v>0.12340667217181371</v>
      </c>
      <c r="J247" s="32">
        <f>SUM(J241:J246)</f>
        <v>1995572</v>
      </c>
      <c r="K247" s="37">
        <f t="shared" si="58"/>
        <v>0.23517790380904927</v>
      </c>
      <c r="L247" s="32">
        <f>SUM(L241:L246)</f>
        <v>3996</v>
      </c>
      <c r="M247" s="37">
        <f t="shared" si="59"/>
        <v>4.7092808659419998E-4</v>
      </c>
      <c r="N247" s="32">
        <f t="shared" si="60"/>
        <v>8002435</v>
      </c>
      <c r="O247" s="37">
        <f t="shared" si="61"/>
        <v>0.94308593659771189</v>
      </c>
      <c r="P247" s="32">
        <f>SUM(P241:P246)</f>
        <v>195549</v>
      </c>
      <c r="Q247" s="32">
        <f>SUM(Q241:Q246)</f>
        <v>23838893</v>
      </c>
      <c r="R247" s="32">
        <f>SUM(R241:R246)</f>
        <v>23859269</v>
      </c>
      <c r="S247" s="32">
        <f>SUM(S241:S246)</f>
        <v>10839097</v>
      </c>
      <c r="T247" s="37">
        <f t="shared" si="62"/>
        <v>0.45429292070934779</v>
      </c>
      <c r="U247" s="37">
        <f t="shared" si="63"/>
        <v>-0.97956522406148838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23258</v>
      </c>
      <c r="E248" s="31">
        <v>23258</v>
      </c>
      <c r="F248" s="31">
        <v>40598</v>
      </c>
      <c r="G248" s="36">
        <f t="shared" si="56"/>
        <v>1.745549918307679</v>
      </c>
      <c r="H248" s="31">
        <v>47548</v>
      </c>
      <c r="I248" s="36">
        <f t="shared" si="57"/>
        <v>2.0443718290480697</v>
      </c>
      <c r="J248" s="31">
        <v>31933</v>
      </c>
      <c r="K248" s="36">
        <f t="shared" si="58"/>
        <v>1.3729899389457392</v>
      </c>
      <c r="L248" s="31">
        <v>31111</v>
      </c>
      <c r="M248" s="36">
        <f t="shared" si="59"/>
        <v>1.3376472611574513</v>
      </c>
      <c r="N248" s="31">
        <f t="shared" si="60"/>
        <v>151190</v>
      </c>
      <c r="O248" s="36">
        <f t="shared" si="61"/>
        <v>6.5005589474589387</v>
      </c>
      <c r="P248" s="31">
        <v>32573</v>
      </c>
      <c r="Q248" s="31">
        <v>176533</v>
      </c>
      <c r="R248" s="31">
        <v>230607</v>
      </c>
      <c r="S248" s="31">
        <v>141590</v>
      </c>
      <c r="T248" s="36">
        <f t="shared" si="62"/>
        <v>0.61398830044187735</v>
      </c>
      <c r="U248" s="36">
        <f t="shared" si="63"/>
        <v>-4.4883799465815222E-2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153252</v>
      </c>
      <c r="E249" s="31">
        <v>253252</v>
      </c>
      <c r="F249" s="31">
        <v>9561</v>
      </c>
      <c r="G249" s="36">
        <f t="shared" si="56"/>
        <v>6.2387440294417042E-2</v>
      </c>
      <c r="H249" s="31">
        <v>6061</v>
      </c>
      <c r="I249" s="36">
        <f t="shared" si="57"/>
        <v>3.9549239161642262E-2</v>
      </c>
      <c r="J249" s="31">
        <v>6294</v>
      </c>
      <c r="K249" s="36">
        <f t="shared" si="58"/>
        <v>2.4852715871937832E-2</v>
      </c>
      <c r="L249" s="31">
        <v>19140</v>
      </c>
      <c r="M249" s="36">
        <f t="shared" si="59"/>
        <v>7.5576895740211328E-2</v>
      </c>
      <c r="N249" s="31">
        <f t="shared" si="60"/>
        <v>41056</v>
      </c>
      <c r="O249" s="36">
        <f t="shared" si="61"/>
        <v>0.16211520540805205</v>
      </c>
      <c r="P249" s="31">
        <v>4158</v>
      </c>
      <c r="Q249" s="31">
        <v>191201</v>
      </c>
      <c r="R249" s="31">
        <v>191201</v>
      </c>
      <c r="S249" s="31">
        <v>105247</v>
      </c>
      <c r="T249" s="36">
        <f t="shared" si="62"/>
        <v>0.55045214198670511</v>
      </c>
      <c r="U249" s="36">
        <f t="shared" si="63"/>
        <v>3.6031746031746028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398262</v>
      </c>
      <c r="E250" s="31">
        <v>398262</v>
      </c>
      <c r="F250" s="31">
        <v>4044</v>
      </c>
      <c r="G250" s="36">
        <f t="shared" si="56"/>
        <v>1.0154119649878723E-2</v>
      </c>
      <c r="H250" s="31">
        <v>5826</v>
      </c>
      <c r="I250" s="36">
        <f t="shared" si="57"/>
        <v>1.4628561097970682E-2</v>
      </c>
      <c r="J250" s="31">
        <v>4652</v>
      </c>
      <c r="K250" s="36">
        <f t="shared" si="58"/>
        <v>1.1680752871225475E-2</v>
      </c>
      <c r="L250" s="31">
        <v>7418</v>
      </c>
      <c r="M250" s="36">
        <f t="shared" si="59"/>
        <v>1.8625929664391781E-2</v>
      </c>
      <c r="N250" s="31">
        <f t="shared" si="60"/>
        <v>21940</v>
      </c>
      <c r="O250" s="36">
        <f t="shared" si="61"/>
        <v>5.5089363283466662E-2</v>
      </c>
      <c r="P250" s="31">
        <v>7481</v>
      </c>
      <c r="Q250" s="31">
        <v>754500</v>
      </c>
      <c r="R250" s="31">
        <v>754500</v>
      </c>
      <c r="S250" s="31">
        <v>31394</v>
      </c>
      <c r="T250" s="36">
        <f t="shared" si="62"/>
        <v>4.1609012591119945E-2</v>
      </c>
      <c r="U250" s="36">
        <f t="shared" si="63"/>
        <v>-8.4213340462504505E-3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574772</v>
      </c>
      <c r="E254" s="32">
        <f>SUM(E248:E253)</f>
        <v>674772</v>
      </c>
      <c r="F254" s="32">
        <f>SUM(F248:F253)</f>
        <v>54203</v>
      </c>
      <c r="G254" s="37">
        <f t="shared" si="56"/>
        <v>9.4303480336550838E-2</v>
      </c>
      <c r="H254" s="32">
        <f>SUM(H248:H253)</f>
        <v>59435</v>
      </c>
      <c r="I254" s="37">
        <f t="shared" si="57"/>
        <v>0.10340622020557717</v>
      </c>
      <c r="J254" s="32">
        <f>SUM(J248:J253)</f>
        <v>42879</v>
      </c>
      <c r="K254" s="37">
        <f t="shared" si="58"/>
        <v>6.3545908840319396E-2</v>
      </c>
      <c r="L254" s="32">
        <f>SUM(L248:L253)</f>
        <v>57669</v>
      </c>
      <c r="M254" s="37">
        <f t="shared" si="59"/>
        <v>8.5464423538617482E-2</v>
      </c>
      <c r="N254" s="32">
        <f t="shared" si="60"/>
        <v>214186</v>
      </c>
      <c r="O254" s="37">
        <f t="shared" si="61"/>
        <v>0.31741980995062036</v>
      </c>
      <c r="P254" s="32">
        <f>SUM(P248:P253)</f>
        <v>44212</v>
      </c>
      <c r="Q254" s="32">
        <f>SUM(Q248:Q253)</f>
        <v>1122234</v>
      </c>
      <c r="R254" s="32">
        <f>SUM(R248:R253)</f>
        <v>1176308</v>
      </c>
      <c r="S254" s="32">
        <f>SUM(S248:S253)</f>
        <v>278231</v>
      </c>
      <c r="T254" s="37">
        <f t="shared" si="62"/>
        <v>0.23652903831309488</v>
      </c>
      <c r="U254" s="37">
        <f t="shared" si="63"/>
        <v>0.30437437799692391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710370</v>
      </c>
      <c r="E255" s="31">
        <v>710370</v>
      </c>
      <c r="F255" s="31">
        <v>-61880</v>
      </c>
      <c r="G255" s="36">
        <f t="shared" si="56"/>
        <v>-8.7109534467953317E-2</v>
      </c>
      <c r="H255" s="31">
        <v>200132</v>
      </c>
      <c r="I255" s="36">
        <f t="shared" si="57"/>
        <v>0.28172923969199148</v>
      </c>
      <c r="J255" s="31">
        <v>96606</v>
      </c>
      <c r="K255" s="36">
        <f t="shared" si="58"/>
        <v>0.13599391866210567</v>
      </c>
      <c r="L255" s="31">
        <v>67300</v>
      </c>
      <c r="M255" s="36">
        <f t="shared" si="59"/>
        <v>9.4739361177977668E-2</v>
      </c>
      <c r="N255" s="31">
        <f t="shared" si="60"/>
        <v>302158</v>
      </c>
      <c r="O255" s="36">
        <f t="shared" si="61"/>
        <v>0.4253529850641215</v>
      </c>
      <c r="P255" s="31">
        <v>164011</v>
      </c>
      <c r="Q255" s="31">
        <v>675552</v>
      </c>
      <c r="R255" s="31">
        <v>675552</v>
      </c>
      <c r="S255" s="31">
        <v>439485</v>
      </c>
      <c r="T255" s="36">
        <f t="shared" si="62"/>
        <v>0.65055687793093653</v>
      </c>
      <c r="U255" s="36">
        <f t="shared" si="63"/>
        <v>-0.5896616690343941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912004</v>
      </c>
      <c r="E257" s="31">
        <v>1061568</v>
      </c>
      <c r="F257" s="31">
        <v>29481</v>
      </c>
      <c r="G257" s="36">
        <f t="shared" si="56"/>
        <v>3.2325516116157388E-2</v>
      </c>
      <c r="H257" s="31">
        <v>76982</v>
      </c>
      <c r="I257" s="36">
        <f t="shared" si="57"/>
        <v>8.4409717501239032E-2</v>
      </c>
      <c r="J257" s="31">
        <v>156797</v>
      </c>
      <c r="K257" s="36">
        <f t="shared" si="58"/>
        <v>0.14770320883824681</v>
      </c>
      <c r="L257" s="31">
        <v>666837</v>
      </c>
      <c r="M257" s="36">
        <f t="shared" si="59"/>
        <v>0.62816230330982092</v>
      </c>
      <c r="N257" s="31">
        <f t="shared" si="60"/>
        <v>930097</v>
      </c>
      <c r="O257" s="36">
        <f t="shared" si="61"/>
        <v>0.87615395339723878</v>
      </c>
      <c r="P257" s="31">
        <v>316350</v>
      </c>
      <c r="Q257" s="31">
        <v>300175</v>
      </c>
      <c r="R257" s="31">
        <v>227226</v>
      </c>
      <c r="S257" s="31">
        <v>386629</v>
      </c>
      <c r="T257" s="36">
        <f t="shared" si="62"/>
        <v>1.7015174319840158</v>
      </c>
      <c r="U257" s="36">
        <f t="shared" si="63"/>
        <v>1.1079089615931723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1622374</v>
      </c>
      <c r="E259" s="32">
        <f>SUM(E255:E258)</f>
        <v>1771938</v>
      </c>
      <c r="F259" s="32">
        <f>SUM(F255:F258)</f>
        <v>-32399</v>
      </c>
      <c r="G259" s="37">
        <f t="shared" si="56"/>
        <v>-1.9970117864314886E-2</v>
      </c>
      <c r="H259" s="32">
        <f>SUM(H255:H258)</f>
        <v>277114</v>
      </c>
      <c r="I259" s="37">
        <f t="shared" si="57"/>
        <v>0.17080771757930047</v>
      </c>
      <c r="J259" s="32">
        <f>SUM(J255:J258)</f>
        <v>253403</v>
      </c>
      <c r="K259" s="37">
        <f t="shared" si="58"/>
        <v>0.14300895403789524</v>
      </c>
      <c r="L259" s="32">
        <f>SUM(L255:L258)</f>
        <v>734137</v>
      </c>
      <c r="M259" s="37">
        <f t="shared" si="59"/>
        <v>0.41431302901117306</v>
      </c>
      <c r="N259" s="32">
        <f t="shared" si="60"/>
        <v>1232255</v>
      </c>
      <c r="O259" s="37">
        <f t="shared" si="61"/>
        <v>0.69542783099634409</v>
      </c>
      <c r="P259" s="32">
        <f>SUM(P255:P258)</f>
        <v>480361</v>
      </c>
      <c r="Q259" s="32">
        <f>SUM(Q255:Q258)</f>
        <v>975727</v>
      </c>
      <c r="R259" s="32">
        <f>SUM(R255:R258)</f>
        <v>902778</v>
      </c>
      <c r="S259" s="32">
        <f>SUM(S255:S258)</f>
        <v>826114</v>
      </c>
      <c r="T259" s="37">
        <f t="shared" si="62"/>
        <v>0.91507989782648669</v>
      </c>
      <c r="U259" s="37">
        <f t="shared" si="63"/>
        <v>0.52830267236515871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25396217</v>
      </c>
      <c r="E260" s="32">
        <f>SUM(E234:E239,E241:E246,E248:E253,E255:E258)</f>
        <v>12444981</v>
      </c>
      <c r="F260" s="32">
        <f>SUM(F234:F239,F241:F246,F248:F253,F255:F258)</f>
        <v>3425036</v>
      </c>
      <c r="G260" s="37">
        <f t="shared" si="56"/>
        <v>0.134864023251967</v>
      </c>
      <c r="H260" s="32">
        <f>SUM(H234:H239,H241:H246,H248:H253,H255:H258)</f>
        <v>3217371</v>
      </c>
      <c r="I260" s="37">
        <f t="shared" si="57"/>
        <v>0.12668701799169538</v>
      </c>
      <c r="J260" s="32">
        <f>SUM(J234:J239,J241:J246,J248:J253,J255:J258)</f>
        <v>2355049</v>
      </c>
      <c r="K260" s="37">
        <f t="shared" si="58"/>
        <v>0.18923684977903943</v>
      </c>
      <c r="L260" s="32">
        <f>SUM(L234:L239,L241:L246,L248:L253,L255:L258)</f>
        <v>825696</v>
      </c>
      <c r="M260" s="37">
        <f t="shared" si="59"/>
        <v>6.6347710775934488E-2</v>
      </c>
      <c r="N260" s="32">
        <f t="shared" si="60"/>
        <v>9823152</v>
      </c>
      <c r="O260" s="37">
        <f t="shared" si="61"/>
        <v>0.78932639591816167</v>
      </c>
      <c r="P260" s="32">
        <f>SUM(P234:P239,P241:P246,P248:P253,P255:P258)</f>
        <v>762980</v>
      </c>
      <c r="Q260" s="32">
        <f>SUM(Q234:Q239,Q241:Q246,Q248:Q253,Q255:Q258)</f>
        <v>26749119</v>
      </c>
      <c r="R260" s="32">
        <f>SUM(R234:R239,R241:R246,R248:R253,R255:R258)</f>
        <v>26760620</v>
      </c>
      <c r="S260" s="32">
        <f>SUM(S234:S239,S241:S246,S248:S253,S255:S258)</f>
        <v>12125233</v>
      </c>
      <c r="T260" s="37">
        <f t="shared" si="62"/>
        <v>0.45309985344136272</v>
      </c>
      <c r="U260" s="37">
        <f t="shared" si="63"/>
        <v>8.2198747018270568E-2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3827368</v>
      </c>
      <c r="E264" s="31">
        <v>3778727</v>
      </c>
      <c r="F264" s="31">
        <v>1456084</v>
      </c>
      <c r="G264" s="36">
        <f t="shared" si="64"/>
        <v>0.38044003085148853</v>
      </c>
      <c r="H264" s="31">
        <v>1181850</v>
      </c>
      <c r="I264" s="36">
        <f t="shared" si="65"/>
        <v>0.30878922538935372</v>
      </c>
      <c r="J264" s="31">
        <v>899874</v>
      </c>
      <c r="K264" s="36">
        <f t="shared" si="66"/>
        <v>0.23814210447063258</v>
      </c>
      <c r="L264" s="31">
        <v>164869</v>
      </c>
      <c r="M264" s="36">
        <f t="shared" si="67"/>
        <v>4.3630831229670736E-2</v>
      </c>
      <c r="N264" s="31">
        <f t="shared" si="68"/>
        <v>3702677</v>
      </c>
      <c r="O264" s="36">
        <f t="shared" si="69"/>
        <v>0.97987417455666947</v>
      </c>
      <c r="P264" s="31">
        <v>126968</v>
      </c>
      <c r="Q264" s="31">
        <v>4251200</v>
      </c>
      <c r="R264" s="31">
        <v>3501200</v>
      </c>
      <c r="S264" s="31">
        <v>3348220</v>
      </c>
      <c r="T264" s="36">
        <f t="shared" si="70"/>
        <v>0.95630640923112076</v>
      </c>
      <c r="U264" s="36">
        <f t="shared" si="71"/>
        <v>0.29850828555226516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3827368</v>
      </c>
      <c r="E267" s="32">
        <f>SUM(E263:E266)</f>
        <v>3778727</v>
      </c>
      <c r="F267" s="32">
        <f>SUM(F263:F266)</f>
        <v>1456084</v>
      </c>
      <c r="G267" s="37">
        <f t="shared" si="64"/>
        <v>0.38044003085148853</v>
      </c>
      <c r="H267" s="32">
        <f>SUM(H263:H266)</f>
        <v>1181850</v>
      </c>
      <c r="I267" s="37">
        <f t="shared" si="65"/>
        <v>0.30878922538935372</v>
      </c>
      <c r="J267" s="32">
        <f>SUM(J263:J266)</f>
        <v>899874</v>
      </c>
      <c r="K267" s="37">
        <f t="shared" si="66"/>
        <v>0.23814210447063258</v>
      </c>
      <c r="L267" s="32">
        <f>SUM(L263:L266)</f>
        <v>164869</v>
      </c>
      <c r="M267" s="37">
        <f t="shared" si="67"/>
        <v>4.3630831229670736E-2</v>
      </c>
      <c r="N267" s="32">
        <f t="shared" si="68"/>
        <v>3702677</v>
      </c>
      <c r="O267" s="37">
        <f t="shared" si="69"/>
        <v>0.97987417455666947</v>
      </c>
      <c r="P267" s="32">
        <f>SUM(P263:P266)</f>
        <v>126968</v>
      </c>
      <c r="Q267" s="32">
        <f>SUM(Q263:Q266)</f>
        <v>4251200</v>
      </c>
      <c r="R267" s="32">
        <f>SUM(R263:R266)</f>
        <v>3501200</v>
      </c>
      <c r="S267" s="32">
        <f>SUM(S263:S266)</f>
        <v>3348220</v>
      </c>
      <c r="T267" s="37">
        <f t="shared" si="70"/>
        <v>0.95630640923112076</v>
      </c>
      <c r="U267" s="37">
        <f t="shared" si="71"/>
        <v>0.29850828555226516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-19423</v>
      </c>
      <c r="E268" s="31">
        <v>1270888</v>
      </c>
      <c r="F268" s="31">
        <v>-28225</v>
      </c>
      <c r="G268" s="36">
        <f t="shared" si="64"/>
        <v>1.4531740719765227</v>
      </c>
      <c r="H268" s="31">
        <v>266341</v>
      </c>
      <c r="I268" s="36">
        <f t="shared" si="65"/>
        <v>-13.712660248159398</v>
      </c>
      <c r="J268" s="31">
        <v>187909</v>
      </c>
      <c r="K268" s="36">
        <f t="shared" si="66"/>
        <v>0.14785645942049969</v>
      </c>
      <c r="L268" s="31">
        <v>109558</v>
      </c>
      <c r="M268" s="36">
        <f t="shared" si="67"/>
        <v>8.6205865505064178E-2</v>
      </c>
      <c r="N268" s="31">
        <f t="shared" si="68"/>
        <v>535583</v>
      </c>
      <c r="O268" s="36">
        <f t="shared" si="69"/>
        <v>0.42142423250514599</v>
      </c>
      <c r="P268" s="31">
        <v>178582</v>
      </c>
      <c r="Q268" s="31">
        <v>3934578</v>
      </c>
      <c r="R268" s="31">
        <v>193998</v>
      </c>
      <c r="S268" s="31">
        <v>512067</v>
      </c>
      <c r="T268" s="36">
        <f t="shared" si="70"/>
        <v>2.6395478303900042</v>
      </c>
      <c r="U268" s="36">
        <f t="shared" si="71"/>
        <v>-0.38651151851810372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123504</v>
      </c>
      <c r="E269" s="31">
        <v>131628</v>
      </c>
      <c r="F269" s="31">
        <v>44516</v>
      </c>
      <c r="G269" s="36">
        <f t="shared" si="64"/>
        <v>0.36044176706827308</v>
      </c>
      <c r="H269" s="31">
        <v>19566</v>
      </c>
      <c r="I269" s="36">
        <f t="shared" si="65"/>
        <v>0.15842401865526623</v>
      </c>
      <c r="J269" s="31">
        <v>2494</v>
      </c>
      <c r="K269" s="36">
        <f t="shared" si="66"/>
        <v>1.8947336432977784E-2</v>
      </c>
      <c r="L269" s="31">
        <v>4425</v>
      </c>
      <c r="M269" s="36">
        <f t="shared" si="67"/>
        <v>3.3617467408150241E-2</v>
      </c>
      <c r="N269" s="31">
        <f t="shared" si="68"/>
        <v>71001</v>
      </c>
      <c r="O269" s="36">
        <f t="shared" si="69"/>
        <v>0.53940650925335032</v>
      </c>
      <c r="P269" s="31">
        <v>12604</v>
      </c>
      <c r="Q269" s="31">
        <v>62287</v>
      </c>
      <c r="R269" s="31">
        <v>117287</v>
      </c>
      <c r="S269" s="31">
        <v>86918</v>
      </c>
      <c r="T269" s="36">
        <f t="shared" si="70"/>
        <v>0.74107104794222722</v>
      </c>
      <c r="U269" s="36">
        <f t="shared" si="71"/>
        <v>-0.64892097746747068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8668</v>
      </c>
      <c r="E270" s="31">
        <v>8668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2217</v>
      </c>
      <c r="K270" s="36">
        <f t="shared" si="66"/>
        <v>0.2557683433317951</v>
      </c>
      <c r="L270" s="31">
        <v>168</v>
      </c>
      <c r="M270" s="36">
        <f t="shared" si="67"/>
        <v>1.9381633594831565E-2</v>
      </c>
      <c r="N270" s="31">
        <f t="shared" si="68"/>
        <v>2385</v>
      </c>
      <c r="O270" s="36">
        <f t="shared" si="69"/>
        <v>0.27514997692662668</v>
      </c>
      <c r="P270" s="31">
        <v>1518</v>
      </c>
      <c r="Q270" s="31">
        <v>8233</v>
      </c>
      <c r="R270" s="31">
        <v>8233</v>
      </c>
      <c r="S270" s="31">
        <v>9109</v>
      </c>
      <c r="T270" s="36">
        <f t="shared" si="70"/>
        <v>1.106401068869185</v>
      </c>
      <c r="U270" s="36">
        <f t="shared" si="71"/>
        <v>-0.88932806324110669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40435</v>
      </c>
      <c r="E271" s="31">
        <v>147482</v>
      </c>
      <c r="F271" s="31">
        <v>19401</v>
      </c>
      <c r="G271" s="36">
        <f t="shared" si="64"/>
        <v>0.4798070978113021</v>
      </c>
      <c r="H271" s="31">
        <v>24220</v>
      </c>
      <c r="I271" s="36">
        <f t="shared" si="65"/>
        <v>0.59898602695684433</v>
      </c>
      <c r="J271" s="31">
        <v>61640</v>
      </c>
      <c r="K271" s="36">
        <f t="shared" si="66"/>
        <v>0.41794930906822525</v>
      </c>
      <c r="L271" s="31">
        <v>17343</v>
      </c>
      <c r="M271" s="36">
        <f t="shared" si="67"/>
        <v>0.11759401147258648</v>
      </c>
      <c r="N271" s="31">
        <f t="shared" si="68"/>
        <v>122604</v>
      </c>
      <c r="O271" s="36">
        <f t="shared" si="69"/>
        <v>0.83131500793317148</v>
      </c>
      <c r="P271" s="31">
        <v>51746</v>
      </c>
      <c r="Q271" s="31">
        <v>45495</v>
      </c>
      <c r="R271" s="31">
        <v>45495</v>
      </c>
      <c r="S271" s="31">
        <v>75283</v>
      </c>
      <c r="T271" s="36">
        <f t="shared" si="70"/>
        <v>1.6547532695900649</v>
      </c>
      <c r="U271" s="36">
        <f t="shared" si="71"/>
        <v>-0.66484365941328805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1960</v>
      </c>
      <c r="E272" s="31">
        <v>2000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459</v>
      </c>
      <c r="K272" s="36">
        <f t="shared" si="66"/>
        <v>0.22950000000000001</v>
      </c>
      <c r="L272" s="31">
        <v>16</v>
      </c>
      <c r="M272" s="36">
        <f t="shared" si="67"/>
        <v>8.0000000000000002E-3</v>
      </c>
      <c r="N272" s="31">
        <f t="shared" si="68"/>
        <v>475</v>
      </c>
      <c r="O272" s="36">
        <f t="shared" si="69"/>
        <v>0.23749999999999999</v>
      </c>
      <c r="P272" s="31">
        <v>0</v>
      </c>
      <c r="Q272" s="31">
        <v>1870</v>
      </c>
      <c r="R272" s="31">
        <v>1870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155144</v>
      </c>
      <c r="E275" s="32">
        <f>SUM(E268:E274)</f>
        <v>1560666</v>
      </c>
      <c r="F275" s="32">
        <f>SUM(F268:F274)</f>
        <v>35692</v>
      </c>
      <c r="G275" s="37">
        <f t="shared" si="64"/>
        <v>0.23005723714742432</v>
      </c>
      <c r="H275" s="32">
        <f>SUM(H268:H274)</f>
        <v>310127</v>
      </c>
      <c r="I275" s="37">
        <f t="shared" si="65"/>
        <v>1.9989622544216985</v>
      </c>
      <c r="J275" s="32">
        <f>SUM(J268:J274)</f>
        <v>254719</v>
      </c>
      <c r="K275" s="37">
        <f t="shared" si="66"/>
        <v>0.16321173140185025</v>
      </c>
      <c r="L275" s="32">
        <f>SUM(L268:L274)</f>
        <v>131510</v>
      </c>
      <c r="M275" s="37">
        <f t="shared" si="67"/>
        <v>8.426530724703428E-2</v>
      </c>
      <c r="N275" s="32">
        <f t="shared" si="68"/>
        <v>732048</v>
      </c>
      <c r="O275" s="37">
        <f t="shared" si="69"/>
        <v>0.46906128537432096</v>
      </c>
      <c r="P275" s="32">
        <f>SUM(P268:P274)</f>
        <v>244450</v>
      </c>
      <c r="Q275" s="32">
        <f>SUM(Q268:Q274)</f>
        <v>4052463</v>
      </c>
      <c r="R275" s="32">
        <f>SUM(R268:R274)</f>
        <v>366883</v>
      </c>
      <c r="S275" s="32">
        <f>SUM(S268:S274)</f>
        <v>683377</v>
      </c>
      <c r="T275" s="37">
        <f t="shared" si="70"/>
        <v>1.862656487217996</v>
      </c>
      <c r="U275" s="37">
        <f t="shared" si="71"/>
        <v>-0.46201677234608307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984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82100</v>
      </c>
      <c r="E277" s="31">
        <v>68800</v>
      </c>
      <c r="F277" s="31">
        <v>17300</v>
      </c>
      <c r="G277" s="36">
        <f t="shared" si="64"/>
        <v>0.21071863580998781</v>
      </c>
      <c r="H277" s="31">
        <v>8600</v>
      </c>
      <c r="I277" s="36">
        <f t="shared" si="65"/>
        <v>0.10475030450669914</v>
      </c>
      <c r="J277" s="31">
        <v>17301</v>
      </c>
      <c r="K277" s="36">
        <f t="shared" si="66"/>
        <v>0.25146802325581397</v>
      </c>
      <c r="L277" s="31">
        <v>13050</v>
      </c>
      <c r="M277" s="36">
        <f t="shared" si="67"/>
        <v>0.18968023255813954</v>
      </c>
      <c r="N277" s="31">
        <f t="shared" si="68"/>
        <v>56251</v>
      </c>
      <c r="O277" s="36">
        <f t="shared" si="69"/>
        <v>0.81760174418604648</v>
      </c>
      <c r="P277" s="31">
        <v>9258</v>
      </c>
      <c r="Q277" s="31">
        <v>77400</v>
      </c>
      <c r="R277" s="31">
        <v>77400</v>
      </c>
      <c r="S277" s="31">
        <v>60980</v>
      </c>
      <c r="T277" s="36">
        <f t="shared" si="70"/>
        <v>0.7878552971576227</v>
      </c>
      <c r="U277" s="36">
        <f t="shared" si="71"/>
        <v>0.40959170447180826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35004</v>
      </c>
      <c r="E278" s="31">
        <v>35004</v>
      </c>
      <c r="F278" s="31">
        <v>3853</v>
      </c>
      <c r="G278" s="36">
        <f t="shared" si="64"/>
        <v>0.11007313449891441</v>
      </c>
      <c r="H278" s="31">
        <v>9839</v>
      </c>
      <c r="I278" s="36">
        <f t="shared" si="65"/>
        <v>0.28108216203862418</v>
      </c>
      <c r="J278" s="31">
        <v>421</v>
      </c>
      <c r="K278" s="36">
        <f t="shared" si="66"/>
        <v>1.2027196891783797E-2</v>
      </c>
      <c r="L278" s="31">
        <v>0</v>
      </c>
      <c r="M278" s="36">
        <f t="shared" si="67"/>
        <v>0</v>
      </c>
      <c r="N278" s="31">
        <f t="shared" si="68"/>
        <v>14113</v>
      </c>
      <c r="O278" s="36">
        <f t="shared" si="69"/>
        <v>0.40318249342932239</v>
      </c>
      <c r="P278" s="31">
        <v>9408</v>
      </c>
      <c r="Q278" s="31">
        <v>32544</v>
      </c>
      <c r="R278" s="31">
        <v>32544</v>
      </c>
      <c r="S278" s="31">
        <v>30611</v>
      </c>
      <c r="T278" s="36">
        <f t="shared" si="70"/>
        <v>0.94060349065880045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4710</v>
      </c>
      <c r="E279" s="31">
        <v>4710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52</v>
      </c>
      <c r="Q279" s="31">
        <v>4375</v>
      </c>
      <c r="R279" s="31">
        <v>4375</v>
      </c>
      <c r="S279" s="31">
        <v>928</v>
      </c>
      <c r="T279" s="36">
        <f t="shared" si="70"/>
        <v>0.21211428571428573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245544</v>
      </c>
      <c r="E280" s="31">
        <v>570000</v>
      </c>
      <c r="F280" s="31">
        <v>138511</v>
      </c>
      <c r="G280" s="36">
        <f t="shared" si="64"/>
        <v>0.56409849151272273</v>
      </c>
      <c r="H280" s="31">
        <v>103918</v>
      </c>
      <c r="I280" s="36">
        <f t="shared" si="65"/>
        <v>0.42321539113152834</v>
      </c>
      <c r="J280" s="31">
        <v>100920</v>
      </c>
      <c r="K280" s="36">
        <f t="shared" si="66"/>
        <v>0.17705263157894738</v>
      </c>
      <c r="L280" s="31">
        <v>55115</v>
      </c>
      <c r="M280" s="36">
        <f t="shared" si="67"/>
        <v>9.6692982456140344E-2</v>
      </c>
      <c r="N280" s="31">
        <f t="shared" si="68"/>
        <v>398464</v>
      </c>
      <c r="O280" s="36">
        <f t="shared" si="69"/>
        <v>0.69905964912280705</v>
      </c>
      <c r="P280" s="31">
        <v>92031</v>
      </c>
      <c r="Q280" s="31">
        <v>950745</v>
      </c>
      <c r="R280" s="31">
        <v>233186</v>
      </c>
      <c r="S280" s="31">
        <v>336094</v>
      </c>
      <c r="T280" s="36">
        <f t="shared" si="70"/>
        <v>1.4413129433156364</v>
      </c>
      <c r="U280" s="36">
        <f t="shared" si="71"/>
        <v>-0.40112570764199018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1060</v>
      </c>
      <c r="E283" s="31">
        <v>1060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10500</v>
      </c>
      <c r="R283" s="31">
        <v>1000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368418</v>
      </c>
      <c r="E285" s="32">
        <f>SUM(E276:E284)</f>
        <v>679574</v>
      </c>
      <c r="F285" s="32">
        <f>SUM(F276:F284)</f>
        <v>159664</v>
      </c>
      <c r="G285" s="37">
        <f t="shared" si="64"/>
        <v>0.43337730512624245</v>
      </c>
      <c r="H285" s="32">
        <f>SUM(H276:H284)</f>
        <v>122357</v>
      </c>
      <c r="I285" s="37">
        <f t="shared" si="65"/>
        <v>0.33211460894961703</v>
      </c>
      <c r="J285" s="32">
        <f>SUM(J276:J284)</f>
        <v>118642</v>
      </c>
      <c r="K285" s="37">
        <f t="shared" si="66"/>
        <v>0.17458290046411429</v>
      </c>
      <c r="L285" s="32">
        <f>SUM(L276:L284)</f>
        <v>68165</v>
      </c>
      <c r="M285" s="37">
        <f t="shared" si="67"/>
        <v>0.10030548549532502</v>
      </c>
      <c r="N285" s="32">
        <f t="shared" si="68"/>
        <v>468828</v>
      </c>
      <c r="O285" s="37">
        <f t="shared" si="69"/>
        <v>0.68988513392213358</v>
      </c>
      <c r="P285" s="32">
        <f>SUM(P276:P284)</f>
        <v>110749</v>
      </c>
      <c r="Q285" s="32">
        <f>SUM(Q276:Q284)</f>
        <v>1075564</v>
      </c>
      <c r="R285" s="32">
        <f>SUM(R276:R284)</f>
        <v>348505</v>
      </c>
      <c r="S285" s="32">
        <f>SUM(S276:S284)</f>
        <v>429597</v>
      </c>
      <c r="T285" s="37">
        <f t="shared" si="70"/>
        <v>1.2326853273267242</v>
      </c>
      <c r="U285" s="37">
        <f t="shared" si="71"/>
        <v>-0.38450911520645781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17049</v>
      </c>
      <c r="E289" s="31">
        <v>17049</v>
      </c>
      <c r="F289" s="31">
        <v>4543</v>
      </c>
      <c r="G289" s="36">
        <f t="shared" si="64"/>
        <v>0.26646724148043871</v>
      </c>
      <c r="H289" s="31">
        <v>8674</v>
      </c>
      <c r="I289" s="36">
        <f t="shared" si="65"/>
        <v>0.50876884274737522</v>
      </c>
      <c r="J289" s="31">
        <v>3379</v>
      </c>
      <c r="K289" s="36">
        <f t="shared" si="66"/>
        <v>0.1981934424306411</v>
      </c>
      <c r="L289" s="31">
        <v>5519</v>
      </c>
      <c r="M289" s="36">
        <f t="shared" si="67"/>
        <v>0.32371400082116253</v>
      </c>
      <c r="N289" s="31">
        <f t="shared" si="68"/>
        <v>22115</v>
      </c>
      <c r="O289" s="36">
        <f t="shared" si="69"/>
        <v>1.2971435274796175</v>
      </c>
      <c r="P289" s="31">
        <v>2139</v>
      </c>
      <c r="Q289" s="31">
        <v>50000</v>
      </c>
      <c r="R289" s="31">
        <v>20000</v>
      </c>
      <c r="S289" s="31">
        <v>13491</v>
      </c>
      <c r="T289" s="36">
        <f t="shared" si="70"/>
        <v>0.67454999999999998</v>
      </c>
      <c r="U289" s="36">
        <f t="shared" si="71"/>
        <v>1.5801776531089295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1572967</v>
      </c>
      <c r="E290" s="31">
        <v>1591600</v>
      </c>
      <c r="F290" s="31">
        <v>197967</v>
      </c>
      <c r="G290" s="36">
        <f t="shared" si="64"/>
        <v>0.12585578718434653</v>
      </c>
      <c r="H290" s="31">
        <v>582991</v>
      </c>
      <c r="I290" s="36">
        <f t="shared" si="65"/>
        <v>0.37063142456262593</v>
      </c>
      <c r="J290" s="31">
        <v>479263</v>
      </c>
      <c r="K290" s="36">
        <f t="shared" si="66"/>
        <v>0.30112025634581552</v>
      </c>
      <c r="L290" s="31">
        <v>449375</v>
      </c>
      <c r="M290" s="36">
        <f t="shared" si="67"/>
        <v>0.2823416687609952</v>
      </c>
      <c r="N290" s="31">
        <f t="shared" si="68"/>
        <v>1709596</v>
      </c>
      <c r="O290" s="36">
        <f t="shared" si="69"/>
        <v>1.0741367177682835</v>
      </c>
      <c r="P290" s="31">
        <v>451295</v>
      </c>
      <c r="Q290" s="31">
        <v>1815555</v>
      </c>
      <c r="R290" s="31">
        <v>1232384</v>
      </c>
      <c r="S290" s="31">
        <v>1213184</v>
      </c>
      <c r="T290" s="36">
        <f t="shared" si="70"/>
        <v>0.98442044038221854</v>
      </c>
      <c r="U290" s="36">
        <f t="shared" si="71"/>
        <v>-4.2544233816018684E-3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1590016</v>
      </c>
      <c r="E292" s="32">
        <f>SUM(E286:E291)</f>
        <v>1608649</v>
      </c>
      <c r="F292" s="32">
        <f>SUM(F286:F291)</f>
        <v>202510</v>
      </c>
      <c r="G292" s="37">
        <f t="shared" si="64"/>
        <v>0.12736349822894863</v>
      </c>
      <c r="H292" s="32">
        <f>SUM(H286:H291)</f>
        <v>591665</v>
      </c>
      <c r="I292" s="37">
        <f t="shared" si="65"/>
        <v>0.37211260767187249</v>
      </c>
      <c r="J292" s="32">
        <f>SUM(J286:J291)</f>
        <v>482642</v>
      </c>
      <c r="K292" s="37">
        <f t="shared" si="66"/>
        <v>0.3000294035554058</v>
      </c>
      <c r="L292" s="32">
        <f>SUM(L286:L291)</f>
        <v>454894</v>
      </c>
      <c r="M292" s="37">
        <f t="shared" si="67"/>
        <v>0.28278014657019646</v>
      </c>
      <c r="N292" s="32">
        <f t="shared" si="68"/>
        <v>1731711</v>
      </c>
      <c r="O292" s="37">
        <f t="shared" si="69"/>
        <v>1.0765002185063366</v>
      </c>
      <c r="P292" s="32">
        <f>SUM(P286:P291)</f>
        <v>453434</v>
      </c>
      <c r="Q292" s="32">
        <f>SUM(Q286:Q291)</f>
        <v>1865555</v>
      </c>
      <c r="R292" s="32">
        <f>SUM(R286:R291)</f>
        <v>1252384</v>
      </c>
      <c r="S292" s="32">
        <f>SUM(S286:S291)</f>
        <v>1226675</v>
      </c>
      <c r="T292" s="37">
        <f t="shared" si="70"/>
        <v>0.97947195109487184</v>
      </c>
      <c r="U292" s="37">
        <f t="shared" si="71"/>
        <v>3.2198732340318337E-3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2265300</v>
      </c>
      <c r="E293" s="31">
        <v>2265300</v>
      </c>
      <c r="F293" s="31">
        <v>393505</v>
      </c>
      <c r="G293" s="36">
        <f t="shared" si="64"/>
        <v>0.17370988390058711</v>
      </c>
      <c r="H293" s="31">
        <v>735300</v>
      </c>
      <c r="I293" s="36">
        <f t="shared" si="65"/>
        <v>0.32459276916964641</v>
      </c>
      <c r="J293" s="31">
        <v>962734</v>
      </c>
      <c r="K293" s="36">
        <f t="shared" si="66"/>
        <v>0.42499183331126122</v>
      </c>
      <c r="L293" s="31">
        <v>560493</v>
      </c>
      <c r="M293" s="36">
        <f t="shared" si="67"/>
        <v>0.24742550655542311</v>
      </c>
      <c r="N293" s="31">
        <f t="shared" si="68"/>
        <v>2652032</v>
      </c>
      <c r="O293" s="36">
        <f t="shared" si="69"/>
        <v>1.1707199929369179</v>
      </c>
      <c r="P293" s="31">
        <v>296133</v>
      </c>
      <c r="Q293" s="31">
        <v>1905300</v>
      </c>
      <c r="R293" s="31">
        <v>1905300</v>
      </c>
      <c r="S293" s="31">
        <v>2449892</v>
      </c>
      <c r="T293" s="36">
        <f t="shared" si="70"/>
        <v>1.2858300530100246</v>
      </c>
      <c r="U293" s="36">
        <f t="shared" si="71"/>
        <v>0.89270699314159518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2265300</v>
      </c>
      <c r="E298" s="32">
        <f>SUM(E293:E297)</f>
        <v>2265300</v>
      </c>
      <c r="F298" s="32">
        <f>SUM(F293:F297)</f>
        <v>393505</v>
      </c>
      <c r="G298" s="37">
        <f t="shared" si="64"/>
        <v>0.17370988390058711</v>
      </c>
      <c r="H298" s="32">
        <f>SUM(H293:H297)</f>
        <v>735300</v>
      </c>
      <c r="I298" s="37">
        <f t="shared" si="65"/>
        <v>0.32459276916964641</v>
      </c>
      <c r="J298" s="32">
        <f>SUM(J293:J297)</f>
        <v>962734</v>
      </c>
      <c r="K298" s="37">
        <f t="shared" si="66"/>
        <v>0.42499183331126122</v>
      </c>
      <c r="L298" s="32">
        <f>SUM(L293:L297)</f>
        <v>560493</v>
      </c>
      <c r="M298" s="37">
        <f t="shared" si="67"/>
        <v>0.24742550655542311</v>
      </c>
      <c r="N298" s="32">
        <f t="shared" si="68"/>
        <v>2652032</v>
      </c>
      <c r="O298" s="37">
        <f t="shared" si="69"/>
        <v>1.1707199929369179</v>
      </c>
      <c r="P298" s="32">
        <f>SUM(P293:P297)</f>
        <v>296133</v>
      </c>
      <c r="Q298" s="32">
        <f>SUM(Q293:Q297)</f>
        <v>1905300</v>
      </c>
      <c r="R298" s="32">
        <f>SUM(R293:R297)</f>
        <v>1905300</v>
      </c>
      <c r="S298" s="32">
        <f>SUM(S293:S297)</f>
        <v>2449892</v>
      </c>
      <c r="T298" s="37">
        <f t="shared" si="70"/>
        <v>1.2858300530100246</v>
      </c>
      <c r="U298" s="37">
        <f t="shared" si="71"/>
        <v>0.89270699314159518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8206246</v>
      </c>
      <c r="E299" s="32">
        <f>SUM(E263:E266,E268:E274,E276:E284,E286:E291,E293:E297)</f>
        <v>9892916</v>
      </c>
      <c r="F299" s="32">
        <f>SUM(F263:F266,F268:F274,F276:F284,F286:F291,F293:F297)</f>
        <v>2247455</v>
      </c>
      <c r="G299" s="37">
        <f t="shared" si="64"/>
        <v>0.27387126829978042</v>
      </c>
      <c r="H299" s="32">
        <f>SUM(H263:H266,H268:H274,H276:H284,H286:H291,H293:H297)</f>
        <v>2941299</v>
      </c>
      <c r="I299" s="37">
        <f t="shared" si="65"/>
        <v>0.35842198734963587</v>
      </c>
      <c r="J299" s="32">
        <f>SUM(J263:J266,J268:J274,J276:J284,J286:J291,J293:J297)</f>
        <v>2718611</v>
      </c>
      <c r="K299" s="37">
        <f t="shared" si="66"/>
        <v>0.27480380910946783</v>
      </c>
      <c r="L299" s="32">
        <f>SUM(L263:L266,L268:L274,L276:L284,L286:L291,L293:L297)</f>
        <v>1379931</v>
      </c>
      <c r="M299" s="37">
        <f t="shared" si="67"/>
        <v>0.13948678023749519</v>
      </c>
      <c r="N299" s="32">
        <f t="shared" si="68"/>
        <v>9287296</v>
      </c>
      <c r="O299" s="37">
        <f t="shared" si="69"/>
        <v>0.93878245807404004</v>
      </c>
      <c r="P299" s="32">
        <f>SUM(P263:P266,P268:P274,P276:P284,P286:P291,P293:P297)</f>
        <v>1231734</v>
      </c>
      <c r="Q299" s="32">
        <f>SUM(Q263:Q266,Q268:Q274,Q276:Q284,Q286:Q291,Q293:Q297)</f>
        <v>13150082</v>
      </c>
      <c r="R299" s="32">
        <f>SUM(R263:R266,R268:R274,R276:R284,R286:R291,R293:R297)</f>
        <v>7374272</v>
      </c>
      <c r="S299" s="32">
        <f>SUM(S263:S266,S268:S274,S276:S284,S286:S291,S293:S297)</f>
        <v>8137761</v>
      </c>
      <c r="T299" s="37">
        <f t="shared" si="70"/>
        <v>1.1035341522525886</v>
      </c>
      <c r="U299" s="37">
        <f t="shared" si="71"/>
        <v>0.12031574999147554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85762166</v>
      </c>
      <c r="E302" s="31">
        <v>90603957</v>
      </c>
      <c r="F302" s="31">
        <v>9381598</v>
      </c>
      <c r="G302" s="36">
        <f t="shared" ref="G302:G339" si="72">IF(($D302     =0),0,($F302     /$D302     ))</f>
        <v>0.10939087056173465</v>
      </c>
      <c r="H302" s="31">
        <v>25081131</v>
      </c>
      <c r="I302" s="36">
        <f t="shared" ref="I302:I339" si="73">IF(($D302     =0),0,($H302     /$D302     ))</f>
        <v>0.29244983154926379</v>
      </c>
      <c r="J302" s="31">
        <v>23892279</v>
      </c>
      <c r="K302" s="36">
        <f t="shared" ref="K302:K339" si="74">IF(($E302     =0),0,($J302     /$E302     ))</f>
        <v>0.26370017150575442</v>
      </c>
      <c r="L302" s="31">
        <v>24875331</v>
      </c>
      <c r="M302" s="36">
        <f t="shared" ref="M302:M339" si="75">IF(($E302     =0),0,($L302     /$E302     ))</f>
        <v>0.27455016120322429</v>
      </c>
      <c r="N302" s="31">
        <f t="shared" ref="N302:N339" si="76">$F302     +$H302     +$J302     +$L302</f>
        <v>83230339</v>
      </c>
      <c r="O302" s="36">
        <f t="shared" ref="O302:O339" si="77">IF(($E302     =0),0,($N302     /$E302     ))</f>
        <v>0.91861704229981922</v>
      </c>
      <c r="P302" s="31">
        <v>-90782</v>
      </c>
      <c r="Q302" s="31">
        <v>104059349</v>
      </c>
      <c r="R302" s="31">
        <v>76648865</v>
      </c>
      <c r="S302" s="31">
        <v>64200987</v>
      </c>
      <c r="T302" s="36">
        <f t="shared" ref="T302:T339" si="78">IF(($R302     =0),0,($S302     /$R302     ))</f>
        <v>0.83759866502915603</v>
      </c>
      <c r="U302" s="36">
        <f t="shared" ref="U302:U339" si="79">IF(($P302     =0),0,(($L302     /$P302     )-1))</f>
        <v>-275.01170936969885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85762166</v>
      </c>
      <c r="E303" s="32">
        <f>E302</f>
        <v>90603957</v>
      </c>
      <c r="F303" s="32">
        <f>F302</f>
        <v>9381598</v>
      </c>
      <c r="G303" s="37">
        <f t="shared" si="72"/>
        <v>0.10939087056173465</v>
      </c>
      <c r="H303" s="32">
        <f>H302</f>
        <v>25081131</v>
      </c>
      <c r="I303" s="37">
        <f t="shared" si="73"/>
        <v>0.29244983154926379</v>
      </c>
      <c r="J303" s="32">
        <f>J302</f>
        <v>23892279</v>
      </c>
      <c r="K303" s="37">
        <f t="shared" si="74"/>
        <v>0.26370017150575442</v>
      </c>
      <c r="L303" s="32">
        <f>L302</f>
        <v>24875331</v>
      </c>
      <c r="M303" s="37">
        <f t="shared" si="75"/>
        <v>0.27455016120322429</v>
      </c>
      <c r="N303" s="32">
        <f t="shared" si="76"/>
        <v>83230339</v>
      </c>
      <c r="O303" s="37">
        <f t="shared" si="77"/>
        <v>0.91861704229981922</v>
      </c>
      <c r="P303" s="32">
        <f>P302</f>
        <v>-90782</v>
      </c>
      <c r="Q303" s="32">
        <f>Q302</f>
        <v>104059349</v>
      </c>
      <c r="R303" s="32">
        <f>R302</f>
        <v>76648865</v>
      </c>
      <c r="S303" s="32">
        <f>S302</f>
        <v>64200987</v>
      </c>
      <c r="T303" s="37">
        <f t="shared" si="78"/>
        <v>0.83759866502915603</v>
      </c>
      <c r="U303" s="37">
        <f t="shared" si="79"/>
        <v>-275.01170936969885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4295624</v>
      </c>
      <c r="E304" s="31">
        <v>3860043</v>
      </c>
      <c r="F304" s="31">
        <v>1654780</v>
      </c>
      <c r="G304" s="36">
        <f t="shared" si="72"/>
        <v>0.38522459135157083</v>
      </c>
      <c r="H304" s="31">
        <v>606702</v>
      </c>
      <c r="I304" s="36">
        <f t="shared" si="73"/>
        <v>0.14123722187975485</v>
      </c>
      <c r="J304" s="31">
        <v>726232</v>
      </c>
      <c r="K304" s="36">
        <f t="shared" si="74"/>
        <v>0.18814090931111388</v>
      </c>
      <c r="L304" s="31">
        <v>253974</v>
      </c>
      <c r="M304" s="36">
        <f t="shared" si="75"/>
        <v>6.5795640100382302E-2</v>
      </c>
      <c r="N304" s="31">
        <f t="shared" si="76"/>
        <v>3241688</v>
      </c>
      <c r="O304" s="36">
        <f t="shared" si="77"/>
        <v>0.83980618868753532</v>
      </c>
      <c r="P304" s="31">
        <v>213281</v>
      </c>
      <c r="Q304" s="31">
        <v>4178689</v>
      </c>
      <c r="R304" s="31">
        <v>3851377</v>
      </c>
      <c r="S304" s="31">
        <v>2794083</v>
      </c>
      <c r="T304" s="36">
        <f t="shared" si="78"/>
        <v>0.72547636858193831</v>
      </c>
      <c r="U304" s="36">
        <f t="shared" si="79"/>
        <v>0.19079524195779274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2838963</v>
      </c>
      <c r="E305" s="31">
        <v>3830990</v>
      </c>
      <c r="F305" s="31">
        <v>602909</v>
      </c>
      <c r="G305" s="36">
        <f t="shared" si="72"/>
        <v>0.21236944616749143</v>
      </c>
      <c r="H305" s="31">
        <v>1557864</v>
      </c>
      <c r="I305" s="36">
        <f t="shared" si="73"/>
        <v>0.548744030830976</v>
      </c>
      <c r="J305" s="31">
        <v>568270</v>
      </c>
      <c r="K305" s="36">
        <f t="shared" si="74"/>
        <v>0.14833502567221526</v>
      </c>
      <c r="L305" s="31">
        <v>301831</v>
      </c>
      <c r="M305" s="36">
        <f t="shared" si="75"/>
        <v>7.8786684381843858E-2</v>
      </c>
      <c r="N305" s="31">
        <f t="shared" si="76"/>
        <v>3030874</v>
      </c>
      <c r="O305" s="36">
        <f t="shared" si="77"/>
        <v>0.79114641385124995</v>
      </c>
      <c r="P305" s="31">
        <v>447095</v>
      </c>
      <c r="Q305" s="31">
        <v>3250435</v>
      </c>
      <c r="R305" s="31">
        <v>2789772</v>
      </c>
      <c r="S305" s="31">
        <v>2966124</v>
      </c>
      <c r="T305" s="36">
        <f t="shared" si="78"/>
        <v>1.0632137680068479</v>
      </c>
      <c r="U305" s="36">
        <f t="shared" si="79"/>
        <v>-0.32490633981592276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5518000</v>
      </c>
      <c r="E306" s="31">
        <v>5515000</v>
      </c>
      <c r="F306" s="31">
        <v>1593883</v>
      </c>
      <c r="G306" s="36">
        <f t="shared" si="72"/>
        <v>0.28885157665820949</v>
      </c>
      <c r="H306" s="31">
        <v>1891664</v>
      </c>
      <c r="I306" s="36">
        <f t="shared" si="73"/>
        <v>0.34281696266763317</v>
      </c>
      <c r="J306" s="31">
        <v>1666359</v>
      </c>
      <c r="K306" s="36">
        <f t="shared" si="74"/>
        <v>0.30215031731640979</v>
      </c>
      <c r="L306" s="31">
        <v>861027</v>
      </c>
      <c r="M306" s="36">
        <f t="shared" si="75"/>
        <v>0.15612456935630101</v>
      </c>
      <c r="N306" s="31">
        <f t="shared" si="76"/>
        <v>6012933</v>
      </c>
      <c r="O306" s="36">
        <f t="shared" si="77"/>
        <v>1.0902870353581142</v>
      </c>
      <c r="P306" s="31">
        <v>1083688</v>
      </c>
      <c r="Q306" s="31">
        <v>5618000</v>
      </c>
      <c r="R306" s="31">
        <v>5313869</v>
      </c>
      <c r="S306" s="31">
        <v>6076669</v>
      </c>
      <c r="T306" s="36">
        <f t="shared" si="78"/>
        <v>1.1435488906482263</v>
      </c>
      <c r="U306" s="36">
        <f t="shared" si="79"/>
        <v>-0.20546596437350972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9861584</v>
      </c>
      <c r="E307" s="31">
        <v>9033829</v>
      </c>
      <c r="F307" s="31">
        <v>2361547</v>
      </c>
      <c r="G307" s="36">
        <f t="shared" si="72"/>
        <v>0.23946933879993315</v>
      </c>
      <c r="H307" s="31">
        <v>2947705</v>
      </c>
      <c r="I307" s="36">
        <f t="shared" si="73"/>
        <v>0.29890786307757455</v>
      </c>
      <c r="J307" s="31">
        <v>3213023</v>
      </c>
      <c r="K307" s="36">
        <f t="shared" si="74"/>
        <v>0.35566568727391229</v>
      </c>
      <c r="L307" s="31">
        <v>1540382</v>
      </c>
      <c r="M307" s="36">
        <f t="shared" si="75"/>
        <v>0.17051263644684883</v>
      </c>
      <c r="N307" s="31">
        <f t="shared" si="76"/>
        <v>10062657</v>
      </c>
      <c r="O307" s="36">
        <f t="shared" si="77"/>
        <v>1.1138861494943064</v>
      </c>
      <c r="P307" s="31">
        <v>1607196</v>
      </c>
      <c r="Q307" s="31">
        <v>6722452</v>
      </c>
      <c r="R307" s="31">
        <v>9265223</v>
      </c>
      <c r="S307" s="31">
        <v>8959370</v>
      </c>
      <c r="T307" s="36">
        <f t="shared" si="78"/>
        <v>0.96698913776818973</v>
      </c>
      <c r="U307" s="36">
        <f t="shared" si="79"/>
        <v>-4.1571780915333312E-2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5250475</v>
      </c>
      <c r="E308" s="31">
        <v>5280475</v>
      </c>
      <c r="F308" s="31">
        <v>983760</v>
      </c>
      <c r="G308" s="36">
        <f t="shared" si="72"/>
        <v>0.18736590498954855</v>
      </c>
      <c r="H308" s="31">
        <v>2094580</v>
      </c>
      <c r="I308" s="36">
        <f t="shared" si="73"/>
        <v>0.39893152524295422</v>
      </c>
      <c r="J308" s="31">
        <v>1665423</v>
      </c>
      <c r="K308" s="36">
        <f t="shared" si="74"/>
        <v>0.3153926493355238</v>
      </c>
      <c r="L308" s="31">
        <v>610567</v>
      </c>
      <c r="M308" s="36">
        <f t="shared" si="75"/>
        <v>0.11562728731790227</v>
      </c>
      <c r="N308" s="31">
        <f t="shared" si="76"/>
        <v>5354330</v>
      </c>
      <c r="O308" s="36">
        <f t="shared" si="77"/>
        <v>1.0139864311449254</v>
      </c>
      <c r="P308" s="31">
        <v>369983</v>
      </c>
      <c r="Q308" s="31">
        <v>4716144</v>
      </c>
      <c r="R308" s="31">
        <v>5123065</v>
      </c>
      <c r="S308" s="31">
        <v>5354927</v>
      </c>
      <c r="T308" s="36">
        <f t="shared" si="78"/>
        <v>1.0452584536795844</v>
      </c>
      <c r="U308" s="36">
        <f t="shared" si="79"/>
        <v>0.65025690369557521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4266792</v>
      </c>
      <c r="E309" s="31">
        <v>4516792</v>
      </c>
      <c r="F309" s="31">
        <v>1157222</v>
      </c>
      <c r="G309" s="36">
        <f t="shared" si="72"/>
        <v>0.27121593928178361</v>
      </c>
      <c r="H309" s="31">
        <v>1442894</v>
      </c>
      <c r="I309" s="36">
        <f t="shared" si="73"/>
        <v>0.33816834755479058</v>
      </c>
      <c r="J309" s="31">
        <v>1417858</v>
      </c>
      <c r="K309" s="36">
        <f t="shared" si="74"/>
        <v>0.31390818970632256</v>
      </c>
      <c r="L309" s="31">
        <v>1358787</v>
      </c>
      <c r="M309" s="36">
        <f t="shared" si="75"/>
        <v>0.30083010242667807</v>
      </c>
      <c r="N309" s="31">
        <f t="shared" si="76"/>
        <v>5376761</v>
      </c>
      <c r="O309" s="36">
        <f t="shared" si="77"/>
        <v>1.1903937573392798</v>
      </c>
      <c r="P309" s="31">
        <v>1050172</v>
      </c>
      <c r="Q309" s="31">
        <v>4186767</v>
      </c>
      <c r="R309" s="31">
        <v>4186767</v>
      </c>
      <c r="S309" s="31">
        <v>4745546</v>
      </c>
      <c r="T309" s="36">
        <f t="shared" si="78"/>
        <v>1.1334631232165535</v>
      </c>
      <c r="U309" s="36">
        <f t="shared" si="79"/>
        <v>0.29387090876542121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32031438</v>
      </c>
      <c r="E310" s="32">
        <f>SUM(E304:E309)</f>
        <v>32037129</v>
      </c>
      <c r="F310" s="32">
        <f>SUM(F304:F309)</f>
        <v>8354101</v>
      </c>
      <c r="G310" s="37">
        <f t="shared" si="72"/>
        <v>0.26080942728827849</v>
      </c>
      <c r="H310" s="32">
        <f>SUM(H304:H309)</f>
        <v>10541409</v>
      </c>
      <c r="I310" s="37">
        <f t="shared" si="73"/>
        <v>0.32909571527822135</v>
      </c>
      <c r="J310" s="32">
        <f>SUM(J304:J309)</f>
        <v>9257165</v>
      </c>
      <c r="K310" s="37">
        <f t="shared" si="74"/>
        <v>0.28895114165816793</v>
      </c>
      <c r="L310" s="32">
        <f>SUM(L304:L309)</f>
        <v>4926568</v>
      </c>
      <c r="M310" s="37">
        <f t="shared" si="75"/>
        <v>0.15377682563253406</v>
      </c>
      <c r="N310" s="32">
        <f t="shared" si="76"/>
        <v>33079243</v>
      </c>
      <c r="O310" s="37">
        <f t="shared" si="77"/>
        <v>1.0325283204996303</v>
      </c>
      <c r="P310" s="32">
        <f>SUM(P304:P309)</f>
        <v>4771415</v>
      </c>
      <c r="Q310" s="32">
        <f>SUM(Q304:Q309)</f>
        <v>28672487</v>
      </c>
      <c r="R310" s="32">
        <f>SUM(R304:R309)</f>
        <v>30530073</v>
      </c>
      <c r="S310" s="32">
        <f>SUM(S304:S309)</f>
        <v>30896719</v>
      </c>
      <c r="T310" s="37">
        <f t="shared" si="78"/>
        <v>1.0120093391194971</v>
      </c>
      <c r="U310" s="37">
        <f t="shared" si="79"/>
        <v>3.2517188297391808E-2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6955693</v>
      </c>
      <c r="E311" s="31">
        <v>6955693</v>
      </c>
      <c r="F311" s="31">
        <v>1183470</v>
      </c>
      <c r="G311" s="36">
        <f t="shared" si="72"/>
        <v>0.17014408197716605</v>
      </c>
      <c r="H311" s="31">
        <v>2027054</v>
      </c>
      <c r="I311" s="36">
        <f t="shared" si="73"/>
        <v>0.29142373017325518</v>
      </c>
      <c r="J311" s="31">
        <v>2166581</v>
      </c>
      <c r="K311" s="36">
        <f t="shared" si="74"/>
        <v>0.31148312612416906</v>
      </c>
      <c r="L311" s="31">
        <v>1312943</v>
      </c>
      <c r="M311" s="36">
        <f t="shared" si="75"/>
        <v>0.18875804323163775</v>
      </c>
      <c r="N311" s="31">
        <f t="shared" si="76"/>
        <v>6690048</v>
      </c>
      <c r="O311" s="36">
        <f t="shared" si="77"/>
        <v>0.96180898150622807</v>
      </c>
      <c r="P311" s="31">
        <v>1311983</v>
      </c>
      <c r="Q311" s="31">
        <v>4921987</v>
      </c>
      <c r="R311" s="31">
        <v>4921987</v>
      </c>
      <c r="S311" s="31">
        <v>6647926</v>
      </c>
      <c r="T311" s="36">
        <f t="shared" si="78"/>
        <v>1.3506589919883982</v>
      </c>
      <c r="U311" s="36">
        <f t="shared" si="79"/>
        <v>7.3171679815975388E-4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1841642</v>
      </c>
      <c r="E312" s="31">
        <v>1834595</v>
      </c>
      <c r="F312" s="31">
        <v>117715</v>
      </c>
      <c r="G312" s="36">
        <f t="shared" si="72"/>
        <v>6.3918503161852297E-2</v>
      </c>
      <c r="H312" s="31">
        <v>703477</v>
      </c>
      <c r="I312" s="36">
        <f t="shared" si="73"/>
        <v>0.38198357769859725</v>
      </c>
      <c r="J312" s="31">
        <v>831119</v>
      </c>
      <c r="K312" s="36">
        <f t="shared" si="74"/>
        <v>0.45302587219522567</v>
      </c>
      <c r="L312" s="31">
        <v>353792</v>
      </c>
      <c r="M312" s="36">
        <f t="shared" si="75"/>
        <v>0.19284474230007168</v>
      </c>
      <c r="N312" s="31">
        <f t="shared" si="76"/>
        <v>2006103</v>
      </c>
      <c r="O312" s="36">
        <f t="shared" si="77"/>
        <v>1.0934854831720353</v>
      </c>
      <c r="P312" s="31">
        <v>151844</v>
      </c>
      <c r="Q312" s="31">
        <v>2560496</v>
      </c>
      <c r="R312" s="31">
        <v>1757996</v>
      </c>
      <c r="S312" s="31">
        <v>2094264</v>
      </c>
      <c r="T312" s="36">
        <f t="shared" si="78"/>
        <v>1.1912791610447351</v>
      </c>
      <c r="U312" s="36">
        <f t="shared" si="79"/>
        <v>1.3299702326071494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1242263</v>
      </c>
      <c r="E313" s="31">
        <v>737521</v>
      </c>
      <c r="F313" s="31">
        <v>362</v>
      </c>
      <c r="G313" s="36">
        <f t="shared" si="72"/>
        <v>2.9140367216925887E-4</v>
      </c>
      <c r="H313" s="31">
        <v>100923</v>
      </c>
      <c r="I313" s="36">
        <f t="shared" si="73"/>
        <v>8.1241250846237872E-2</v>
      </c>
      <c r="J313" s="31">
        <v>225509</v>
      </c>
      <c r="K313" s="36">
        <f t="shared" si="74"/>
        <v>0.30576620869100679</v>
      </c>
      <c r="L313" s="31">
        <v>418989</v>
      </c>
      <c r="M313" s="36">
        <f t="shared" si="75"/>
        <v>0.56810450143114566</v>
      </c>
      <c r="N313" s="31">
        <f t="shared" si="76"/>
        <v>745783</v>
      </c>
      <c r="O313" s="36">
        <f t="shared" si="77"/>
        <v>1.0112023928810163</v>
      </c>
      <c r="P313" s="31">
        <v>260434</v>
      </c>
      <c r="Q313" s="31">
        <v>1344377</v>
      </c>
      <c r="R313" s="31">
        <v>1073053</v>
      </c>
      <c r="S313" s="31">
        <v>852335</v>
      </c>
      <c r="T313" s="36">
        <f t="shared" si="78"/>
        <v>0.79430838924079239</v>
      </c>
      <c r="U313" s="36">
        <f t="shared" si="79"/>
        <v>0.60881067756130158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4367070</v>
      </c>
      <c r="E314" s="31">
        <v>5286470</v>
      </c>
      <c r="F314" s="31">
        <v>681941</v>
      </c>
      <c r="G314" s="36">
        <f t="shared" si="72"/>
        <v>0.15615527115434377</v>
      </c>
      <c r="H314" s="31">
        <v>949251</v>
      </c>
      <c r="I314" s="36">
        <f t="shared" si="73"/>
        <v>0.21736564790580412</v>
      </c>
      <c r="J314" s="31">
        <v>1615915</v>
      </c>
      <c r="K314" s="36">
        <f t="shared" si="74"/>
        <v>0.30566994610770515</v>
      </c>
      <c r="L314" s="31">
        <v>1046372</v>
      </c>
      <c r="M314" s="36">
        <f t="shared" si="75"/>
        <v>0.19793397106197519</v>
      </c>
      <c r="N314" s="31">
        <f t="shared" si="76"/>
        <v>4293479</v>
      </c>
      <c r="O314" s="36">
        <f t="shared" si="77"/>
        <v>0.8121636933530314</v>
      </c>
      <c r="P314" s="31">
        <v>591378</v>
      </c>
      <c r="Q314" s="31">
        <v>3249400</v>
      </c>
      <c r="R314" s="31">
        <v>3249400</v>
      </c>
      <c r="S314" s="31">
        <v>3817236</v>
      </c>
      <c r="T314" s="36">
        <f t="shared" si="78"/>
        <v>1.1747510309595617</v>
      </c>
      <c r="U314" s="36">
        <f t="shared" si="79"/>
        <v>0.76937931407661431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379360</v>
      </c>
      <c r="E315" s="31">
        <v>1007441</v>
      </c>
      <c r="F315" s="31">
        <v>175606</v>
      </c>
      <c r="G315" s="36">
        <f t="shared" si="72"/>
        <v>0.46290067482075076</v>
      </c>
      <c r="H315" s="31">
        <v>78113</v>
      </c>
      <c r="I315" s="36">
        <f t="shared" si="73"/>
        <v>0.20590731758751582</v>
      </c>
      <c r="J315" s="31">
        <v>133548</v>
      </c>
      <c r="K315" s="36">
        <f t="shared" si="74"/>
        <v>0.13256160906693296</v>
      </c>
      <c r="L315" s="31">
        <v>149586</v>
      </c>
      <c r="M315" s="36">
        <f t="shared" si="75"/>
        <v>0.14848115174982951</v>
      </c>
      <c r="N315" s="31">
        <f t="shared" si="76"/>
        <v>536853</v>
      </c>
      <c r="O315" s="36">
        <f t="shared" si="77"/>
        <v>0.53288778201403353</v>
      </c>
      <c r="P315" s="31">
        <v>117813</v>
      </c>
      <c r="Q315" s="31">
        <v>355206</v>
      </c>
      <c r="R315" s="31">
        <v>573545</v>
      </c>
      <c r="S315" s="31">
        <v>605218</v>
      </c>
      <c r="T315" s="36">
        <f t="shared" si="78"/>
        <v>1.0552232170099993</v>
      </c>
      <c r="U315" s="36">
        <f t="shared" si="79"/>
        <v>0.26969010211097255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14786028</v>
      </c>
      <c r="E317" s="32">
        <f>SUM(E311:E316)</f>
        <v>15821720</v>
      </c>
      <c r="F317" s="32">
        <f>SUM(F311:F316)</f>
        <v>2159094</v>
      </c>
      <c r="G317" s="37">
        <f t="shared" si="72"/>
        <v>0.14602258294113876</v>
      </c>
      <c r="H317" s="32">
        <f>SUM(H311:H316)</f>
        <v>3858818</v>
      </c>
      <c r="I317" s="37">
        <f t="shared" si="73"/>
        <v>0.26097732264540552</v>
      </c>
      <c r="J317" s="32">
        <f>SUM(J311:J316)</f>
        <v>4972672</v>
      </c>
      <c r="K317" s="37">
        <f t="shared" si="74"/>
        <v>0.31429402113044602</v>
      </c>
      <c r="L317" s="32">
        <f>SUM(L311:L316)</f>
        <v>3281682</v>
      </c>
      <c r="M317" s="37">
        <f t="shared" si="75"/>
        <v>0.20741626068467903</v>
      </c>
      <c r="N317" s="32">
        <f t="shared" si="76"/>
        <v>14272266</v>
      </c>
      <c r="O317" s="37">
        <f t="shared" si="77"/>
        <v>0.9020679167625264</v>
      </c>
      <c r="P317" s="32">
        <f>SUM(P311:P316)</f>
        <v>2433452</v>
      </c>
      <c r="Q317" s="32">
        <f>SUM(Q311:Q316)</f>
        <v>12431466</v>
      </c>
      <c r="R317" s="32">
        <f>SUM(R311:R316)</f>
        <v>11575981</v>
      </c>
      <c r="S317" s="32">
        <f>SUM(S311:S316)</f>
        <v>14016979</v>
      </c>
      <c r="T317" s="37">
        <f t="shared" si="78"/>
        <v>1.2108674850105576</v>
      </c>
      <c r="U317" s="37">
        <f t="shared" si="79"/>
        <v>0.34857067244391926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12236</v>
      </c>
      <c r="E318" s="31">
        <v>50104</v>
      </c>
      <c r="F318" s="31">
        <v>17788</v>
      </c>
      <c r="G318" s="36">
        <f t="shared" si="72"/>
        <v>1.4537430532853874</v>
      </c>
      <c r="H318" s="31">
        <v>5426</v>
      </c>
      <c r="I318" s="36">
        <f t="shared" si="73"/>
        <v>0.44344557044785876</v>
      </c>
      <c r="J318" s="31">
        <v>17430</v>
      </c>
      <c r="K318" s="36">
        <f t="shared" si="74"/>
        <v>0.34787641705253075</v>
      </c>
      <c r="L318" s="31">
        <v>17410</v>
      </c>
      <c r="M318" s="36">
        <f t="shared" si="75"/>
        <v>0.34747724732556284</v>
      </c>
      <c r="N318" s="31">
        <f t="shared" si="76"/>
        <v>58054</v>
      </c>
      <c r="O318" s="36">
        <f t="shared" si="77"/>
        <v>1.1586699664697429</v>
      </c>
      <c r="P318" s="31">
        <v>14635</v>
      </c>
      <c r="Q318" s="31">
        <v>11660</v>
      </c>
      <c r="R318" s="31">
        <v>11660</v>
      </c>
      <c r="S318" s="31">
        <v>37074</v>
      </c>
      <c r="T318" s="36">
        <f t="shared" si="78"/>
        <v>3.1795883361921096</v>
      </c>
      <c r="U318" s="36">
        <f t="shared" si="79"/>
        <v>0.18961393918688074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12688500</v>
      </c>
      <c r="E319" s="31">
        <v>12688501</v>
      </c>
      <c r="F319" s="31">
        <v>2609053</v>
      </c>
      <c r="G319" s="36">
        <f t="shared" si="72"/>
        <v>0.20562343854671553</v>
      </c>
      <c r="H319" s="31">
        <v>5938391</v>
      </c>
      <c r="I319" s="36">
        <f t="shared" si="73"/>
        <v>0.46801363439334831</v>
      </c>
      <c r="J319" s="31">
        <v>4245837</v>
      </c>
      <c r="K319" s="36">
        <f t="shared" si="74"/>
        <v>0.33462085080026394</v>
      </c>
      <c r="L319" s="31">
        <v>3420585</v>
      </c>
      <c r="M319" s="36">
        <f t="shared" si="75"/>
        <v>0.26958148957075384</v>
      </c>
      <c r="N319" s="31">
        <f t="shared" si="76"/>
        <v>16213866</v>
      </c>
      <c r="O319" s="36">
        <f t="shared" si="77"/>
        <v>1.2778393602207228</v>
      </c>
      <c r="P319" s="31">
        <v>2165258</v>
      </c>
      <c r="Q319" s="31">
        <v>10772400</v>
      </c>
      <c r="R319" s="31">
        <v>10772400</v>
      </c>
      <c r="S319" s="31">
        <v>14124100</v>
      </c>
      <c r="T319" s="36">
        <f t="shared" si="78"/>
        <v>1.3111377223274294</v>
      </c>
      <c r="U319" s="36">
        <f t="shared" si="79"/>
        <v>0.57975862460732164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10027420</v>
      </c>
      <c r="E320" s="31">
        <v>10027430</v>
      </c>
      <c r="F320" s="31">
        <v>2844894</v>
      </c>
      <c r="G320" s="36">
        <f t="shared" si="72"/>
        <v>0.28371146316799334</v>
      </c>
      <c r="H320" s="31">
        <v>2257627</v>
      </c>
      <c r="I320" s="36">
        <f t="shared" si="73"/>
        <v>0.22514535144633416</v>
      </c>
      <c r="J320" s="31">
        <v>1523622</v>
      </c>
      <c r="K320" s="36">
        <f t="shared" si="74"/>
        <v>0.15194541373013823</v>
      </c>
      <c r="L320" s="31">
        <v>489636</v>
      </c>
      <c r="M320" s="36">
        <f t="shared" si="75"/>
        <v>4.8829660241956313E-2</v>
      </c>
      <c r="N320" s="31">
        <f t="shared" si="76"/>
        <v>7115779</v>
      </c>
      <c r="O320" s="36">
        <f t="shared" si="77"/>
        <v>0.70963138112158353</v>
      </c>
      <c r="P320" s="31">
        <v>1006663</v>
      </c>
      <c r="Q320" s="31">
        <v>8482770</v>
      </c>
      <c r="R320" s="31">
        <v>9482770</v>
      </c>
      <c r="S320" s="31">
        <v>7565731</v>
      </c>
      <c r="T320" s="36">
        <f t="shared" si="78"/>
        <v>0.79783976622864416</v>
      </c>
      <c r="U320" s="36">
        <f t="shared" si="79"/>
        <v>-0.51360485087859598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858027</v>
      </c>
      <c r="E321" s="31">
        <v>924623</v>
      </c>
      <c r="F321" s="31">
        <v>150148</v>
      </c>
      <c r="G321" s="36">
        <f t="shared" si="72"/>
        <v>0.17499216225130446</v>
      </c>
      <c r="H321" s="31">
        <v>309579</v>
      </c>
      <c r="I321" s="36">
        <f t="shared" si="73"/>
        <v>0.36080333136369835</v>
      </c>
      <c r="J321" s="31">
        <v>306891</v>
      </c>
      <c r="K321" s="36">
        <f t="shared" si="74"/>
        <v>0.33190932953214447</v>
      </c>
      <c r="L321" s="31">
        <v>325608</v>
      </c>
      <c r="M321" s="36">
        <f t="shared" si="75"/>
        <v>0.35215217445380442</v>
      </c>
      <c r="N321" s="31">
        <f t="shared" si="76"/>
        <v>1092226</v>
      </c>
      <c r="O321" s="36">
        <f t="shared" si="77"/>
        <v>1.1812663107017671</v>
      </c>
      <c r="P321" s="31">
        <v>206766</v>
      </c>
      <c r="Q321" s="31">
        <v>942247</v>
      </c>
      <c r="R321" s="31">
        <v>797532</v>
      </c>
      <c r="S321" s="31">
        <v>850773</v>
      </c>
      <c r="T321" s="36">
        <f t="shared" si="78"/>
        <v>1.0667571959495041</v>
      </c>
      <c r="U321" s="36">
        <f t="shared" si="79"/>
        <v>0.57476567714227689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20129500</v>
      </c>
      <c r="E322" s="31">
        <v>20231000</v>
      </c>
      <c r="F322" s="31">
        <v>5471763</v>
      </c>
      <c r="G322" s="36">
        <f t="shared" si="72"/>
        <v>0.27182806329019599</v>
      </c>
      <c r="H322" s="31">
        <v>5645070</v>
      </c>
      <c r="I322" s="36">
        <f t="shared" si="73"/>
        <v>0.28043766611192528</v>
      </c>
      <c r="J322" s="31">
        <v>5198391</v>
      </c>
      <c r="K322" s="36">
        <f t="shared" si="74"/>
        <v>0.25695175720429042</v>
      </c>
      <c r="L322" s="31">
        <v>4558047</v>
      </c>
      <c r="M322" s="36">
        <f t="shared" si="75"/>
        <v>0.22530013345855371</v>
      </c>
      <c r="N322" s="31">
        <f t="shared" si="76"/>
        <v>20873271</v>
      </c>
      <c r="O322" s="36">
        <f t="shared" si="77"/>
        <v>1.0317468736098068</v>
      </c>
      <c r="P322" s="31">
        <v>3959746</v>
      </c>
      <c r="Q322" s="31">
        <v>18273500</v>
      </c>
      <c r="R322" s="31">
        <v>18777500</v>
      </c>
      <c r="S322" s="31">
        <v>18841837</v>
      </c>
      <c r="T322" s="36">
        <f t="shared" si="78"/>
        <v>1.0034262814538677</v>
      </c>
      <c r="U322" s="36">
        <f t="shared" si="79"/>
        <v>0.15109580260956124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43715683</v>
      </c>
      <c r="E323" s="32">
        <f>SUM(E318:E322)</f>
        <v>43921658</v>
      </c>
      <c r="F323" s="32">
        <f>SUM(F318:F322)</f>
        <v>11093646</v>
      </c>
      <c r="G323" s="37">
        <f t="shared" si="72"/>
        <v>0.253768104229322</v>
      </c>
      <c r="H323" s="32">
        <f>SUM(H318:H322)</f>
        <v>14156093</v>
      </c>
      <c r="I323" s="37">
        <f t="shared" si="73"/>
        <v>0.32382184215216309</v>
      </c>
      <c r="J323" s="32">
        <f>SUM(J318:J322)</f>
        <v>11292171</v>
      </c>
      <c r="K323" s="37">
        <f t="shared" si="74"/>
        <v>0.25709801301216817</v>
      </c>
      <c r="L323" s="32">
        <f>SUM(L318:L322)</f>
        <v>8811286</v>
      </c>
      <c r="M323" s="37">
        <f t="shared" si="75"/>
        <v>0.20061369267981641</v>
      </c>
      <c r="N323" s="32">
        <f t="shared" si="76"/>
        <v>45353196</v>
      </c>
      <c r="O323" s="37">
        <f t="shared" si="77"/>
        <v>1.0325929863576644</v>
      </c>
      <c r="P323" s="32">
        <f>SUM(P318:P322)</f>
        <v>7353068</v>
      </c>
      <c r="Q323" s="32">
        <f>SUM(Q318:Q322)</f>
        <v>38482577</v>
      </c>
      <c r="R323" s="32">
        <f>SUM(R318:R322)</f>
        <v>39841862</v>
      </c>
      <c r="S323" s="32">
        <f>SUM(S318:S322)</f>
        <v>41419515</v>
      </c>
      <c r="T323" s="37">
        <f t="shared" si="78"/>
        <v>1.0395978732118494</v>
      </c>
      <c r="U323" s="37">
        <f t="shared" si="79"/>
        <v>0.19831422747620442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43029</v>
      </c>
      <c r="K324" s="36">
        <f t="shared" si="74"/>
        <v>0</v>
      </c>
      <c r="L324" s="31">
        <v>3065</v>
      </c>
      <c r="M324" s="36">
        <f t="shared" si="75"/>
        <v>0</v>
      </c>
      <c r="N324" s="31">
        <f t="shared" si="76"/>
        <v>46094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16665674</v>
      </c>
      <c r="E325" s="31">
        <v>16665674</v>
      </c>
      <c r="F325" s="31">
        <v>4292950</v>
      </c>
      <c r="G325" s="36">
        <f t="shared" si="72"/>
        <v>0.2575923421999014</v>
      </c>
      <c r="H325" s="31">
        <v>5876543</v>
      </c>
      <c r="I325" s="36">
        <f t="shared" si="73"/>
        <v>0.35261358166492396</v>
      </c>
      <c r="J325" s="31">
        <v>2945415</v>
      </c>
      <c r="K325" s="36">
        <f t="shared" si="74"/>
        <v>0.17673542636199413</v>
      </c>
      <c r="L325" s="31">
        <v>1826966</v>
      </c>
      <c r="M325" s="36">
        <f t="shared" si="75"/>
        <v>0.10962448923457881</v>
      </c>
      <c r="N325" s="31">
        <f t="shared" si="76"/>
        <v>14941874</v>
      </c>
      <c r="O325" s="36">
        <f t="shared" si="77"/>
        <v>0.89656583946139834</v>
      </c>
      <c r="P325" s="31">
        <v>1325756</v>
      </c>
      <c r="Q325" s="31">
        <v>15823165</v>
      </c>
      <c r="R325" s="31">
        <v>15823165</v>
      </c>
      <c r="S325" s="31">
        <v>14583499</v>
      </c>
      <c r="T325" s="36">
        <f t="shared" si="78"/>
        <v>0.92165499127386963</v>
      </c>
      <c r="U325" s="36">
        <f t="shared" si="79"/>
        <v>0.37805599220369368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1817325</v>
      </c>
      <c r="E326" s="31">
        <v>1832918</v>
      </c>
      <c r="F326" s="31">
        <v>1467655</v>
      </c>
      <c r="G326" s="36">
        <f t="shared" si="72"/>
        <v>0.80759082717730735</v>
      </c>
      <c r="H326" s="31">
        <v>298685</v>
      </c>
      <c r="I326" s="36">
        <f t="shared" si="73"/>
        <v>0.16435420191765368</v>
      </c>
      <c r="J326" s="31">
        <v>73648</v>
      </c>
      <c r="K326" s="36">
        <f t="shared" si="74"/>
        <v>4.0180739127445964E-2</v>
      </c>
      <c r="L326" s="31">
        <v>29115</v>
      </c>
      <c r="M326" s="36">
        <f t="shared" si="75"/>
        <v>1.5884507653915778E-2</v>
      </c>
      <c r="N326" s="31">
        <f t="shared" si="76"/>
        <v>1869103</v>
      </c>
      <c r="O326" s="36">
        <f t="shared" si="77"/>
        <v>1.0197417451298967</v>
      </c>
      <c r="P326" s="31">
        <v>787246</v>
      </c>
      <c r="Q326" s="31">
        <v>1696237</v>
      </c>
      <c r="R326" s="31">
        <v>1700973</v>
      </c>
      <c r="S326" s="31">
        <v>1663481</v>
      </c>
      <c r="T326" s="36">
        <f t="shared" si="78"/>
        <v>0.97795849787151234</v>
      </c>
      <c r="U326" s="36">
        <f t="shared" si="79"/>
        <v>-0.96301664282829003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1719640</v>
      </c>
      <c r="E327" s="31">
        <v>1635020</v>
      </c>
      <c r="F327" s="31">
        <v>185752</v>
      </c>
      <c r="G327" s="36">
        <f t="shared" si="72"/>
        <v>0.10801795724686562</v>
      </c>
      <c r="H327" s="31">
        <v>492490</v>
      </c>
      <c r="I327" s="36">
        <f t="shared" si="73"/>
        <v>0.28639133772184877</v>
      </c>
      <c r="J327" s="31">
        <v>357169</v>
      </c>
      <c r="K327" s="36">
        <f t="shared" si="74"/>
        <v>0.21844931560470207</v>
      </c>
      <c r="L327" s="31">
        <v>468325</v>
      </c>
      <c r="M327" s="36">
        <f t="shared" si="75"/>
        <v>0.28643380509106925</v>
      </c>
      <c r="N327" s="31">
        <f t="shared" si="76"/>
        <v>1503736</v>
      </c>
      <c r="O327" s="36">
        <f t="shared" si="77"/>
        <v>0.91970495773752003</v>
      </c>
      <c r="P327" s="31">
        <v>587412</v>
      </c>
      <c r="Q327" s="31">
        <v>1440566</v>
      </c>
      <c r="R327" s="31">
        <v>1607425</v>
      </c>
      <c r="S327" s="31">
        <v>1480789</v>
      </c>
      <c r="T327" s="36">
        <f t="shared" si="78"/>
        <v>0.92121809726736859</v>
      </c>
      <c r="U327" s="36">
        <f t="shared" si="79"/>
        <v>-0.20273164320783366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1252800</v>
      </c>
      <c r="E328" s="31">
        <v>1289000</v>
      </c>
      <c r="F328" s="31">
        <v>189418</v>
      </c>
      <c r="G328" s="36">
        <f t="shared" si="72"/>
        <v>0.15119572158365263</v>
      </c>
      <c r="H328" s="31">
        <v>529876</v>
      </c>
      <c r="I328" s="36">
        <f t="shared" si="73"/>
        <v>0.42295338441890168</v>
      </c>
      <c r="J328" s="31">
        <v>333325</v>
      </c>
      <c r="K328" s="36">
        <f t="shared" si="74"/>
        <v>0.25859193173002326</v>
      </c>
      <c r="L328" s="31">
        <v>112583</v>
      </c>
      <c r="M328" s="36">
        <f t="shared" si="75"/>
        <v>8.7341349883630723E-2</v>
      </c>
      <c r="N328" s="31">
        <f t="shared" si="76"/>
        <v>1165202</v>
      </c>
      <c r="O328" s="36">
        <f t="shared" si="77"/>
        <v>0.90395810705973623</v>
      </c>
      <c r="P328" s="31">
        <v>119286</v>
      </c>
      <c r="Q328" s="31">
        <v>281400</v>
      </c>
      <c r="R328" s="31">
        <v>1175700</v>
      </c>
      <c r="S328" s="31">
        <v>1123669</v>
      </c>
      <c r="T328" s="36">
        <f t="shared" si="78"/>
        <v>0.95574466275410397</v>
      </c>
      <c r="U328" s="36">
        <f t="shared" si="79"/>
        <v>-5.6192679778012455E-2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251662</v>
      </c>
      <c r="E329" s="31">
        <v>406765</v>
      </c>
      <c r="F329" s="31">
        <v>263949</v>
      </c>
      <c r="G329" s="36">
        <f t="shared" si="72"/>
        <v>1.0488234218912669</v>
      </c>
      <c r="H329" s="31">
        <v>91</v>
      </c>
      <c r="I329" s="36">
        <f t="shared" si="73"/>
        <v>3.6159610906692308E-4</v>
      </c>
      <c r="J329" s="31">
        <v>27421</v>
      </c>
      <c r="K329" s="36">
        <f t="shared" si="74"/>
        <v>6.7412387988150413E-2</v>
      </c>
      <c r="L329" s="31">
        <v>2680</v>
      </c>
      <c r="M329" s="36">
        <f t="shared" si="75"/>
        <v>6.588570796405787E-3</v>
      </c>
      <c r="N329" s="31">
        <f t="shared" si="76"/>
        <v>294141</v>
      </c>
      <c r="O329" s="36">
        <f t="shared" si="77"/>
        <v>0.72312268754686371</v>
      </c>
      <c r="P329" s="31">
        <v>26008</v>
      </c>
      <c r="Q329" s="31">
        <v>122999</v>
      </c>
      <c r="R329" s="31">
        <v>126836</v>
      </c>
      <c r="S329" s="31">
        <v>160665</v>
      </c>
      <c r="T329" s="36">
        <f t="shared" si="78"/>
        <v>1.2667144974612885</v>
      </c>
      <c r="U329" s="36">
        <f t="shared" si="79"/>
        <v>-0.89695478314364807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1361324</v>
      </c>
      <c r="E330" s="31">
        <v>1473240</v>
      </c>
      <c r="F330" s="31">
        <v>381673</v>
      </c>
      <c r="G330" s="36">
        <f t="shared" si="72"/>
        <v>0.28036896433178288</v>
      </c>
      <c r="H330" s="31">
        <v>353077</v>
      </c>
      <c r="I330" s="36">
        <f t="shared" si="73"/>
        <v>0.2593629437224349</v>
      </c>
      <c r="J330" s="31">
        <v>355769</v>
      </c>
      <c r="K330" s="36">
        <f t="shared" si="74"/>
        <v>0.24148746979446661</v>
      </c>
      <c r="L330" s="31">
        <v>374487</v>
      </c>
      <c r="M330" s="36">
        <f t="shared" si="75"/>
        <v>0.25419279954386248</v>
      </c>
      <c r="N330" s="31">
        <f t="shared" si="76"/>
        <v>1465006</v>
      </c>
      <c r="O330" s="36">
        <f t="shared" si="77"/>
        <v>0.9944109581602455</v>
      </c>
      <c r="P330" s="31">
        <v>460772</v>
      </c>
      <c r="Q330" s="31">
        <v>1464234</v>
      </c>
      <c r="R330" s="31">
        <v>1294805</v>
      </c>
      <c r="S330" s="31">
        <v>1460164</v>
      </c>
      <c r="T330" s="36">
        <f t="shared" si="78"/>
        <v>1.127709577890107</v>
      </c>
      <c r="U330" s="36">
        <f t="shared" si="79"/>
        <v>-0.18726181278376286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14597336</v>
      </c>
      <c r="E331" s="31">
        <v>10380704</v>
      </c>
      <c r="F331" s="31">
        <v>1388702</v>
      </c>
      <c r="G331" s="36">
        <f t="shared" si="72"/>
        <v>9.5133934027414324E-2</v>
      </c>
      <c r="H331" s="31">
        <v>3276886</v>
      </c>
      <c r="I331" s="36">
        <f t="shared" si="73"/>
        <v>0.2244852074378503</v>
      </c>
      <c r="J331" s="31">
        <v>2502900</v>
      </c>
      <c r="K331" s="36">
        <f t="shared" si="74"/>
        <v>0.24111081483490907</v>
      </c>
      <c r="L331" s="31">
        <v>1716472</v>
      </c>
      <c r="M331" s="36">
        <f t="shared" si="75"/>
        <v>0.16535217649978268</v>
      </c>
      <c r="N331" s="31">
        <f t="shared" si="76"/>
        <v>8884960</v>
      </c>
      <c r="O331" s="36">
        <f t="shared" si="77"/>
        <v>0.85591112124958002</v>
      </c>
      <c r="P331" s="31">
        <v>1995395</v>
      </c>
      <c r="Q331" s="31">
        <v>7761387</v>
      </c>
      <c r="R331" s="31">
        <v>11676732</v>
      </c>
      <c r="S331" s="31">
        <v>9053612</v>
      </c>
      <c r="T331" s="36">
        <f t="shared" si="78"/>
        <v>0.77535495376617358</v>
      </c>
      <c r="U331" s="36">
        <f t="shared" si="79"/>
        <v>-0.13978335116605989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37665761</v>
      </c>
      <c r="E332" s="32">
        <f>SUM(E324:E331)</f>
        <v>33683321</v>
      </c>
      <c r="F332" s="32">
        <f>SUM(F324:F331)</f>
        <v>8170099</v>
      </c>
      <c r="G332" s="37">
        <f t="shared" si="72"/>
        <v>0.21691049863561765</v>
      </c>
      <c r="H332" s="32">
        <f>SUM(H324:H331)</f>
        <v>10827648</v>
      </c>
      <c r="I332" s="37">
        <f t="shared" si="73"/>
        <v>0.28746659333392999</v>
      </c>
      <c r="J332" s="32">
        <f>SUM(J324:J331)</f>
        <v>6638676</v>
      </c>
      <c r="K332" s="37">
        <f t="shared" si="74"/>
        <v>0.19709089848949277</v>
      </c>
      <c r="L332" s="32">
        <f>SUM(L324:L331)</f>
        <v>4533693</v>
      </c>
      <c r="M332" s="37">
        <f t="shared" si="75"/>
        <v>0.13459756536476911</v>
      </c>
      <c r="N332" s="32">
        <f t="shared" si="76"/>
        <v>30170116</v>
      </c>
      <c r="O332" s="37">
        <f t="shared" si="77"/>
        <v>0.89569897220051431</v>
      </c>
      <c r="P332" s="32">
        <f>SUM(P324:P331)</f>
        <v>5301875</v>
      </c>
      <c r="Q332" s="32">
        <f>SUM(Q324:Q331)</f>
        <v>28589988</v>
      </c>
      <c r="R332" s="32">
        <f>SUM(R324:R331)</f>
        <v>33405636</v>
      </c>
      <c r="S332" s="32">
        <f>SUM(S324:S331)</f>
        <v>29525879</v>
      </c>
      <c r="T332" s="37">
        <f t="shared" si="78"/>
        <v>0.8838592086676631</v>
      </c>
      <c r="U332" s="37">
        <f t="shared" si="79"/>
        <v>-0.14488874219026293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996</v>
      </c>
      <c r="E333" s="31">
        <v>1860</v>
      </c>
      <c r="F333" s="31">
        <v>0</v>
      </c>
      <c r="G333" s="36">
        <f t="shared" si="72"/>
        <v>0</v>
      </c>
      <c r="H333" s="31">
        <v>1087</v>
      </c>
      <c r="I333" s="36">
        <f t="shared" si="73"/>
        <v>1.0913654618473896</v>
      </c>
      <c r="J333" s="31">
        <v>1087</v>
      </c>
      <c r="K333" s="36">
        <f t="shared" si="74"/>
        <v>0.58440860215053758</v>
      </c>
      <c r="L333" s="31">
        <v>1430</v>
      </c>
      <c r="M333" s="36">
        <f t="shared" si="75"/>
        <v>0.76881720430107525</v>
      </c>
      <c r="N333" s="31">
        <f t="shared" si="76"/>
        <v>3604</v>
      </c>
      <c r="O333" s="36">
        <f t="shared" si="77"/>
        <v>1.9376344086021506</v>
      </c>
      <c r="P333" s="31">
        <v>0</v>
      </c>
      <c r="Q333" s="31">
        <v>4032</v>
      </c>
      <c r="R333" s="31">
        <v>936</v>
      </c>
      <c r="S333" s="31">
        <v>549</v>
      </c>
      <c r="T333" s="36">
        <f t="shared" si="78"/>
        <v>0.58653846153846156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</v>
      </c>
      <c r="E334" s="31">
        <v>17810</v>
      </c>
      <c r="F334" s="31">
        <v>0</v>
      </c>
      <c r="G334" s="36">
        <f t="shared" si="72"/>
        <v>0</v>
      </c>
      <c r="H334" s="31">
        <v>5809</v>
      </c>
      <c r="I334" s="36">
        <f t="shared" si="73"/>
        <v>0.32272222222222224</v>
      </c>
      <c r="J334" s="31">
        <v>5772</v>
      </c>
      <c r="K334" s="36">
        <f t="shared" si="74"/>
        <v>0.32408759124087594</v>
      </c>
      <c r="L334" s="31">
        <v>0</v>
      </c>
      <c r="M334" s="36">
        <f t="shared" si="75"/>
        <v>0</v>
      </c>
      <c r="N334" s="31">
        <f t="shared" si="76"/>
        <v>11581</v>
      </c>
      <c r="O334" s="36">
        <f t="shared" si="77"/>
        <v>0.65025266704098816</v>
      </c>
      <c r="P334" s="31">
        <v>0</v>
      </c>
      <c r="Q334" s="31">
        <v>12000</v>
      </c>
      <c r="R334" s="31">
        <v>12000</v>
      </c>
      <c r="S334" s="31">
        <v>19261</v>
      </c>
      <c r="T334" s="36">
        <f t="shared" si="78"/>
        <v>1.6050833333333334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227850</v>
      </c>
      <c r="E335" s="31">
        <v>227850</v>
      </c>
      <c r="F335" s="31">
        <v>0</v>
      </c>
      <c r="G335" s="36">
        <f t="shared" si="72"/>
        <v>0</v>
      </c>
      <c r="H335" s="31">
        <v>94200</v>
      </c>
      <c r="I335" s="36">
        <f t="shared" si="73"/>
        <v>0.41342988808426595</v>
      </c>
      <c r="J335" s="31">
        <v>45795</v>
      </c>
      <c r="K335" s="36">
        <f t="shared" si="74"/>
        <v>0.20098749177090192</v>
      </c>
      <c r="L335" s="31">
        <v>1732</v>
      </c>
      <c r="M335" s="36">
        <f t="shared" si="75"/>
        <v>7.6014922097871404E-3</v>
      </c>
      <c r="N335" s="31">
        <f t="shared" si="76"/>
        <v>141727</v>
      </c>
      <c r="O335" s="36">
        <f t="shared" si="77"/>
        <v>0.62201887206495499</v>
      </c>
      <c r="P335" s="31">
        <v>0</v>
      </c>
      <c r="Q335" s="31">
        <v>136000</v>
      </c>
      <c r="R335" s="31">
        <v>211000</v>
      </c>
      <c r="S335" s="31">
        <v>80105</v>
      </c>
      <c r="T335" s="36">
        <f t="shared" si="78"/>
        <v>0.37964454976303319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246846</v>
      </c>
      <c r="E337" s="32">
        <f>SUM(E333:E336)</f>
        <v>247520</v>
      </c>
      <c r="F337" s="32">
        <f>SUM(F333:F336)</f>
        <v>0</v>
      </c>
      <c r="G337" s="37">
        <f t="shared" si="72"/>
        <v>0</v>
      </c>
      <c r="H337" s="32">
        <f>SUM(H333:H336)</f>
        <v>101096</v>
      </c>
      <c r="I337" s="37">
        <f t="shared" si="73"/>
        <v>0.40955089407970963</v>
      </c>
      <c r="J337" s="32">
        <f>SUM(J333:J336)</f>
        <v>52654</v>
      </c>
      <c r="K337" s="37">
        <f t="shared" si="74"/>
        <v>0.2127262443438914</v>
      </c>
      <c r="L337" s="32">
        <f>SUM(L333:L336)</f>
        <v>3162</v>
      </c>
      <c r="M337" s="37">
        <f t="shared" si="75"/>
        <v>1.2774725274725274E-2</v>
      </c>
      <c r="N337" s="32">
        <f t="shared" si="76"/>
        <v>156912</v>
      </c>
      <c r="O337" s="37">
        <f t="shared" si="77"/>
        <v>0.63393665158371038</v>
      </c>
      <c r="P337" s="32">
        <f>SUM(P333:P336)</f>
        <v>0</v>
      </c>
      <c r="Q337" s="32">
        <f>SUM(Q333:Q336)</f>
        <v>152032</v>
      </c>
      <c r="R337" s="32">
        <f>SUM(R333:R336)</f>
        <v>223936</v>
      </c>
      <c r="S337" s="32">
        <f>SUM(S333:S336)</f>
        <v>99915</v>
      </c>
      <c r="T337" s="37">
        <f t="shared" si="78"/>
        <v>0.44617658616747641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214207922</v>
      </c>
      <c r="E338" s="32">
        <f>SUM(E302,E304:E309,E311:E316,E318:E322,E324:E331,E333:E336)</f>
        <v>216315305</v>
      </c>
      <c r="F338" s="32">
        <f>SUM(F302,F304:F309,F311:F316,F318:F322,F324:F331,F333:F336)</f>
        <v>39158538</v>
      </c>
      <c r="G338" s="37">
        <f t="shared" si="72"/>
        <v>0.1828062082596553</v>
      </c>
      <c r="H338" s="32">
        <f>SUM(H302,H304:H309,H311:H316,H318:H322,H324:H331,H333:H336)</f>
        <v>64566195</v>
      </c>
      <c r="I338" s="37">
        <f t="shared" si="73"/>
        <v>0.30141833409877344</v>
      </c>
      <c r="J338" s="32">
        <f>SUM(J302,J304:J309,J311:J316,J318:J322,J324:J331,J333:J336)</f>
        <v>56105617</v>
      </c>
      <c r="K338" s="37">
        <f t="shared" si="74"/>
        <v>0.25936961325968128</v>
      </c>
      <c r="L338" s="32">
        <f>SUM(L302,L304:L309,L311:L316,L318:L322,L324:L331,L333:L336)</f>
        <v>46431722</v>
      </c>
      <c r="M338" s="37">
        <f t="shared" si="75"/>
        <v>0.21464834399951496</v>
      </c>
      <c r="N338" s="32">
        <f t="shared" si="76"/>
        <v>206262072</v>
      </c>
      <c r="O338" s="37">
        <f t="shared" si="77"/>
        <v>0.9535250961553553</v>
      </c>
      <c r="P338" s="32">
        <f>SUM(P302,P304:P309,P311:P316,P318:P322,P324:P331,P333:P336)</f>
        <v>19769028</v>
      </c>
      <c r="Q338" s="32">
        <f>SUM(Q302,Q304:Q309,Q311:Q316,Q318:Q322,Q324:Q331,Q333:Q336)</f>
        <v>212387899</v>
      </c>
      <c r="R338" s="32">
        <f>SUM(R302,R304:R309,R311:R316,R318:R322,R324:R331,R333:R336)</f>
        <v>192226353</v>
      </c>
      <c r="S338" s="32">
        <f>SUM(S302,S304:S309,S311:S316,S318:S322,S324:S331,S333:S336)</f>
        <v>180159994</v>
      </c>
      <c r="T338" s="37">
        <f t="shared" si="78"/>
        <v>0.93722838304069578</v>
      </c>
      <c r="U338" s="37">
        <f t="shared" si="79"/>
        <v>1.348710417123189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788139683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787620724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132089639</v>
      </c>
      <c r="G339" s="39">
        <f t="shared" si="72"/>
        <v>0.16759673678301515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166362726</v>
      </c>
      <c r="I339" s="39">
        <f t="shared" si="73"/>
        <v>0.21108279355602502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126755857</v>
      </c>
      <c r="K339" s="39">
        <f t="shared" si="74"/>
        <v>0.16093514700357225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227552959</v>
      </c>
      <c r="M339" s="39">
        <f t="shared" si="75"/>
        <v>0.28891184813466131</v>
      </c>
      <c r="N339" s="34">
        <f t="shared" si="76"/>
        <v>652761181</v>
      </c>
      <c r="O339" s="39">
        <f t="shared" si="77"/>
        <v>0.8287760353548036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100298218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684199513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711738454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1961384755</v>
      </c>
      <c r="T339" s="39">
        <f t="shared" si="78"/>
        <v>2.7557661722180886</v>
      </c>
      <c r="U339" s="39">
        <f t="shared" si="79"/>
        <v>1.268763728185081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205615548</v>
      </c>
      <c r="E8" s="31">
        <v>190473699</v>
      </c>
      <c r="F8" s="31">
        <v>57399570</v>
      </c>
      <c r="G8" s="36">
        <f>IF(($D8       =0),0,($F8       /$D8       ))</f>
        <v>0.27915967716604778</v>
      </c>
      <c r="H8" s="31">
        <v>54654297</v>
      </c>
      <c r="I8" s="36">
        <f>IF(($D8       =0),0,($H8       /$D8       ))</f>
        <v>0.26580819170347952</v>
      </c>
      <c r="J8" s="31">
        <v>48200140</v>
      </c>
      <c r="K8" s="36">
        <f>IF(($E8       =0),0,($J8       /$E8       ))</f>
        <v>0.25305404501017226</v>
      </c>
      <c r="L8" s="31">
        <v>43422093</v>
      </c>
      <c r="M8" s="36">
        <f>IF(($E8       =0),0,($L8       /$E8       ))</f>
        <v>0.22796897014112169</v>
      </c>
      <c r="N8" s="31">
        <f>$F8       +$H8       +$J8       +$L8</f>
        <v>203676100</v>
      </c>
      <c r="O8" s="36">
        <f>IF(($E8       =0),0,($N8       /$E8       ))</f>
        <v>1.0693135118880639</v>
      </c>
      <c r="P8" s="31">
        <v>36283193</v>
      </c>
      <c r="Q8" s="31">
        <v>219117236</v>
      </c>
      <c r="R8" s="31">
        <v>197516071</v>
      </c>
      <c r="S8" s="31">
        <v>183170496</v>
      </c>
      <c r="T8" s="36">
        <f>IF(($R8       =0),0,($S8       /$R8       ))</f>
        <v>0.92737008726748116</v>
      </c>
      <c r="U8" s="36">
        <f>IF(($P8       =0),0,(($L8       /$P8       )-1))</f>
        <v>0.19675500995736517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1098226920</v>
      </c>
      <c r="E9" s="31">
        <v>822242580</v>
      </c>
      <c r="F9" s="31">
        <v>429070151</v>
      </c>
      <c r="G9" s="36">
        <f>IF(($D9       =0),0,($F9       /$D9       ))</f>
        <v>0.39069352898397353</v>
      </c>
      <c r="H9" s="31">
        <v>2699020</v>
      </c>
      <c r="I9" s="36">
        <f>IF(($D9       =0),0,($H9       /$D9       ))</f>
        <v>2.4576159542692689E-3</v>
      </c>
      <c r="J9" s="31">
        <v>4926757</v>
      </c>
      <c r="K9" s="36">
        <f>IF(($E9       =0),0,($J9       /$E9       ))</f>
        <v>5.9918534017053705E-3</v>
      </c>
      <c r="L9" s="31">
        <v>5405734</v>
      </c>
      <c r="M9" s="36">
        <f>IF(($E9       =0),0,($L9       /$E9       ))</f>
        <v>6.5743785732915944E-3</v>
      </c>
      <c r="N9" s="31">
        <f>$F9       +$H9       +$J9       +$L9</f>
        <v>442101662</v>
      </c>
      <c r="O9" s="36">
        <f>IF(($E9       =0),0,($N9       /$E9       ))</f>
        <v>0.53767789792642462</v>
      </c>
      <c r="P9" s="31">
        <v>2371370</v>
      </c>
      <c r="Q9" s="31">
        <v>849164520</v>
      </c>
      <c r="R9" s="31">
        <v>975164520</v>
      </c>
      <c r="S9" s="31">
        <v>705278751</v>
      </c>
      <c r="T9" s="36">
        <f>IF(($R9       =0),0,($S9       /$R9       ))</f>
        <v>0.72324078300141603</v>
      </c>
      <c r="U9" s="36">
        <f>IF(($P9       =0),0,(($L9       /$P9       )-1))</f>
        <v>1.2795826884880892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1303842468</v>
      </c>
      <c r="E10" s="32">
        <f>SUM(E8:E9)</f>
        <v>1012716279</v>
      </c>
      <c r="F10" s="32">
        <f>SUM(F8:F9)</f>
        <v>486469721</v>
      </c>
      <c r="G10" s="37">
        <f t="shared" ref="G10:G54" si="0">IF(($D10      =0),0,($F10      /$D10      ))</f>
        <v>0.37310467555655658</v>
      </c>
      <c r="H10" s="32">
        <f>SUM(H8:H9)</f>
        <v>57353317</v>
      </c>
      <c r="I10" s="37">
        <f t="shared" ref="I10:I54" si="1">IF(($D10      =0),0,($H10      /$D10      ))</f>
        <v>4.3987919098827821E-2</v>
      </c>
      <c r="J10" s="32">
        <f>SUM(J8:J9)</f>
        <v>53126897</v>
      </c>
      <c r="K10" s="37">
        <f t="shared" ref="K10:K54" si="2">IF(($E10      =0),0,($J10      /$E10      ))</f>
        <v>5.2459803502378576E-2</v>
      </c>
      <c r="L10" s="32">
        <f>SUM(L8:L9)</f>
        <v>48827827</v>
      </c>
      <c r="M10" s="37">
        <f t="shared" ref="M10:M54" si="3">IF(($E10      =0),0,($L10      /$E10      ))</f>
        <v>4.8214715229239445E-2</v>
      </c>
      <c r="N10" s="32">
        <f t="shared" ref="N10:N54" si="4">$F10      +$H10      +$J10      +$L10</f>
        <v>645777762</v>
      </c>
      <c r="O10" s="37">
        <f t="shared" ref="O10:O54" si="5">IF(($E10      =0),0,($N10      /$E10      ))</f>
        <v>0.63766898527361382</v>
      </c>
      <c r="P10" s="32">
        <f>SUM(P8:P9)</f>
        <v>38654563</v>
      </c>
      <c r="Q10" s="32">
        <f>SUM(Q8:Q9)</f>
        <v>1068281756</v>
      </c>
      <c r="R10" s="32">
        <f>SUM(R8:R9)</f>
        <v>1172680591</v>
      </c>
      <c r="S10" s="32">
        <f>SUM(S8:S9)</f>
        <v>888449247</v>
      </c>
      <c r="T10" s="37">
        <f t="shared" ref="T10:T54" si="6">IF(($R10      =0),0,($S10      /$R10      ))</f>
        <v>0.75762253917955391</v>
      </c>
      <c r="U10" s="37">
        <f t="shared" ref="U10:U54" si="7">IF(($P10      =0),0,(($L10      /$P10      )-1))</f>
        <v>0.26318403858297401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5802305</v>
      </c>
      <c r="E11" s="31">
        <v>3998865</v>
      </c>
      <c r="F11" s="31">
        <v>263436</v>
      </c>
      <c r="G11" s="36">
        <f t="shared" si="0"/>
        <v>4.5401956636198892E-2</v>
      </c>
      <c r="H11" s="31">
        <v>190852</v>
      </c>
      <c r="I11" s="36">
        <f t="shared" si="1"/>
        <v>3.2892445329916302E-2</v>
      </c>
      <c r="J11" s="31">
        <v>1636255</v>
      </c>
      <c r="K11" s="36">
        <f t="shared" si="2"/>
        <v>0.40917985478379493</v>
      </c>
      <c r="L11" s="31">
        <v>56535</v>
      </c>
      <c r="M11" s="36">
        <f t="shared" si="3"/>
        <v>1.413776158985112E-2</v>
      </c>
      <c r="N11" s="31">
        <f t="shared" si="4"/>
        <v>2147078</v>
      </c>
      <c r="O11" s="36">
        <f t="shared" si="5"/>
        <v>0.53692185157538452</v>
      </c>
      <c r="P11" s="31">
        <v>1123381</v>
      </c>
      <c r="Q11" s="31">
        <v>2501482</v>
      </c>
      <c r="R11" s="31">
        <v>2501482</v>
      </c>
      <c r="S11" s="31">
        <v>4404698</v>
      </c>
      <c r="T11" s="36">
        <f t="shared" si="6"/>
        <v>1.7608353767886398</v>
      </c>
      <c r="U11" s="36">
        <f t="shared" si="7"/>
        <v>-0.94967424230959929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42400</v>
      </c>
      <c r="E12" s="31">
        <v>42400</v>
      </c>
      <c r="F12" s="31">
        <v>788</v>
      </c>
      <c r="G12" s="36">
        <f t="shared" si="0"/>
        <v>1.8584905660377359E-2</v>
      </c>
      <c r="H12" s="31">
        <v>10549</v>
      </c>
      <c r="I12" s="36">
        <f t="shared" si="1"/>
        <v>0.24879716981132075</v>
      </c>
      <c r="J12" s="31">
        <v>0</v>
      </c>
      <c r="K12" s="36">
        <f t="shared" si="2"/>
        <v>0</v>
      </c>
      <c r="L12" s="31">
        <v>10024</v>
      </c>
      <c r="M12" s="36">
        <f t="shared" si="3"/>
        <v>0.23641509433962263</v>
      </c>
      <c r="N12" s="31">
        <f t="shared" si="4"/>
        <v>21361</v>
      </c>
      <c r="O12" s="36">
        <f t="shared" si="5"/>
        <v>0.50379716981132072</v>
      </c>
      <c r="P12" s="31">
        <v>1812</v>
      </c>
      <c r="Q12" s="31">
        <v>42400</v>
      </c>
      <c r="R12" s="31">
        <v>42400</v>
      </c>
      <c r="S12" s="31">
        <v>6442</v>
      </c>
      <c r="T12" s="36">
        <f t="shared" si="6"/>
        <v>0.15193396226415096</v>
      </c>
      <c r="U12" s="36">
        <f t="shared" si="7"/>
        <v>4.5320088300220753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2052947</v>
      </c>
      <c r="F13" s="31">
        <v>1383</v>
      </c>
      <c r="G13" s="36">
        <f t="shared" si="0"/>
        <v>0</v>
      </c>
      <c r="H13" s="31">
        <v>9259</v>
      </c>
      <c r="I13" s="36">
        <f t="shared" si="1"/>
        <v>0</v>
      </c>
      <c r="J13" s="31">
        <v>533008</v>
      </c>
      <c r="K13" s="36">
        <f t="shared" si="2"/>
        <v>0.25963066752332137</v>
      </c>
      <c r="L13" s="31">
        <v>6105</v>
      </c>
      <c r="M13" s="36">
        <f t="shared" si="3"/>
        <v>2.9737737993236063E-3</v>
      </c>
      <c r="N13" s="31">
        <f t="shared" si="4"/>
        <v>549755</v>
      </c>
      <c r="O13" s="36">
        <f t="shared" si="5"/>
        <v>0.26778820885293192</v>
      </c>
      <c r="P13" s="31">
        <v>-4144</v>
      </c>
      <c r="Q13" s="31">
        <v>1324356</v>
      </c>
      <c r="R13" s="31">
        <v>114356</v>
      </c>
      <c r="S13" s="31">
        <v>24296</v>
      </c>
      <c r="T13" s="36">
        <f t="shared" si="6"/>
        <v>0.21245933750743293</v>
      </c>
      <c r="U13" s="36">
        <f t="shared" si="7"/>
        <v>-2.4732142857142856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100337</v>
      </c>
      <c r="E14" s="31">
        <v>100337</v>
      </c>
      <c r="F14" s="31">
        <v>30965</v>
      </c>
      <c r="G14" s="36">
        <f t="shared" si="0"/>
        <v>0.30860998435273129</v>
      </c>
      <c r="H14" s="31">
        <v>4717</v>
      </c>
      <c r="I14" s="36">
        <f t="shared" si="1"/>
        <v>4.7011571005710753E-2</v>
      </c>
      <c r="J14" s="31">
        <v>13493</v>
      </c>
      <c r="K14" s="36">
        <f t="shared" si="2"/>
        <v>0.13447681313971915</v>
      </c>
      <c r="L14" s="31">
        <v>31466</v>
      </c>
      <c r="M14" s="36">
        <f t="shared" si="3"/>
        <v>0.31360315735969779</v>
      </c>
      <c r="N14" s="31">
        <f t="shared" si="4"/>
        <v>80641</v>
      </c>
      <c r="O14" s="36">
        <f t="shared" si="5"/>
        <v>0.80370152585785903</v>
      </c>
      <c r="P14" s="31">
        <v>13740</v>
      </c>
      <c r="Q14" s="31">
        <v>20124</v>
      </c>
      <c r="R14" s="31">
        <v>20124</v>
      </c>
      <c r="S14" s="31">
        <v>84253</v>
      </c>
      <c r="T14" s="36">
        <f t="shared" si="6"/>
        <v>4.1866925064599485</v>
      </c>
      <c r="U14" s="36">
        <f t="shared" si="7"/>
        <v>1.2901018922852985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5447376</v>
      </c>
      <c r="E15" s="31">
        <v>5447376</v>
      </c>
      <c r="F15" s="31">
        <v>207003</v>
      </c>
      <c r="G15" s="36">
        <f t="shared" si="0"/>
        <v>3.8000497854379797E-2</v>
      </c>
      <c r="H15" s="31">
        <v>530505</v>
      </c>
      <c r="I15" s="36">
        <f t="shared" si="1"/>
        <v>9.73872558090354E-2</v>
      </c>
      <c r="J15" s="31">
        <v>793414</v>
      </c>
      <c r="K15" s="36">
        <f t="shared" si="2"/>
        <v>0.14565067658263356</v>
      </c>
      <c r="L15" s="31">
        <v>1162190</v>
      </c>
      <c r="M15" s="36">
        <f t="shared" si="3"/>
        <v>0.21334859205606516</v>
      </c>
      <c r="N15" s="31">
        <f t="shared" si="4"/>
        <v>2693112</v>
      </c>
      <c r="O15" s="36">
        <f t="shared" si="5"/>
        <v>0.4943870223021139</v>
      </c>
      <c r="P15" s="31">
        <v>2208424</v>
      </c>
      <c r="Q15" s="31">
        <v>7511680</v>
      </c>
      <c r="R15" s="31">
        <v>7302990</v>
      </c>
      <c r="S15" s="31">
        <v>4231281</v>
      </c>
      <c r="T15" s="36">
        <f t="shared" si="6"/>
        <v>0.57939022236097815</v>
      </c>
      <c r="U15" s="36">
        <f t="shared" si="7"/>
        <v>-0.47374688918432328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16000</v>
      </c>
      <c r="E16" s="31">
        <v>241393</v>
      </c>
      <c r="F16" s="31">
        <v>1001</v>
      </c>
      <c r="G16" s="36">
        <f t="shared" si="0"/>
        <v>6.2562499999999993E-2</v>
      </c>
      <c r="H16" s="31">
        <v>3780</v>
      </c>
      <c r="I16" s="36">
        <f t="shared" si="1"/>
        <v>0.23624999999999999</v>
      </c>
      <c r="J16" s="31">
        <v>5422</v>
      </c>
      <c r="K16" s="36">
        <f t="shared" si="2"/>
        <v>2.2461297552124542E-2</v>
      </c>
      <c r="L16" s="31">
        <v>5763</v>
      </c>
      <c r="M16" s="36">
        <f t="shared" si="3"/>
        <v>2.3873931721300951E-2</v>
      </c>
      <c r="N16" s="31">
        <f t="shared" si="4"/>
        <v>15966</v>
      </c>
      <c r="O16" s="36">
        <f t="shared" si="5"/>
        <v>6.6141105997274158E-2</v>
      </c>
      <c r="P16" s="31">
        <v>3532</v>
      </c>
      <c r="Q16" s="31">
        <v>13892</v>
      </c>
      <c r="R16" s="31">
        <v>10026</v>
      </c>
      <c r="S16" s="31">
        <v>14856</v>
      </c>
      <c r="T16" s="36">
        <f t="shared" si="6"/>
        <v>1.4817474566128066</v>
      </c>
      <c r="U16" s="36">
        <f t="shared" si="7"/>
        <v>0.63165345413363538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26688492</v>
      </c>
      <c r="E17" s="31">
        <v>45173585</v>
      </c>
      <c r="F17" s="31">
        <v>1827984</v>
      </c>
      <c r="G17" s="36">
        <f t="shared" si="0"/>
        <v>6.8493341624547385E-2</v>
      </c>
      <c r="H17" s="31">
        <v>11288802</v>
      </c>
      <c r="I17" s="36">
        <f t="shared" si="1"/>
        <v>0.42298388384027091</v>
      </c>
      <c r="J17" s="31">
        <v>8304863</v>
      </c>
      <c r="K17" s="36">
        <f t="shared" si="2"/>
        <v>0.18384334561890539</v>
      </c>
      <c r="L17" s="31">
        <v>468724</v>
      </c>
      <c r="M17" s="36">
        <f t="shared" si="3"/>
        <v>1.0376063799231342E-2</v>
      </c>
      <c r="N17" s="31">
        <f t="shared" si="4"/>
        <v>21890373</v>
      </c>
      <c r="O17" s="36">
        <f t="shared" si="5"/>
        <v>0.48458347948253389</v>
      </c>
      <c r="P17" s="31">
        <v>12444777</v>
      </c>
      <c r="Q17" s="31">
        <v>26022200</v>
      </c>
      <c r="R17" s="31">
        <v>25330952</v>
      </c>
      <c r="S17" s="31">
        <v>65394526</v>
      </c>
      <c r="T17" s="36">
        <f t="shared" si="6"/>
        <v>2.581605539341751</v>
      </c>
      <c r="U17" s="36">
        <f t="shared" si="7"/>
        <v>-0.96233568508298706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38096910</v>
      </c>
      <c r="E19" s="32">
        <f>SUM(E11:E18)</f>
        <v>57056903</v>
      </c>
      <c r="F19" s="32">
        <f>SUM(F11:F18)</f>
        <v>2332560</v>
      </c>
      <c r="G19" s="37">
        <f t="shared" si="0"/>
        <v>6.1227012899471377E-2</v>
      </c>
      <c r="H19" s="32">
        <f>SUM(H11:H18)</f>
        <v>12038464</v>
      </c>
      <c r="I19" s="37">
        <f t="shared" si="1"/>
        <v>0.31599581173381253</v>
      </c>
      <c r="J19" s="32">
        <f>SUM(J11:J18)</f>
        <v>11286455</v>
      </c>
      <c r="K19" s="37">
        <f t="shared" si="2"/>
        <v>0.19781050857246843</v>
      </c>
      <c r="L19" s="32">
        <f>SUM(L11:L18)</f>
        <v>1740807</v>
      </c>
      <c r="M19" s="37">
        <f t="shared" si="3"/>
        <v>3.0510015589174197E-2</v>
      </c>
      <c r="N19" s="32">
        <f t="shared" si="4"/>
        <v>27398286</v>
      </c>
      <c r="O19" s="37">
        <f t="shared" si="5"/>
        <v>0.48019230907082355</v>
      </c>
      <c r="P19" s="32">
        <f>SUM(P11:P18)</f>
        <v>15791522</v>
      </c>
      <c r="Q19" s="32">
        <f>SUM(Q11:Q18)</f>
        <v>37436134</v>
      </c>
      <c r="R19" s="32">
        <f>SUM(R11:R18)</f>
        <v>35322330</v>
      </c>
      <c r="S19" s="32">
        <f>SUM(S11:S18)</f>
        <v>74160352</v>
      </c>
      <c r="T19" s="37">
        <f t="shared" si="6"/>
        <v>2.0995317126588193</v>
      </c>
      <c r="U19" s="37">
        <f t="shared" si="7"/>
        <v>-0.88976319065382048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650000</v>
      </c>
      <c r="E20" s="31">
        <v>1150000</v>
      </c>
      <c r="F20" s="31">
        <v>347107</v>
      </c>
      <c r="G20" s="36">
        <f t="shared" si="0"/>
        <v>0.53401076923076918</v>
      </c>
      <c r="H20" s="31">
        <v>500135</v>
      </c>
      <c r="I20" s="36">
        <f t="shared" si="1"/>
        <v>0.76943846153846152</v>
      </c>
      <c r="J20" s="31">
        <v>431331</v>
      </c>
      <c r="K20" s="36">
        <f t="shared" si="2"/>
        <v>0.37507043478260871</v>
      </c>
      <c r="L20" s="31">
        <v>321307</v>
      </c>
      <c r="M20" s="36">
        <f t="shared" si="3"/>
        <v>0.27939739130434782</v>
      </c>
      <c r="N20" s="31">
        <f t="shared" si="4"/>
        <v>1599880</v>
      </c>
      <c r="O20" s="36">
        <f t="shared" si="5"/>
        <v>1.3912</v>
      </c>
      <c r="P20" s="31">
        <v>425966</v>
      </c>
      <c r="Q20" s="31">
        <v>650000</v>
      </c>
      <c r="R20" s="31">
        <v>1150000</v>
      </c>
      <c r="S20" s="31">
        <v>1873854</v>
      </c>
      <c r="T20" s="36">
        <f t="shared" si="6"/>
        <v>1.6294382608695652</v>
      </c>
      <c r="U20" s="36">
        <f t="shared" si="7"/>
        <v>-0.24569801345647302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</v>
      </c>
      <c r="E21" s="31">
        <v>5</v>
      </c>
      <c r="F21" s="31">
        <v>301896</v>
      </c>
      <c r="G21" s="36">
        <f t="shared" si="0"/>
        <v>60379.199999999997</v>
      </c>
      <c r="H21" s="31">
        <v>334477</v>
      </c>
      <c r="I21" s="36">
        <f t="shared" si="1"/>
        <v>66895.399999999994</v>
      </c>
      <c r="J21" s="31">
        <v>369788</v>
      </c>
      <c r="K21" s="36">
        <f t="shared" si="2"/>
        <v>73957.600000000006</v>
      </c>
      <c r="L21" s="31">
        <v>391723</v>
      </c>
      <c r="M21" s="36">
        <f t="shared" si="3"/>
        <v>78344.600000000006</v>
      </c>
      <c r="N21" s="31">
        <f t="shared" si="4"/>
        <v>1397884</v>
      </c>
      <c r="O21" s="36">
        <f t="shared" si="5"/>
        <v>279576.8</v>
      </c>
      <c r="P21" s="31">
        <v>237961</v>
      </c>
      <c r="Q21" s="31">
        <v>72</v>
      </c>
      <c r="R21" s="31">
        <v>72</v>
      </c>
      <c r="S21" s="31">
        <v>1093548</v>
      </c>
      <c r="T21" s="36">
        <f t="shared" si="6"/>
        <v>15188.166666666666</v>
      </c>
      <c r="U21" s="36">
        <f t="shared" si="7"/>
        <v>0.64616470766217993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863460</v>
      </c>
      <c r="E22" s="31">
        <v>863460</v>
      </c>
      <c r="F22" s="31">
        <v>241947</v>
      </c>
      <c r="G22" s="36">
        <f t="shared" si="0"/>
        <v>0.28020637898686679</v>
      </c>
      <c r="H22" s="31">
        <v>123186</v>
      </c>
      <c r="I22" s="36">
        <f t="shared" si="1"/>
        <v>0.14266555486067681</v>
      </c>
      <c r="J22" s="31">
        <v>192821</v>
      </c>
      <c r="K22" s="36">
        <f t="shared" si="2"/>
        <v>0.22331202371852779</v>
      </c>
      <c r="L22" s="31">
        <v>184678</v>
      </c>
      <c r="M22" s="36">
        <f t="shared" si="3"/>
        <v>0.21388136103583258</v>
      </c>
      <c r="N22" s="31">
        <f t="shared" si="4"/>
        <v>742632</v>
      </c>
      <c r="O22" s="36">
        <f t="shared" si="5"/>
        <v>0.86006531860190394</v>
      </c>
      <c r="P22" s="31">
        <v>191059</v>
      </c>
      <c r="Q22" s="31">
        <v>820000</v>
      </c>
      <c r="R22" s="31">
        <v>820004</v>
      </c>
      <c r="S22" s="31">
        <v>995471</v>
      </c>
      <c r="T22" s="36">
        <f t="shared" si="6"/>
        <v>1.2139831025214511</v>
      </c>
      <c r="U22" s="36">
        <f t="shared" si="7"/>
        <v>-3.3398060285042885E-2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5001139</v>
      </c>
      <c r="E23" s="31">
        <v>5001139</v>
      </c>
      <c r="F23" s="31">
        <v>1243137</v>
      </c>
      <c r="G23" s="36">
        <f t="shared" si="0"/>
        <v>0.24857077557732349</v>
      </c>
      <c r="H23" s="31">
        <v>1242986</v>
      </c>
      <c r="I23" s="36">
        <f t="shared" si="1"/>
        <v>0.24854058245531668</v>
      </c>
      <c r="J23" s="31">
        <v>1229936</v>
      </c>
      <c r="K23" s="36">
        <f t="shared" si="2"/>
        <v>0.24593117687790722</v>
      </c>
      <c r="L23" s="31">
        <v>1242736</v>
      </c>
      <c r="M23" s="36">
        <f t="shared" si="3"/>
        <v>0.24849059384272262</v>
      </c>
      <c r="N23" s="31">
        <f t="shared" si="4"/>
        <v>4958795</v>
      </c>
      <c r="O23" s="36">
        <f t="shared" si="5"/>
        <v>0.99153312875327004</v>
      </c>
      <c r="P23" s="31">
        <v>1182676</v>
      </c>
      <c r="Q23" s="31">
        <v>4843529</v>
      </c>
      <c r="R23" s="31">
        <v>4843529</v>
      </c>
      <c r="S23" s="31">
        <v>4727893</v>
      </c>
      <c r="T23" s="36">
        <f t="shared" si="6"/>
        <v>0.97612567200485434</v>
      </c>
      <c r="U23" s="36">
        <f t="shared" si="7"/>
        <v>5.0783139253692378E-2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10500</v>
      </c>
      <c r="E24" s="31">
        <v>10500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10000</v>
      </c>
      <c r="R24" s="31">
        <v>10000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44195799</v>
      </c>
      <c r="E25" s="31">
        <v>44195799</v>
      </c>
      <c r="F25" s="31">
        <v>22563</v>
      </c>
      <c r="G25" s="36">
        <f t="shared" si="0"/>
        <v>5.1052363596820597E-4</v>
      </c>
      <c r="H25" s="31">
        <v>17815</v>
      </c>
      <c r="I25" s="36">
        <f t="shared" si="1"/>
        <v>4.030926106800332E-4</v>
      </c>
      <c r="J25" s="31">
        <v>1703</v>
      </c>
      <c r="K25" s="36">
        <f t="shared" si="2"/>
        <v>3.8533074150328176E-5</v>
      </c>
      <c r="L25" s="31">
        <v>11826</v>
      </c>
      <c r="M25" s="36">
        <f t="shared" si="3"/>
        <v>2.6758199348313628E-4</v>
      </c>
      <c r="N25" s="31">
        <f t="shared" si="4"/>
        <v>53907</v>
      </c>
      <c r="O25" s="36">
        <f t="shared" si="5"/>
        <v>1.2197313142817035E-3</v>
      </c>
      <c r="P25" s="31">
        <v>9950</v>
      </c>
      <c r="Q25" s="31">
        <v>180000</v>
      </c>
      <c r="R25" s="31">
        <v>39535667</v>
      </c>
      <c r="S25" s="31">
        <v>25370</v>
      </c>
      <c r="T25" s="36">
        <f t="shared" si="6"/>
        <v>6.4169905113779921E-4</v>
      </c>
      <c r="U25" s="36">
        <f t="shared" si="7"/>
        <v>0.18854271356783925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9108864</v>
      </c>
      <c r="E26" s="31">
        <v>9108864</v>
      </c>
      <c r="F26" s="31">
        <v>3131149</v>
      </c>
      <c r="G26" s="36">
        <f t="shared" si="0"/>
        <v>0.3437474749870017</v>
      </c>
      <c r="H26" s="31">
        <v>1176765</v>
      </c>
      <c r="I26" s="36">
        <f t="shared" si="1"/>
        <v>0.12918899656422581</v>
      </c>
      <c r="J26" s="31">
        <v>1433281</v>
      </c>
      <c r="K26" s="36">
        <f t="shared" si="2"/>
        <v>0.15735013718505403</v>
      </c>
      <c r="L26" s="31">
        <v>2105949</v>
      </c>
      <c r="M26" s="36">
        <f t="shared" si="3"/>
        <v>0.23119776516588678</v>
      </c>
      <c r="N26" s="31">
        <f t="shared" si="4"/>
        <v>7847144</v>
      </c>
      <c r="O26" s="36">
        <f t="shared" si="5"/>
        <v>0.86148437390216825</v>
      </c>
      <c r="P26" s="31">
        <v>1877786</v>
      </c>
      <c r="Q26" s="31">
        <v>10241488</v>
      </c>
      <c r="R26" s="31">
        <v>10241488</v>
      </c>
      <c r="S26" s="31">
        <v>7522753</v>
      </c>
      <c r="T26" s="36">
        <f t="shared" si="6"/>
        <v>0.7345371102324193</v>
      </c>
      <c r="U26" s="36">
        <f t="shared" si="7"/>
        <v>0.12150639103710437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59829767</v>
      </c>
      <c r="E27" s="32">
        <f>SUM(E20:E26)</f>
        <v>60329767</v>
      </c>
      <c r="F27" s="32">
        <f>SUM(F20:F26)</f>
        <v>5287799</v>
      </c>
      <c r="G27" s="37">
        <f t="shared" si="0"/>
        <v>8.838073863800941E-2</v>
      </c>
      <c r="H27" s="32">
        <f>SUM(H20:H26)</f>
        <v>3395364</v>
      </c>
      <c r="I27" s="37">
        <f t="shared" si="1"/>
        <v>5.675041321822296E-2</v>
      </c>
      <c r="J27" s="32">
        <f>SUM(J20:J26)</f>
        <v>3658860</v>
      </c>
      <c r="K27" s="37">
        <f t="shared" si="2"/>
        <v>6.0647673311915826E-2</v>
      </c>
      <c r="L27" s="32">
        <f>SUM(L20:L26)</f>
        <v>4258219</v>
      </c>
      <c r="M27" s="37">
        <f t="shared" si="3"/>
        <v>7.0582387629642265E-2</v>
      </c>
      <c r="N27" s="32">
        <f t="shared" si="4"/>
        <v>16600242</v>
      </c>
      <c r="O27" s="37">
        <f t="shared" si="5"/>
        <v>0.27515839734637132</v>
      </c>
      <c r="P27" s="32">
        <f>SUM(P20:P26)</f>
        <v>3925398</v>
      </c>
      <c r="Q27" s="32">
        <f>SUM(Q20:Q26)</f>
        <v>16745089</v>
      </c>
      <c r="R27" s="32">
        <f>SUM(R20:R26)</f>
        <v>56600760</v>
      </c>
      <c r="S27" s="32">
        <f>SUM(S20:S26)</f>
        <v>16238889</v>
      </c>
      <c r="T27" s="37">
        <f t="shared" si="6"/>
        <v>0.28690231367918029</v>
      </c>
      <c r="U27" s="37">
        <f t="shared" si="7"/>
        <v>8.4786561770296975E-2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7838214</v>
      </c>
      <c r="E28" s="31">
        <v>7651608</v>
      </c>
      <c r="F28" s="31">
        <v>890268</v>
      </c>
      <c r="G28" s="36">
        <f t="shared" si="0"/>
        <v>0.11358046616231708</v>
      </c>
      <c r="H28" s="31">
        <v>708312</v>
      </c>
      <c r="I28" s="36">
        <f t="shared" si="1"/>
        <v>9.036650441031592E-2</v>
      </c>
      <c r="J28" s="31">
        <v>1259960</v>
      </c>
      <c r="K28" s="36">
        <f t="shared" si="2"/>
        <v>0.16466604143861002</v>
      </c>
      <c r="L28" s="31">
        <v>2247473</v>
      </c>
      <c r="M28" s="36">
        <f t="shared" si="3"/>
        <v>0.29372558029632462</v>
      </c>
      <c r="N28" s="31">
        <f t="shared" si="4"/>
        <v>5106013</v>
      </c>
      <c r="O28" s="36">
        <f t="shared" si="5"/>
        <v>0.66731241328620072</v>
      </c>
      <c r="P28" s="31">
        <v>600274</v>
      </c>
      <c r="Q28" s="31">
        <v>5064894</v>
      </c>
      <c r="R28" s="31">
        <v>5064894</v>
      </c>
      <c r="S28" s="31">
        <v>2966115</v>
      </c>
      <c r="T28" s="36">
        <f t="shared" si="6"/>
        <v>0.58562232496869626</v>
      </c>
      <c r="U28" s="36">
        <f t="shared" si="7"/>
        <v>2.7440785374678898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1000000</v>
      </c>
      <c r="E29" s="31">
        <v>1000000</v>
      </c>
      <c r="F29" s="31">
        <v>15941</v>
      </c>
      <c r="G29" s="36">
        <f t="shared" si="0"/>
        <v>1.5941E-2</v>
      </c>
      <c r="H29" s="31">
        <v>7600</v>
      </c>
      <c r="I29" s="36">
        <f t="shared" si="1"/>
        <v>7.6E-3</v>
      </c>
      <c r="J29" s="31">
        <v>23850</v>
      </c>
      <c r="K29" s="36">
        <f t="shared" si="2"/>
        <v>2.385E-2</v>
      </c>
      <c r="L29" s="31">
        <v>6100</v>
      </c>
      <c r="M29" s="36">
        <f t="shared" si="3"/>
        <v>6.1000000000000004E-3</v>
      </c>
      <c r="N29" s="31">
        <f t="shared" si="4"/>
        <v>53491</v>
      </c>
      <c r="O29" s="36">
        <f t="shared" si="5"/>
        <v>5.3490999999999997E-2</v>
      </c>
      <c r="P29" s="31">
        <v>23423</v>
      </c>
      <c r="Q29" s="31">
        <v>1000000</v>
      </c>
      <c r="R29" s="31">
        <v>100000</v>
      </c>
      <c r="S29" s="31">
        <v>32117</v>
      </c>
      <c r="T29" s="36">
        <f t="shared" si="6"/>
        <v>0.32117000000000001</v>
      </c>
      <c r="U29" s="36">
        <f t="shared" si="7"/>
        <v>-0.73957221534389284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1052400</v>
      </c>
      <c r="E30" s="31">
        <v>1052400</v>
      </c>
      <c r="F30" s="31">
        <v>131899</v>
      </c>
      <c r="G30" s="36">
        <f t="shared" si="0"/>
        <v>0.12533162295705055</v>
      </c>
      <c r="H30" s="31">
        <v>86184</v>
      </c>
      <c r="I30" s="36">
        <f t="shared" si="1"/>
        <v>8.189281641961231E-2</v>
      </c>
      <c r="J30" s="31">
        <v>162211</v>
      </c>
      <c r="K30" s="36">
        <f t="shared" si="2"/>
        <v>0.15413435955910301</v>
      </c>
      <c r="L30" s="31">
        <v>149581</v>
      </c>
      <c r="M30" s="36">
        <f t="shared" si="3"/>
        <v>0.14213321930824782</v>
      </c>
      <c r="N30" s="31">
        <f t="shared" si="4"/>
        <v>529875</v>
      </c>
      <c r="O30" s="36">
        <f t="shared" si="5"/>
        <v>0.50349201824401368</v>
      </c>
      <c r="P30" s="31">
        <v>140889</v>
      </c>
      <c r="Q30" s="31">
        <v>990000</v>
      </c>
      <c r="R30" s="31">
        <v>990000</v>
      </c>
      <c r="S30" s="31">
        <v>524638</v>
      </c>
      <c r="T30" s="36">
        <f t="shared" si="6"/>
        <v>0.52993737373737371</v>
      </c>
      <c r="U30" s="36">
        <f t="shared" si="7"/>
        <v>6.1693957654607612E-2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2485000</v>
      </c>
      <c r="E31" s="31">
        <v>2737500</v>
      </c>
      <c r="F31" s="31">
        <v>595645</v>
      </c>
      <c r="G31" s="36">
        <f t="shared" si="0"/>
        <v>0.23969617706237425</v>
      </c>
      <c r="H31" s="31">
        <v>769207</v>
      </c>
      <c r="I31" s="36">
        <f t="shared" si="1"/>
        <v>0.30954004024144871</v>
      </c>
      <c r="J31" s="31">
        <v>694200</v>
      </c>
      <c r="K31" s="36">
        <f t="shared" si="2"/>
        <v>0.25358904109589042</v>
      </c>
      <c r="L31" s="31">
        <v>716721</v>
      </c>
      <c r="M31" s="36">
        <f t="shared" si="3"/>
        <v>0.26181589041095893</v>
      </c>
      <c r="N31" s="31">
        <f t="shared" si="4"/>
        <v>2775773</v>
      </c>
      <c r="O31" s="36">
        <f t="shared" si="5"/>
        <v>1.0139810045662101</v>
      </c>
      <c r="P31" s="31">
        <v>789370</v>
      </c>
      <c r="Q31" s="31">
        <v>10248875</v>
      </c>
      <c r="R31" s="31">
        <v>10925546</v>
      </c>
      <c r="S31" s="31">
        <v>2871012</v>
      </c>
      <c r="T31" s="36">
        <f t="shared" si="6"/>
        <v>0.26277972743879346</v>
      </c>
      <c r="U31" s="36">
        <f t="shared" si="7"/>
        <v>-9.2034153818868258E-2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1304728</v>
      </c>
      <c r="E32" s="31">
        <v>1388680</v>
      </c>
      <c r="F32" s="31">
        <v>297577</v>
      </c>
      <c r="G32" s="36">
        <f t="shared" si="0"/>
        <v>0.22807589014721844</v>
      </c>
      <c r="H32" s="31">
        <v>262334</v>
      </c>
      <c r="I32" s="36">
        <f t="shared" si="1"/>
        <v>0.20106412984162217</v>
      </c>
      <c r="J32" s="31">
        <v>204051</v>
      </c>
      <c r="K32" s="36">
        <f t="shared" si="2"/>
        <v>0.14693881959846761</v>
      </c>
      <c r="L32" s="31">
        <v>161515</v>
      </c>
      <c r="M32" s="36">
        <f t="shared" si="3"/>
        <v>0.11630829276723219</v>
      </c>
      <c r="N32" s="31">
        <f t="shared" si="4"/>
        <v>925477</v>
      </c>
      <c r="O32" s="36">
        <f t="shared" si="5"/>
        <v>0.66644367312843855</v>
      </c>
      <c r="P32" s="31">
        <v>232611</v>
      </c>
      <c r="Q32" s="31">
        <v>2748292</v>
      </c>
      <c r="R32" s="31">
        <v>2236530</v>
      </c>
      <c r="S32" s="31">
        <v>1547912</v>
      </c>
      <c r="T32" s="36">
        <f t="shared" si="6"/>
        <v>0.69210428655104117</v>
      </c>
      <c r="U32" s="36">
        <f t="shared" si="7"/>
        <v>-0.30564332727171117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10591731</v>
      </c>
      <c r="E33" s="31">
        <v>12431565</v>
      </c>
      <c r="F33" s="31">
        <v>2918980</v>
      </c>
      <c r="G33" s="36">
        <f t="shared" si="0"/>
        <v>0.27559045825465167</v>
      </c>
      <c r="H33" s="31">
        <v>3029916</v>
      </c>
      <c r="I33" s="36">
        <f t="shared" si="1"/>
        <v>0.28606428920825122</v>
      </c>
      <c r="J33" s="31">
        <v>2193112</v>
      </c>
      <c r="K33" s="36">
        <f t="shared" si="2"/>
        <v>0.17641479572362773</v>
      </c>
      <c r="L33" s="31">
        <v>2706024</v>
      </c>
      <c r="M33" s="36">
        <f t="shared" si="3"/>
        <v>0.21767363964231373</v>
      </c>
      <c r="N33" s="31">
        <f t="shared" si="4"/>
        <v>10848032</v>
      </c>
      <c r="O33" s="36">
        <f t="shared" si="5"/>
        <v>0.87261997986576911</v>
      </c>
      <c r="P33" s="31">
        <v>748926</v>
      </c>
      <c r="Q33" s="31">
        <v>10591731</v>
      </c>
      <c r="R33" s="31">
        <v>9591445</v>
      </c>
      <c r="S33" s="31">
        <v>7855558</v>
      </c>
      <c r="T33" s="36">
        <f t="shared" si="6"/>
        <v>0.81901715539212283</v>
      </c>
      <c r="U33" s="36">
        <f t="shared" si="7"/>
        <v>2.6132061111511686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24272073</v>
      </c>
      <c r="E35" s="32">
        <f>SUM(E28:E34)</f>
        <v>26261753</v>
      </c>
      <c r="F35" s="32">
        <f>SUM(F28:F34)</f>
        <v>4850310</v>
      </c>
      <c r="G35" s="37">
        <f t="shared" si="0"/>
        <v>0.19983089207089974</v>
      </c>
      <c r="H35" s="32">
        <f>SUM(H28:H34)</f>
        <v>4863553</v>
      </c>
      <c r="I35" s="37">
        <f t="shared" si="1"/>
        <v>0.20037649853805237</v>
      </c>
      <c r="J35" s="32">
        <f>SUM(J28:J34)</f>
        <v>4537384</v>
      </c>
      <c r="K35" s="37">
        <f t="shared" si="2"/>
        <v>0.17277536651875447</v>
      </c>
      <c r="L35" s="32">
        <f>SUM(L28:L34)</f>
        <v>5987414</v>
      </c>
      <c r="M35" s="37">
        <f t="shared" si="3"/>
        <v>0.22798988323437511</v>
      </c>
      <c r="N35" s="32">
        <f t="shared" si="4"/>
        <v>20238661</v>
      </c>
      <c r="O35" s="37">
        <f t="shared" si="5"/>
        <v>0.77065156313061056</v>
      </c>
      <c r="P35" s="32">
        <f>SUM(P28:P34)</f>
        <v>2535493</v>
      </c>
      <c r="Q35" s="32">
        <f>SUM(Q28:Q34)</f>
        <v>30643792</v>
      </c>
      <c r="R35" s="32">
        <f>SUM(R28:R34)</f>
        <v>28908415</v>
      </c>
      <c r="S35" s="32">
        <f>SUM(S28:S34)</f>
        <v>15797352</v>
      </c>
      <c r="T35" s="37">
        <f t="shared" si="6"/>
        <v>0.5464620595767703</v>
      </c>
      <c r="U35" s="37">
        <f t="shared" si="7"/>
        <v>1.361439767335189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3298620</v>
      </c>
      <c r="E36" s="31">
        <v>3298620</v>
      </c>
      <c r="F36" s="31">
        <v>850660</v>
      </c>
      <c r="G36" s="36">
        <f t="shared" si="0"/>
        <v>0.25788359980840475</v>
      </c>
      <c r="H36" s="31">
        <v>1122935</v>
      </c>
      <c r="I36" s="36">
        <f t="shared" si="1"/>
        <v>0.34042569316865839</v>
      </c>
      <c r="J36" s="31">
        <v>906341</v>
      </c>
      <c r="K36" s="36">
        <f t="shared" si="2"/>
        <v>0.27476368905784843</v>
      </c>
      <c r="L36" s="31">
        <v>882201</v>
      </c>
      <c r="M36" s="36">
        <f t="shared" si="3"/>
        <v>0.26744547719955619</v>
      </c>
      <c r="N36" s="31">
        <f t="shared" si="4"/>
        <v>3762137</v>
      </c>
      <c r="O36" s="36">
        <f t="shared" si="5"/>
        <v>1.1405184592344677</v>
      </c>
      <c r="P36" s="31">
        <v>689504</v>
      </c>
      <c r="Q36" s="31">
        <v>3132600</v>
      </c>
      <c r="R36" s="31">
        <v>3132600</v>
      </c>
      <c r="S36" s="31">
        <v>3816122</v>
      </c>
      <c r="T36" s="36">
        <f t="shared" si="6"/>
        <v>1.2181963863883036</v>
      </c>
      <c r="U36" s="36">
        <f t="shared" si="7"/>
        <v>0.27947191024272522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3612652</v>
      </c>
      <c r="E37" s="31">
        <v>3612652</v>
      </c>
      <c r="F37" s="31">
        <v>869692</v>
      </c>
      <c r="G37" s="36">
        <f t="shared" si="0"/>
        <v>0.24073506111299953</v>
      </c>
      <c r="H37" s="31">
        <v>947969</v>
      </c>
      <c r="I37" s="36">
        <f t="shared" si="1"/>
        <v>0.26240252313259066</v>
      </c>
      <c r="J37" s="31">
        <v>764039</v>
      </c>
      <c r="K37" s="36">
        <f t="shared" si="2"/>
        <v>0.21148978645050784</v>
      </c>
      <c r="L37" s="31">
        <v>278810</v>
      </c>
      <c r="M37" s="36">
        <f t="shared" si="3"/>
        <v>7.7175991487693801E-2</v>
      </c>
      <c r="N37" s="31">
        <f t="shared" si="4"/>
        <v>2860510</v>
      </c>
      <c r="O37" s="36">
        <f t="shared" si="5"/>
        <v>0.79180336218379188</v>
      </c>
      <c r="P37" s="31">
        <v>663265</v>
      </c>
      <c r="Q37" s="31">
        <v>4460240</v>
      </c>
      <c r="R37" s="31">
        <v>3470239</v>
      </c>
      <c r="S37" s="31">
        <v>3034802</v>
      </c>
      <c r="T37" s="36">
        <f t="shared" si="6"/>
        <v>0.87452247525314541</v>
      </c>
      <c r="U37" s="36">
        <f t="shared" si="7"/>
        <v>-0.57964011368005242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7902245</v>
      </c>
      <c r="E38" s="31">
        <v>7902245</v>
      </c>
      <c r="F38" s="31">
        <v>3093223</v>
      </c>
      <c r="G38" s="36">
        <f t="shared" si="0"/>
        <v>0.39143597800371921</v>
      </c>
      <c r="H38" s="31">
        <v>4363730</v>
      </c>
      <c r="I38" s="36">
        <f t="shared" si="1"/>
        <v>0.55221395945076368</v>
      </c>
      <c r="J38" s="31">
        <v>2981741</v>
      </c>
      <c r="K38" s="36">
        <f t="shared" si="2"/>
        <v>0.37732834150295264</v>
      </c>
      <c r="L38" s="31">
        <v>3233549</v>
      </c>
      <c r="M38" s="36">
        <f t="shared" si="3"/>
        <v>0.40919371646918057</v>
      </c>
      <c r="N38" s="31">
        <f t="shared" si="4"/>
        <v>13672243</v>
      </c>
      <c r="O38" s="36">
        <f t="shared" si="5"/>
        <v>1.7301719954266161</v>
      </c>
      <c r="P38" s="31">
        <v>3646774</v>
      </c>
      <c r="Q38" s="31">
        <v>12115421</v>
      </c>
      <c r="R38" s="31">
        <v>13296088</v>
      </c>
      <c r="S38" s="31">
        <v>12018772</v>
      </c>
      <c r="T38" s="36">
        <f t="shared" si="6"/>
        <v>0.90393294629217258</v>
      </c>
      <c r="U38" s="36">
        <f t="shared" si="7"/>
        <v>-0.11331247837129477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14813517</v>
      </c>
      <c r="E40" s="32">
        <f>SUM(E36:E39)</f>
        <v>14813517</v>
      </c>
      <c r="F40" s="32">
        <f>SUM(F36:F39)</f>
        <v>4813575</v>
      </c>
      <c r="G40" s="37">
        <f t="shared" si="0"/>
        <v>0.32494477847495634</v>
      </c>
      <c r="H40" s="32">
        <f>SUM(H36:H39)</f>
        <v>6434634</v>
      </c>
      <c r="I40" s="37">
        <f t="shared" si="1"/>
        <v>0.43437584741017277</v>
      </c>
      <c r="J40" s="32">
        <f>SUM(J36:J39)</f>
        <v>4652121</v>
      </c>
      <c r="K40" s="37">
        <f t="shared" si="2"/>
        <v>0.31404567868656713</v>
      </c>
      <c r="L40" s="32">
        <f>SUM(L36:L39)</f>
        <v>4394560</v>
      </c>
      <c r="M40" s="37">
        <f t="shared" si="3"/>
        <v>0.29665878805148027</v>
      </c>
      <c r="N40" s="32">
        <f t="shared" si="4"/>
        <v>20294890</v>
      </c>
      <c r="O40" s="37">
        <f t="shared" si="5"/>
        <v>1.3700250926231765</v>
      </c>
      <c r="P40" s="32">
        <f>SUM(P36:P39)</f>
        <v>4999543</v>
      </c>
      <c r="Q40" s="32">
        <f>SUM(Q36:Q39)</f>
        <v>19708261</v>
      </c>
      <c r="R40" s="32">
        <f>SUM(R36:R39)</f>
        <v>19898927</v>
      </c>
      <c r="S40" s="32">
        <f>SUM(S36:S39)</f>
        <v>18869696</v>
      </c>
      <c r="T40" s="37">
        <f t="shared" si="6"/>
        <v>0.94827706036611925</v>
      </c>
      <c r="U40" s="37">
        <f t="shared" si="7"/>
        <v>-0.1210076601001332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6457145</v>
      </c>
      <c r="E43" s="31">
        <v>6457145</v>
      </c>
      <c r="F43" s="31">
        <v>1084713</v>
      </c>
      <c r="G43" s="36">
        <f t="shared" si="0"/>
        <v>0.16798647080094994</v>
      </c>
      <c r="H43" s="31">
        <v>1102896</v>
      </c>
      <c r="I43" s="36">
        <f t="shared" si="1"/>
        <v>0.17080242119388678</v>
      </c>
      <c r="J43" s="31">
        <v>477258</v>
      </c>
      <c r="K43" s="36">
        <f t="shared" si="2"/>
        <v>7.3911612639951552E-2</v>
      </c>
      <c r="L43" s="31">
        <v>1081300</v>
      </c>
      <c r="M43" s="36">
        <f t="shared" si="3"/>
        <v>0.16745790902945495</v>
      </c>
      <c r="N43" s="31">
        <f t="shared" si="4"/>
        <v>3746167</v>
      </c>
      <c r="O43" s="36">
        <f t="shared" si="5"/>
        <v>0.58015841366424326</v>
      </c>
      <c r="P43" s="31">
        <v>806029</v>
      </c>
      <c r="Q43" s="31">
        <v>6820758</v>
      </c>
      <c r="R43" s="31">
        <v>6820758</v>
      </c>
      <c r="S43" s="31">
        <v>3677850</v>
      </c>
      <c r="T43" s="36">
        <f t="shared" si="6"/>
        <v>0.53921426328276123</v>
      </c>
      <c r="U43" s="36">
        <f t="shared" si="7"/>
        <v>0.34151500752454322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29800025</v>
      </c>
      <c r="E44" s="31">
        <v>29800025</v>
      </c>
      <c r="F44" s="31">
        <v>18327364</v>
      </c>
      <c r="G44" s="36">
        <f t="shared" si="0"/>
        <v>0.61501169881568896</v>
      </c>
      <c r="H44" s="31">
        <v>14981675</v>
      </c>
      <c r="I44" s="36">
        <f t="shared" si="1"/>
        <v>0.50274035005004192</v>
      </c>
      <c r="J44" s="31">
        <v>12968125</v>
      </c>
      <c r="K44" s="36">
        <f t="shared" si="2"/>
        <v>0.43517161478891375</v>
      </c>
      <c r="L44" s="31">
        <v>581549</v>
      </c>
      <c r="M44" s="36">
        <f t="shared" si="3"/>
        <v>1.9515050742407097E-2</v>
      </c>
      <c r="N44" s="31">
        <f t="shared" si="4"/>
        <v>46858713</v>
      </c>
      <c r="O44" s="36">
        <f t="shared" si="5"/>
        <v>1.5724387143970517</v>
      </c>
      <c r="P44" s="31">
        <v>765763</v>
      </c>
      <c r="Q44" s="31">
        <v>3775793</v>
      </c>
      <c r="R44" s="31">
        <v>43814118</v>
      </c>
      <c r="S44" s="31">
        <v>26103325</v>
      </c>
      <c r="T44" s="36">
        <f t="shared" si="6"/>
        <v>0.59577428900885332</v>
      </c>
      <c r="U44" s="36">
        <f t="shared" si="7"/>
        <v>-0.24056268062050534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55222142</v>
      </c>
      <c r="E45" s="31">
        <v>55333811</v>
      </c>
      <c r="F45" s="31">
        <v>8509388</v>
      </c>
      <c r="G45" s="36">
        <f t="shared" si="0"/>
        <v>0.15409376912615957</v>
      </c>
      <c r="H45" s="31">
        <v>1078600</v>
      </c>
      <c r="I45" s="36">
        <f t="shared" si="1"/>
        <v>1.9532020326194516E-2</v>
      </c>
      <c r="J45" s="31">
        <v>1251263</v>
      </c>
      <c r="K45" s="36">
        <f t="shared" si="2"/>
        <v>2.261299153965737E-2</v>
      </c>
      <c r="L45" s="31">
        <v>843810</v>
      </c>
      <c r="M45" s="36">
        <f t="shared" si="3"/>
        <v>1.5249446671945296E-2</v>
      </c>
      <c r="N45" s="31">
        <f t="shared" si="4"/>
        <v>11683061</v>
      </c>
      <c r="O45" s="36">
        <f t="shared" si="5"/>
        <v>0.21113783397279468</v>
      </c>
      <c r="P45" s="31">
        <v>545889</v>
      </c>
      <c r="Q45" s="31">
        <v>18833558</v>
      </c>
      <c r="R45" s="31">
        <v>15841888</v>
      </c>
      <c r="S45" s="31">
        <v>9242467</v>
      </c>
      <c r="T45" s="36">
        <f t="shared" si="6"/>
        <v>0.58341953938823454</v>
      </c>
      <c r="U45" s="36">
        <f t="shared" si="7"/>
        <v>0.54575380709265064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45399860</v>
      </c>
      <c r="E46" s="31">
        <v>43199860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31180427</v>
      </c>
      <c r="R46" s="31">
        <v>31230427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136879172</v>
      </c>
      <c r="E47" s="32">
        <f>SUM(E41:E46)</f>
        <v>134790841</v>
      </c>
      <c r="F47" s="32">
        <f>SUM(F41:F46)</f>
        <v>27921465</v>
      </c>
      <c r="G47" s="37">
        <f t="shared" si="0"/>
        <v>0.20398622078163944</v>
      </c>
      <c r="H47" s="32">
        <f>SUM(H41:H46)</f>
        <v>17163171</v>
      </c>
      <c r="I47" s="37">
        <f t="shared" si="1"/>
        <v>0.12538920822811522</v>
      </c>
      <c r="J47" s="32">
        <f>SUM(J41:J46)</f>
        <v>14696646</v>
      </c>
      <c r="K47" s="37">
        <f t="shared" si="2"/>
        <v>0.10903297205482974</v>
      </c>
      <c r="L47" s="32">
        <f>SUM(L41:L46)</f>
        <v>2506659</v>
      </c>
      <c r="M47" s="37">
        <f t="shared" si="3"/>
        <v>1.8596656726846895E-2</v>
      </c>
      <c r="N47" s="32">
        <f t="shared" si="4"/>
        <v>62287941</v>
      </c>
      <c r="O47" s="37">
        <f t="shared" si="5"/>
        <v>0.46210811163348997</v>
      </c>
      <c r="P47" s="32">
        <f>SUM(P41:P46)</f>
        <v>2117681</v>
      </c>
      <c r="Q47" s="32">
        <f>SUM(Q41:Q46)</f>
        <v>60610536</v>
      </c>
      <c r="R47" s="32">
        <f>SUM(R41:R46)</f>
        <v>97707191</v>
      </c>
      <c r="S47" s="32">
        <f>SUM(S41:S46)</f>
        <v>39023642</v>
      </c>
      <c r="T47" s="37">
        <f t="shared" si="6"/>
        <v>0.39939375598260723</v>
      </c>
      <c r="U47" s="37">
        <f t="shared" si="7"/>
        <v>0.18368111155551747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5200740</v>
      </c>
      <c r="E48" s="31">
        <v>5200740</v>
      </c>
      <c r="F48" s="31">
        <v>1492314</v>
      </c>
      <c r="G48" s="36">
        <f t="shared" si="0"/>
        <v>0.28694262739533222</v>
      </c>
      <c r="H48" s="31">
        <v>1134029</v>
      </c>
      <c r="I48" s="36">
        <f t="shared" si="1"/>
        <v>0.21805146959855712</v>
      </c>
      <c r="J48" s="31">
        <v>2131714</v>
      </c>
      <c r="K48" s="36">
        <f t="shared" si="2"/>
        <v>0.40988666997388834</v>
      </c>
      <c r="L48" s="31">
        <v>1464039</v>
      </c>
      <c r="M48" s="36">
        <f t="shared" si="3"/>
        <v>0.28150590108330736</v>
      </c>
      <c r="N48" s="31">
        <f t="shared" si="4"/>
        <v>6222096</v>
      </c>
      <c r="O48" s="36">
        <f t="shared" si="5"/>
        <v>1.1963866680510851</v>
      </c>
      <c r="P48" s="31">
        <v>1813363</v>
      </c>
      <c r="Q48" s="31">
        <v>5200740</v>
      </c>
      <c r="R48" s="31">
        <v>5200740</v>
      </c>
      <c r="S48" s="31">
        <v>5853817</v>
      </c>
      <c r="T48" s="36">
        <f t="shared" si="6"/>
        <v>1.1255738606429084</v>
      </c>
      <c r="U48" s="36">
        <f t="shared" si="7"/>
        <v>-0.19263876013793158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11870600</v>
      </c>
      <c r="E49" s="31">
        <v>8070600</v>
      </c>
      <c r="F49" s="31">
        <v>1222267</v>
      </c>
      <c r="G49" s="36">
        <f t="shared" si="0"/>
        <v>0.10296589894360858</v>
      </c>
      <c r="H49" s="31">
        <v>984542</v>
      </c>
      <c r="I49" s="36">
        <f t="shared" si="1"/>
        <v>8.2939531278958104E-2</v>
      </c>
      <c r="J49" s="31">
        <v>2456700</v>
      </c>
      <c r="K49" s="36">
        <f t="shared" si="2"/>
        <v>0.3044011597650732</v>
      </c>
      <c r="L49" s="31">
        <v>1669140</v>
      </c>
      <c r="M49" s="36">
        <f t="shared" si="3"/>
        <v>0.20681733700096647</v>
      </c>
      <c r="N49" s="31">
        <f t="shared" si="4"/>
        <v>6332649</v>
      </c>
      <c r="O49" s="36">
        <f t="shared" si="5"/>
        <v>0.78465653111292843</v>
      </c>
      <c r="P49" s="31">
        <v>989462</v>
      </c>
      <c r="Q49" s="31">
        <v>11232348</v>
      </c>
      <c r="R49" s="31">
        <v>11232348</v>
      </c>
      <c r="S49" s="31">
        <v>4563131</v>
      </c>
      <c r="T49" s="36">
        <f t="shared" si="6"/>
        <v>0.40624907632847557</v>
      </c>
      <c r="U49" s="36">
        <f t="shared" si="7"/>
        <v>0.68691672848477259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3993384</v>
      </c>
      <c r="E50" s="31">
        <v>4141384</v>
      </c>
      <c r="F50" s="31">
        <v>1000849</v>
      </c>
      <c r="G50" s="36">
        <f t="shared" si="0"/>
        <v>0.25062678670521044</v>
      </c>
      <c r="H50" s="31">
        <v>870615</v>
      </c>
      <c r="I50" s="36">
        <f t="shared" si="1"/>
        <v>0.21801434572783385</v>
      </c>
      <c r="J50" s="31">
        <v>841101</v>
      </c>
      <c r="K50" s="36">
        <f t="shared" si="2"/>
        <v>0.20309659765914004</v>
      </c>
      <c r="L50" s="31">
        <v>1308778</v>
      </c>
      <c r="M50" s="36">
        <f t="shared" si="3"/>
        <v>0.31602430491835581</v>
      </c>
      <c r="N50" s="31">
        <f t="shared" si="4"/>
        <v>4021343</v>
      </c>
      <c r="O50" s="36">
        <f t="shared" si="5"/>
        <v>0.97101427928441308</v>
      </c>
      <c r="P50" s="31">
        <v>1962691</v>
      </c>
      <c r="Q50" s="31">
        <v>4343501</v>
      </c>
      <c r="R50" s="31">
        <v>4463501</v>
      </c>
      <c r="S50" s="31">
        <v>4823190</v>
      </c>
      <c r="T50" s="36">
        <f t="shared" si="6"/>
        <v>1.0805845008212163</v>
      </c>
      <c r="U50" s="36">
        <f t="shared" si="7"/>
        <v>-0.33317165055528353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2200000</v>
      </c>
      <c r="E51" s="31">
        <v>2212000</v>
      </c>
      <c r="F51" s="31">
        <v>280134</v>
      </c>
      <c r="G51" s="36">
        <f t="shared" si="0"/>
        <v>0.12733363636363637</v>
      </c>
      <c r="H51" s="31">
        <v>240499</v>
      </c>
      <c r="I51" s="36">
        <f t="shared" si="1"/>
        <v>0.10931772727272727</v>
      </c>
      <c r="J51" s="31">
        <v>202604</v>
      </c>
      <c r="K51" s="36">
        <f t="shared" si="2"/>
        <v>9.1593128390596745E-2</v>
      </c>
      <c r="L51" s="31">
        <v>221228</v>
      </c>
      <c r="M51" s="36">
        <f t="shared" si="3"/>
        <v>0.10001265822784811</v>
      </c>
      <c r="N51" s="31">
        <f t="shared" si="4"/>
        <v>944465</v>
      </c>
      <c r="O51" s="36">
        <f t="shared" si="5"/>
        <v>0.42697332730560578</v>
      </c>
      <c r="P51" s="31">
        <v>207073</v>
      </c>
      <c r="Q51" s="31">
        <v>1460056</v>
      </c>
      <c r="R51" s="31">
        <v>1450056</v>
      </c>
      <c r="S51" s="31">
        <v>802220</v>
      </c>
      <c r="T51" s="36">
        <f t="shared" si="6"/>
        <v>0.55323380614265927</v>
      </c>
      <c r="U51" s="36">
        <f t="shared" si="7"/>
        <v>6.8357535748262643E-2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78721</v>
      </c>
      <c r="E52" s="31">
        <v>187721</v>
      </c>
      <c r="F52" s="31">
        <v>32793</v>
      </c>
      <c r="G52" s="36">
        <f t="shared" si="0"/>
        <v>0.41657245207759047</v>
      </c>
      <c r="H52" s="31">
        <v>4361</v>
      </c>
      <c r="I52" s="36">
        <f t="shared" si="1"/>
        <v>5.5398178376799077E-2</v>
      </c>
      <c r="J52" s="31">
        <v>18978</v>
      </c>
      <c r="K52" s="36">
        <f t="shared" si="2"/>
        <v>0.10109684052396908</v>
      </c>
      <c r="L52" s="31">
        <v>18392</v>
      </c>
      <c r="M52" s="36">
        <f t="shared" si="3"/>
        <v>9.7975186580084278E-2</v>
      </c>
      <c r="N52" s="31">
        <f t="shared" si="4"/>
        <v>74524</v>
      </c>
      <c r="O52" s="36">
        <f t="shared" si="5"/>
        <v>0.39699341043356895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23343445</v>
      </c>
      <c r="E53" s="32">
        <f>SUM(E48:E52)</f>
        <v>19812445</v>
      </c>
      <c r="F53" s="32">
        <f>SUM(F48:F52)</f>
        <v>4028357</v>
      </c>
      <c r="G53" s="37">
        <f t="shared" si="0"/>
        <v>0.17256908738191815</v>
      </c>
      <c r="H53" s="32">
        <f>SUM(H48:H52)</f>
        <v>3234046</v>
      </c>
      <c r="I53" s="37">
        <f t="shared" si="1"/>
        <v>0.13854193329219402</v>
      </c>
      <c r="J53" s="32">
        <f>SUM(J48:J52)</f>
        <v>5651097</v>
      </c>
      <c r="K53" s="37">
        <f t="shared" si="2"/>
        <v>0.28522966246720183</v>
      </c>
      <c r="L53" s="32">
        <f>SUM(L48:L52)</f>
        <v>4681577</v>
      </c>
      <c r="M53" s="37">
        <f t="shared" si="3"/>
        <v>0.23629476321574647</v>
      </c>
      <c r="N53" s="32">
        <f t="shared" si="4"/>
        <v>17595077</v>
      </c>
      <c r="O53" s="37">
        <f t="shared" si="5"/>
        <v>0.88808206155272607</v>
      </c>
      <c r="P53" s="32">
        <f>SUM(P48:P52)</f>
        <v>4972589</v>
      </c>
      <c r="Q53" s="32">
        <f>SUM(Q48:Q52)</f>
        <v>22236645</v>
      </c>
      <c r="R53" s="32">
        <f>SUM(R48:R52)</f>
        <v>22346645</v>
      </c>
      <c r="S53" s="32">
        <f>SUM(S48:S52)</f>
        <v>16042358</v>
      </c>
      <c r="T53" s="37">
        <f t="shared" si="6"/>
        <v>0.71788664472899621</v>
      </c>
      <c r="U53" s="37">
        <f t="shared" si="7"/>
        <v>-5.8523236084864427E-2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1601077352</v>
      </c>
      <c r="E54" s="32">
        <f>SUM(E8:E9,E11:E18,E20:E26,E28:E34,E36:E39,E41:E46,E48:E52)</f>
        <v>1325781505</v>
      </c>
      <c r="F54" s="32">
        <f>SUM(F8:F9,F11:F18,F20:F26,F28:F34,F36:F39,F41:F46,F48:F52)</f>
        <v>535703787</v>
      </c>
      <c r="G54" s="37">
        <f t="shared" si="0"/>
        <v>0.33458957265919781</v>
      </c>
      <c r="H54" s="32">
        <f>SUM(H8:H9,H11:H18,H20:H26,H28:H34,H36:H39,H41:H46,H48:H52)</f>
        <v>104482549</v>
      </c>
      <c r="I54" s="37">
        <f t="shared" si="1"/>
        <v>6.5257652211171871E-2</v>
      </c>
      <c r="J54" s="32">
        <f>SUM(J8:J9,J11:J18,J20:J26,J28:J34,J36:J39,J41:J46,J48:J52)</f>
        <v>97609460</v>
      </c>
      <c r="K54" s="37">
        <f t="shared" si="2"/>
        <v>7.3624092380139214E-2</v>
      </c>
      <c r="L54" s="32">
        <f>SUM(L8:L9,L11:L18,L20:L26,L28:L34,L36:L39,L41:L46,L48:L52)</f>
        <v>72397063</v>
      </c>
      <c r="M54" s="37">
        <f t="shared" si="3"/>
        <v>5.460708474734681E-2</v>
      </c>
      <c r="N54" s="32">
        <f t="shared" si="4"/>
        <v>810192859</v>
      </c>
      <c r="O54" s="37">
        <f t="shared" si="5"/>
        <v>0.61110586921334376</v>
      </c>
      <c r="P54" s="32">
        <f>SUM(P8:P9,P11:P18,P20:P26,P28:P34,P36:P39,P41:P46,P48:P52)</f>
        <v>72996789</v>
      </c>
      <c r="Q54" s="32">
        <f>SUM(Q8:Q9,Q11:Q18,Q20:Q26,Q28:Q34,Q36:Q39,Q41:Q46,Q48:Q52)</f>
        <v>1255662213</v>
      </c>
      <c r="R54" s="32">
        <f>SUM(R8:R9,R11:R18,R20:R26,R28:R34,R36:R39,R41:R46,R48:R52)</f>
        <v>1433464859</v>
      </c>
      <c r="S54" s="32">
        <f>SUM(S8:S9,S11:S18,S20:S26,S28:S34,S36:S39,S41:S46,S48:S52)</f>
        <v>1068581536</v>
      </c>
      <c r="T54" s="37">
        <f t="shared" si="6"/>
        <v>0.7454535974781088</v>
      </c>
      <c r="U54" s="37">
        <f t="shared" si="7"/>
        <v>-8.2157860395749571E-3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28381944</v>
      </c>
      <c r="E57" s="31">
        <v>28381944</v>
      </c>
      <c r="F57" s="31">
        <v>1442164</v>
      </c>
      <c r="G57" s="36">
        <f t="shared" ref="G57:G85" si="8">IF(($D57      =0),0,($F57      /$D57      ))</f>
        <v>5.0812727979450599E-2</v>
      </c>
      <c r="H57" s="31">
        <v>893400</v>
      </c>
      <c r="I57" s="36">
        <f t="shared" ref="I57:I85" si="9">IF(($D57      =0),0,($H57      /$D57      ))</f>
        <v>3.147775924017044E-2</v>
      </c>
      <c r="J57" s="31">
        <v>2978457</v>
      </c>
      <c r="K57" s="36">
        <f t="shared" ref="K57:K85" si="10">IF(($E57      =0),0,($J57      /$E57      ))</f>
        <v>0.10494196592030483</v>
      </c>
      <c r="L57" s="31">
        <v>7753164</v>
      </c>
      <c r="M57" s="36">
        <f t="shared" ref="M57:M85" si="11">IF(($E57      =0),0,($L57      /$E57      ))</f>
        <v>0.27317240848618402</v>
      </c>
      <c r="N57" s="31">
        <f t="shared" ref="N57:N85" si="12">$F57      +$H57      +$J57      +$L57</f>
        <v>13067185</v>
      </c>
      <c r="O57" s="36">
        <f t="shared" ref="O57:O85" si="13">IF(($E57      =0),0,($N57      /$E57      ))</f>
        <v>0.46040486162610988</v>
      </c>
      <c r="P57" s="31">
        <v>1873405</v>
      </c>
      <c r="Q57" s="31">
        <v>26953413</v>
      </c>
      <c r="R57" s="31">
        <v>26953413</v>
      </c>
      <c r="S57" s="31">
        <v>8054061</v>
      </c>
      <c r="T57" s="36">
        <f t="shared" ref="T57:T85" si="14">IF(($R57      =0),0,($S57      /$R57      ))</f>
        <v>0.29881414275809892</v>
      </c>
      <c r="U57" s="36">
        <f t="shared" ref="U57:U85" si="15">IF(($P57      =0),0,(($L57      /$P57      )-1))</f>
        <v>3.138541319148823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28381944</v>
      </c>
      <c r="E58" s="32">
        <f>E57</f>
        <v>28381944</v>
      </c>
      <c r="F58" s="32">
        <f>F57</f>
        <v>1442164</v>
      </c>
      <c r="G58" s="37">
        <f t="shared" si="8"/>
        <v>5.0812727979450599E-2</v>
      </c>
      <c r="H58" s="32">
        <f>H57</f>
        <v>893400</v>
      </c>
      <c r="I58" s="37">
        <f t="shared" si="9"/>
        <v>3.147775924017044E-2</v>
      </c>
      <c r="J58" s="32">
        <f>J57</f>
        <v>2978457</v>
      </c>
      <c r="K58" s="37">
        <f t="shared" si="10"/>
        <v>0.10494196592030483</v>
      </c>
      <c r="L58" s="32">
        <f>L57</f>
        <v>7753164</v>
      </c>
      <c r="M58" s="37">
        <f t="shared" si="11"/>
        <v>0.27317240848618402</v>
      </c>
      <c r="N58" s="32">
        <f t="shared" si="12"/>
        <v>13067185</v>
      </c>
      <c r="O58" s="37">
        <f t="shared" si="13"/>
        <v>0.46040486162610988</v>
      </c>
      <c r="P58" s="32">
        <f>P57</f>
        <v>1873405</v>
      </c>
      <c r="Q58" s="32">
        <f>Q57</f>
        <v>26953413</v>
      </c>
      <c r="R58" s="32">
        <f>R57</f>
        <v>26953413</v>
      </c>
      <c r="S58" s="32">
        <f>S57</f>
        <v>8054061</v>
      </c>
      <c r="T58" s="37">
        <f t="shared" si="14"/>
        <v>0.29881414275809892</v>
      </c>
      <c r="U58" s="37">
        <f t="shared" si="15"/>
        <v>3.138541319148823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14045000</v>
      </c>
      <c r="E61" s="31">
        <v>2809000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13250000</v>
      </c>
      <c r="R61" s="31">
        <v>13250000</v>
      </c>
      <c r="S61" s="31">
        <v>3850</v>
      </c>
      <c r="T61" s="36">
        <f t="shared" si="14"/>
        <v>2.9056603773584908E-4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14045000</v>
      </c>
      <c r="E63" s="32">
        <f>SUM(E59:E62)</f>
        <v>2809000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13250000</v>
      </c>
      <c r="R63" s="32">
        <f>SUM(R59:R62)</f>
        <v>13250000</v>
      </c>
      <c r="S63" s="32">
        <f>SUM(S59:S62)</f>
        <v>3850</v>
      </c>
      <c r="T63" s="37">
        <f t="shared" si="14"/>
        <v>2.9056603773584908E-4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1767788</v>
      </c>
      <c r="E65" s="31">
        <v>1767788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1123617</v>
      </c>
      <c r="R65" s="31">
        <v>1123617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15067</v>
      </c>
      <c r="G66" s="36">
        <f t="shared" si="8"/>
        <v>0</v>
      </c>
      <c r="H66" s="31">
        <v>18994</v>
      </c>
      <c r="I66" s="36">
        <f t="shared" si="9"/>
        <v>0</v>
      </c>
      <c r="J66" s="31">
        <v>13783</v>
      </c>
      <c r="K66" s="36">
        <f t="shared" si="10"/>
        <v>0</v>
      </c>
      <c r="L66" s="31">
        <v>14328</v>
      </c>
      <c r="M66" s="36">
        <f t="shared" si="11"/>
        <v>0</v>
      </c>
      <c r="N66" s="31">
        <f t="shared" si="12"/>
        <v>62172</v>
      </c>
      <c r="O66" s="36">
        <f t="shared" si="13"/>
        <v>0</v>
      </c>
      <c r="P66" s="31">
        <v>11223</v>
      </c>
      <c r="Q66" s="31">
        <v>0</v>
      </c>
      <c r="R66" s="31">
        <v>0</v>
      </c>
      <c r="S66" s="31">
        <v>44675</v>
      </c>
      <c r="T66" s="36">
        <f t="shared" si="14"/>
        <v>0</v>
      </c>
      <c r="U66" s="36">
        <f t="shared" si="15"/>
        <v>0.27666399358460314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36882754</v>
      </c>
      <c r="E67" s="31">
        <v>36882754</v>
      </c>
      <c r="F67" s="31">
        <v>1171293</v>
      </c>
      <c r="G67" s="36">
        <f t="shared" si="8"/>
        <v>3.1757200126649981E-2</v>
      </c>
      <c r="H67" s="31">
        <v>1343940</v>
      </c>
      <c r="I67" s="36">
        <f t="shared" si="9"/>
        <v>3.643816836454241E-2</v>
      </c>
      <c r="J67" s="31">
        <v>1065567</v>
      </c>
      <c r="K67" s="36">
        <f t="shared" si="10"/>
        <v>2.889065713476819E-2</v>
      </c>
      <c r="L67" s="31">
        <v>1172937</v>
      </c>
      <c r="M67" s="36">
        <f t="shared" si="11"/>
        <v>3.1801773804635086E-2</v>
      </c>
      <c r="N67" s="31">
        <f t="shared" si="12"/>
        <v>4753737</v>
      </c>
      <c r="O67" s="36">
        <f t="shared" si="13"/>
        <v>0.12888779943059567</v>
      </c>
      <c r="P67" s="31">
        <v>1396570</v>
      </c>
      <c r="Q67" s="31">
        <v>31984510</v>
      </c>
      <c r="R67" s="31">
        <v>31984510</v>
      </c>
      <c r="S67" s="31">
        <v>9925708</v>
      </c>
      <c r="T67" s="36">
        <f t="shared" si="14"/>
        <v>0.31032859343475949</v>
      </c>
      <c r="U67" s="36">
        <f t="shared" si="15"/>
        <v>-0.16013017607423907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500</v>
      </c>
      <c r="F68" s="31">
        <v>900</v>
      </c>
      <c r="G68" s="36">
        <f t="shared" si="8"/>
        <v>0</v>
      </c>
      <c r="H68" s="31">
        <v>0</v>
      </c>
      <c r="I68" s="36">
        <f t="shared" si="9"/>
        <v>0</v>
      </c>
      <c r="J68" s="31">
        <v>1301</v>
      </c>
      <c r="K68" s="36">
        <f t="shared" si="10"/>
        <v>2.6019999999999999</v>
      </c>
      <c r="L68" s="31">
        <v>1530</v>
      </c>
      <c r="M68" s="36">
        <f t="shared" si="11"/>
        <v>3.06</v>
      </c>
      <c r="N68" s="31">
        <f t="shared" si="12"/>
        <v>3731</v>
      </c>
      <c r="O68" s="36">
        <f t="shared" si="13"/>
        <v>7.4619999999999997</v>
      </c>
      <c r="P68" s="31">
        <v>174</v>
      </c>
      <c r="Q68" s="31">
        <v>2099</v>
      </c>
      <c r="R68" s="31">
        <v>2099</v>
      </c>
      <c r="S68" s="31">
        <v>1370</v>
      </c>
      <c r="T68" s="36">
        <f t="shared" si="14"/>
        <v>0.65269175797999046</v>
      </c>
      <c r="U68" s="36">
        <f t="shared" si="15"/>
        <v>7.7931034482758612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38650542</v>
      </c>
      <c r="E70" s="32">
        <f>SUM(E64:E69)</f>
        <v>38651042</v>
      </c>
      <c r="F70" s="32">
        <f>SUM(F64:F69)</f>
        <v>1187260</v>
      </c>
      <c r="G70" s="37">
        <f t="shared" si="8"/>
        <v>3.0717809856327501E-2</v>
      </c>
      <c r="H70" s="32">
        <f>SUM(H64:H69)</f>
        <v>1362934</v>
      </c>
      <c r="I70" s="37">
        <f t="shared" si="9"/>
        <v>3.52629983817562E-2</v>
      </c>
      <c r="J70" s="32">
        <f>SUM(J64:J69)</f>
        <v>1080651</v>
      </c>
      <c r="K70" s="37">
        <f t="shared" si="10"/>
        <v>2.7959168604044363E-2</v>
      </c>
      <c r="L70" s="32">
        <f>SUM(L64:L69)</f>
        <v>1188795</v>
      </c>
      <c r="M70" s="37">
        <f t="shared" si="11"/>
        <v>3.075712680656837E-2</v>
      </c>
      <c r="N70" s="32">
        <f t="shared" si="12"/>
        <v>4819640</v>
      </c>
      <c r="O70" s="37">
        <f t="shared" si="13"/>
        <v>0.12469625010368414</v>
      </c>
      <c r="P70" s="32">
        <f>SUM(P64:P69)</f>
        <v>1407967</v>
      </c>
      <c r="Q70" s="32">
        <f>SUM(Q64:Q69)</f>
        <v>33110226</v>
      </c>
      <c r="R70" s="32">
        <f>SUM(R64:R69)</f>
        <v>33110226</v>
      </c>
      <c r="S70" s="32">
        <f>SUM(S64:S69)</f>
        <v>9971753</v>
      </c>
      <c r="T70" s="37">
        <f t="shared" si="14"/>
        <v>0.30116837619894227</v>
      </c>
      <c r="U70" s="37">
        <f t="shared" si="15"/>
        <v>-0.15566558023021848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80016</v>
      </c>
      <c r="E71" s="31">
        <v>386364</v>
      </c>
      <c r="F71" s="31">
        <v>136889</v>
      </c>
      <c r="G71" s="36">
        <f t="shared" si="8"/>
        <v>1.7107703459308139</v>
      </c>
      <c r="H71" s="31">
        <v>54607</v>
      </c>
      <c r="I71" s="36">
        <f t="shared" si="9"/>
        <v>0.68245100979804041</v>
      </c>
      <c r="J71" s="31">
        <v>36697</v>
      </c>
      <c r="K71" s="36">
        <f t="shared" si="10"/>
        <v>9.4980381194935348E-2</v>
      </c>
      <c r="L71" s="31">
        <v>45741</v>
      </c>
      <c r="M71" s="36">
        <f t="shared" si="11"/>
        <v>0.11838835916389726</v>
      </c>
      <c r="N71" s="31">
        <f t="shared" si="12"/>
        <v>273934</v>
      </c>
      <c r="O71" s="36">
        <f t="shared" si="13"/>
        <v>0.70900497976001908</v>
      </c>
      <c r="P71" s="31">
        <v>93839</v>
      </c>
      <c r="Q71" s="31">
        <v>360000</v>
      </c>
      <c r="R71" s="31">
        <v>265000</v>
      </c>
      <c r="S71" s="31">
        <v>282712</v>
      </c>
      <c r="T71" s="36">
        <f t="shared" si="14"/>
        <v>1.0668377358490566</v>
      </c>
      <c r="U71" s="36">
        <f t="shared" si="15"/>
        <v>-0.5125587442321422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1822374</v>
      </c>
      <c r="E72" s="31">
        <v>1822374</v>
      </c>
      <c r="F72" s="31">
        <v>225820</v>
      </c>
      <c r="G72" s="36">
        <f t="shared" si="8"/>
        <v>0.12391528851926115</v>
      </c>
      <c r="H72" s="31">
        <v>359495</v>
      </c>
      <c r="I72" s="36">
        <f t="shared" si="9"/>
        <v>0.19726741053153743</v>
      </c>
      <c r="J72" s="31">
        <v>139014</v>
      </c>
      <c r="K72" s="36">
        <f t="shared" si="10"/>
        <v>7.6281817014509645E-2</v>
      </c>
      <c r="L72" s="31">
        <v>206140</v>
      </c>
      <c r="M72" s="36">
        <f t="shared" si="11"/>
        <v>0.11311618800531614</v>
      </c>
      <c r="N72" s="31">
        <f t="shared" si="12"/>
        <v>930469</v>
      </c>
      <c r="O72" s="36">
        <f t="shared" si="13"/>
        <v>0.51058070407062439</v>
      </c>
      <c r="P72" s="31">
        <v>120987</v>
      </c>
      <c r="Q72" s="31">
        <v>3369227</v>
      </c>
      <c r="R72" s="31">
        <v>1856681</v>
      </c>
      <c r="S72" s="31">
        <v>493816</v>
      </c>
      <c r="T72" s="36">
        <f t="shared" si="14"/>
        <v>0.26596706704059558</v>
      </c>
      <c r="U72" s="36">
        <f t="shared" si="15"/>
        <v>0.70381941861522312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795942</v>
      </c>
      <c r="E73" s="31">
        <v>795942</v>
      </c>
      <c r="F73" s="31">
        <v>67440</v>
      </c>
      <c r="G73" s="36">
        <f t="shared" si="8"/>
        <v>8.4729791869256804E-2</v>
      </c>
      <c r="H73" s="31">
        <v>51980</v>
      </c>
      <c r="I73" s="36">
        <f t="shared" si="9"/>
        <v>6.5306266034459798E-2</v>
      </c>
      <c r="J73" s="31">
        <v>5400</v>
      </c>
      <c r="K73" s="36">
        <f t="shared" si="10"/>
        <v>6.7844139397091746E-3</v>
      </c>
      <c r="L73" s="31">
        <v>4200</v>
      </c>
      <c r="M73" s="36">
        <f t="shared" si="11"/>
        <v>5.2767663975515806E-3</v>
      </c>
      <c r="N73" s="31">
        <f t="shared" si="12"/>
        <v>129020</v>
      </c>
      <c r="O73" s="36">
        <f t="shared" si="13"/>
        <v>0.16209723824097735</v>
      </c>
      <c r="P73" s="31">
        <v>8400</v>
      </c>
      <c r="Q73" s="31">
        <v>394180</v>
      </c>
      <c r="R73" s="31">
        <v>768798</v>
      </c>
      <c r="S73" s="31">
        <v>49800</v>
      </c>
      <c r="T73" s="36">
        <f t="shared" si="14"/>
        <v>6.4776443226959482E-2</v>
      </c>
      <c r="U73" s="36">
        <f t="shared" si="15"/>
        <v>-0.5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1982259</v>
      </c>
      <c r="E74" s="31">
        <v>1434259</v>
      </c>
      <c r="F74" s="31">
        <v>117442</v>
      </c>
      <c r="G74" s="36">
        <f t="shared" si="8"/>
        <v>5.9246546490645272E-2</v>
      </c>
      <c r="H74" s="31">
        <v>241002</v>
      </c>
      <c r="I74" s="36">
        <f t="shared" si="9"/>
        <v>0.12157947069479821</v>
      </c>
      <c r="J74" s="31">
        <v>61867</v>
      </c>
      <c r="K74" s="36">
        <f t="shared" si="10"/>
        <v>4.3135165963748529E-2</v>
      </c>
      <c r="L74" s="31">
        <v>466255</v>
      </c>
      <c r="M74" s="36">
        <f t="shared" si="11"/>
        <v>0.32508424210689979</v>
      </c>
      <c r="N74" s="31">
        <f t="shared" si="12"/>
        <v>886566</v>
      </c>
      <c r="O74" s="36">
        <f t="shared" si="13"/>
        <v>0.61813521825555917</v>
      </c>
      <c r="P74" s="31">
        <v>103603</v>
      </c>
      <c r="Q74" s="31">
        <v>1428701</v>
      </c>
      <c r="R74" s="31">
        <v>1830000</v>
      </c>
      <c r="S74" s="31">
        <v>707844</v>
      </c>
      <c r="T74" s="36">
        <f t="shared" si="14"/>
        <v>0.38679999999999998</v>
      </c>
      <c r="U74" s="36">
        <f t="shared" si="15"/>
        <v>3.5004005675511323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4680591</v>
      </c>
      <c r="E78" s="32">
        <f>SUM(E71:E77)</f>
        <v>4438939</v>
      </c>
      <c r="F78" s="32">
        <f>SUM(F71:F77)</f>
        <v>547591</v>
      </c>
      <c r="G78" s="37">
        <f t="shared" si="8"/>
        <v>0.11699184996082759</v>
      </c>
      <c r="H78" s="32">
        <f>SUM(H71:H77)</f>
        <v>707084</v>
      </c>
      <c r="I78" s="37">
        <f t="shared" si="9"/>
        <v>0.15106724770440313</v>
      </c>
      <c r="J78" s="32">
        <f>SUM(J71:J77)</f>
        <v>242978</v>
      </c>
      <c r="K78" s="37">
        <f t="shared" si="10"/>
        <v>5.4737855149620214E-2</v>
      </c>
      <c r="L78" s="32">
        <f>SUM(L71:L77)</f>
        <v>722336</v>
      </c>
      <c r="M78" s="37">
        <f t="shared" si="11"/>
        <v>0.16272717421888427</v>
      </c>
      <c r="N78" s="32">
        <f t="shared" si="12"/>
        <v>2219989</v>
      </c>
      <c r="O78" s="37">
        <f t="shared" si="13"/>
        <v>0.50011703247104766</v>
      </c>
      <c r="P78" s="32">
        <f>SUM(P71:P77)</f>
        <v>326829</v>
      </c>
      <c r="Q78" s="32">
        <f>SUM(Q71:Q77)</f>
        <v>5552108</v>
      </c>
      <c r="R78" s="32">
        <f>SUM(R71:R77)</f>
        <v>4720479</v>
      </c>
      <c r="S78" s="32">
        <f>SUM(S71:S77)</f>
        <v>1534172</v>
      </c>
      <c r="T78" s="37">
        <f t="shared" si="14"/>
        <v>0.32500345833547822</v>
      </c>
      <c r="U78" s="37">
        <f t="shared" si="15"/>
        <v>1.210134351602826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4676021</v>
      </c>
      <c r="E79" s="31">
        <v>4676021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397155</v>
      </c>
      <c r="K79" s="36">
        <f t="shared" si="10"/>
        <v>8.493439186864217E-2</v>
      </c>
      <c r="L79" s="31">
        <v>68345</v>
      </c>
      <c r="M79" s="36">
        <f t="shared" si="11"/>
        <v>1.4616059252086335E-2</v>
      </c>
      <c r="N79" s="31">
        <f t="shared" si="12"/>
        <v>465500</v>
      </c>
      <c r="O79" s="36">
        <f t="shared" si="13"/>
        <v>9.9550451120728495E-2</v>
      </c>
      <c r="P79" s="31">
        <v>47100</v>
      </c>
      <c r="Q79" s="31">
        <v>4440666</v>
      </c>
      <c r="R79" s="31">
        <v>4440666</v>
      </c>
      <c r="S79" s="31">
        <v>435630</v>
      </c>
      <c r="T79" s="36">
        <f t="shared" si="14"/>
        <v>9.8100149842388504E-2</v>
      </c>
      <c r="U79" s="36">
        <f t="shared" si="15"/>
        <v>0.45106157112526546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4943580</v>
      </c>
      <c r="E81" s="31">
        <v>4943580</v>
      </c>
      <c r="F81" s="31">
        <v>226571</v>
      </c>
      <c r="G81" s="36">
        <f t="shared" si="8"/>
        <v>4.5831361078408767E-2</v>
      </c>
      <c r="H81" s="31">
        <v>221447</v>
      </c>
      <c r="I81" s="36">
        <f t="shared" si="9"/>
        <v>4.4794865259589207E-2</v>
      </c>
      <c r="J81" s="31">
        <v>212237</v>
      </c>
      <c r="K81" s="36">
        <f t="shared" si="10"/>
        <v>4.2931842915458027E-2</v>
      </c>
      <c r="L81" s="31">
        <v>382234</v>
      </c>
      <c r="M81" s="36">
        <f t="shared" si="11"/>
        <v>7.731927065001476E-2</v>
      </c>
      <c r="N81" s="31">
        <f t="shared" si="12"/>
        <v>1042489</v>
      </c>
      <c r="O81" s="36">
        <f t="shared" si="13"/>
        <v>0.21087733990347077</v>
      </c>
      <c r="P81" s="31">
        <v>284873</v>
      </c>
      <c r="Q81" s="31">
        <v>13958340</v>
      </c>
      <c r="R81" s="31">
        <v>4638340</v>
      </c>
      <c r="S81" s="31">
        <v>1326485</v>
      </c>
      <c r="T81" s="36">
        <f t="shared" si="14"/>
        <v>0.28598270070758075</v>
      </c>
      <c r="U81" s="36">
        <f t="shared" si="15"/>
        <v>0.34176984129770105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9619601</v>
      </c>
      <c r="E84" s="32">
        <f>SUM(E79:E83)</f>
        <v>9619601</v>
      </c>
      <c r="F84" s="32">
        <f>SUM(F79:F83)</f>
        <v>226571</v>
      </c>
      <c r="G84" s="37">
        <f t="shared" si="8"/>
        <v>2.3553055890779669E-2</v>
      </c>
      <c r="H84" s="32">
        <f>SUM(H79:H83)</f>
        <v>221447</v>
      </c>
      <c r="I84" s="37">
        <f t="shared" si="9"/>
        <v>2.3020393465383857E-2</v>
      </c>
      <c r="J84" s="32">
        <f>SUM(J79:J83)</f>
        <v>609392</v>
      </c>
      <c r="K84" s="37">
        <f t="shared" si="10"/>
        <v>6.334898921483334E-2</v>
      </c>
      <c r="L84" s="32">
        <f>SUM(L79:L83)</f>
        <v>450579</v>
      </c>
      <c r="M84" s="37">
        <f t="shared" si="11"/>
        <v>4.6839676614445859E-2</v>
      </c>
      <c r="N84" s="32">
        <f t="shared" si="12"/>
        <v>1507989</v>
      </c>
      <c r="O84" s="37">
        <f t="shared" si="13"/>
        <v>0.15676211518544272</v>
      </c>
      <c r="P84" s="32">
        <f>SUM(P79:P83)</f>
        <v>331973</v>
      </c>
      <c r="Q84" s="32">
        <f>SUM(Q79:Q83)</f>
        <v>18399006</v>
      </c>
      <c r="R84" s="32">
        <f>SUM(R79:R83)</f>
        <v>9079006</v>
      </c>
      <c r="S84" s="32">
        <f>SUM(S79:S83)</f>
        <v>1762115</v>
      </c>
      <c r="T84" s="37">
        <f t="shared" si="14"/>
        <v>0.19408677557873627</v>
      </c>
      <c r="U84" s="37">
        <f t="shared" si="15"/>
        <v>0.35727604353366083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95377678</v>
      </c>
      <c r="E85" s="32">
        <f>SUM(E57,E59:E62,E64:E69,E71:E77,E79:E83)</f>
        <v>83900526</v>
      </c>
      <c r="F85" s="32">
        <f>SUM(F57,F59:F62,F64:F69,F71:F77,F79:F83)</f>
        <v>3403586</v>
      </c>
      <c r="G85" s="37">
        <f t="shared" si="8"/>
        <v>3.5685351870277236E-2</v>
      </c>
      <c r="H85" s="32">
        <f>SUM(H57,H59:H62,H64:H69,H71:H77,H79:H83)</f>
        <v>3184865</v>
      </c>
      <c r="I85" s="37">
        <f t="shared" si="9"/>
        <v>3.3392142341733252E-2</v>
      </c>
      <c r="J85" s="32">
        <f>SUM(J57,J59:J62,J64:J69,J71:J77,J79:J83)</f>
        <v>4911478</v>
      </c>
      <c r="K85" s="37">
        <f t="shared" si="10"/>
        <v>5.853929926494144E-2</v>
      </c>
      <c r="L85" s="32">
        <f>SUM(L57,L59:L62,L64:L69,L71:L77,L79:L83)</f>
        <v>10114874</v>
      </c>
      <c r="M85" s="37">
        <f t="shared" si="11"/>
        <v>0.12055793309329194</v>
      </c>
      <c r="N85" s="32">
        <f t="shared" si="12"/>
        <v>21614803</v>
      </c>
      <c r="O85" s="37">
        <f t="shared" si="13"/>
        <v>0.25762416555052348</v>
      </c>
      <c r="P85" s="32">
        <f>SUM(P57,P59:P62,P64:P69,P71:P77,P79:P83)</f>
        <v>3940174</v>
      </c>
      <c r="Q85" s="32">
        <f>SUM(Q57,Q59:Q62,Q64:Q69,Q71:Q77,Q79:Q83)</f>
        <v>97264753</v>
      </c>
      <c r="R85" s="32">
        <f>SUM(R57,R59:R62,R64:R69,R71:R77,R79:R83)</f>
        <v>87113124</v>
      </c>
      <c r="S85" s="32">
        <f>SUM(S57,S59:S62,S64:S69,S71:S77,S79:S83)</f>
        <v>21325951</v>
      </c>
      <c r="T85" s="37">
        <f t="shared" si="14"/>
        <v>0.24480755620703029</v>
      </c>
      <c r="U85" s="37">
        <f t="shared" si="15"/>
        <v>1.5671135335647612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814348878</v>
      </c>
      <c r="E88" s="31">
        <v>814348878</v>
      </c>
      <c r="F88" s="31">
        <v>124743412</v>
      </c>
      <c r="G88" s="36">
        <f t="shared" ref="G88:G99" si="16">IF(($D88      =0),0,($F88      /$D88      ))</f>
        <v>0.1531817816294701</v>
      </c>
      <c r="H88" s="31">
        <v>21700982</v>
      </c>
      <c r="I88" s="36">
        <f t="shared" ref="I88:I99" si="17">IF(($D88      =0),0,($H88      /$D88      ))</f>
        <v>2.6648261680296687E-2</v>
      </c>
      <c r="J88" s="31">
        <v>27997473</v>
      </c>
      <c r="K88" s="36">
        <f t="shared" ref="K88:K99" si="18">IF(($E88      =0),0,($J88      /$E88      ))</f>
        <v>3.4380194725337362E-2</v>
      </c>
      <c r="L88" s="31">
        <v>362232453</v>
      </c>
      <c r="M88" s="36">
        <f t="shared" ref="M88:M99" si="19">IF(($E88      =0),0,($L88      /$E88      ))</f>
        <v>0.44481236824397025</v>
      </c>
      <c r="N88" s="31">
        <f t="shared" ref="N88:N99" si="20">$F88      +$H88      +$J88      +$L88</f>
        <v>536674320</v>
      </c>
      <c r="O88" s="36">
        <f t="shared" ref="O88:O99" si="21">IF(($E88      =0),0,($N88      /$E88      ))</f>
        <v>0.65902260627907439</v>
      </c>
      <c r="P88" s="31">
        <v>30378936</v>
      </c>
      <c r="Q88" s="31">
        <v>814348178</v>
      </c>
      <c r="R88" s="31">
        <v>814348178</v>
      </c>
      <c r="S88" s="31">
        <v>126610893</v>
      </c>
      <c r="T88" s="36">
        <f t="shared" ref="T88:T99" si="22">IF(($R88      =0),0,($S88      /$R88      ))</f>
        <v>0.15547513510860952</v>
      </c>
      <c r="U88" s="36">
        <f t="shared" ref="U88:U99" si="23">IF(($P88      =0),0,(($L88      /$P88      )-1))</f>
        <v>10.923803157556275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973359000</v>
      </c>
      <c r="E89" s="31">
        <v>183071000</v>
      </c>
      <c r="F89" s="31">
        <v>116675808</v>
      </c>
      <c r="G89" s="36">
        <f t="shared" si="16"/>
        <v>0.11986924454389387</v>
      </c>
      <c r="H89" s="31">
        <v>70693554</v>
      </c>
      <c r="I89" s="36">
        <f t="shared" si="17"/>
        <v>7.2628448496392384E-2</v>
      </c>
      <c r="J89" s="31">
        <v>-33418355</v>
      </c>
      <c r="K89" s="36">
        <f t="shared" si="18"/>
        <v>-0.18254313900071556</v>
      </c>
      <c r="L89" s="31">
        <v>47766453</v>
      </c>
      <c r="M89" s="36">
        <f t="shared" si="19"/>
        <v>0.26091763851183419</v>
      </c>
      <c r="N89" s="31">
        <f t="shared" si="20"/>
        <v>201717460</v>
      </c>
      <c r="O89" s="36">
        <f t="shared" si="21"/>
        <v>1.101853707031698</v>
      </c>
      <c r="P89" s="31">
        <v>240744553</v>
      </c>
      <c r="Q89" s="31">
        <v>912281000</v>
      </c>
      <c r="R89" s="31">
        <v>417682000</v>
      </c>
      <c r="S89" s="31">
        <v>388378430</v>
      </c>
      <c r="T89" s="36">
        <f t="shared" si="22"/>
        <v>0.92984239205903052</v>
      </c>
      <c r="U89" s="36">
        <f t="shared" si="23"/>
        <v>-0.80158864487372217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311363346</v>
      </c>
      <c r="E90" s="31">
        <v>318763346</v>
      </c>
      <c r="F90" s="31">
        <v>6971709</v>
      </c>
      <c r="G90" s="36">
        <f t="shared" si="16"/>
        <v>2.2390911099728482E-2</v>
      </c>
      <c r="H90" s="31">
        <v>73317165</v>
      </c>
      <c r="I90" s="36">
        <f t="shared" si="17"/>
        <v>0.23547140645129117</v>
      </c>
      <c r="J90" s="31">
        <v>22704825</v>
      </c>
      <c r="K90" s="36">
        <f t="shared" si="18"/>
        <v>7.1227841233665559E-2</v>
      </c>
      <c r="L90" s="31">
        <v>80735919</v>
      </c>
      <c r="M90" s="36">
        <f t="shared" si="19"/>
        <v>0.25327855292371038</v>
      </c>
      <c r="N90" s="31">
        <f t="shared" si="20"/>
        <v>183729618</v>
      </c>
      <c r="O90" s="36">
        <f t="shared" si="21"/>
        <v>0.57638251168313437</v>
      </c>
      <c r="P90" s="31">
        <v>57451484</v>
      </c>
      <c r="Q90" s="31">
        <v>296455836</v>
      </c>
      <c r="R90" s="31">
        <v>247658033</v>
      </c>
      <c r="S90" s="31">
        <v>130737711</v>
      </c>
      <c r="T90" s="36">
        <f t="shared" si="22"/>
        <v>0.52789610502963169</v>
      </c>
      <c r="U90" s="36">
        <f t="shared" si="23"/>
        <v>0.40528866060274438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2099071224</v>
      </c>
      <c r="E91" s="32">
        <f>SUM(E88:E90)</f>
        <v>1316183224</v>
      </c>
      <c r="F91" s="32">
        <f>SUM(F88:F90)</f>
        <v>248390929</v>
      </c>
      <c r="G91" s="37">
        <f t="shared" si="16"/>
        <v>0.11833373072813845</v>
      </c>
      <c r="H91" s="32">
        <f>SUM(H88:H90)</f>
        <v>165711701</v>
      </c>
      <c r="I91" s="37">
        <f t="shared" si="17"/>
        <v>7.8945249263252248E-2</v>
      </c>
      <c r="J91" s="32">
        <f>SUM(J88:J90)</f>
        <v>17283943</v>
      </c>
      <c r="K91" s="37">
        <f t="shared" si="18"/>
        <v>1.3131866965658878E-2</v>
      </c>
      <c r="L91" s="32">
        <f>SUM(L88:L90)</f>
        <v>490734825</v>
      </c>
      <c r="M91" s="37">
        <f t="shared" si="19"/>
        <v>0.37284689247794273</v>
      </c>
      <c r="N91" s="32">
        <f t="shared" si="20"/>
        <v>922121398</v>
      </c>
      <c r="O91" s="37">
        <f t="shared" si="21"/>
        <v>0.70060260698171606</v>
      </c>
      <c r="P91" s="32">
        <f>SUM(P88:P90)</f>
        <v>328574973</v>
      </c>
      <c r="Q91" s="32">
        <f>SUM(Q88:Q90)</f>
        <v>2023085014</v>
      </c>
      <c r="R91" s="32">
        <f>SUM(R88:R90)</f>
        <v>1479688211</v>
      </c>
      <c r="S91" s="32">
        <f>SUM(S88:S90)</f>
        <v>645727034</v>
      </c>
      <c r="T91" s="37">
        <f t="shared" si="22"/>
        <v>0.43639398435404581</v>
      </c>
      <c r="U91" s="37">
        <f t="shared" si="23"/>
        <v>0.49352466050419497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34035744</v>
      </c>
      <c r="E92" s="31">
        <v>34035744</v>
      </c>
      <c r="F92" s="31">
        <v>76121</v>
      </c>
      <c r="G92" s="36">
        <f t="shared" si="16"/>
        <v>2.2365017200740491E-3</v>
      </c>
      <c r="H92" s="31">
        <v>131541</v>
      </c>
      <c r="I92" s="36">
        <f t="shared" si="17"/>
        <v>3.8647899102778539E-3</v>
      </c>
      <c r="J92" s="31">
        <v>172695</v>
      </c>
      <c r="K92" s="36">
        <f t="shared" si="18"/>
        <v>5.0739305125811268E-3</v>
      </c>
      <c r="L92" s="31">
        <v>95228</v>
      </c>
      <c r="M92" s="36">
        <f t="shared" si="19"/>
        <v>2.7978821323841195E-3</v>
      </c>
      <c r="N92" s="31">
        <f t="shared" si="20"/>
        <v>475585</v>
      </c>
      <c r="O92" s="36">
        <f t="shared" si="21"/>
        <v>1.3973104275317149E-2</v>
      </c>
      <c r="P92" s="31">
        <v>112309</v>
      </c>
      <c r="Q92" s="31">
        <v>2829762</v>
      </c>
      <c r="R92" s="31">
        <v>452634</v>
      </c>
      <c r="S92" s="31">
        <v>470921</v>
      </c>
      <c r="T92" s="36">
        <f t="shared" si="22"/>
        <v>1.0404012955279542</v>
      </c>
      <c r="U92" s="36">
        <f t="shared" si="23"/>
        <v>-0.15208932498731176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126111151</v>
      </c>
      <c r="E93" s="31">
        <v>81353199</v>
      </c>
      <c r="F93" s="31">
        <v>15641499</v>
      </c>
      <c r="G93" s="36">
        <f t="shared" si="16"/>
        <v>0.12402946825852061</v>
      </c>
      <c r="H93" s="31">
        <v>13321135</v>
      </c>
      <c r="I93" s="36">
        <f t="shared" si="17"/>
        <v>0.10563011196369146</v>
      </c>
      <c r="J93" s="31">
        <v>10152841</v>
      </c>
      <c r="K93" s="36">
        <f t="shared" si="18"/>
        <v>0.12479953000987705</v>
      </c>
      <c r="L93" s="31">
        <v>9723856</v>
      </c>
      <c r="M93" s="36">
        <f t="shared" si="19"/>
        <v>0.11952641223118958</v>
      </c>
      <c r="N93" s="31">
        <f t="shared" si="20"/>
        <v>48839331</v>
      </c>
      <c r="O93" s="36">
        <f t="shared" si="21"/>
        <v>0.60033694556989703</v>
      </c>
      <c r="P93" s="31">
        <v>16278331</v>
      </c>
      <c r="Q93" s="31">
        <v>76253332</v>
      </c>
      <c r="R93" s="31">
        <v>118973332</v>
      </c>
      <c r="S93" s="31">
        <v>73609172</v>
      </c>
      <c r="T93" s="36">
        <f t="shared" si="22"/>
        <v>0.61870312247790116</v>
      </c>
      <c r="U93" s="36">
        <f t="shared" si="23"/>
        <v>-0.40265030856050288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1101481</v>
      </c>
      <c r="E94" s="31">
        <v>5358872</v>
      </c>
      <c r="F94" s="31">
        <v>73094</v>
      </c>
      <c r="G94" s="36">
        <f t="shared" si="16"/>
        <v>6.635974655940502E-2</v>
      </c>
      <c r="H94" s="31">
        <v>119996</v>
      </c>
      <c r="I94" s="36">
        <f t="shared" si="17"/>
        <v>0.10894059906616638</v>
      </c>
      <c r="J94" s="31">
        <v>125007</v>
      </c>
      <c r="K94" s="36">
        <f t="shared" si="18"/>
        <v>2.332711063074468E-2</v>
      </c>
      <c r="L94" s="31">
        <v>102734</v>
      </c>
      <c r="M94" s="36">
        <f t="shared" si="19"/>
        <v>1.9170825502083273E-2</v>
      </c>
      <c r="N94" s="31">
        <f t="shared" si="20"/>
        <v>420831</v>
      </c>
      <c r="O94" s="36">
        <f t="shared" si="21"/>
        <v>7.8529772683505042E-2</v>
      </c>
      <c r="P94" s="31">
        <v>50033</v>
      </c>
      <c r="Q94" s="31">
        <v>31046041</v>
      </c>
      <c r="R94" s="31">
        <v>1046041</v>
      </c>
      <c r="S94" s="31">
        <v>191919</v>
      </c>
      <c r="T94" s="36">
        <f t="shared" si="22"/>
        <v>0.18347177596289246</v>
      </c>
      <c r="U94" s="36">
        <f t="shared" si="23"/>
        <v>1.0533248056282853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161248376</v>
      </c>
      <c r="E96" s="32">
        <f>SUM(E92:E95)</f>
        <v>120747815</v>
      </c>
      <c r="F96" s="32">
        <f>SUM(F92:F95)</f>
        <v>15790714</v>
      </c>
      <c r="G96" s="37">
        <f t="shared" si="16"/>
        <v>9.7927894790084583E-2</v>
      </c>
      <c r="H96" s="32">
        <f>SUM(H92:H95)</f>
        <v>13572672</v>
      </c>
      <c r="I96" s="37">
        <f t="shared" si="17"/>
        <v>8.4172457029892817E-2</v>
      </c>
      <c r="J96" s="32">
        <f>SUM(J92:J95)</f>
        <v>10450543</v>
      </c>
      <c r="K96" s="37">
        <f t="shared" si="18"/>
        <v>8.6548506074416331E-2</v>
      </c>
      <c r="L96" s="32">
        <f>SUM(L92:L95)</f>
        <v>9921818</v>
      </c>
      <c r="M96" s="37">
        <f t="shared" si="19"/>
        <v>8.2169751891576673E-2</v>
      </c>
      <c r="N96" s="32">
        <f t="shared" si="20"/>
        <v>49735747</v>
      </c>
      <c r="O96" s="37">
        <f t="shared" si="21"/>
        <v>0.41189769769332885</v>
      </c>
      <c r="P96" s="32">
        <f>SUM(P92:P95)</f>
        <v>16440673</v>
      </c>
      <c r="Q96" s="32">
        <f>SUM(Q92:Q95)</f>
        <v>110129135</v>
      </c>
      <c r="R96" s="32">
        <f>SUM(R92:R95)</f>
        <v>120472007</v>
      </c>
      <c r="S96" s="32">
        <f>SUM(S92:S95)</f>
        <v>74272012</v>
      </c>
      <c r="T96" s="37">
        <f t="shared" si="22"/>
        <v>0.61650846407829829</v>
      </c>
      <c r="U96" s="37">
        <f t="shared" si="23"/>
        <v>-0.39650779502761235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104875139</v>
      </c>
      <c r="E97" s="31">
        <v>0</v>
      </c>
      <c r="F97" s="31">
        <v>6220465</v>
      </c>
      <c r="G97" s="36">
        <f t="shared" si="16"/>
        <v>5.9313056071372647E-2</v>
      </c>
      <c r="H97" s="31">
        <v>7625848</v>
      </c>
      <c r="I97" s="36">
        <f t="shared" si="17"/>
        <v>7.2713591349805026E-2</v>
      </c>
      <c r="J97" s="31">
        <v>7084917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20931230</v>
      </c>
      <c r="O97" s="36">
        <f t="shared" si="21"/>
        <v>0</v>
      </c>
      <c r="P97" s="31">
        <v>7844233</v>
      </c>
      <c r="Q97" s="31">
        <v>64118957</v>
      </c>
      <c r="R97" s="31">
        <v>51768984</v>
      </c>
      <c r="S97" s="31">
        <v>28010187</v>
      </c>
      <c r="T97" s="36">
        <f t="shared" si="22"/>
        <v>0.54106116898102541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10237265</v>
      </c>
      <c r="E99" s="31">
        <v>10236871</v>
      </c>
      <c r="F99" s="31">
        <v>3748022</v>
      </c>
      <c r="G99" s="36">
        <f t="shared" si="16"/>
        <v>0.36611555918499716</v>
      </c>
      <c r="H99" s="31">
        <v>2749772</v>
      </c>
      <c r="I99" s="36">
        <f t="shared" si="17"/>
        <v>0.26860416331901149</v>
      </c>
      <c r="J99" s="31">
        <v>3287771</v>
      </c>
      <c r="K99" s="36">
        <f t="shared" si="18"/>
        <v>0.32116952533640408</v>
      </c>
      <c r="L99" s="31">
        <v>4341654</v>
      </c>
      <c r="M99" s="36">
        <f t="shared" si="19"/>
        <v>0.4241192450310256</v>
      </c>
      <c r="N99" s="31">
        <f t="shared" si="20"/>
        <v>14127219</v>
      </c>
      <c r="O99" s="36">
        <f t="shared" si="21"/>
        <v>1.380032922169284</v>
      </c>
      <c r="P99" s="31">
        <v>4475551</v>
      </c>
      <c r="Q99" s="31">
        <v>313153</v>
      </c>
      <c r="R99" s="31">
        <v>9307961</v>
      </c>
      <c r="S99" s="31">
        <v>18790529</v>
      </c>
      <c r="T99" s="36">
        <f t="shared" si="22"/>
        <v>2.0187588882248217</v>
      </c>
      <c r="U99" s="36">
        <f t="shared" si="23"/>
        <v>-2.99174336299598E-2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121254948</v>
      </c>
      <c r="E100" s="31">
        <v>130444531</v>
      </c>
      <c r="F100" s="31">
        <v>46328267</v>
      </c>
      <c r="G100" s="36">
        <f>IF(($D100     =0),0,($F100     /$D100     ))</f>
        <v>0.38207320826198365</v>
      </c>
      <c r="H100" s="31">
        <v>37058366</v>
      </c>
      <c r="I100" s="36">
        <f>IF(($D100     =0),0,($H100     /$D100     ))</f>
        <v>0.30562353628653571</v>
      </c>
      <c r="J100" s="31">
        <v>29463531</v>
      </c>
      <c r="K100" s="36">
        <f>IF(($E100     =0),0,($J100     /$E100     ))</f>
        <v>0.22587018998903066</v>
      </c>
      <c r="L100" s="31">
        <v>5394198</v>
      </c>
      <c r="M100" s="36">
        <f>IF(($E100     =0),0,($L100     /$E100     ))</f>
        <v>4.1352427416063924E-2</v>
      </c>
      <c r="N100" s="31">
        <f>$F100     +$H100     +$J100     +$L100</f>
        <v>118244362</v>
      </c>
      <c r="O100" s="36">
        <f>IF(($E100     =0),0,($N100     /$E100     ))</f>
        <v>0.90647236103750495</v>
      </c>
      <c r="P100" s="31">
        <v>4979171</v>
      </c>
      <c r="Q100" s="31">
        <v>111245928</v>
      </c>
      <c r="R100" s="31">
        <v>107099743</v>
      </c>
      <c r="S100" s="31">
        <v>109050517</v>
      </c>
      <c r="T100" s="36">
        <f>IF(($R100     =0),0,($S100     /$R100     ))</f>
        <v>1.0182145535120473</v>
      </c>
      <c r="U100" s="36">
        <f>IF(($P100     =0),0,(($L100     /$P100     )-1))</f>
        <v>8.3352630387669047E-2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236367352</v>
      </c>
      <c r="E101" s="32">
        <f>SUM(E97:E100)</f>
        <v>140681402</v>
      </c>
      <c r="F101" s="32">
        <f>SUM(F97:F100)</f>
        <v>56296754</v>
      </c>
      <c r="G101" s="37">
        <f>IF(($D101     =0),0,($F101     /$D101     ))</f>
        <v>0.23817483050704905</v>
      </c>
      <c r="H101" s="32">
        <f>SUM(H97:H100)</f>
        <v>47433986</v>
      </c>
      <c r="I101" s="37">
        <f>IF(($D101     =0),0,($H101     /$D101     ))</f>
        <v>0.20067909378618415</v>
      </c>
      <c r="J101" s="32">
        <f>SUM(J97:J100)</f>
        <v>39836219</v>
      </c>
      <c r="K101" s="37">
        <f>IF(($E101     =0),0,($J101     /$E101     ))</f>
        <v>0.2831662070015481</v>
      </c>
      <c r="L101" s="32">
        <f>SUM(L97:L100)</f>
        <v>9735852</v>
      </c>
      <c r="M101" s="37">
        <f>IF(($E101     =0),0,($L101     /$E101     ))</f>
        <v>6.9204968543034567E-2</v>
      </c>
      <c r="N101" s="32">
        <f>$F101     +$H101     +$J101     +$L101</f>
        <v>153302811</v>
      </c>
      <c r="O101" s="37">
        <f>IF(($E101     =0),0,($N101     /$E101     ))</f>
        <v>1.0897162583011506</v>
      </c>
      <c r="P101" s="32">
        <f>SUM(P97:P100)</f>
        <v>17298955</v>
      </c>
      <c r="Q101" s="32">
        <f>SUM(Q97:Q100)</f>
        <v>175678038</v>
      </c>
      <c r="R101" s="32">
        <f>SUM(R97:R100)</f>
        <v>168176688</v>
      </c>
      <c r="S101" s="32">
        <f>SUM(S97:S100)</f>
        <v>155851233</v>
      </c>
      <c r="T101" s="37">
        <f>IF(($R101     =0),0,($S101     /$R101     ))</f>
        <v>0.9267112752273966</v>
      </c>
      <c r="U101" s="37">
        <f>IF(($P101     =0),0,(($L101     /$P101     )-1))</f>
        <v>-0.43719999271632304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2496686952</v>
      </c>
      <c r="E102" s="32">
        <f>SUM(E88:E90,E92:E95,E97:E100)</f>
        <v>1577612441</v>
      </c>
      <c r="F102" s="32">
        <f>SUM(F88:F90,F92:F95,F97:F100)</f>
        <v>320478397</v>
      </c>
      <c r="G102" s="37">
        <f>IF(($D102     =0),0,($F102     /$D102     ))</f>
        <v>0.12836146587912317</v>
      </c>
      <c r="H102" s="32">
        <f>SUM(H88:H90,H92:H95,H97:H100)</f>
        <v>226718359</v>
      </c>
      <c r="I102" s="37">
        <f>IF(($D102     =0),0,($H102     /$D102     ))</f>
        <v>9.080768368592812E-2</v>
      </c>
      <c r="J102" s="32">
        <f>SUM(J88:J90,J92:J95,J97:J100)</f>
        <v>67570705</v>
      </c>
      <c r="K102" s="37">
        <f>IF(($E102     =0),0,($J102     /$E102     ))</f>
        <v>4.2830991467821468E-2</v>
      </c>
      <c r="L102" s="32">
        <f>SUM(L88:L90,L92:L95,L97:L100)</f>
        <v>510392495</v>
      </c>
      <c r="M102" s="37">
        <f>IF(($E102     =0),0,($L102     /$E102     ))</f>
        <v>0.32352210323371811</v>
      </c>
      <c r="N102" s="32">
        <f>$F102     +$H102     +$J102     +$L102</f>
        <v>1125159956</v>
      </c>
      <c r="O102" s="37">
        <f>IF(($E102     =0),0,($N102     /$E102     ))</f>
        <v>0.71320428690762339</v>
      </c>
      <c r="P102" s="32">
        <f>SUM(P88:P90,P92:P95,P97:P100)</f>
        <v>362314601</v>
      </c>
      <c r="Q102" s="32">
        <f>SUM(Q88:Q90,Q92:Q95,Q97:Q100)</f>
        <v>2308892187</v>
      </c>
      <c r="R102" s="32">
        <f>SUM(R88:R90,R92:R95,R97:R100)</f>
        <v>1768336906</v>
      </c>
      <c r="S102" s="32">
        <f>SUM(S88:S90,S92:S95,S97:S100)</f>
        <v>875850279</v>
      </c>
      <c r="T102" s="37">
        <f>IF(($R102     =0),0,($S102     /$R102     ))</f>
        <v>0.49529604682695005</v>
      </c>
      <c r="U102" s="37">
        <f>IF(($P102     =0),0,(($L102     /$P102     )-1))</f>
        <v>0.4086997697340935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76738780</v>
      </c>
      <c r="E105" s="31">
        <v>76738780</v>
      </c>
      <c r="F105" s="31">
        <v>10070505</v>
      </c>
      <c r="G105" s="36">
        <f t="shared" ref="G105:G136" si="24">IF(($D105     =0),0,($F105     /$D105     ))</f>
        <v>0.13123097604627021</v>
      </c>
      <c r="H105" s="31">
        <v>10701617</v>
      </c>
      <c r="I105" s="36">
        <f t="shared" ref="I105:I136" si="25">IF(($D105     =0),0,($H105     /$D105     ))</f>
        <v>0.13945513598209405</v>
      </c>
      <c r="J105" s="31">
        <v>9869885</v>
      </c>
      <c r="K105" s="36">
        <f t="shared" ref="K105:K136" si="26">IF(($E105     =0),0,($J105     /$E105     ))</f>
        <v>0.12861665249304197</v>
      </c>
      <c r="L105" s="31">
        <v>-111975026</v>
      </c>
      <c r="M105" s="36">
        <f t="shared" ref="M105:M136" si="27">IF(($E105     =0),0,($L105     /$E105     ))</f>
        <v>-1.4591713081703932</v>
      </c>
      <c r="N105" s="31">
        <f t="shared" ref="N105:N136" si="28">$F105     +$H105     +$J105     +$L105</f>
        <v>-81333019</v>
      </c>
      <c r="O105" s="36">
        <f t="shared" ref="O105:O136" si="29">IF(($E105     =0),0,($N105     /$E105     ))</f>
        <v>-1.059868543648987</v>
      </c>
      <c r="P105" s="31">
        <v>-69555925</v>
      </c>
      <c r="Q105" s="31">
        <v>54136810</v>
      </c>
      <c r="R105" s="31">
        <v>54136810</v>
      </c>
      <c r="S105" s="31">
        <v>-41141536</v>
      </c>
      <c r="T105" s="36">
        <f t="shared" ref="T105:T136" si="30">IF(($R105     =0),0,($S105     /$R105     ))</f>
        <v>-0.7599549363917083</v>
      </c>
      <c r="U105" s="36">
        <f t="shared" ref="U105:U136" si="31">IF(($P105     =0),0,(($L105     /$P105     )-1))</f>
        <v>0.6098560403013833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76738780</v>
      </c>
      <c r="E106" s="32">
        <f>E105</f>
        <v>76738780</v>
      </c>
      <c r="F106" s="32">
        <f>F105</f>
        <v>10070505</v>
      </c>
      <c r="G106" s="37">
        <f t="shared" si="24"/>
        <v>0.13123097604627021</v>
      </c>
      <c r="H106" s="32">
        <f>H105</f>
        <v>10701617</v>
      </c>
      <c r="I106" s="37">
        <f t="shared" si="25"/>
        <v>0.13945513598209405</v>
      </c>
      <c r="J106" s="32">
        <f>J105</f>
        <v>9869885</v>
      </c>
      <c r="K106" s="37">
        <f t="shared" si="26"/>
        <v>0.12861665249304197</v>
      </c>
      <c r="L106" s="32">
        <f>L105</f>
        <v>-111975026</v>
      </c>
      <c r="M106" s="37">
        <f t="shared" si="27"/>
        <v>-1.4591713081703932</v>
      </c>
      <c r="N106" s="32">
        <f t="shared" si="28"/>
        <v>-81333019</v>
      </c>
      <c r="O106" s="37">
        <f t="shared" si="29"/>
        <v>-1.059868543648987</v>
      </c>
      <c r="P106" s="32">
        <f>P105</f>
        <v>-69555925</v>
      </c>
      <c r="Q106" s="32">
        <f>Q105</f>
        <v>54136810</v>
      </c>
      <c r="R106" s="32">
        <f>R105</f>
        <v>54136810</v>
      </c>
      <c r="S106" s="32">
        <f>S105</f>
        <v>-41141536</v>
      </c>
      <c r="T106" s="37">
        <f t="shared" si="30"/>
        <v>-0.7599549363917083</v>
      </c>
      <c r="U106" s="37">
        <f t="shared" si="31"/>
        <v>0.6098560403013833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27250</v>
      </c>
      <c r="E107" s="31">
        <v>27250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25878</v>
      </c>
      <c r="R107" s="31">
        <v>25878</v>
      </c>
      <c r="S107" s="31">
        <v>33021</v>
      </c>
      <c r="T107" s="36">
        <f t="shared" si="30"/>
        <v>1.2760259680037098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565218</v>
      </c>
      <c r="E108" s="31">
        <v>282609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10600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150396</v>
      </c>
      <c r="E110" s="31">
        <v>279060</v>
      </c>
      <c r="F110" s="31">
        <v>36848</v>
      </c>
      <c r="G110" s="36">
        <f t="shared" si="24"/>
        <v>0.24500651613074817</v>
      </c>
      <c r="H110" s="31">
        <v>45206</v>
      </c>
      <c r="I110" s="36">
        <f t="shared" si="25"/>
        <v>0.30057980265432593</v>
      </c>
      <c r="J110" s="31">
        <v>27772</v>
      </c>
      <c r="K110" s="36">
        <f t="shared" si="26"/>
        <v>9.9519816526911775E-2</v>
      </c>
      <c r="L110" s="31">
        <v>37454</v>
      </c>
      <c r="M110" s="36">
        <f t="shared" si="27"/>
        <v>0.1342148641869132</v>
      </c>
      <c r="N110" s="31">
        <f t="shared" si="28"/>
        <v>147280</v>
      </c>
      <c r="O110" s="36">
        <f t="shared" si="29"/>
        <v>0.52777180534652046</v>
      </c>
      <c r="P110" s="31">
        <v>40908</v>
      </c>
      <c r="Q110" s="31">
        <v>176064</v>
      </c>
      <c r="R110" s="31">
        <v>176064</v>
      </c>
      <c r="S110" s="31">
        <v>148982</v>
      </c>
      <c r="T110" s="36">
        <f t="shared" si="30"/>
        <v>0.84618093420574336</v>
      </c>
      <c r="U110" s="36">
        <f t="shared" si="31"/>
        <v>-8.4433362667448941E-2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742864</v>
      </c>
      <c r="E112" s="32">
        <f>SUM(E107:E111)</f>
        <v>588919</v>
      </c>
      <c r="F112" s="32">
        <f>SUM(F107:F111)</f>
        <v>36848</v>
      </c>
      <c r="G112" s="37">
        <f t="shared" si="24"/>
        <v>4.9602619052747203E-2</v>
      </c>
      <c r="H112" s="32">
        <f>SUM(H107:H111)</f>
        <v>45206</v>
      </c>
      <c r="I112" s="37">
        <f t="shared" si="25"/>
        <v>6.0853669043054989E-2</v>
      </c>
      <c r="J112" s="32">
        <f>SUM(J107:J111)</f>
        <v>27772</v>
      </c>
      <c r="K112" s="37">
        <f t="shared" si="26"/>
        <v>4.7157588734613759E-2</v>
      </c>
      <c r="L112" s="32">
        <f>SUM(L107:L111)</f>
        <v>37454</v>
      </c>
      <c r="M112" s="37">
        <f t="shared" si="27"/>
        <v>6.3597880183862296E-2</v>
      </c>
      <c r="N112" s="32">
        <f t="shared" si="28"/>
        <v>147280</v>
      </c>
      <c r="O112" s="37">
        <f t="shared" si="29"/>
        <v>0.25008532582579268</v>
      </c>
      <c r="P112" s="32">
        <f>SUM(P107:P111)</f>
        <v>40908</v>
      </c>
      <c r="Q112" s="32">
        <f>SUM(Q107:Q111)</f>
        <v>212542</v>
      </c>
      <c r="R112" s="32">
        <f>SUM(R107:R111)</f>
        <v>201942</v>
      </c>
      <c r="S112" s="32">
        <f>SUM(S107:S111)</f>
        <v>182003</v>
      </c>
      <c r="T112" s="37">
        <f t="shared" si="30"/>
        <v>0.90126372918956932</v>
      </c>
      <c r="U112" s="37">
        <f t="shared" si="31"/>
        <v>-8.4433362667448941E-2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2960000</v>
      </c>
      <c r="E113" s="31">
        <v>3100000</v>
      </c>
      <c r="F113" s="31">
        <v>795148</v>
      </c>
      <c r="G113" s="36">
        <f t="shared" si="24"/>
        <v>0.26863108108108108</v>
      </c>
      <c r="H113" s="31">
        <v>888270</v>
      </c>
      <c r="I113" s="36">
        <f t="shared" si="25"/>
        <v>0.30009121621621621</v>
      </c>
      <c r="J113" s="31">
        <v>1073544</v>
      </c>
      <c r="K113" s="36">
        <f t="shared" si="26"/>
        <v>0.34630451612903224</v>
      </c>
      <c r="L113" s="31">
        <v>620512</v>
      </c>
      <c r="M113" s="36">
        <f t="shared" si="27"/>
        <v>0.20016516129032258</v>
      </c>
      <c r="N113" s="31">
        <f t="shared" si="28"/>
        <v>3377474</v>
      </c>
      <c r="O113" s="36">
        <f t="shared" si="29"/>
        <v>1.0895077419354839</v>
      </c>
      <c r="P113" s="31">
        <v>599049</v>
      </c>
      <c r="Q113" s="31">
        <v>2420000</v>
      </c>
      <c r="R113" s="31">
        <v>2810000</v>
      </c>
      <c r="S113" s="31">
        <v>3068690</v>
      </c>
      <c r="T113" s="36">
        <f t="shared" si="30"/>
        <v>1.0920604982206406</v>
      </c>
      <c r="U113" s="36">
        <f t="shared" si="31"/>
        <v>3.5828454767473206E-2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2950225</v>
      </c>
      <c r="E114" s="31">
        <v>3117736</v>
      </c>
      <c r="F114" s="31">
        <v>22300</v>
      </c>
      <c r="G114" s="36">
        <f t="shared" si="24"/>
        <v>7.5587455194095366E-3</v>
      </c>
      <c r="H114" s="31">
        <v>1705911</v>
      </c>
      <c r="I114" s="36">
        <f t="shared" si="25"/>
        <v>0.5782308129041005</v>
      </c>
      <c r="J114" s="31">
        <v>33417</v>
      </c>
      <c r="K114" s="36">
        <f t="shared" si="26"/>
        <v>1.0718354600902707E-2</v>
      </c>
      <c r="L114" s="31">
        <v>24000</v>
      </c>
      <c r="M114" s="36">
        <f t="shared" si="27"/>
        <v>7.697893599714665E-3</v>
      </c>
      <c r="N114" s="31">
        <f t="shared" si="28"/>
        <v>1785628</v>
      </c>
      <c r="O114" s="36">
        <f t="shared" si="29"/>
        <v>0.57273226469463734</v>
      </c>
      <c r="P114" s="31">
        <v>13600</v>
      </c>
      <c r="Q114" s="31">
        <v>2801733</v>
      </c>
      <c r="R114" s="31">
        <v>2801733</v>
      </c>
      <c r="S114" s="31">
        <v>1229902</v>
      </c>
      <c r="T114" s="36">
        <f t="shared" si="30"/>
        <v>0.4389790176294458</v>
      </c>
      <c r="U114" s="36">
        <f t="shared" si="31"/>
        <v>0.76470588235294112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8568778</v>
      </c>
      <c r="E117" s="31">
        <v>8568778</v>
      </c>
      <c r="F117" s="31">
        <v>1312773</v>
      </c>
      <c r="G117" s="36">
        <f t="shared" si="24"/>
        <v>0.1532042258534414</v>
      </c>
      <c r="H117" s="31">
        <v>1304889</v>
      </c>
      <c r="I117" s="36">
        <f t="shared" si="25"/>
        <v>0.1522841413326381</v>
      </c>
      <c r="J117" s="31">
        <v>14432661</v>
      </c>
      <c r="K117" s="36">
        <f t="shared" si="26"/>
        <v>1.6843313013827643</v>
      </c>
      <c r="L117" s="31">
        <v>6115830</v>
      </c>
      <c r="M117" s="36">
        <f t="shared" si="27"/>
        <v>0.71373421040899876</v>
      </c>
      <c r="N117" s="31">
        <f t="shared" si="28"/>
        <v>23166153</v>
      </c>
      <c r="O117" s="36">
        <f t="shared" si="29"/>
        <v>2.7035538789778424</v>
      </c>
      <c r="P117" s="31">
        <v>2059136</v>
      </c>
      <c r="Q117" s="31">
        <v>3447254</v>
      </c>
      <c r="R117" s="31">
        <v>2198601</v>
      </c>
      <c r="S117" s="31">
        <v>6276002</v>
      </c>
      <c r="T117" s="36">
        <f t="shared" si="30"/>
        <v>2.8545434119242192</v>
      </c>
      <c r="U117" s="36">
        <f t="shared" si="31"/>
        <v>1.9700952244047989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14479003</v>
      </c>
      <c r="E121" s="32">
        <f>SUM(E113:E120)</f>
        <v>14786514</v>
      </c>
      <c r="F121" s="32">
        <f>SUM(F113:F120)</f>
        <v>2130221</v>
      </c>
      <c r="G121" s="37">
        <f t="shared" si="24"/>
        <v>0.14712484001833551</v>
      </c>
      <c r="H121" s="32">
        <f>SUM(H113:H120)</f>
        <v>3899070</v>
      </c>
      <c r="I121" s="37">
        <f t="shared" si="25"/>
        <v>0.26929133173050657</v>
      </c>
      <c r="J121" s="32">
        <f>SUM(J113:J120)</f>
        <v>15539622</v>
      </c>
      <c r="K121" s="37">
        <f t="shared" si="26"/>
        <v>1.050932085818199</v>
      </c>
      <c r="L121" s="32">
        <f>SUM(L113:L120)</f>
        <v>6760342</v>
      </c>
      <c r="M121" s="37">
        <f t="shared" si="27"/>
        <v>0.45719646970205419</v>
      </c>
      <c r="N121" s="32">
        <f t="shared" si="28"/>
        <v>28329255</v>
      </c>
      <c r="O121" s="37">
        <f t="shared" si="29"/>
        <v>1.9158846365005302</v>
      </c>
      <c r="P121" s="32">
        <f>SUM(P113:P120)</f>
        <v>2671785</v>
      </c>
      <c r="Q121" s="32">
        <f>SUM(Q113:Q120)</f>
        <v>8668987</v>
      </c>
      <c r="R121" s="32">
        <f>SUM(R113:R120)</f>
        <v>7810334</v>
      </c>
      <c r="S121" s="32">
        <f>SUM(S113:S120)</f>
        <v>10574594</v>
      </c>
      <c r="T121" s="37">
        <f t="shared" si="30"/>
        <v>1.3539234045560664</v>
      </c>
      <c r="U121" s="37">
        <f t="shared" si="31"/>
        <v>1.5302717097371232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637144</v>
      </c>
      <c r="E122" s="31">
        <v>481366</v>
      </c>
      <c r="F122" s="31">
        <v>213201</v>
      </c>
      <c r="G122" s="36">
        <f t="shared" si="24"/>
        <v>0.33461980337254998</v>
      </c>
      <c r="H122" s="31">
        <v>66742</v>
      </c>
      <c r="I122" s="36">
        <f t="shared" si="25"/>
        <v>0.10475183004156047</v>
      </c>
      <c r="J122" s="31">
        <v>71955</v>
      </c>
      <c r="K122" s="36">
        <f t="shared" si="26"/>
        <v>0.1494808524075236</v>
      </c>
      <c r="L122" s="31">
        <v>51714</v>
      </c>
      <c r="M122" s="36">
        <f t="shared" si="27"/>
        <v>0.1074317670961389</v>
      </c>
      <c r="N122" s="31">
        <f t="shared" si="28"/>
        <v>403612</v>
      </c>
      <c r="O122" s="36">
        <f t="shared" si="29"/>
        <v>0.83847218125085698</v>
      </c>
      <c r="P122" s="31">
        <v>-440632</v>
      </c>
      <c r="Q122" s="31">
        <v>605075</v>
      </c>
      <c r="R122" s="31">
        <v>605075</v>
      </c>
      <c r="S122" s="31">
        <v>-147045</v>
      </c>
      <c r="T122" s="36">
        <f t="shared" si="30"/>
        <v>-0.24301946039747138</v>
      </c>
      <c r="U122" s="36">
        <f t="shared" si="31"/>
        <v>-1.1173632418889232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1242473</v>
      </c>
      <c r="E123" s="31">
        <v>2279457</v>
      </c>
      <c r="F123" s="31">
        <v>45100</v>
      </c>
      <c r="G123" s="36">
        <f t="shared" si="24"/>
        <v>3.6298575502244315E-2</v>
      </c>
      <c r="H123" s="31">
        <v>28800</v>
      </c>
      <c r="I123" s="36">
        <f t="shared" si="25"/>
        <v>2.3179578147774639E-2</v>
      </c>
      <c r="J123" s="31">
        <v>1725850</v>
      </c>
      <c r="K123" s="36">
        <f t="shared" si="26"/>
        <v>0.75713207136611926</v>
      </c>
      <c r="L123" s="31">
        <v>1422750</v>
      </c>
      <c r="M123" s="36">
        <f t="shared" si="27"/>
        <v>0.6241618069566568</v>
      </c>
      <c r="N123" s="31">
        <f t="shared" si="28"/>
        <v>3222500</v>
      </c>
      <c r="O123" s="36">
        <f t="shared" si="29"/>
        <v>1.413713880103902</v>
      </c>
      <c r="P123" s="31">
        <v>32300</v>
      </c>
      <c r="Q123" s="31">
        <v>1610316</v>
      </c>
      <c r="R123" s="31">
        <v>1750316</v>
      </c>
      <c r="S123" s="31">
        <v>1297350</v>
      </c>
      <c r="T123" s="36">
        <f t="shared" si="30"/>
        <v>0.74120901597197308</v>
      </c>
      <c r="U123" s="36">
        <f t="shared" si="31"/>
        <v>43.047987616099071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16214808</v>
      </c>
      <c r="E124" s="31">
        <v>12592007</v>
      </c>
      <c r="F124" s="31">
        <v>2144726</v>
      </c>
      <c r="G124" s="36">
        <f t="shared" si="24"/>
        <v>0.13226958962449634</v>
      </c>
      <c r="H124" s="31">
        <v>4163068</v>
      </c>
      <c r="I124" s="36">
        <f t="shared" si="25"/>
        <v>0.25674482238704277</v>
      </c>
      <c r="J124" s="31">
        <v>1945150</v>
      </c>
      <c r="K124" s="36">
        <f t="shared" si="26"/>
        <v>0.15447497765844634</v>
      </c>
      <c r="L124" s="31">
        <v>-584542</v>
      </c>
      <c r="M124" s="36">
        <f t="shared" si="27"/>
        <v>-4.6421670508918871E-2</v>
      </c>
      <c r="N124" s="31">
        <f t="shared" si="28"/>
        <v>7668402</v>
      </c>
      <c r="O124" s="36">
        <f t="shared" si="29"/>
        <v>0.60898965510422609</v>
      </c>
      <c r="P124" s="31">
        <v>2105135</v>
      </c>
      <c r="Q124" s="31">
        <v>8702724</v>
      </c>
      <c r="R124" s="31">
        <v>15398660</v>
      </c>
      <c r="S124" s="31">
        <v>11430440</v>
      </c>
      <c r="T124" s="36">
        <f t="shared" si="30"/>
        <v>0.7423009534595868</v>
      </c>
      <c r="U124" s="36">
        <f t="shared" si="31"/>
        <v>-1.2776743534262649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18094425</v>
      </c>
      <c r="E126" s="32">
        <f>SUM(E122:E125)</f>
        <v>15352830</v>
      </c>
      <c r="F126" s="32">
        <f>SUM(F122:F125)</f>
        <v>2403027</v>
      </c>
      <c r="G126" s="37">
        <f t="shared" si="24"/>
        <v>0.13280482800641635</v>
      </c>
      <c r="H126" s="32">
        <f>SUM(H122:H125)</f>
        <v>4258610</v>
      </c>
      <c r="I126" s="37">
        <f t="shared" si="25"/>
        <v>0.23535481232479064</v>
      </c>
      <c r="J126" s="32">
        <f>SUM(J122:J125)</f>
        <v>3742955</v>
      </c>
      <c r="K126" s="37">
        <f t="shared" si="26"/>
        <v>0.24379576924905702</v>
      </c>
      <c r="L126" s="32">
        <f>SUM(L122:L125)</f>
        <v>889922</v>
      </c>
      <c r="M126" s="37">
        <f t="shared" si="27"/>
        <v>5.7964687943525724E-2</v>
      </c>
      <c r="N126" s="32">
        <f t="shared" si="28"/>
        <v>11294514</v>
      </c>
      <c r="O126" s="37">
        <f t="shared" si="29"/>
        <v>0.73566332721719707</v>
      </c>
      <c r="P126" s="32">
        <f>SUM(P122:P125)</f>
        <v>1696803</v>
      </c>
      <c r="Q126" s="32">
        <f>SUM(Q122:Q125)</f>
        <v>10918115</v>
      </c>
      <c r="R126" s="32">
        <f>SUM(R122:R125)</f>
        <v>17754051</v>
      </c>
      <c r="S126" s="32">
        <f>SUM(S122:S125)</f>
        <v>12580745</v>
      </c>
      <c r="T126" s="37">
        <f t="shared" si="30"/>
        <v>0.70861264282726233</v>
      </c>
      <c r="U126" s="37">
        <f t="shared" si="31"/>
        <v>-0.47553015877506111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104960</v>
      </c>
      <c r="F127" s="31">
        <v>31436</v>
      </c>
      <c r="G127" s="36">
        <f t="shared" si="24"/>
        <v>0</v>
      </c>
      <c r="H127" s="31">
        <v>57946</v>
      </c>
      <c r="I127" s="36">
        <f t="shared" si="25"/>
        <v>0</v>
      </c>
      <c r="J127" s="31">
        <v>109440</v>
      </c>
      <c r="K127" s="36">
        <f t="shared" si="26"/>
        <v>1.0426829268292683</v>
      </c>
      <c r="L127" s="31">
        <v>88769</v>
      </c>
      <c r="M127" s="36">
        <f t="shared" si="27"/>
        <v>0.84574123475609753</v>
      </c>
      <c r="N127" s="31">
        <f t="shared" si="28"/>
        <v>287591</v>
      </c>
      <c r="O127" s="36">
        <f t="shared" si="29"/>
        <v>2.7400057164634148</v>
      </c>
      <c r="P127" s="31">
        <v>39138</v>
      </c>
      <c r="Q127" s="31">
        <v>0</v>
      </c>
      <c r="R127" s="31">
        <v>168181</v>
      </c>
      <c r="S127" s="31">
        <v>65842</v>
      </c>
      <c r="T127" s="36">
        <f t="shared" si="30"/>
        <v>0.3914948775426475</v>
      </c>
      <c r="U127" s="36">
        <f t="shared" si="31"/>
        <v>1.2681026112729317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1842122</v>
      </c>
      <c r="E128" s="31">
        <v>1845222</v>
      </c>
      <c r="F128" s="31">
        <v>384579</v>
      </c>
      <c r="G128" s="36">
        <f t="shared" si="24"/>
        <v>0.2087695603222805</v>
      </c>
      <c r="H128" s="31">
        <v>534516</v>
      </c>
      <c r="I128" s="36">
        <f t="shared" si="25"/>
        <v>0.29016319223156772</v>
      </c>
      <c r="J128" s="31">
        <v>529924</v>
      </c>
      <c r="K128" s="36">
        <f t="shared" si="26"/>
        <v>0.28718712436769128</v>
      </c>
      <c r="L128" s="31">
        <v>706532</v>
      </c>
      <c r="M128" s="36">
        <f t="shared" si="27"/>
        <v>0.38289810114988876</v>
      </c>
      <c r="N128" s="31">
        <f t="shared" si="28"/>
        <v>2155551</v>
      </c>
      <c r="O128" s="36">
        <f t="shared" si="29"/>
        <v>1.1681797637357456</v>
      </c>
      <c r="P128" s="31">
        <v>419370</v>
      </c>
      <c r="Q128" s="31">
        <v>1595709</v>
      </c>
      <c r="R128" s="31">
        <v>1081334</v>
      </c>
      <c r="S128" s="31">
        <v>1577560</v>
      </c>
      <c r="T128" s="36">
        <f t="shared" si="30"/>
        <v>1.4589016899496363</v>
      </c>
      <c r="U128" s="36">
        <f t="shared" si="31"/>
        <v>0.68474616686935175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2492440</v>
      </c>
      <c r="E130" s="31">
        <v>3460950</v>
      </c>
      <c r="F130" s="31">
        <v>710150</v>
      </c>
      <c r="G130" s="36">
        <f t="shared" si="24"/>
        <v>0.28492160292725199</v>
      </c>
      <c r="H130" s="31">
        <v>902242</v>
      </c>
      <c r="I130" s="36">
        <f t="shared" si="25"/>
        <v>0.36199146218163725</v>
      </c>
      <c r="J130" s="31">
        <v>764461</v>
      </c>
      <c r="K130" s="36">
        <f t="shared" si="26"/>
        <v>0.22088183880148515</v>
      </c>
      <c r="L130" s="31">
        <v>771604</v>
      </c>
      <c r="M130" s="36">
        <f t="shared" si="27"/>
        <v>0.22294572299513141</v>
      </c>
      <c r="N130" s="31">
        <f t="shared" si="28"/>
        <v>3148457</v>
      </c>
      <c r="O130" s="36">
        <f t="shared" si="29"/>
        <v>0.90970889495658702</v>
      </c>
      <c r="P130" s="31">
        <v>1043210</v>
      </c>
      <c r="Q130" s="31">
        <v>2768910</v>
      </c>
      <c r="R130" s="31">
        <v>2378281</v>
      </c>
      <c r="S130" s="31">
        <v>3330743</v>
      </c>
      <c r="T130" s="36">
        <f t="shared" si="30"/>
        <v>1.4004833743363378</v>
      </c>
      <c r="U130" s="36">
        <f t="shared" si="31"/>
        <v>-0.26035601652591522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4334562</v>
      </c>
      <c r="E132" s="32">
        <f>SUM(E127:E131)</f>
        <v>5411132</v>
      </c>
      <c r="F132" s="32">
        <f>SUM(F127:F131)</f>
        <v>1126165</v>
      </c>
      <c r="G132" s="37">
        <f t="shared" si="24"/>
        <v>0.25981056448148626</v>
      </c>
      <c r="H132" s="32">
        <f>SUM(H127:H131)</f>
        <v>1494704</v>
      </c>
      <c r="I132" s="37">
        <f t="shared" si="25"/>
        <v>0.34483391862891799</v>
      </c>
      <c r="J132" s="32">
        <f>SUM(J127:J131)</f>
        <v>1403825</v>
      </c>
      <c r="K132" s="37">
        <f t="shared" si="26"/>
        <v>0.25943277672767917</v>
      </c>
      <c r="L132" s="32">
        <f>SUM(L127:L131)</f>
        <v>1566905</v>
      </c>
      <c r="M132" s="37">
        <f t="shared" si="27"/>
        <v>0.28957064806402799</v>
      </c>
      <c r="N132" s="32">
        <f t="shared" si="28"/>
        <v>5591599</v>
      </c>
      <c r="O132" s="37">
        <f t="shared" si="29"/>
        <v>1.0333510622176654</v>
      </c>
      <c r="P132" s="32">
        <f>SUM(P127:P131)</f>
        <v>1501718</v>
      </c>
      <c r="Q132" s="32">
        <f>SUM(Q127:Q131)</f>
        <v>4364619</v>
      </c>
      <c r="R132" s="32">
        <f>SUM(R127:R131)</f>
        <v>3627796</v>
      </c>
      <c r="S132" s="32">
        <f>SUM(S127:S131)</f>
        <v>4974145</v>
      </c>
      <c r="T132" s="37">
        <f t="shared" si="30"/>
        <v>1.3711203717077807</v>
      </c>
      <c r="U132" s="37">
        <f t="shared" si="31"/>
        <v>4.3408283046484142E-2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4757261</v>
      </c>
      <c r="E133" s="31">
        <v>7172261</v>
      </c>
      <c r="F133" s="31">
        <v>892998</v>
      </c>
      <c r="G133" s="36">
        <f t="shared" si="24"/>
        <v>0.18771263548499861</v>
      </c>
      <c r="H133" s="31">
        <v>2404634</v>
      </c>
      <c r="I133" s="36">
        <f t="shared" si="25"/>
        <v>0.5054660654523685</v>
      </c>
      <c r="J133" s="31">
        <v>1566665</v>
      </c>
      <c r="K133" s="36">
        <f t="shared" si="26"/>
        <v>0.21843390808003221</v>
      </c>
      <c r="L133" s="31">
        <v>2600196</v>
      </c>
      <c r="M133" s="36">
        <f t="shared" si="27"/>
        <v>0.36253504996541536</v>
      </c>
      <c r="N133" s="31">
        <f t="shared" si="28"/>
        <v>7464493</v>
      </c>
      <c r="O133" s="36">
        <f t="shared" si="29"/>
        <v>1.040744752596148</v>
      </c>
      <c r="P133" s="31">
        <v>1902531</v>
      </c>
      <c r="Q133" s="31">
        <v>4137637</v>
      </c>
      <c r="R133" s="31">
        <v>4487983</v>
      </c>
      <c r="S133" s="31">
        <v>5757970</v>
      </c>
      <c r="T133" s="36">
        <f t="shared" si="30"/>
        <v>1.2829750023562922</v>
      </c>
      <c r="U133" s="36">
        <f t="shared" si="31"/>
        <v>0.36670361744434121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7823760</v>
      </c>
      <c r="E134" s="31">
        <v>2122131</v>
      </c>
      <c r="F134" s="31">
        <v>493035</v>
      </c>
      <c r="G134" s="36">
        <f t="shared" si="24"/>
        <v>6.3017653915764291E-2</v>
      </c>
      <c r="H134" s="31">
        <v>685402</v>
      </c>
      <c r="I134" s="36">
        <f t="shared" si="25"/>
        <v>8.7605192388314573E-2</v>
      </c>
      <c r="J134" s="31">
        <v>825589</v>
      </c>
      <c r="K134" s="36">
        <f t="shared" si="26"/>
        <v>0.38903771727570069</v>
      </c>
      <c r="L134" s="31">
        <v>714238</v>
      </c>
      <c r="M134" s="36">
        <f t="shared" si="27"/>
        <v>0.33656640424177398</v>
      </c>
      <c r="N134" s="31">
        <f t="shared" si="28"/>
        <v>2718264</v>
      </c>
      <c r="O134" s="36">
        <f t="shared" si="29"/>
        <v>1.2809124413148858</v>
      </c>
      <c r="P134" s="31">
        <v>621944</v>
      </c>
      <c r="Q134" s="31">
        <v>2450750</v>
      </c>
      <c r="R134" s="31">
        <v>2450750</v>
      </c>
      <c r="S134" s="31">
        <v>2058525</v>
      </c>
      <c r="T134" s="36">
        <f t="shared" si="30"/>
        <v>0.83995715597266141</v>
      </c>
      <c r="U134" s="36">
        <f t="shared" si="31"/>
        <v>0.14839599706726014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12581021</v>
      </c>
      <c r="E137" s="32">
        <f>SUM(E133:E136)</f>
        <v>9294392</v>
      </c>
      <c r="F137" s="32">
        <f>SUM(F133:F136)</f>
        <v>1386033</v>
      </c>
      <c r="G137" s="37">
        <f t="shared" ref="G137:G170" si="32">IF(($D137     =0),0,($F137     /$D137     ))</f>
        <v>0.11016856263096612</v>
      </c>
      <c r="H137" s="32">
        <f>SUM(H133:H136)</f>
        <v>3090036</v>
      </c>
      <c r="I137" s="37">
        <f t="shared" ref="I137:I170" si="33">IF(($D137     =0),0,($H137     /$D137     ))</f>
        <v>0.24561090868539207</v>
      </c>
      <c r="J137" s="32">
        <f>SUM(J133:J136)</f>
        <v>2392254</v>
      </c>
      <c r="K137" s="37">
        <f t="shared" ref="K137:K170" si="34">IF(($E137     =0),0,($J137     /$E137     ))</f>
        <v>0.25738681992323975</v>
      </c>
      <c r="L137" s="32">
        <f>SUM(L133:L136)</f>
        <v>3314434</v>
      </c>
      <c r="M137" s="37">
        <f t="shared" ref="M137:M170" si="35">IF(($E137     =0),0,($L137     /$E137     ))</f>
        <v>0.35660578981390068</v>
      </c>
      <c r="N137" s="32">
        <f t="shared" ref="N137:N170" si="36">$F137     +$H137     +$J137     +$L137</f>
        <v>10182757</v>
      </c>
      <c r="O137" s="37">
        <f t="shared" ref="O137:O170" si="37">IF(($E137     =0),0,($N137     /$E137     ))</f>
        <v>1.0955807545022849</v>
      </c>
      <c r="P137" s="32">
        <f>SUM(P133:P136)</f>
        <v>2524475</v>
      </c>
      <c r="Q137" s="32">
        <f>SUM(Q133:Q136)</f>
        <v>6588387</v>
      </c>
      <c r="R137" s="32">
        <f>SUM(R133:R136)</f>
        <v>6938733</v>
      </c>
      <c r="S137" s="32">
        <f>SUM(S133:S136)</f>
        <v>7816495</v>
      </c>
      <c r="T137" s="37">
        <f t="shared" ref="T137:T170" si="38">IF(($R137     =0),0,($S137     /$R137     ))</f>
        <v>1.1265017691270149</v>
      </c>
      <c r="U137" s="37">
        <f t="shared" ref="U137:U170" si="39">IF(($P137     =0),0,(($L137     /$P137     )-1))</f>
        <v>0.31292011210251647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22265759</v>
      </c>
      <c r="E139" s="31">
        <v>21486410</v>
      </c>
      <c r="F139" s="31">
        <v>8098906</v>
      </c>
      <c r="G139" s="36">
        <f t="shared" si="32"/>
        <v>0.36373815058359338</v>
      </c>
      <c r="H139" s="31">
        <v>6593311</v>
      </c>
      <c r="I139" s="36">
        <f t="shared" si="33"/>
        <v>0.29611885226998103</v>
      </c>
      <c r="J139" s="31">
        <v>4361695</v>
      </c>
      <c r="K139" s="36">
        <f t="shared" si="34"/>
        <v>0.20299784840743521</v>
      </c>
      <c r="L139" s="31">
        <v>544982</v>
      </c>
      <c r="M139" s="36">
        <f t="shared" si="35"/>
        <v>2.5364032427939335E-2</v>
      </c>
      <c r="N139" s="31">
        <f t="shared" si="36"/>
        <v>19598894</v>
      </c>
      <c r="O139" s="36">
        <f t="shared" si="37"/>
        <v>0.91215303068311548</v>
      </c>
      <c r="P139" s="31">
        <v>9383423</v>
      </c>
      <c r="Q139" s="31">
        <v>21433743</v>
      </c>
      <c r="R139" s="31">
        <v>36931864</v>
      </c>
      <c r="S139" s="31">
        <v>34649105</v>
      </c>
      <c r="T139" s="36">
        <f t="shared" si="38"/>
        <v>0.93818998683629939</v>
      </c>
      <c r="U139" s="36">
        <f t="shared" si="39"/>
        <v>-0.94192076814612324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5265000</v>
      </c>
      <c r="E140" s="31">
        <v>5265000</v>
      </c>
      <c r="F140" s="31">
        <v>133500</v>
      </c>
      <c r="G140" s="36">
        <f t="shared" si="32"/>
        <v>2.5356125356125355E-2</v>
      </c>
      <c r="H140" s="31">
        <v>31250</v>
      </c>
      <c r="I140" s="36">
        <f t="shared" si="33"/>
        <v>5.9354226020892692E-3</v>
      </c>
      <c r="J140" s="31">
        <v>0</v>
      </c>
      <c r="K140" s="36">
        <f t="shared" si="34"/>
        <v>0</v>
      </c>
      <c r="L140" s="31">
        <v>118650</v>
      </c>
      <c r="M140" s="36">
        <f t="shared" si="35"/>
        <v>2.2535612535612537E-2</v>
      </c>
      <c r="N140" s="31">
        <f t="shared" si="36"/>
        <v>283400</v>
      </c>
      <c r="O140" s="36">
        <f t="shared" si="37"/>
        <v>5.3827160493827159E-2</v>
      </c>
      <c r="P140" s="31">
        <v>132290</v>
      </c>
      <c r="Q140" s="31">
        <v>5000000</v>
      </c>
      <c r="R140" s="31">
        <v>5000000</v>
      </c>
      <c r="S140" s="31">
        <v>333270</v>
      </c>
      <c r="T140" s="36">
        <f t="shared" si="38"/>
        <v>6.6654000000000005E-2</v>
      </c>
      <c r="U140" s="36">
        <f t="shared" si="39"/>
        <v>-0.10310681079446671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821340</v>
      </c>
      <c r="E141" s="31">
        <v>770176</v>
      </c>
      <c r="F141" s="31">
        <v>35100</v>
      </c>
      <c r="G141" s="36">
        <f t="shared" si="32"/>
        <v>4.2735042735042736E-2</v>
      </c>
      <c r="H141" s="31">
        <v>142300</v>
      </c>
      <c r="I141" s="36">
        <f t="shared" si="33"/>
        <v>0.17325346385175444</v>
      </c>
      <c r="J141" s="31">
        <v>59100</v>
      </c>
      <c r="K141" s="36">
        <f t="shared" si="34"/>
        <v>7.6735707163038056E-2</v>
      </c>
      <c r="L141" s="31">
        <v>3100</v>
      </c>
      <c r="M141" s="36">
        <f t="shared" si="35"/>
        <v>4.0250540136280537E-3</v>
      </c>
      <c r="N141" s="31">
        <f t="shared" si="36"/>
        <v>239600</v>
      </c>
      <c r="O141" s="36">
        <f t="shared" si="37"/>
        <v>0.31109772311783279</v>
      </c>
      <c r="P141" s="31">
        <v>268100</v>
      </c>
      <c r="Q141" s="31">
        <v>780000</v>
      </c>
      <c r="R141" s="31">
        <v>1086000</v>
      </c>
      <c r="S141" s="31">
        <v>1521250</v>
      </c>
      <c r="T141" s="36">
        <f t="shared" si="38"/>
        <v>1.4007826887661141</v>
      </c>
      <c r="U141" s="36">
        <f t="shared" si="39"/>
        <v>-0.98843715031704593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2000000</v>
      </c>
      <c r="E142" s="31">
        <v>2202999</v>
      </c>
      <c r="F142" s="31">
        <v>479310</v>
      </c>
      <c r="G142" s="36">
        <f t="shared" si="32"/>
        <v>0.23965500000000001</v>
      </c>
      <c r="H142" s="31">
        <v>425470</v>
      </c>
      <c r="I142" s="36">
        <f t="shared" si="33"/>
        <v>0.21273500000000001</v>
      </c>
      <c r="J142" s="31">
        <v>388870</v>
      </c>
      <c r="K142" s="36">
        <f t="shared" si="34"/>
        <v>0.17651846414819072</v>
      </c>
      <c r="L142" s="31">
        <v>342795</v>
      </c>
      <c r="M142" s="36">
        <f t="shared" si="35"/>
        <v>0.15560379282968353</v>
      </c>
      <c r="N142" s="31">
        <f t="shared" si="36"/>
        <v>1636445</v>
      </c>
      <c r="O142" s="36">
        <f t="shared" si="37"/>
        <v>0.74282602942625031</v>
      </c>
      <c r="P142" s="31">
        <v>631305</v>
      </c>
      <c r="Q142" s="31">
        <v>4311538</v>
      </c>
      <c r="R142" s="31">
        <v>1900000</v>
      </c>
      <c r="S142" s="31">
        <v>1995355</v>
      </c>
      <c r="T142" s="36">
        <f t="shared" si="38"/>
        <v>1.0501868421052631</v>
      </c>
      <c r="U142" s="36">
        <f t="shared" si="39"/>
        <v>-0.45700572623375391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30352099</v>
      </c>
      <c r="E144" s="32">
        <f>SUM(E138:E143)</f>
        <v>29724585</v>
      </c>
      <c r="F144" s="32">
        <f>SUM(F138:F143)</f>
        <v>8746816</v>
      </c>
      <c r="G144" s="37">
        <f t="shared" si="32"/>
        <v>0.28817829040423198</v>
      </c>
      <c r="H144" s="32">
        <f>SUM(H138:H143)</f>
        <v>7192331</v>
      </c>
      <c r="I144" s="37">
        <f t="shared" si="33"/>
        <v>0.23696321628365802</v>
      </c>
      <c r="J144" s="32">
        <f>SUM(J138:J143)</f>
        <v>4809665</v>
      </c>
      <c r="K144" s="37">
        <f t="shared" si="34"/>
        <v>0.16180764172149081</v>
      </c>
      <c r="L144" s="32">
        <f>SUM(L138:L143)</f>
        <v>1009527</v>
      </c>
      <c r="M144" s="37">
        <f t="shared" si="35"/>
        <v>3.3962694517013441E-2</v>
      </c>
      <c r="N144" s="32">
        <f t="shared" si="36"/>
        <v>21758339</v>
      </c>
      <c r="O144" s="37">
        <f t="shared" si="37"/>
        <v>0.73199807499415048</v>
      </c>
      <c r="P144" s="32">
        <f>SUM(P138:P143)</f>
        <v>10415118</v>
      </c>
      <c r="Q144" s="32">
        <f>SUM(Q138:Q143)</f>
        <v>31525281</v>
      </c>
      <c r="R144" s="32">
        <f>SUM(R138:R143)</f>
        <v>44917864</v>
      </c>
      <c r="S144" s="32">
        <f>SUM(S138:S143)</f>
        <v>38498980</v>
      </c>
      <c r="T144" s="37">
        <f t="shared" si="38"/>
        <v>0.85709730097584336</v>
      </c>
      <c r="U144" s="37">
        <f t="shared" si="39"/>
        <v>-0.90307099737132113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52489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600000</v>
      </c>
      <c r="E146" s="31">
        <v>600000</v>
      </c>
      <c r="F146" s="31">
        <v>7777</v>
      </c>
      <c r="G146" s="36">
        <f t="shared" si="32"/>
        <v>1.2961666666666666E-2</v>
      </c>
      <c r="H146" s="31">
        <v>4994</v>
      </c>
      <c r="I146" s="36">
        <f t="shared" si="33"/>
        <v>8.3233333333333336E-3</v>
      </c>
      <c r="J146" s="31">
        <v>7817</v>
      </c>
      <c r="K146" s="36">
        <f t="shared" si="34"/>
        <v>1.3028333333333333E-2</v>
      </c>
      <c r="L146" s="31">
        <v>7672</v>
      </c>
      <c r="M146" s="36">
        <f t="shared" si="35"/>
        <v>1.2786666666666667E-2</v>
      </c>
      <c r="N146" s="31">
        <f t="shared" si="36"/>
        <v>28260</v>
      </c>
      <c r="O146" s="36">
        <f t="shared" si="37"/>
        <v>4.7100000000000003E-2</v>
      </c>
      <c r="P146" s="31">
        <v>4478</v>
      </c>
      <c r="Q146" s="31">
        <v>0</v>
      </c>
      <c r="R146" s="31">
        <v>0</v>
      </c>
      <c r="S146" s="31">
        <v>10905</v>
      </c>
      <c r="T146" s="36">
        <f t="shared" si="38"/>
        <v>0</v>
      </c>
      <c r="U146" s="36">
        <f t="shared" si="39"/>
        <v>0.71326485037963372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17682181</v>
      </c>
      <c r="E147" s="31">
        <v>25443194</v>
      </c>
      <c r="F147" s="31">
        <v>1181106</v>
      </c>
      <c r="G147" s="36">
        <f t="shared" si="32"/>
        <v>6.6796398023524356E-2</v>
      </c>
      <c r="H147" s="31">
        <v>19317571</v>
      </c>
      <c r="I147" s="36">
        <f t="shared" si="33"/>
        <v>1.0924880250914748</v>
      </c>
      <c r="J147" s="31">
        <v>935633</v>
      </c>
      <c r="K147" s="36">
        <f t="shared" si="34"/>
        <v>3.6773409816393335E-2</v>
      </c>
      <c r="L147" s="31">
        <v>1197868</v>
      </c>
      <c r="M147" s="36">
        <f t="shared" si="35"/>
        <v>4.7080095368529598E-2</v>
      </c>
      <c r="N147" s="31">
        <f t="shared" si="36"/>
        <v>22632178</v>
      </c>
      <c r="O147" s="36">
        <f t="shared" si="37"/>
        <v>0.88951795910529152</v>
      </c>
      <c r="P147" s="31">
        <v>822112</v>
      </c>
      <c r="Q147" s="31">
        <v>17828824</v>
      </c>
      <c r="R147" s="31">
        <v>16840172</v>
      </c>
      <c r="S147" s="31">
        <v>15585500</v>
      </c>
      <c r="T147" s="36">
        <f t="shared" si="38"/>
        <v>0.9254952977914952</v>
      </c>
      <c r="U147" s="36">
        <f t="shared" si="39"/>
        <v>0.45706181152932923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73694</v>
      </c>
      <c r="E148" s="31">
        <v>73694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64082</v>
      </c>
      <c r="R148" s="31">
        <v>64082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18408364</v>
      </c>
      <c r="E150" s="32">
        <f>SUM(E145:E149)</f>
        <v>26116888</v>
      </c>
      <c r="F150" s="32">
        <f>SUM(F145:F149)</f>
        <v>1188883</v>
      </c>
      <c r="G150" s="37">
        <f t="shared" si="32"/>
        <v>6.4583848950401021E-2</v>
      </c>
      <c r="H150" s="32">
        <f>SUM(H145:H149)</f>
        <v>19322565</v>
      </c>
      <c r="I150" s="37">
        <f t="shared" si="33"/>
        <v>1.0496622622194998</v>
      </c>
      <c r="J150" s="32">
        <f>SUM(J145:J149)</f>
        <v>943450</v>
      </c>
      <c r="K150" s="37">
        <f t="shared" si="34"/>
        <v>3.6124135463612664E-2</v>
      </c>
      <c r="L150" s="32">
        <f>SUM(L145:L149)</f>
        <v>1205540</v>
      </c>
      <c r="M150" s="37">
        <f t="shared" si="35"/>
        <v>4.615940459674981E-2</v>
      </c>
      <c r="N150" s="32">
        <f t="shared" si="36"/>
        <v>22660438</v>
      </c>
      <c r="O150" s="37">
        <f t="shared" si="37"/>
        <v>0.86765459958322755</v>
      </c>
      <c r="P150" s="32">
        <f>SUM(P145:P149)</f>
        <v>826590</v>
      </c>
      <c r="Q150" s="32">
        <f>SUM(Q145:Q149)</f>
        <v>17892906</v>
      </c>
      <c r="R150" s="32">
        <f>SUM(R145:R149)</f>
        <v>16904254</v>
      </c>
      <c r="S150" s="32">
        <f>SUM(S145:S149)</f>
        <v>15596405</v>
      </c>
      <c r="T150" s="37">
        <f t="shared" si="38"/>
        <v>0.92263195997883141</v>
      </c>
      <c r="U150" s="37">
        <f t="shared" si="39"/>
        <v>0.458449775584026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479777</v>
      </c>
      <c r="E151" s="31">
        <v>410000</v>
      </c>
      <c r="F151" s="31">
        <v>21200</v>
      </c>
      <c r="G151" s="36">
        <f t="shared" si="32"/>
        <v>4.4187195301150325E-2</v>
      </c>
      <c r="H151" s="31">
        <v>14091</v>
      </c>
      <c r="I151" s="36">
        <f t="shared" si="33"/>
        <v>2.9369894763608927E-2</v>
      </c>
      <c r="J151" s="31">
        <v>410250</v>
      </c>
      <c r="K151" s="36">
        <f t="shared" si="34"/>
        <v>1.0006097560975609</v>
      </c>
      <c r="L151" s="31">
        <v>185200</v>
      </c>
      <c r="M151" s="36">
        <f t="shared" si="35"/>
        <v>0.45170731707317074</v>
      </c>
      <c r="N151" s="31">
        <f t="shared" si="36"/>
        <v>630741</v>
      </c>
      <c r="O151" s="36">
        <f t="shared" si="37"/>
        <v>1.5383926829268293</v>
      </c>
      <c r="P151" s="31">
        <v>0</v>
      </c>
      <c r="Q151" s="31">
        <v>452620</v>
      </c>
      <c r="R151" s="31">
        <v>452620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15783000</v>
      </c>
      <c r="E152" s="31">
        <v>16109100</v>
      </c>
      <c r="F152" s="31">
        <v>1621543</v>
      </c>
      <c r="G152" s="36">
        <f t="shared" si="32"/>
        <v>0.10273984667046822</v>
      </c>
      <c r="H152" s="31">
        <v>3123189</v>
      </c>
      <c r="I152" s="36">
        <f t="shared" si="33"/>
        <v>0.19788310207184945</v>
      </c>
      <c r="J152" s="31">
        <v>1835031</v>
      </c>
      <c r="K152" s="36">
        <f t="shared" si="34"/>
        <v>0.11391269530886269</v>
      </c>
      <c r="L152" s="31">
        <v>2038688</v>
      </c>
      <c r="M152" s="36">
        <f t="shared" si="35"/>
        <v>0.12655505273416889</v>
      </c>
      <c r="N152" s="31">
        <f t="shared" si="36"/>
        <v>8618451</v>
      </c>
      <c r="O152" s="36">
        <f t="shared" si="37"/>
        <v>0.53500512132893829</v>
      </c>
      <c r="P152" s="31">
        <v>1201611</v>
      </c>
      <c r="Q152" s="31">
        <v>55494400</v>
      </c>
      <c r="R152" s="31">
        <v>55499401</v>
      </c>
      <c r="S152" s="31">
        <v>2984409</v>
      </c>
      <c r="T152" s="36">
        <f t="shared" si="38"/>
        <v>5.3773715503704266E-2</v>
      </c>
      <c r="U152" s="36">
        <f t="shared" si="39"/>
        <v>0.69662894231161343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4788410</v>
      </c>
      <c r="E153" s="31">
        <v>4828410</v>
      </c>
      <c r="F153" s="31">
        <v>2320</v>
      </c>
      <c r="G153" s="36">
        <f t="shared" si="32"/>
        <v>4.8450320670118054E-4</v>
      </c>
      <c r="H153" s="31">
        <v>933063</v>
      </c>
      <c r="I153" s="36">
        <f t="shared" si="33"/>
        <v>0.1948586273940619</v>
      </c>
      <c r="J153" s="31">
        <v>280396</v>
      </c>
      <c r="K153" s="36">
        <f t="shared" si="34"/>
        <v>5.8072118979125634E-2</v>
      </c>
      <c r="L153" s="31">
        <v>802852</v>
      </c>
      <c r="M153" s="36">
        <f t="shared" si="35"/>
        <v>0.16627668321455719</v>
      </c>
      <c r="N153" s="31">
        <f t="shared" si="36"/>
        <v>2018631</v>
      </c>
      <c r="O153" s="36">
        <f t="shared" si="37"/>
        <v>0.41807365157474202</v>
      </c>
      <c r="P153" s="31">
        <v>1526978</v>
      </c>
      <c r="Q153" s="31">
        <v>12111970</v>
      </c>
      <c r="R153" s="31">
        <v>8756370</v>
      </c>
      <c r="S153" s="31">
        <v>1590020</v>
      </c>
      <c r="T153" s="36">
        <f t="shared" si="38"/>
        <v>0.18158437800138641</v>
      </c>
      <c r="U153" s="36">
        <f t="shared" si="39"/>
        <v>-0.47422163253170646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9835458</v>
      </c>
      <c r="E154" s="31">
        <v>7835159</v>
      </c>
      <c r="F154" s="31">
        <v>613487</v>
      </c>
      <c r="G154" s="36">
        <f t="shared" si="32"/>
        <v>6.2375031239012967E-2</v>
      </c>
      <c r="H154" s="31">
        <v>630446</v>
      </c>
      <c r="I154" s="36">
        <f t="shared" si="33"/>
        <v>6.4099302747264025E-2</v>
      </c>
      <c r="J154" s="31">
        <v>410478</v>
      </c>
      <c r="K154" s="36">
        <f t="shared" si="34"/>
        <v>5.2389236772348843E-2</v>
      </c>
      <c r="L154" s="31">
        <v>524370</v>
      </c>
      <c r="M154" s="36">
        <f t="shared" si="35"/>
        <v>6.6925253208007643E-2</v>
      </c>
      <c r="N154" s="31">
        <f t="shared" si="36"/>
        <v>2178781</v>
      </c>
      <c r="O154" s="36">
        <f t="shared" si="37"/>
        <v>0.27807744552471747</v>
      </c>
      <c r="P154" s="31">
        <v>509418</v>
      </c>
      <c r="Q154" s="31">
        <v>9835458</v>
      </c>
      <c r="R154" s="31">
        <v>7835458</v>
      </c>
      <c r="S154" s="31">
        <v>1808077</v>
      </c>
      <c r="T154" s="36">
        <f t="shared" si="38"/>
        <v>0.23075575161018028</v>
      </c>
      <c r="U154" s="36">
        <f t="shared" si="39"/>
        <v>2.9351141891334809E-2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165185</v>
      </c>
      <c r="E155" s="31">
        <v>178828</v>
      </c>
      <c r="F155" s="31">
        <v>28548</v>
      </c>
      <c r="G155" s="36">
        <f t="shared" si="32"/>
        <v>0.1728244089959742</v>
      </c>
      <c r="H155" s="31">
        <v>24609</v>
      </c>
      <c r="I155" s="36">
        <f t="shared" si="33"/>
        <v>0.14897841813724005</v>
      </c>
      <c r="J155" s="31">
        <v>34739</v>
      </c>
      <c r="K155" s="36">
        <f t="shared" si="34"/>
        <v>0.19425928825463573</v>
      </c>
      <c r="L155" s="31">
        <v>50782</v>
      </c>
      <c r="M155" s="36">
        <f t="shared" si="35"/>
        <v>0.28397119019392936</v>
      </c>
      <c r="N155" s="31">
        <f t="shared" si="36"/>
        <v>138678</v>
      </c>
      <c r="O155" s="36">
        <f t="shared" si="37"/>
        <v>0.77548258661954506</v>
      </c>
      <c r="P155" s="31">
        <v>31552</v>
      </c>
      <c r="Q155" s="31">
        <v>0</v>
      </c>
      <c r="R155" s="31">
        <v>168736</v>
      </c>
      <c r="S155" s="31">
        <v>47906</v>
      </c>
      <c r="T155" s="36">
        <f t="shared" si="38"/>
        <v>0.2839109615019913</v>
      </c>
      <c r="U155" s="36">
        <f t="shared" si="39"/>
        <v>0.60947008113590262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31051830</v>
      </c>
      <c r="E157" s="32">
        <f>SUM(E151:E156)</f>
        <v>29361497</v>
      </c>
      <c r="F157" s="32">
        <f>SUM(F151:F156)</f>
        <v>2287098</v>
      </c>
      <c r="G157" s="37">
        <f t="shared" si="32"/>
        <v>7.3654209751889022E-2</v>
      </c>
      <c r="H157" s="32">
        <f>SUM(H151:H156)</f>
        <v>4725398</v>
      </c>
      <c r="I157" s="37">
        <f t="shared" si="33"/>
        <v>0.15217776214799578</v>
      </c>
      <c r="J157" s="32">
        <f>SUM(J151:J156)</f>
        <v>2970894</v>
      </c>
      <c r="K157" s="37">
        <f t="shared" si="34"/>
        <v>0.10118332862932704</v>
      </c>
      <c r="L157" s="32">
        <f>SUM(L151:L156)</f>
        <v>3601892</v>
      </c>
      <c r="M157" s="37">
        <f t="shared" si="35"/>
        <v>0.12267399036227615</v>
      </c>
      <c r="N157" s="32">
        <f t="shared" si="36"/>
        <v>13585282</v>
      </c>
      <c r="O157" s="37">
        <f t="shared" si="37"/>
        <v>0.46269037304194671</v>
      </c>
      <c r="P157" s="32">
        <f>SUM(P151:P156)</f>
        <v>3269559</v>
      </c>
      <c r="Q157" s="32">
        <f>SUM(Q151:Q156)</f>
        <v>77894448</v>
      </c>
      <c r="R157" s="32">
        <f>SUM(R151:R156)</f>
        <v>72712585</v>
      </c>
      <c r="S157" s="32">
        <f>SUM(S151:S156)</f>
        <v>6430412</v>
      </c>
      <c r="T157" s="37">
        <f t="shared" si="38"/>
        <v>8.8436025208015911E-2</v>
      </c>
      <c r="U157" s="37">
        <f t="shared" si="39"/>
        <v>0.10164459488267386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12385104</v>
      </c>
      <c r="E159" s="31">
        <v>12385104</v>
      </c>
      <c r="F159" s="31">
        <v>1370248</v>
      </c>
      <c r="G159" s="36">
        <f t="shared" si="32"/>
        <v>0.11063677785830463</v>
      </c>
      <c r="H159" s="31">
        <v>742084</v>
      </c>
      <c r="I159" s="36">
        <f t="shared" si="33"/>
        <v>5.9917462138388181E-2</v>
      </c>
      <c r="J159" s="31">
        <v>387056</v>
      </c>
      <c r="K159" s="36">
        <f t="shared" si="34"/>
        <v>3.125173595635531E-2</v>
      </c>
      <c r="L159" s="31">
        <v>865455</v>
      </c>
      <c r="M159" s="36">
        <f t="shared" si="35"/>
        <v>6.9878702673792648E-2</v>
      </c>
      <c r="N159" s="31">
        <f t="shared" si="36"/>
        <v>3364843</v>
      </c>
      <c r="O159" s="36">
        <f t="shared" si="37"/>
        <v>0.27168467862684076</v>
      </c>
      <c r="P159" s="31">
        <v>871147</v>
      </c>
      <c r="Q159" s="31">
        <v>12291792</v>
      </c>
      <c r="R159" s="31">
        <v>12291792</v>
      </c>
      <c r="S159" s="31">
        <v>3278658</v>
      </c>
      <c r="T159" s="36">
        <f t="shared" si="38"/>
        <v>0.2667355581675967</v>
      </c>
      <c r="U159" s="36">
        <f t="shared" si="39"/>
        <v>-6.5339144828600038E-3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12385104</v>
      </c>
      <c r="E163" s="32">
        <f>SUM(E158:E162)</f>
        <v>12385104</v>
      </c>
      <c r="F163" s="32">
        <f>SUM(F158:F162)</f>
        <v>1370248</v>
      </c>
      <c r="G163" s="37">
        <f t="shared" si="32"/>
        <v>0.11063677785830463</v>
      </c>
      <c r="H163" s="32">
        <f>SUM(H158:H162)</f>
        <v>742084</v>
      </c>
      <c r="I163" s="37">
        <f t="shared" si="33"/>
        <v>5.9917462138388181E-2</v>
      </c>
      <c r="J163" s="32">
        <f>SUM(J158:J162)</f>
        <v>387056</v>
      </c>
      <c r="K163" s="37">
        <f t="shared" si="34"/>
        <v>3.125173595635531E-2</v>
      </c>
      <c r="L163" s="32">
        <f>SUM(L158:L162)</f>
        <v>865455</v>
      </c>
      <c r="M163" s="37">
        <f t="shared" si="35"/>
        <v>6.9878702673792648E-2</v>
      </c>
      <c r="N163" s="32">
        <f t="shared" si="36"/>
        <v>3364843</v>
      </c>
      <c r="O163" s="37">
        <f t="shared" si="37"/>
        <v>0.27168467862684076</v>
      </c>
      <c r="P163" s="32">
        <f>SUM(P158:P162)</f>
        <v>871147</v>
      </c>
      <c r="Q163" s="32">
        <f>SUM(Q158:Q162)</f>
        <v>12291792</v>
      </c>
      <c r="R163" s="32">
        <f>SUM(R158:R162)</f>
        <v>12291792</v>
      </c>
      <c r="S163" s="32">
        <f>SUM(S158:S162)</f>
        <v>3278658</v>
      </c>
      <c r="T163" s="37">
        <f t="shared" si="38"/>
        <v>0.2667355581675967</v>
      </c>
      <c r="U163" s="37">
        <f t="shared" si="39"/>
        <v>-6.5339144828600038E-3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6580875</v>
      </c>
      <c r="E164" s="31">
        <v>6580875</v>
      </c>
      <c r="F164" s="31">
        <v>1701328</v>
      </c>
      <c r="G164" s="36">
        <f t="shared" si="32"/>
        <v>0.25852610785039981</v>
      </c>
      <c r="H164" s="31">
        <v>1763378</v>
      </c>
      <c r="I164" s="36">
        <f t="shared" si="33"/>
        <v>0.26795494520105612</v>
      </c>
      <c r="J164" s="31">
        <v>1519951</v>
      </c>
      <c r="K164" s="36">
        <f t="shared" si="34"/>
        <v>0.23096487929036794</v>
      </c>
      <c r="L164" s="31">
        <v>1318800</v>
      </c>
      <c r="M164" s="36">
        <f t="shared" si="35"/>
        <v>0.20039888312724372</v>
      </c>
      <c r="N164" s="31">
        <f t="shared" si="36"/>
        <v>6303457</v>
      </c>
      <c r="O164" s="36">
        <f t="shared" si="37"/>
        <v>0.95784481546906752</v>
      </c>
      <c r="P164" s="31">
        <v>1112409</v>
      </c>
      <c r="Q164" s="31">
        <v>5298155</v>
      </c>
      <c r="R164" s="31">
        <v>6249650</v>
      </c>
      <c r="S164" s="31">
        <v>5541865</v>
      </c>
      <c r="T164" s="36">
        <f t="shared" si="38"/>
        <v>0.88674805789124189</v>
      </c>
      <c r="U164" s="36">
        <f t="shared" si="39"/>
        <v>0.18553517636049333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4343319</v>
      </c>
      <c r="E165" s="31">
        <v>5546751</v>
      </c>
      <c r="F165" s="31">
        <v>1555812</v>
      </c>
      <c r="G165" s="36">
        <f t="shared" si="32"/>
        <v>0.35820808925156084</v>
      </c>
      <c r="H165" s="31">
        <v>1477899</v>
      </c>
      <c r="I165" s="36">
        <f t="shared" si="33"/>
        <v>0.34026950357549146</v>
      </c>
      <c r="J165" s="31">
        <v>1456788</v>
      </c>
      <c r="K165" s="36">
        <f t="shared" si="34"/>
        <v>0.26263807407255169</v>
      </c>
      <c r="L165" s="31">
        <v>1412062</v>
      </c>
      <c r="M165" s="36">
        <f t="shared" si="35"/>
        <v>0.25457461494125122</v>
      </c>
      <c r="N165" s="31">
        <f t="shared" si="36"/>
        <v>5902561</v>
      </c>
      <c r="O165" s="36">
        <f t="shared" si="37"/>
        <v>1.0641474621810136</v>
      </c>
      <c r="P165" s="31">
        <v>1202023</v>
      </c>
      <c r="Q165" s="31">
        <v>5794591</v>
      </c>
      <c r="R165" s="31">
        <v>6333935</v>
      </c>
      <c r="S165" s="31">
        <v>4558853</v>
      </c>
      <c r="T165" s="36">
        <f t="shared" si="38"/>
        <v>0.71975051843759053</v>
      </c>
      <c r="U165" s="36">
        <f t="shared" si="39"/>
        <v>0.17473792098820073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1659972</v>
      </c>
      <c r="E167" s="31">
        <v>1659972</v>
      </c>
      <c r="F167" s="31">
        <v>168537</v>
      </c>
      <c r="G167" s="36">
        <f t="shared" si="32"/>
        <v>0.10153002580766422</v>
      </c>
      <c r="H167" s="31">
        <v>0</v>
      </c>
      <c r="I167" s="36">
        <f t="shared" si="33"/>
        <v>0</v>
      </c>
      <c r="J167" s="31">
        <v>306708</v>
      </c>
      <c r="K167" s="36">
        <f t="shared" si="34"/>
        <v>0.18476697197302122</v>
      </c>
      <c r="L167" s="31">
        <v>241213</v>
      </c>
      <c r="M167" s="36">
        <f t="shared" si="35"/>
        <v>0.1453114871817115</v>
      </c>
      <c r="N167" s="31">
        <f t="shared" si="36"/>
        <v>716458</v>
      </c>
      <c r="O167" s="36">
        <f t="shared" si="37"/>
        <v>0.43160848496239695</v>
      </c>
      <c r="P167" s="31">
        <v>277209</v>
      </c>
      <c r="Q167" s="31">
        <v>1176422</v>
      </c>
      <c r="R167" s="31">
        <v>1576422</v>
      </c>
      <c r="S167" s="31">
        <v>1429848</v>
      </c>
      <c r="T167" s="36">
        <f t="shared" si="38"/>
        <v>0.90702108953059524</v>
      </c>
      <c r="U167" s="36">
        <f t="shared" si="39"/>
        <v>-0.12985148389843038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12584166</v>
      </c>
      <c r="E169" s="32">
        <f>SUM(E164:E168)</f>
        <v>13787598</v>
      </c>
      <c r="F169" s="32">
        <f>SUM(F164:F168)</f>
        <v>3425677</v>
      </c>
      <c r="G169" s="37">
        <f t="shared" si="32"/>
        <v>0.27222121831514301</v>
      </c>
      <c r="H169" s="32">
        <f>SUM(H164:H168)</f>
        <v>3241277</v>
      </c>
      <c r="I169" s="37">
        <f t="shared" si="33"/>
        <v>0.25756788332258174</v>
      </c>
      <c r="J169" s="32">
        <f>SUM(J164:J168)</f>
        <v>3283447</v>
      </c>
      <c r="K169" s="37">
        <f t="shared" si="34"/>
        <v>0.23814496187080592</v>
      </c>
      <c r="L169" s="32">
        <f>SUM(L164:L168)</f>
        <v>2972075</v>
      </c>
      <c r="M169" s="37">
        <f t="shared" si="35"/>
        <v>0.21556147778605092</v>
      </c>
      <c r="N169" s="32">
        <f t="shared" si="36"/>
        <v>12922476</v>
      </c>
      <c r="O169" s="37">
        <f t="shared" si="37"/>
        <v>0.93725361009220021</v>
      </c>
      <c r="P169" s="32">
        <f>SUM(P164:P168)</f>
        <v>2591641</v>
      </c>
      <c r="Q169" s="32">
        <f>SUM(Q164:Q168)</f>
        <v>12269168</v>
      </c>
      <c r="R169" s="32">
        <f>SUM(R164:R168)</f>
        <v>14160007</v>
      </c>
      <c r="S169" s="32">
        <f>SUM(S164:S168)</f>
        <v>11530566</v>
      </c>
      <c r="T169" s="37">
        <f t="shared" si="38"/>
        <v>0.81430510592261718</v>
      </c>
      <c r="U169" s="37">
        <f t="shared" si="39"/>
        <v>0.14679270778630227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231752218</v>
      </c>
      <c r="E170" s="32">
        <f>SUM(E105,E107:E111,E113:E120,E122:E125,E127:E131,E133:E136,E138:E143,E145:E149,E151:E156,E158:E162,E164:E168)</f>
        <v>233548239</v>
      </c>
      <c r="F170" s="32">
        <f>SUM(F105,F107:F111,F113:F120,F122:F125,F127:F131,F133:F136,F138:F143,F145:F149,F151:F156,F158:F162,F164:F168)</f>
        <v>34171521</v>
      </c>
      <c r="G170" s="37">
        <f t="shared" si="32"/>
        <v>0.14744851762324881</v>
      </c>
      <c r="H170" s="32">
        <f>SUM(H105,H107:H111,H113:H120,H122:H125,H127:H131,H133:H136,H138:H143,H145:H149,H151:H156,H158:H162,H164:H168)</f>
        <v>58712898</v>
      </c>
      <c r="I170" s="37">
        <f t="shared" si="33"/>
        <v>0.25334341352452555</v>
      </c>
      <c r="J170" s="32">
        <f>SUM(J105,J107:J111,J113:J120,J122:J125,J127:J131,J133:J136,J138:J143,J145:J149,J151:J156,J158:J162,J164:J168)</f>
        <v>45370825</v>
      </c>
      <c r="K170" s="37">
        <f t="shared" si="34"/>
        <v>0.19426746780137358</v>
      </c>
      <c r="L170" s="32">
        <f>SUM(L105,L107:L111,L113:L120,L122:L125,L127:L131,L133:L136,L138:L143,L145:L149,L151:L156,L158:L162,L164:L168)</f>
        <v>-89751480</v>
      </c>
      <c r="M170" s="37">
        <f t="shared" si="35"/>
        <v>-0.38429525473750198</v>
      </c>
      <c r="N170" s="32">
        <f t="shared" si="36"/>
        <v>48503764</v>
      </c>
      <c r="O170" s="37">
        <f t="shared" si="37"/>
        <v>0.20768199412541921</v>
      </c>
      <c r="P170" s="32">
        <f>SUM(P105,P107:P111,P113:P120,P122:P125,P127:P131,P133:P136,P138:P143,P145:P149,P151:P156,P158:P162,P164:P168)</f>
        <v>-43146181</v>
      </c>
      <c r="Q170" s="32">
        <f>SUM(Q105,Q107:Q111,Q113:Q120,Q122:Q125,Q127:Q131,Q133:Q136,Q138:Q143,Q145:Q149,Q151:Q156,Q158:Q162,Q164:Q168)</f>
        <v>236763055</v>
      </c>
      <c r="R170" s="32">
        <f>SUM(R105,R107:R111,R113:R120,R122:R125,R127:R131,R133:R136,R138:R143,R145:R149,R151:R156,R158:R162,R164:R168)</f>
        <v>251456168</v>
      </c>
      <c r="S170" s="32">
        <f>SUM(S105,S107:S111,S113:S120,S122:S125,S127:S131,S133:S136,S138:S143,S145:S149,S151:S156,S158:S162,S164:S168)</f>
        <v>70321467</v>
      </c>
      <c r="T170" s="37">
        <f t="shared" si="38"/>
        <v>0.27965695794743839</v>
      </c>
      <c r="U170" s="37">
        <f t="shared" si="39"/>
        <v>1.0801720550887226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3506044</v>
      </c>
      <c r="E175" s="31">
        <v>3506044</v>
      </c>
      <c r="F175" s="31">
        <v>176809</v>
      </c>
      <c r="G175" s="36">
        <f t="shared" si="40"/>
        <v>5.042977213064069E-2</v>
      </c>
      <c r="H175" s="31">
        <v>48840</v>
      </c>
      <c r="I175" s="36">
        <f t="shared" si="41"/>
        <v>1.393023019676878E-2</v>
      </c>
      <c r="J175" s="31">
        <v>160846</v>
      </c>
      <c r="K175" s="36">
        <f t="shared" si="42"/>
        <v>4.5876777359325778E-2</v>
      </c>
      <c r="L175" s="31">
        <v>491812</v>
      </c>
      <c r="M175" s="36">
        <f t="shared" si="43"/>
        <v>0.14027547857357181</v>
      </c>
      <c r="N175" s="31">
        <f t="shared" si="44"/>
        <v>878307</v>
      </c>
      <c r="O175" s="36">
        <f t="shared" si="45"/>
        <v>0.25051225826030704</v>
      </c>
      <c r="P175" s="31">
        <v>81667</v>
      </c>
      <c r="Q175" s="31">
        <v>12006000</v>
      </c>
      <c r="R175" s="31">
        <v>12006001</v>
      </c>
      <c r="S175" s="31">
        <v>487039</v>
      </c>
      <c r="T175" s="36">
        <f t="shared" si="46"/>
        <v>4.0566296804406397E-2</v>
      </c>
      <c r="U175" s="36">
        <f t="shared" si="47"/>
        <v>5.0221631748441844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6109366</v>
      </c>
      <c r="E176" s="31">
        <v>6109366</v>
      </c>
      <c r="F176" s="31">
        <v>0</v>
      </c>
      <c r="G176" s="36">
        <f t="shared" si="40"/>
        <v>0</v>
      </c>
      <c r="H176" s="31">
        <v>-159</v>
      </c>
      <c r="I176" s="36">
        <f t="shared" si="41"/>
        <v>-2.6025613787093456E-5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-159</v>
      </c>
      <c r="O176" s="36">
        <f t="shared" si="45"/>
        <v>-2.6025613787093456E-5</v>
      </c>
      <c r="P176" s="31">
        <v>0</v>
      </c>
      <c r="Q176" s="31">
        <v>28835592</v>
      </c>
      <c r="R176" s="31">
        <v>5801867</v>
      </c>
      <c r="S176" s="31">
        <v>8500130</v>
      </c>
      <c r="T176" s="36">
        <f t="shared" si="46"/>
        <v>1.4650680548175268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155800</v>
      </c>
      <c r="I177" s="36">
        <f t="shared" si="41"/>
        <v>0</v>
      </c>
      <c r="J177" s="31">
        <v>307500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463300</v>
      </c>
      <c r="O177" s="36">
        <f t="shared" si="45"/>
        <v>0</v>
      </c>
      <c r="P177" s="31">
        <v>407800</v>
      </c>
      <c r="Q177" s="31">
        <v>0</v>
      </c>
      <c r="R177" s="31">
        <v>0</v>
      </c>
      <c r="S177" s="31">
        <v>1031250</v>
      </c>
      <c r="T177" s="36">
        <f t="shared" si="46"/>
        <v>0</v>
      </c>
      <c r="U177" s="36">
        <f t="shared" si="47"/>
        <v>-1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</v>
      </c>
      <c r="G178" s="36">
        <f t="shared" si="40"/>
        <v>0</v>
      </c>
      <c r="H178" s="31">
        <v>510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511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9615410</v>
      </c>
      <c r="E179" s="32">
        <f>SUM(E173:E178)</f>
        <v>9615410</v>
      </c>
      <c r="F179" s="32">
        <f>SUM(F173:F178)</f>
        <v>176810</v>
      </c>
      <c r="G179" s="37">
        <f t="shared" si="40"/>
        <v>1.8388191455174559E-2</v>
      </c>
      <c r="H179" s="32">
        <f>SUM(H173:H178)</f>
        <v>204991</v>
      </c>
      <c r="I179" s="37">
        <f t="shared" si="41"/>
        <v>2.1319007717819624E-2</v>
      </c>
      <c r="J179" s="32">
        <f>SUM(J173:J178)</f>
        <v>468346</v>
      </c>
      <c r="K179" s="37">
        <f t="shared" si="42"/>
        <v>4.8707855411261713E-2</v>
      </c>
      <c r="L179" s="32">
        <f>SUM(L173:L178)</f>
        <v>491812</v>
      </c>
      <c r="M179" s="37">
        <f t="shared" si="43"/>
        <v>5.1148312968453763E-2</v>
      </c>
      <c r="N179" s="32">
        <f t="shared" si="44"/>
        <v>1341959</v>
      </c>
      <c r="O179" s="37">
        <f t="shared" si="45"/>
        <v>0.13956336755270965</v>
      </c>
      <c r="P179" s="32">
        <f>SUM(P173:P178)</f>
        <v>489467</v>
      </c>
      <c r="Q179" s="32">
        <f>SUM(Q173:Q178)</f>
        <v>40841592</v>
      </c>
      <c r="R179" s="32">
        <f>SUM(R173:R178)</f>
        <v>17807868</v>
      </c>
      <c r="S179" s="32">
        <f>SUM(S173:S178)</f>
        <v>10018419</v>
      </c>
      <c r="T179" s="37">
        <f t="shared" si="46"/>
        <v>0.56258385338435801</v>
      </c>
      <c r="U179" s="37">
        <f t="shared" si="47"/>
        <v>4.7909256395222144E-3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336750</v>
      </c>
      <c r="G180" s="36">
        <f t="shared" si="40"/>
        <v>0</v>
      </c>
      <c r="H180" s="31">
        <v>419959</v>
      </c>
      <c r="I180" s="36">
        <f t="shared" si="41"/>
        <v>0</v>
      </c>
      <c r="J180" s="31">
        <v>402219</v>
      </c>
      <c r="K180" s="36">
        <f t="shared" si="42"/>
        <v>0</v>
      </c>
      <c r="L180" s="31">
        <v>320480</v>
      </c>
      <c r="M180" s="36">
        <f t="shared" si="43"/>
        <v>0</v>
      </c>
      <c r="N180" s="31">
        <f t="shared" si="44"/>
        <v>1479408</v>
      </c>
      <c r="O180" s="36">
        <f t="shared" si="45"/>
        <v>0</v>
      </c>
      <c r="P180" s="31">
        <v>495657</v>
      </c>
      <c r="Q180" s="31">
        <v>0</v>
      </c>
      <c r="R180" s="31">
        <v>0</v>
      </c>
      <c r="S180" s="31">
        <v>2046296</v>
      </c>
      <c r="T180" s="36">
        <f t="shared" si="46"/>
        <v>0</v>
      </c>
      <c r="U180" s="36">
        <f t="shared" si="47"/>
        <v>-0.35342383946963318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588288</v>
      </c>
      <c r="E181" s="31">
        <v>896450</v>
      </c>
      <c r="F181" s="31">
        <v>6223280</v>
      </c>
      <c r="G181" s="36">
        <f t="shared" si="40"/>
        <v>10.57862815491732</v>
      </c>
      <c r="H181" s="31">
        <v>-5726472</v>
      </c>
      <c r="I181" s="36">
        <f t="shared" si="41"/>
        <v>-9.7341302219321157</v>
      </c>
      <c r="J181" s="31">
        <v>144084</v>
      </c>
      <c r="K181" s="36">
        <f t="shared" si="42"/>
        <v>0.16072731329131573</v>
      </c>
      <c r="L181" s="31">
        <v>134460</v>
      </c>
      <c r="M181" s="36">
        <f t="shared" si="43"/>
        <v>0.1499916336661275</v>
      </c>
      <c r="N181" s="31">
        <f t="shared" si="44"/>
        <v>775352</v>
      </c>
      <c r="O181" s="36">
        <f t="shared" si="45"/>
        <v>0.86491382676111328</v>
      </c>
      <c r="P181" s="31">
        <v>198201</v>
      </c>
      <c r="Q181" s="31">
        <v>909083</v>
      </c>
      <c r="R181" s="31">
        <v>560610</v>
      </c>
      <c r="S181" s="31">
        <v>677994</v>
      </c>
      <c r="T181" s="36">
        <f t="shared" si="46"/>
        <v>1.2093862043131589</v>
      </c>
      <c r="U181" s="36">
        <f t="shared" si="47"/>
        <v>-0.32159777195876915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61035</v>
      </c>
      <c r="E182" s="31">
        <v>61035</v>
      </c>
      <c r="F182" s="31">
        <v>2928</v>
      </c>
      <c r="G182" s="36">
        <f t="shared" si="40"/>
        <v>4.7972474809535509E-2</v>
      </c>
      <c r="H182" s="31">
        <v>76584</v>
      </c>
      <c r="I182" s="36">
        <f t="shared" si="41"/>
        <v>1.2547554681739985</v>
      </c>
      <c r="J182" s="31">
        <v>2495</v>
      </c>
      <c r="K182" s="36">
        <f t="shared" si="42"/>
        <v>4.0878184648152696E-2</v>
      </c>
      <c r="L182" s="31">
        <v>2041</v>
      </c>
      <c r="M182" s="36">
        <f t="shared" si="43"/>
        <v>3.343982960596379E-2</v>
      </c>
      <c r="N182" s="31">
        <f t="shared" si="44"/>
        <v>84048</v>
      </c>
      <c r="O182" s="36">
        <f t="shared" si="45"/>
        <v>1.3770459572376506</v>
      </c>
      <c r="P182" s="31">
        <v>6898</v>
      </c>
      <c r="Q182" s="31">
        <v>57963</v>
      </c>
      <c r="R182" s="31">
        <v>57963</v>
      </c>
      <c r="S182" s="31">
        <v>19599</v>
      </c>
      <c r="T182" s="36">
        <f t="shared" si="46"/>
        <v>0.33812949640287771</v>
      </c>
      <c r="U182" s="36">
        <f t="shared" si="47"/>
        <v>-0.70411713540156562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112000</v>
      </c>
      <c r="E184" s="31">
        <v>182310</v>
      </c>
      <c r="F184" s="31">
        <v>70603</v>
      </c>
      <c r="G184" s="36">
        <f t="shared" si="40"/>
        <v>0.63038392857142855</v>
      </c>
      <c r="H184" s="31">
        <v>20553</v>
      </c>
      <c r="I184" s="36">
        <f t="shared" si="41"/>
        <v>0.18350892857142856</v>
      </c>
      <c r="J184" s="31">
        <v>24746</v>
      </c>
      <c r="K184" s="36">
        <f t="shared" si="42"/>
        <v>0.13573583456749494</v>
      </c>
      <c r="L184" s="31">
        <v>262561</v>
      </c>
      <c r="M184" s="36">
        <f t="shared" si="43"/>
        <v>1.4401897866271736</v>
      </c>
      <c r="N184" s="31">
        <f t="shared" si="44"/>
        <v>378463</v>
      </c>
      <c r="O184" s="36">
        <f t="shared" si="45"/>
        <v>2.0759311063573036</v>
      </c>
      <c r="P184" s="31">
        <v>246065</v>
      </c>
      <c r="Q184" s="31">
        <v>100000</v>
      </c>
      <c r="R184" s="31">
        <v>83005</v>
      </c>
      <c r="S184" s="31">
        <v>291972</v>
      </c>
      <c r="T184" s="36">
        <f t="shared" si="46"/>
        <v>3.5175230407806759</v>
      </c>
      <c r="U184" s="36">
        <f t="shared" si="47"/>
        <v>6.7039196960152703E-2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761323</v>
      </c>
      <c r="E185" s="32">
        <f>SUM(E180:E184)</f>
        <v>1139795</v>
      </c>
      <c r="F185" s="32">
        <f>SUM(F180:F184)</f>
        <v>6633561</v>
      </c>
      <c r="G185" s="37">
        <f t="shared" si="40"/>
        <v>8.7132018867156251</v>
      </c>
      <c r="H185" s="32">
        <f>SUM(H180:H184)</f>
        <v>-5209376</v>
      </c>
      <c r="I185" s="37">
        <f t="shared" si="41"/>
        <v>-6.8425306998475026</v>
      </c>
      <c r="J185" s="32">
        <f>SUM(J180:J184)</f>
        <v>573544</v>
      </c>
      <c r="K185" s="37">
        <f t="shared" si="42"/>
        <v>0.50319925951596556</v>
      </c>
      <c r="L185" s="32">
        <f>SUM(L180:L184)</f>
        <v>719542</v>
      </c>
      <c r="M185" s="37">
        <f t="shared" si="43"/>
        <v>0.63129071455831964</v>
      </c>
      <c r="N185" s="32">
        <f t="shared" si="44"/>
        <v>2717271</v>
      </c>
      <c r="O185" s="37">
        <f t="shared" si="45"/>
        <v>2.3839997543417897</v>
      </c>
      <c r="P185" s="32">
        <f>SUM(P180:P184)</f>
        <v>946821</v>
      </c>
      <c r="Q185" s="32">
        <f>SUM(Q180:Q184)</f>
        <v>1067046</v>
      </c>
      <c r="R185" s="32">
        <f>SUM(R180:R184)</f>
        <v>701578</v>
      </c>
      <c r="S185" s="32">
        <f>SUM(S180:S184)</f>
        <v>3035861</v>
      </c>
      <c r="T185" s="37">
        <f t="shared" si="46"/>
        <v>4.327189564096936</v>
      </c>
      <c r="U185" s="37">
        <f t="shared" si="47"/>
        <v>-0.24004431671878845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6500000</v>
      </c>
      <c r="E186" s="31">
        <v>6500000</v>
      </c>
      <c r="F186" s="31">
        <v>594438</v>
      </c>
      <c r="G186" s="36">
        <f t="shared" si="40"/>
        <v>9.1452000000000006E-2</v>
      </c>
      <c r="H186" s="31">
        <v>131269</v>
      </c>
      <c r="I186" s="36">
        <f t="shared" si="41"/>
        <v>2.0195230769230771E-2</v>
      </c>
      <c r="J186" s="31">
        <v>1286720</v>
      </c>
      <c r="K186" s="36">
        <f t="shared" si="42"/>
        <v>0.19795692307692309</v>
      </c>
      <c r="L186" s="31">
        <v>1192537</v>
      </c>
      <c r="M186" s="36">
        <f t="shared" si="43"/>
        <v>0.18346723076923077</v>
      </c>
      <c r="N186" s="31">
        <f t="shared" si="44"/>
        <v>3204964</v>
      </c>
      <c r="O186" s="36">
        <f t="shared" si="45"/>
        <v>0.49307138461538463</v>
      </c>
      <c r="P186" s="31">
        <v>1138317</v>
      </c>
      <c r="Q186" s="31">
        <v>6665027</v>
      </c>
      <c r="R186" s="31">
        <v>5795123</v>
      </c>
      <c r="S186" s="31">
        <v>2992647</v>
      </c>
      <c r="T186" s="36">
        <f t="shared" si="46"/>
        <v>0.51640784846154253</v>
      </c>
      <c r="U186" s="36">
        <f t="shared" si="47"/>
        <v>4.7631722973477508E-2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13712249</v>
      </c>
      <c r="E187" s="31">
        <v>13712249</v>
      </c>
      <c r="F187" s="31">
        <v>1402954</v>
      </c>
      <c r="G187" s="36">
        <f t="shared" si="40"/>
        <v>0.10231392385012845</v>
      </c>
      <c r="H187" s="31">
        <v>3421435</v>
      </c>
      <c r="I187" s="36">
        <f t="shared" si="41"/>
        <v>0.24951669124444867</v>
      </c>
      <c r="J187" s="31">
        <v>3234862</v>
      </c>
      <c r="K187" s="36">
        <f t="shared" si="42"/>
        <v>0.2359103893168801</v>
      </c>
      <c r="L187" s="31">
        <v>-164904</v>
      </c>
      <c r="M187" s="36">
        <f t="shared" si="43"/>
        <v>-1.2026035991615964E-2</v>
      </c>
      <c r="N187" s="31">
        <f t="shared" si="44"/>
        <v>7894347</v>
      </c>
      <c r="O187" s="36">
        <f t="shared" si="45"/>
        <v>0.57571496841984127</v>
      </c>
      <c r="P187" s="31">
        <v>2952284</v>
      </c>
      <c r="Q187" s="31">
        <v>9423195</v>
      </c>
      <c r="R187" s="31">
        <v>8739153</v>
      </c>
      <c r="S187" s="31">
        <v>10258050</v>
      </c>
      <c r="T187" s="36">
        <f t="shared" si="46"/>
        <v>1.1738036855516776</v>
      </c>
      <c r="U187" s="36">
        <f t="shared" si="47"/>
        <v>-1.0558564148977538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259247</v>
      </c>
      <c r="E188" s="31">
        <v>130747</v>
      </c>
      <c r="F188" s="31">
        <v>17914</v>
      </c>
      <c r="G188" s="36">
        <f t="shared" si="40"/>
        <v>6.9100124591605694E-2</v>
      </c>
      <c r="H188" s="31">
        <v>-2370</v>
      </c>
      <c r="I188" s="36">
        <f t="shared" si="41"/>
        <v>-9.1418608508488045E-3</v>
      </c>
      <c r="J188" s="31">
        <v>8899</v>
      </c>
      <c r="K188" s="36">
        <f t="shared" si="42"/>
        <v>6.8062747137601631E-2</v>
      </c>
      <c r="L188" s="31">
        <v>206588</v>
      </c>
      <c r="M188" s="36">
        <f t="shared" si="43"/>
        <v>1.5800591982990049</v>
      </c>
      <c r="N188" s="31">
        <f t="shared" si="44"/>
        <v>231031</v>
      </c>
      <c r="O188" s="36">
        <f t="shared" si="45"/>
        <v>1.7670080384253559</v>
      </c>
      <c r="P188" s="31">
        <v>-54005</v>
      </c>
      <c r="Q188" s="31">
        <v>247610</v>
      </c>
      <c r="R188" s="31">
        <v>247610</v>
      </c>
      <c r="S188" s="31">
        <v>-86810</v>
      </c>
      <c r="T188" s="36">
        <f t="shared" si="46"/>
        <v>-0.35059165623359317</v>
      </c>
      <c r="U188" s="36">
        <f t="shared" si="47"/>
        <v>-4.8253495046754935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12695682</v>
      </c>
      <c r="E189" s="31">
        <v>744926</v>
      </c>
      <c r="F189" s="31">
        <v>20350</v>
      </c>
      <c r="G189" s="36">
        <f t="shared" si="40"/>
        <v>1.6029071931700873E-3</v>
      </c>
      <c r="H189" s="31">
        <v>29520</v>
      </c>
      <c r="I189" s="36">
        <f t="shared" si="41"/>
        <v>2.325200016824618E-3</v>
      </c>
      <c r="J189" s="31">
        <v>52200</v>
      </c>
      <c r="K189" s="36">
        <f t="shared" si="42"/>
        <v>7.0074074471826731E-2</v>
      </c>
      <c r="L189" s="31">
        <v>14528</v>
      </c>
      <c r="M189" s="36">
        <f t="shared" si="43"/>
        <v>1.9502608312772007E-2</v>
      </c>
      <c r="N189" s="31">
        <f t="shared" si="44"/>
        <v>116598</v>
      </c>
      <c r="O189" s="36">
        <f t="shared" si="45"/>
        <v>0.15652292979436883</v>
      </c>
      <c r="P189" s="31">
        <v>15200</v>
      </c>
      <c r="Q189" s="31">
        <v>12054178</v>
      </c>
      <c r="R189" s="31">
        <v>12056678</v>
      </c>
      <c r="S189" s="31">
        <v>81059</v>
      </c>
      <c r="T189" s="36">
        <f t="shared" si="46"/>
        <v>6.7231620517691527E-3</v>
      </c>
      <c r="U189" s="36">
        <f t="shared" si="47"/>
        <v>-4.4210526315789478E-2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53000000</v>
      </c>
      <c r="E190" s="31">
        <v>49044000</v>
      </c>
      <c r="F190" s="31">
        <v>22083333</v>
      </c>
      <c r="G190" s="36">
        <f t="shared" si="40"/>
        <v>0.4166666603773585</v>
      </c>
      <c r="H190" s="31">
        <v>17666667</v>
      </c>
      <c r="I190" s="36">
        <f t="shared" si="41"/>
        <v>0.3333333396226415</v>
      </c>
      <c r="J190" s="31">
        <v>13250000</v>
      </c>
      <c r="K190" s="36">
        <f t="shared" si="42"/>
        <v>0.27016556561455018</v>
      </c>
      <c r="L190" s="31">
        <v>0</v>
      </c>
      <c r="M190" s="36">
        <f t="shared" si="43"/>
        <v>0</v>
      </c>
      <c r="N190" s="31">
        <f t="shared" si="44"/>
        <v>53000000</v>
      </c>
      <c r="O190" s="36">
        <f t="shared" si="45"/>
        <v>1.0806622624582007</v>
      </c>
      <c r="P190" s="31">
        <v>0</v>
      </c>
      <c r="Q190" s="31">
        <v>51003000</v>
      </c>
      <c r="R190" s="31">
        <v>61028000</v>
      </c>
      <c r="S190" s="31">
        <v>14317615657</v>
      </c>
      <c r="T190" s="36">
        <f t="shared" si="46"/>
        <v>234.60732216359705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86167178</v>
      </c>
      <c r="E191" s="32">
        <f>SUM(E186:E190)</f>
        <v>70131922</v>
      </c>
      <c r="F191" s="32">
        <f>SUM(F186:F190)</f>
        <v>24118989</v>
      </c>
      <c r="G191" s="37">
        <f t="shared" si="40"/>
        <v>0.27990923643803212</v>
      </c>
      <c r="H191" s="32">
        <f>SUM(H186:H190)</f>
        <v>21246521</v>
      </c>
      <c r="I191" s="37">
        <f t="shared" si="41"/>
        <v>0.24657324857499685</v>
      </c>
      <c r="J191" s="32">
        <f>SUM(J186:J190)</f>
        <v>17832681</v>
      </c>
      <c r="K191" s="37">
        <f t="shared" si="42"/>
        <v>0.25427338209838313</v>
      </c>
      <c r="L191" s="32">
        <f>SUM(L186:L190)</f>
        <v>1248749</v>
      </c>
      <c r="M191" s="37">
        <f t="shared" si="43"/>
        <v>1.7805714778499869E-2</v>
      </c>
      <c r="N191" s="32">
        <f t="shared" si="44"/>
        <v>64446940</v>
      </c>
      <c r="O191" s="37">
        <f t="shared" si="45"/>
        <v>0.91893873948014715</v>
      </c>
      <c r="P191" s="32">
        <f>SUM(P186:P190)</f>
        <v>4051796</v>
      </c>
      <c r="Q191" s="32">
        <f>SUM(Q186:Q190)</f>
        <v>79393010</v>
      </c>
      <c r="R191" s="32">
        <f>SUM(R186:R190)</f>
        <v>87866564</v>
      </c>
      <c r="S191" s="32">
        <f>SUM(S186:S190)</f>
        <v>14330860603</v>
      </c>
      <c r="T191" s="37">
        <f t="shared" si="46"/>
        <v>163.09799712891925</v>
      </c>
      <c r="U191" s="37">
        <f t="shared" si="47"/>
        <v>-0.6918035853730049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4982218</v>
      </c>
      <c r="E192" s="31">
        <v>4982218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4121100</v>
      </c>
      <c r="R192" s="31">
        <v>4121100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634123</v>
      </c>
      <c r="E193" s="31">
        <v>541232</v>
      </c>
      <c r="F193" s="31">
        <v>168750</v>
      </c>
      <c r="G193" s="36">
        <f t="shared" si="40"/>
        <v>0.26611556433057942</v>
      </c>
      <c r="H193" s="31">
        <v>110975</v>
      </c>
      <c r="I193" s="36">
        <f t="shared" si="41"/>
        <v>0.17500548000939881</v>
      </c>
      <c r="J193" s="31">
        <v>206415</v>
      </c>
      <c r="K193" s="36">
        <f t="shared" si="42"/>
        <v>0.38137988884618795</v>
      </c>
      <c r="L193" s="31">
        <v>400775</v>
      </c>
      <c r="M193" s="36">
        <f t="shared" si="43"/>
        <v>0.74048651964407131</v>
      </c>
      <c r="N193" s="31">
        <f t="shared" si="44"/>
        <v>886915</v>
      </c>
      <c r="O193" s="36">
        <f t="shared" si="45"/>
        <v>1.6386965293995921</v>
      </c>
      <c r="P193" s="31">
        <v>2310852</v>
      </c>
      <c r="Q193" s="31">
        <v>9313787</v>
      </c>
      <c r="R193" s="31">
        <v>602206</v>
      </c>
      <c r="S193" s="31">
        <v>7851228</v>
      </c>
      <c r="T193" s="36">
        <f t="shared" si="46"/>
        <v>13.037445658130274</v>
      </c>
      <c r="U193" s="36">
        <f t="shared" si="47"/>
        <v>-0.82656829602241944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6641648</v>
      </c>
      <c r="E194" s="31">
        <v>6641648</v>
      </c>
      <c r="F194" s="31">
        <v>2075419</v>
      </c>
      <c r="G194" s="36">
        <f t="shared" si="40"/>
        <v>0.31248554575611354</v>
      </c>
      <c r="H194" s="31">
        <v>1510555</v>
      </c>
      <c r="I194" s="36">
        <f t="shared" si="41"/>
        <v>0.22743677472819998</v>
      </c>
      <c r="J194" s="31">
        <v>1581637</v>
      </c>
      <c r="K194" s="36">
        <f t="shared" si="42"/>
        <v>0.23813923893587857</v>
      </c>
      <c r="L194" s="31">
        <v>1631438</v>
      </c>
      <c r="M194" s="36">
        <f t="shared" si="43"/>
        <v>0.24563752851701867</v>
      </c>
      <c r="N194" s="31">
        <f t="shared" si="44"/>
        <v>6799049</v>
      </c>
      <c r="O194" s="36">
        <f t="shared" si="45"/>
        <v>1.0236990879372108</v>
      </c>
      <c r="P194" s="31">
        <v>2979932</v>
      </c>
      <c r="Q194" s="31">
        <v>9360047</v>
      </c>
      <c r="R194" s="31">
        <v>9355047</v>
      </c>
      <c r="S194" s="31">
        <v>7576365</v>
      </c>
      <c r="T194" s="36">
        <f t="shared" si="46"/>
        <v>0.80986926094545542</v>
      </c>
      <c r="U194" s="36">
        <f t="shared" si="47"/>
        <v>-0.45252509117657713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16361</v>
      </c>
      <c r="E195" s="31">
        <v>16371</v>
      </c>
      <c r="F195" s="31">
        <v>1999</v>
      </c>
      <c r="G195" s="36">
        <f t="shared" si="40"/>
        <v>0.12218079579487806</v>
      </c>
      <c r="H195" s="31">
        <v>264</v>
      </c>
      <c r="I195" s="36">
        <f t="shared" si="41"/>
        <v>1.6135933011429619E-2</v>
      </c>
      <c r="J195" s="31">
        <v>2830</v>
      </c>
      <c r="K195" s="36">
        <f t="shared" si="42"/>
        <v>0.17286665444994198</v>
      </c>
      <c r="L195" s="31">
        <v>2429</v>
      </c>
      <c r="M195" s="36">
        <f t="shared" si="43"/>
        <v>0.14837212143424347</v>
      </c>
      <c r="N195" s="31">
        <f t="shared" si="44"/>
        <v>7522</v>
      </c>
      <c r="O195" s="36">
        <f t="shared" si="45"/>
        <v>0.45947101582065847</v>
      </c>
      <c r="P195" s="31">
        <v>7773</v>
      </c>
      <c r="Q195" s="31">
        <v>4659190</v>
      </c>
      <c r="R195" s="31">
        <v>4669190</v>
      </c>
      <c r="S195" s="31">
        <v>270253</v>
      </c>
      <c r="T195" s="36">
        <f t="shared" si="46"/>
        <v>5.7880060567250424E-2</v>
      </c>
      <c r="U195" s="36">
        <f t="shared" si="47"/>
        <v>-0.68750804065354432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8537195</v>
      </c>
      <c r="E196" s="31">
        <v>14537195</v>
      </c>
      <c r="F196" s="31">
        <v>5179189</v>
      </c>
      <c r="G196" s="36">
        <f t="shared" si="40"/>
        <v>0.60666167283282157</v>
      </c>
      <c r="H196" s="31">
        <v>2411502</v>
      </c>
      <c r="I196" s="36">
        <f t="shared" si="41"/>
        <v>0.28247006188800888</v>
      </c>
      <c r="J196" s="31">
        <v>4206064</v>
      </c>
      <c r="K196" s="36">
        <f t="shared" si="42"/>
        <v>0.28933119491071008</v>
      </c>
      <c r="L196" s="31">
        <v>5447971</v>
      </c>
      <c r="M196" s="36">
        <f t="shared" si="43"/>
        <v>0.3747608118347453</v>
      </c>
      <c r="N196" s="31">
        <f t="shared" si="44"/>
        <v>17244726</v>
      </c>
      <c r="O196" s="36">
        <f t="shared" si="45"/>
        <v>1.1862485163059311</v>
      </c>
      <c r="P196" s="31">
        <v>286651</v>
      </c>
      <c r="Q196" s="31">
        <v>8107498</v>
      </c>
      <c r="R196" s="31">
        <v>11985188</v>
      </c>
      <c r="S196" s="31">
        <v>9081394</v>
      </c>
      <c r="T196" s="36">
        <f t="shared" si="46"/>
        <v>0.75771811005384315</v>
      </c>
      <c r="U196" s="36">
        <f t="shared" si="47"/>
        <v>18.005588677520748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52650</v>
      </c>
      <c r="E197" s="31">
        <v>52650</v>
      </c>
      <c r="F197" s="31">
        <v>24937</v>
      </c>
      <c r="G197" s="36">
        <f t="shared" si="40"/>
        <v>0.47363722697056032</v>
      </c>
      <c r="H197" s="31">
        <v>8257</v>
      </c>
      <c r="I197" s="36">
        <f t="shared" si="41"/>
        <v>0.15682811016144349</v>
      </c>
      <c r="J197" s="31">
        <v>17648</v>
      </c>
      <c r="K197" s="36">
        <f t="shared" si="42"/>
        <v>0.33519468186134854</v>
      </c>
      <c r="L197" s="31">
        <v>23513</v>
      </c>
      <c r="M197" s="36">
        <f t="shared" si="43"/>
        <v>0.44659069325735995</v>
      </c>
      <c r="N197" s="31">
        <f t="shared" si="44"/>
        <v>74355</v>
      </c>
      <c r="O197" s="36">
        <f t="shared" si="45"/>
        <v>1.4122507122507122</v>
      </c>
      <c r="P197" s="31">
        <v>6449</v>
      </c>
      <c r="Q197" s="31">
        <v>100000</v>
      </c>
      <c r="R197" s="31">
        <v>50000</v>
      </c>
      <c r="S197" s="31">
        <v>18282</v>
      </c>
      <c r="T197" s="36">
        <f t="shared" si="46"/>
        <v>0.36564000000000002</v>
      </c>
      <c r="U197" s="36">
        <f t="shared" si="47"/>
        <v>2.6459916266087764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20864195</v>
      </c>
      <c r="E198" s="32">
        <f>SUM(E192:E197)</f>
        <v>26771314</v>
      </c>
      <c r="F198" s="32">
        <f>SUM(F192:F197)</f>
        <v>7450294</v>
      </c>
      <c r="G198" s="37">
        <f t="shared" si="40"/>
        <v>0.35708514035648153</v>
      </c>
      <c r="H198" s="32">
        <f>SUM(H192:H197)</f>
        <v>4041553</v>
      </c>
      <c r="I198" s="37">
        <f t="shared" si="41"/>
        <v>0.19370759331956014</v>
      </c>
      <c r="J198" s="32">
        <f>SUM(J192:J197)</f>
        <v>6014594</v>
      </c>
      <c r="K198" s="37">
        <f t="shared" si="42"/>
        <v>0.22466562530326303</v>
      </c>
      <c r="L198" s="32">
        <f>SUM(L192:L197)</f>
        <v>7506126</v>
      </c>
      <c r="M198" s="37">
        <f t="shared" si="43"/>
        <v>0.2803794389771081</v>
      </c>
      <c r="N198" s="32">
        <f t="shared" si="44"/>
        <v>25012567</v>
      </c>
      <c r="O198" s="37">
        <f t="shared" si="45"/>
        <v>0.93430479355626694</v>
      </c>
      <c r="P198" s="32">
        <f>SUM(P192:P197)</f>
        <v>5591657</v>
      </c>
      <c r="Q198" s="32">
        <f>SUM(Q192:Q197)</f>
        <v>35661622</v>
      </c>
      <c r="R198" s="32">
        <f>SUM(R192:R197)</f>
        <v>30782731</v>
      </c>
      <c r="S198" s="32">
        <f>SUM(S192:S197)</f>
        <v>24797522</v>
      </c>
      <c r="T198" s="37">
        <f t="shared" si="46"/>
        <v>0.80556601686835383</v>
      </c>
      <c r="U198" s="37">
        <f t="shared" si="47"/>
        <v>0.34237954867403353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100227956</v>
      </c>
      <c r="E200" s="31">
        <v>108186190</v>
      </c>
      <c r="F200" s="31">
        <v>1407535</v>
      </c>
      <c r="G200" s="36">
        <f t="shared" si="40"/>
        <v>1.404333736986515E-2</v>
      </c>
      <c r="H200" s="31">
        <v>1501711</v>
      </c>
      <c r="I200" s="36">
        <f t="shared" si="41"/>
        <v>1.4982955454065132E-2</v>
      </c>
      <c r="J200" s="31">
        <v>66733504</v>
      </c>
      <c r="K200" s="36">
        <f t="shared" si="42"/>
        <v>0.61683939512057873</v>
      </c>
      <c r="L200" s="31">
        <v>1469782</v>
      </c>
      <c r="M200" s="36">
        <f t="shared" si="43"/>
        <v>1.3585671147121458E-2</v>
      </c>
      <c r="N200" s="31">
        <f t="shared" si="44"/>
        <v>71112532</v>
      </c>
      <c r="O200" s="36">
        <f t="shared" si="45"/>
        <v>0.65731616946673144</v>
      </c>
      <c r="P200" s="31">
        <v>91407049</v>
      </c>
      <c r="Q200" s="31">
        <v>68434390</v>
      </c>
      <c r="R200" s="31">
        <v>90434390</v>
      </c>
      <c r="S200" s="31">
        <v>93335800</v>
      </c>
      <c r="T200" s="36">
        <f t="shared" si="46"/>
        <v>1.0320830383220365</v>
      </c>
      <c r="U200" s="36">
        <f t="shared" si="47"/>
        <v>-0.98392047422950935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16810263</v>
      </c>
      <c r="E202" s="31">
        <v>18575381</v>
      </c>
      <c r="F202" s="31">
        <v>3830653</v>
      </c>
      <c r="G202" s="36">
        <f t="shared" si="40"/>
        <v>0.22787585179363345</v>
      </c>
      <c r="H202" s="31">
        <v>2485718</v>
      </c>
      <c r="I202" s="36">
        <f t="shared" si="41"/>
        <v>0.14786907260166007</v>
      </c>
      <c r="J202" s="31">
        <v>4168566</v>
      </c>
      <c r="K202" s="36">
        <f t="shared" si="42"/>
        <v>0.22441348578529829</v>
      </c>
      <c r="L202" s="31">
        <v>4835837</v>
      </c>
      <c r="M202" s="36">
        <f t="shared" si="43"/>
        <v>0.2603358176071866</v>
      </c>
      <c r="N202" s="31">
        <f t="shared" si="44"/>
        <v>15320774</v>
      </c>
      <c r="O202" s="36">
        <f t="shared" si="45"/>
        <v>0.82478921966661145</v>
      </c>
      <c r="P202" s="31">
        <v>4506545</v>
      </c>
      <c r="Q202" s="31">
        <v>24917736</v>
      </c>
      <c r="R202" s="31">
        <v>24917736</v>
      </c>
      <c r="S202" s="31">
        <v>13015910</v>
      </c>
      <c r="T202" s="36">
        <f t="shared" si="46"/>
        <v>0.5223552412626894</v>
      </c>
      <c r="U202" s="36">
        <f t="shared" si="47"/>
        <v>7.3069724145659265E-2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117038219</v>
      </c>
      <c r="E204" s="32">
        <f>SUM(E199:E203)</f>
        <v>126761571</v>
      </c>
      <c r="F204" s="32">
        <f>SUM(F199:F203)</f>
        <v>5238188</v>
      </c>
      <c r="G204" s="37">
        <f t="shared" si="40"/>
        <v>4.4756217624945235E-2</v>
      </c>
      <c r="H204" s="32">
        <f>SUM(H199:H203)</f>
        <v>3987429</v>
      </c>
      <c r="I204" s="37">
        <f t="shared" si="41"/>
        <v>3.4069460677627027E-2</v>
      </c>
      <c r="J204" s="32">
        <f>SUM(J199:J203)</f>
        <v>70902070</v>
      </c>
      <c r="K204" s="37">
        <f t="shared" si="42"/>
        <v>0.55933410607541301</v>
      </c>
      <c r="L204" s="32">
        <f>SUM(L199:L203)</f>
        <v>6305619</v>
      </c>
      <c r="M204" s="37">
        <f t="shared" si="43"/>
        <v>4.9743932252149195E-2</v>
      </c>
      <c r="N204" s="32">
        <f t="shared" si="44"/>
        <v>86433306</v>
      </c>
      <c r="O204" s="37">
        <f t="shared" si="45"/>
        <v>0.68185732724943904</v>
      </c>
      <c r="P204" s="32">
        <f>SUM(P199:P203)</f>
        <v>95913594</v>
      </c>
      <c r="Q204" s="32">
        <f>SUM(Q199:Q203)</f>
        <v>93352126</v>
      </c>
      <c r="R204" s="32">
        <f>SUM(R199:R203)</f>
        <v>115352126</v>
      </c>
      <c r="S204" s="32">
        <f>SUM(S199:S203)</f>
        <v>106351710</v>
      </c>
      <c r="T204" s="37">
        <f t="shared" si="46"/>
        <v>0.92197442464129353</v>
      </c>
      <c r="U204" s="37">
        <f t="shared" si="47"/>
        <v>-0.93425729620766795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234446325</v>
      </c>
      <c r="E205" s="32">
        <f>SUM(E173:E178,E180:E184,E186:E190,E192:E197,E199:E203)</f>
        <v>234420012</v>
      </c>
      <c r="F205" s="32">
        <f>SUM(F173:F178,F180:F184,F186:F190,F192:F197,F199:F203)</f>
        <v>43617842</v>
      </c>
      <c r="G205" s="37">
        <f t="shared" si="40"/>
        <v>0.18604617496136908</v>
      </c>
      <c r="H205" s="32">
        <f>SUM(H173:H178,H180:H184,H186:H190,H192:H197,H199:H203)</f>
        <v>24271118</v>
      </c>
      <c r="I205" s="37">
        <f t="shared" si="41"/>
        <v>0.10352526532458975</v>
      </c>
      <c r="J205" s="32">
        <f>SUM(J173:J178,J180:J184,J186:J190,J192:J197,J199:J203)</f>
        <v>95791235</v>
      </c>
      <c r="K205" s="37">
        <f t="shared" si="42"/>
        <v>0.4086307912995073</v>
      </c>
      <c r="L205" s="32">
        <f>SUM(L173:L178,L180:L184,L186:L190,L192:L197,L199:L203)</f>
        <v>16271848</v>
      </c>
      <c r="M205" s="37">
        <f t="shared" si="43"/>
        <v>6.9413220574359502E-2</v>
      </c>
      <c r="N205" s="32">
        <f t="shared" si="44"/>
        <v>179952043</v>
      </c>
      <c r="O205" s="37">
        <f t="shared" si="45"/>
        <v>0.76764795575558631</v>
      </c>
      <c r="P205" s="32">
        <f>SUM(P173:P178,P180:P184,P186:P190,P192:P197,P199:P203)</f>
        <v>106993335</v>
      </c>
      <c r="Q205" s="32">
        <f>SUM(Q173:Q178,Q180:Q184,Q186:Q190,Q192:Q197,Q199:Q203)</f>
        <v>250315396</v>
      </c>
      <c r="R205" s="32">
        <f>SUM(R173:R178,R180:R184,R186:R190,R192:R197,R199:R203)</f>
        <v>252510867</v>
      </c>
      <c r="S205" s="32">
        <f>SUM(S173:S178,S180:S184,S186:S190,S192:S197,S199:S203)</f>
        <v>14475064115</v>
      </c>
      <c r="T205" s="37">
        <f t="shared" si="46"/>
        <v>57.324519482957541</v>
      </c>
      <c r="U205" s="37">
        <f t="shared" si="47"/>
        <v>-0.84791718100945257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27910</v>
      </c>
      <c r="E208" s="31">
        <v>751456</v>
      </c>
      <c r="F208" s="31">
        <v>55605</v>
      </c>
      <c r="G208" s="36">
        <f t="shared" ref="G208:G231" si="48">IF(($D208     =0),0,($F208     /$D208     ))</f>
        <v>1.9922966678609817</v>
      </c>
      <c r="H208" s="31">
        <v>157209</v>
      </c>
      <c r="I208" s="36">
        <f t="shared" ref="I208:I231" si="49">IF(($D208     =0),0,($H208     /$D208     ))</f>
        <v>5.6327122895019706</v>
      </c>
      <c r="J208" s="31">
        <v>131330</v>
      </c>
      <c r="K208" s="36">
        <f t="shared" ref="K208:K231" si="50">IF(($E208     =0),0,($J208     /$E208     ))</f>
        <v>0.17476738491674829</v>
      </c>
      <c r="L208" s="31">
        <v>69271</v>
      </c>
      <c r="M208" s="36">
        <f t="shared" ref="M208:M231" si="51">IF(($E208     =0),0,($L208     /$E208     ))</f>
        <v>9.2182376612868877E-2</v>
      </c>
      <c r="N208" s="31">
        <f t="shared" ref="N208:N231" si="52">$F208     +$H208     +$J208     +$L208</f>
        <v>413415</v>
      </c>
      <c r="O208" s="36">
        <f t="shared" ref="O208:O231" si="53">IF(($E208     =0),0,($N208     /$E208     ))</f>
        <v>0.55015197163905805</v>
      </c>
      <c r="P208" s="31">
        <v>354845</v>
      </c>
      <c r="Q208" s="31">
        <v>66566</v>
      </c>
      <c r="R208" s="31">
        <v>66566</v>
      </c>
      <c r="S208" s="31">
        <v>988844</v>
      </c>
      <c r="T208" s="36">
        <f t="shared" ref="T208:T231" si="54">IF(($R208     =0),0,($S208     /$R208     ))</f>
        <v>14.855091187693416</v>
      </c>
      <c r="U208" s="36">
        <f t="shared" ref="U208:U231" si="55">IF(($P208     =0),0,(($L208     /$P208     )-1))</f>
        <v>-0.80478518789894182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8223107</v>
      </c>
      <c r="E209" s="31">
        <v>10721638</v>
      </c>
      <c r="F209" s="31">
        <v>2003139</v>
      </c>
      <c r="G209" s="36">
        <f t="shared" si="48"/>
        <v>0.24359880030747502</v>
      </c>
      <c r="H209" s="31">
        <v>665371</v>
      </c>
      <c r="I209" s="36">
        <f t="shared" si="49"/>
        <v>8.091479291221676E-2</v>
      </c>
      <c r="J209" s="31">
        <v>421035</v>
      </c>
      <c r="K209" s="36">
        <f t="shared" si="50"/>
        <v>3.9269652640762542E-2</v>
      </c>
      <c r="L209" s="31">
        <v>295643</v>
      </c>
      <c r="M209" s="36">
        <f t="shared" si="51"/>
        <v>2.7574424728758797E-2</v>
      </c>
      <c r="N209" s="31">
        <f t="shared" si="52"/>
        <v>3385188</v>
      </c>
      <c r="O209" s="36">
        <f t="shared" si="53"/>
        <v>0.31573421896915377</v>
      </c>
      <c r="P209" s="31">
        <v>356049</v>
      </c>
      <c r="Q209" s="31">
        <v>7032091</v>
      </c>
      <c r="R209" s="31">
        <v>7809215</v>
      </c>
      <c r="S209" s="31">
        <v>2117552</v>
      </c>
      <c r="T209" s="36">
        <f t="shared" si="54"/>
        <v>0.2711606736400522</v>
      </c>
      <c r="U209" s="36">
        <f t="shared" si="55"/>
        <v>-0.16965642369449152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5591488</v>
      </c>
      <c r="E210" s="31">
        <v>5595088</v>
      </c>
      <c r="F210" s="31">
        <v>89766</v>
      </c>
      <c r="G210" s="36">
        <f t="shared" si="48"/>
        <v>1.6054045005551295E-2</v>
      </c>
      <c r="H210" s="31">
        <v>224837</v>
      </c>
      <c r="I210" s="36">
        <f t="shared" si="49"/>
        <v>4.0210584373962709E-2</v>
      </c>
      <c r="J210" s="31">
        <v>606882</v>
      </c>
      <c r="K210" s="36">
        <f t="shared" si="50"/>
        <v>0.10846692670428061</v>
      </c>
      <c r="L210" s="31">
        <v>321003</v>
      </c>
      <c r="M210" s="36">
        <f t="shared" si="51"/>
        <v>5.7372287978312404E-2</v>
      </c>
      <c r="N210" s="31">
        <f t="shared" si="52"/>
        <v>1242488</v>
      </c>
      <c r="O210" s="36">
        <f t="shared" si="53"/>
        <v>0.22206764218900579</v>
      </c>
      <c r="P210" s="31">
        <v>82853</v>
      </c>
      <c r="Q210" s="31">
        <v>10835002</v>
      </c>
      <c r="R210" s="31">
        <v>5310055</v>
      </c>
      <c r="S210" s="31">
        <v>560624</v>
      </c>
      <c r="T210" s="36">
        <f t="shared" si="54"/>
        <v>0.10557781416576664</v>
      </c>
      <c r="U210" s="36">
        <f t="shared" si="55"/>
        <v>2.8743678563238508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10173936</v>
      </c>
      <c r="E211" s="31">
        <v>10173936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4930000</v>
      </c>
      <c r="E212" s="31">
        <v>4755000</v>
      </c>
      <c r="F212" s="31">
        <v>159829</v>
      </c>
      <c r="G212" s="36">
        <f t="shared" si="48"/>
        <v>3.2419675456389449E-2</v>
      </c>
      <c r="H212" s="31">
        <v>123314</v>
      </c>
      <c r="I212" s="36">
        <f t="shared" si="49"/>
        <v>2.5012981744421906E-2</v>
      </c>
      <c r="J212" s="31">
        <v>54550</v>
      </c>
      <c r="K212" s="36">
        <f t="shared" si="50"/>
        <v>1.1472134595162987E-2</v>
      </c>
      <c r="L212" s="31">
        <v>345402</v>
      </c>
      <c r="M212" s="36">
        <f t="shared" si="51"/>
        <v>7.2639747634069399E-2</v>
      </c>
      <c r="N212" s="31">
        <f t="shared" si="52"/>
        <v>683095</v>
      </c>
      <c r="O212" s="36">
        <f t="shared" si="53"/>
        <v>0.14365825446898003</v>
      </c>
      <c r="P212" s="31">
        <v>221087</v>
      </c>
      <c r="Q212" s="31">
        <v>4800000</v>
      </c>
      <c r="R212" s="31">
        <v>4800000</v>
      </c>
      <c r="S212" s="31">
        <v>631962</v>
      </c>
      <c r="T212" s="36">
        <f t="shared" si="54"/>
        <v>0.13165874999999999</v>
      </c>
      <c r="U212" s="36">
        <f t="shared" si="55"/>
        <v>0.56228995825172889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8888564</v>
      </c>
      <c r="E213" s="31">
        <v>8888564</v>
      </c>
      <c r="F213" s="31">
        <v>1171323</v>
      </c>
      <c r="G213" s="36">
        <f t="shared" si="48"/>
        <v>0.13177865400980407</v>
      </c>
      <c r="H213" s="31">
        <v>1091049</v>
      </c>
      <c r="I213" s="36">
        <f t="shared" si="49"/>
        <v>0.12274749892108557</v>
      </c>
      <c r="J213" s="31">
        <v>974855</v>
      </c>
      <c r="K213" s="36">
        <f t="shared" si="50"/>
        <v>0.1096751961284185</v>
      </c>
      <c r="L213" s="31">
        <v>4018549</v>
      </c>
      <c r="M213" s="36">
        <f t="shared" si="51"/>
        <v>0.45210328687513529</v>
      </c>
      <c r="N213" s="31">
        <f t="shared" si="52"/>
        <v>7255776</v>
      </c>
      <c r="O213" s="36">
        <f t="shared" si="53"/>
        <v>0.81630463593444336</v>
      </c>
      <c r="P213" s="31">
        <v>1133989</v>
      </c>
      <c r="Q213" s="31">
        <v>8440250</v>
      </c>
      <c r="R213" s="31">
        <v>8440250</v>
      </c>
      <c r="S213" s="31">
        <v>6027483</v>
      </c>
      <c r="T213" s="36">
        <f t="shared" si="54"/>
        <v>0.71413560024880784</v>
      </c>
      <c r="U213" s="36">
        <f t="shared" si="55"/>
        <v>2.5437283783176028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39940550</v>
      </c>
      <c r="E214" s="31">
        <v>23340550</v>
      </c>
      <c r="F214" s="31">
        <v>1051331</v>
      </c>
      <c r="G214" s="36">
        <f t="shared" si="48"/>
        <v>2.6322396662038956E-2</v>
      </c>
      <c r="H214" s="31">
        <v>1246026</v>
      </c>
      <c r="I214" s="36">
        <f t="shared" si="49"/>
        <v>3.1197016565871025E-2</v>
      </c>
      <c r="J214" s="31">
        <v>1433099</v>
      </c>
      <c r="K214" s="36">
        <f t="shared" si="50"/>
        <v>6.1399538571284738E-2</v>
      </c>
      <c r="L214" s="31">
        <v>1172614</v>
      </c>
      <c r="M214" s="36">
        <f t="shared" si="51"/>
        <v>5.0239347401839288E-2</v>
      </c>
      <c r="N214" s="31">
        <f t="shared" si="52"/>
        <v>4903070</v>
      </c>
      <c r="O214" s="36">
        <f t="shared" si="53"/>
        <v>0.21006660082988618</v>
      </c>
      <c r="P214" s="31">
        <v>1393650</v>
      </c>
      <c r="Q214" s="31">
        <v>37930247</v>
      </c>
      <c r="R214" s="31">
        <v>37930247</v>
      </c>
      <c r="S214" s="31">
        <v>2866113</v>
      </c>
      <c r="T214" s="36">
        <f t="shared" si="54"/>
        <v>7.5562729660052036E-2</v>
      </c>
      <c r="U214" s="36">
        <f t="shared" si="55"/>
        <v>-0.15860223155024578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77775555</v>
      </c>
      <c r="E216" s="32">
        <f>SUM(E208:E215)</f>
        <v>64226232</v>
      </c>
      <c r="F216" s="32">
        <f>SUM(F208:F215)</f>
        <v>4530993</v>
      </c>
      <c r="G216" s="37">
        <f t="shared" si="48"/>
        <v>5.8257289195814806E-2</v>
      </c>
      <c r="H216" s="32">
        <f>SUM(H208:H215)</f>
        <v>3507806</v>
      </c>
      <c r="I216" s="37">
        <f t="shared" si="49"/>
        <v>4.5101651797920313E-2</v>
      </c>
      <c r="J216" s="32">
        <f>SUM(J208:J215)</f>
        <v>3621751</v>
      </c>
      <c r="K216" s="37">
        <f t="shared" si="50"/>
        <v>5.6390525914707251E-2</v>
      </c>
      <c r="L216" s="32">
        <f>SUM(L208:L215)</f>
        <v>6222482</v>
      </c>
      <c r="M216" s="37">
        <f t="shared" si="51"/>
        <v>9.6883809095324167E-2</v>
      </c>
      <c r="N216" s="32">
        <f t="shared" si="52"/>
        <v>17883032</v>
      </c>
      <c r="O216" s="37">
        <f t="shared" si="53"/>
        <v>0.27843813101164022</v>
      </c>
      <c r="P216" s="32">
        <f>SUM(P208:P215)</f>
        <v>3542473</v>
      </c>
      <c r="Q216" s="32">
        <f>SUM(Q208:Q215)</f>
        <v>69104156</v>
      </c>
      <c r="R216" s="32">
        <f>SUM(R208:R215)</f>
        <v>64356333</v>
      </c>
      <c r="S216" s="32">
        <f>SUM(S208:S215)</f>
        <v>13192578</v>
      </c>
      <c r="T216" s="37">
        <f t="shared" si="54"/>
        <v>0.2049926927937302</v>
      </c>
      <c r="U216" s="37">
        <f t="shared" si="55"/>
        <v>0.7565361824917225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2623143</v>
      </c>
      <c r="E217" s="31">
        <v>2623143</v>
      </c>
      <c r="F217" s="31">
        <v>397466</v>
      </c>
      <c r="G217" s="36">
        <f t="shared" si="48"/>
        <v>0.15152281061306988</v>
      </c>
      <c r="H217" s="31">
        <v>301808</v>
      </c>
      <c r="I217" s="36">
        <f t="shared" si="49"/>
        <v>0.11505587000022492</v>
      </c>
      <c r="J217" s="31">
        <v>658617</v>
      </c>
      <c r="K217" s="36">
        <f t="shared" si="50"/>
        <v>0.25107933498097512</v>
      </c>
      <c r="L217" s="31">
        <v>133428</v>
      </c>
      <c r="M217" s="36">
        <f t="shared" si="51"/>
        <v>5.0865698133879853E-2</v>
      </c>
      <c r="N217" s="31">
        <f t="shared" si="52"/>
        <v>1491319</v>
      </c>
      <c r="O217" s="36">
        <f t="shared" si="53"/>
        <v>0.5685237137281498</v>
      </c>
      <c r="P217" s="31">
        <v>582880</v>
      </c>
      <c r="Q217" s="31">
        <v>2215863</v>
      </c>
      <c r="R217" s="31">
        <v>2623143</v>
      </c>
      <c r="S217" s="31">
        <v>2460437</v>
      </c>
      <c r="T217" s="36">
        <f t="shared" si="54"/>
        <v>0.93797288214939101</v>
      </c>
      <c r="U217" s="36">
        <f t="shared" si="55"/>
        <v>-0.77108838869063956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26869762</v>
      </c>
      <c r="E218" s="31">
        <v>26234192</v>
      </c>
      <c r="F218" s="31">
        <v>6636887</v>
      </c>
      <c r="G218" s="36">
        <f t="shared" si="48"/>
        <v>0.24700207616278849</v>
      </c>
      <c r="H218" s="31">
        <v>5136840</v>
      </c>
      <c r="I218" s="36">
        <f t="shared" si="49"/>
        <v>0.19117549310634013</v>
      </c>
      <c r="J218" s="31">
        <v>5024265</v>
      </c>
      <c r="K218" s="36">
        <f t="shared" si="50"/>
        <v>0.1915159041299995</v>
      </c>
      <c r="L218" s="31">
        <v>7649656</v>
      </c>
      <c r="M218" s="36">
        <f t="shared" si="51"/>
        <v>0.2915910655834188</v>
      </c>
      <c r="N218" s="31">
        <f t="shared" si="52"/>
        <v>24447648</v>
      </c>
      <c r="O218" s="36">
        <f t="shared" si="53"/>
        <v>0.9319001705865384</v>
      </c>
      <c r="P218" s="31">
        <v>4223964</v>
      </c>
      <c r="Q218" s="31">
        <v>24131262</v>
      </c>
      <c r="R218" s="31">
        <v>27462198</v>
      </c>
      <c r="S218" s="31">
        <v>24532012</v>
      </c>
      <c r="T218" s="36">
        <f t="shared" si="54"/>
        <v>0.89330111158618841</v>
      </c>
      <c r="U218" s="36">
        <f t="shared" si="55"/>
        <v>0.8110135408351018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20023908</v>
      </c>
      <c r="E219" s="31">
        <v>20023908</v>
      </c>
      <c r="F219" s="31">
        <v>1011387</v>
      </c>
      <c r="G219" s="36">
        <f t="shared" si="48"/>
        <v>5.0508971575378793E-2</v>
      </c>
      <c r="H219" s="31">
        <v>1333935</v>
      </c>
      <c r="I219" s="36">
        <f t="shared" si="49"/>
        <v>6.6617115899653551E-2</v>
      </c>
      <c r="J219" s="31">
        <v>1078127</v>
      </c>
      <c r="K219" s="36">
        <f t="shared" si="50"/>
        <v>5.3841987288395454E-2</v>
      </c>
      <c r="L219" s="31">
        <v>628347</v>
      </c>
      <c r="M219" s="36">
        <f t="shared" si="51"/>
        <v>3.1379838541008079E-2</v>
      </c>
      <c r="N219" s="31">
        <f t="shared" si="52"/>
        <v>4051796</v>
      </c>
      <c r="O219" s="36">
        <f t="shared" si="53"/>
        <v>0.20234791330443588</v>
      </c>
      <c r="P219" s="31">
        <v>1239971</v>
      </c>
      <c r="Q219" s="31">
        <v>19070388</v>
      </c>
      <c r="R219" s="31">
        <v>19070388</v>
      </c>
      <c r="S219" s="31">
        <v>3675184</v>
      </c>
      <c r="T219" s="36">
        <f t="shared" si="54"/>
        <v>0.19271679212819373</v>
      </c>
      <c r="U219" s="36">
        <f t="shared" si="55"/>
        <v>-0.49325669713243292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12074745</v>
      </c>
      <c r="E220" s="31">
        <v>3528155</v>
      </c>
      <c r="F220" s="31">
        <v>81274</v>
      </c>
      <c r="G220" s="36">
        <f t="shared" si="48"/>
        <v>6.7309081889514021E-3</v>
      </c>
      <c r="H220" s="31">
        <v>40669</v>
      </c>
      <c r="I220" s="36">
        <f t="shared" si="49"/>
        <v>3.368104253961471E-3</v>
      </c>
      <c r="J220" s="31">
        <v>58948</v>
      </c>
      <c r="K220" s="36">
        <f t="shared" si="50"/>
        <v>1.6707882731909453E-2</v>
      </c>
      <c r="L220" s="31">
        <v>127554</v>
      </c>
      <c r="M220" s="36">
        <f t="shared" si="51"/>
        <v>3.6153173542545609E-2</v>
      </c>
      <c r="N220" s="31">
        <f t="shared" si="52"/>
        <v>308445</v>
      </c>
      <c r="O220" s="36">
        <f t="shared" si="53"/>
        <v>8.74238801866698E-2</v>
      </c>
      <c r="P220" s="31">
        <v>6040</v>
      </c>
      <c r="Q220" s="31">
        <v>8224008</v>
      </c>
      <c r="R220" s="31">
        <v>2454261</v>
      </c>
      <c r="S220" s="31">
        <v>23656</v>
      </c>
      <c r="T220" s="36">
        <f t="shared" si="54"/>
        <v>9.6387466532695584E-3</v>
      </c>
      <c r="U220" s="36">
        <f t="shared" si="55"/>
        <v>20.118211920529802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5470585</v>
      </c>
      <c r="E222" s="31">
        <v>5544585</v>
      </c>
      <c r="F222" s="31">
        <v>109310</v>
      </c>
      <c r="G222" s="36">
        <f t="shared" si="48"/>
        <v>1.998140966642507E-2</v>
      </c>
      <c r="H222" s="31">
        <v>239222</v>
      </c>
      <c r="I222" s="36">
        <f t="shared" si="49"/>
        <v>4.372877854927764E-2</v>
      </c>
      <c r="J222" s="31">
        <v>165688</v>
      </c>
      <c r="K222" s="36">
        <f t="shared" si="50"/>
        <v>2.9882849663229981E-2</v>
      </c>
      <c r="L222" s="31">
        <v>462625</v>
      </c>
      <c r="M222" s="36">
        <f t="shared" si="51"/>
        <v>8.3437263564360542E-2</v>
      </c>
      <c r="N222" s="31">
        <f t="shared" si="52"/>
        <v>976845</v>
      </c>
      <c r="O222" s="36">
        <f t="shared" si="53"/>
        <v>0.1761800026512354</v>
      </c>
      <c r="P222" s="31">
        <v>312944</v>
      </c>
      <c r="Q222" s="31">
        <v>4950000</v>
      </c>
      <c r="R222" s="31">
        <v>5230000</v>
      </c>
      <c r="S222" s="31">
        <v>958961</v>
      </c>
      <c r="T222" s="36">
        <f t="shared" si="54"/>
        <v>0.18335774378585087</v>
      </c>
      <c r="U222" s="36">
        <f t="shared" si="55"/>
        <v>0.4782996318830206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479000</v>
      </c>
      <c r="E223" s="31">
        <v>479000</v>
      </c>
      <c r="F223" s="31">
        <v>8599</v>
      </c>
      <c r="G223" s="36">
        <f t="shared" si="48"/>
        <v>1.7951983298538622E-2</v>
      </c>
      <c r="H223" s="31">
        <v>86497</v>
      </c>
      <c r="I223" s="36">
        <f t="shared" si="49"/>
        <v>0.18057828810020876</v>
      </c>
      <c r="J223" s="31">
        <v>10502</v>
      </c>
      <c r="K223" s="36">
        <f t="shared" si="50"/>
        <v>2.1924843423799582E-2</v>
      </c>
      <c r="L223" s="31">
        <v>143800</v>
      </c>
      <c r="M223" s="36">
        <f t="shared" si="51"/>
        <v>0.30020876826722337</v>
      </c>
      <c r="N223" s="31">
        <f t="shared" si="52"/>
        <v>249398</v>
      </c>
      <c r="O223" s="36">
        <f t="shared" si="53"/>
        <v>0.52066388308977041</v>
      </c>
      <c r="P223" s="31">
        <v>8517</v>
      </c>
      <c r="Q223" s="31">
        <v>174000</v>
      </c>
      <c r="R223" s="31">
        <v>174000</v>
      </c>
      <c r="S223" s="31">
        <v>43249</v>
      </c>
      <c r="T223" s="36">
        <f t="shared" si="54"/>
        <v>0.24855747126436781</v>
      </c>
      <c r="U223" s="36">
        <f t="shared" si="55"/>
        <v>15.883879300223082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67541143</v>
      </c>
      <c r="E224" s="32">
        <f>SUM(E217:E223)</f>
        <v>58432983</v>
      </c>
      <c r="F224" s="32">
        <f>SUM(F217:F223)</f>
        <v>8244923</v>
      </c>
      <c r="G224" s="37">
        <f t="shared" si="48"/>
        <v>0.12207260099225742</v>
      </c>
      <c r="H224" s="32">
        <f>SUM(H217:H223)</f>
        <v>7138971</v>
      </c>
      <c r="I224" s="37">
        <f t="shared" si="49"/>
        <v>0.105698107596432</v>
      </c>
      <c r="J224" s="32">
        <f>SUM(J217:J223)</f>
        <v>6996147</v>
      </c>
      <c r="K224" s="37">
        <f t="shared" si="50"/>
        <v>0.1197294172026097</v>
      </c>
      <c r="L224" s="32">
        <f>SUM(L217:L223)</f>
        <v>9145410</v>
      </c>
      <c r="M224" s="37">
        <f t="shared" si="51"/>
        <v>0.15651109237397653</v>
      </c>
      <c r="N224" s="32">
        <f t="shared" si="52"/>
        <v>31525451</v>
      </c>
      <c r="O224" s="37">
        <f t="shared" si="53"/>
        <v>0.53951466075247267</v>
      </c>
      <c r="P224" s="32">
        <f>SUM(P217:P223)</f>
        <v>6374316</v>
      </c>
      <c r="Q224" s="32">
        <f>SUM(Q217:Q223)</f>
        <v>58765521</v>
      </c>
      <c r="R224" s="32">
        <f>SUM(R217:R223)</f>
        <v>57013990</v>
      </c>
      <c r="S224" s="32">
        <f>SUM(S217:S223)</f>
        <v>31693499</v>
      </c>
      <c r="T224" s="37">
        <f t="shared" si="54"/>
        <v>0.55588986141822383</v>
      </c>
      <c r="U224" s="37">
        <f t="shared" si="55"/>
        <v>0.43472805552784011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1100000</v>
      </c>
      <c r="E225" s="31">
        <v>1100000</v>
      </c>
      <c r="F225" s="31">
        <v>240150</v>
      </c>
      <c r="G225" s="36">
        <f t="shared" si="48"/>
        <v>0.21831818181818183</v>
      </c>
      <c r="H225" s="31">
        <v>401229</v>
      </c>
      <c r="I225" s="36">
        <f t="shared" si="49"/>
        <v>0.36475363636363639</v>
      </c>
      <c r="J225" s="31">
        <v>428641</v>
      </c>
      <c r="K225" s="36">
        <f t="shared" si="50"/>
        <v>0.38967363636363639</v>
      </c>
      <c r="L225" s="31">
        <v>500692</v>
      </c>
      <c r="M225" s="36">
        <f t="shared" si="51"/>
        <v>0.45517454545454544</v>
      </c>
      <c r="N225" s="31">
        <f t="shared" si="52"/>
        <v>1570712</v>
      </c>
      <c r="O225" s="36">
        <f t="shared" si="53"/>
        <v>1.4279200000000001</v>
      </c>
      <c r="P225" s="31">
        <v>524761</v>
      </c>
      <c r="Q225" s="31">
        <v>0</v>
      </c>
      <c r="R225" s="31">
        <v>0</v>
      </c>
      <c r="S225" s="31">
        <v>1888053</v>
      </c>
      <c r="T225" s="36">
        <f t="shared" si="54"/>
        <v>0</v>
      </c>
      <c r="U225" s="36">
        <f t="shared" si="55"/>
        <v>-4.5866594506832614E-2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51423</v>
      </c>
      <c r="E226" s="31">
        <v>3544347</v>
      </c>
      <c r="F226" s="31">
        <v>52689</v>
      </c>
      <c r="G226" s="36">
        <f t="shared" si="48"/>
        <v>1.0246193337611575</v>
      </c>
      <c r="H226" s="31">
        <v>36906</v>
      </c>
      <c r="I226" s="36">
        <f t="shared" si="49"/>
        <v>0.71769441689516367</v>
      </c>
      <c r="J226" s="31">
        <v>23929</v>
      </c>
      <c r="K226" s="36">
        <f t="shared" si="50"/>
        <v>6.7513141348744914E-3</v>
      </c>
      <c r="L226" s="31">
        <v>32408</v>
      </c>
      <c r="M226" s="36">
        <f t="shared" si="51"/>
        <v>9.1435742606466013E-3</v>
      </c>
      <c r="N226" s="31">
        <f t="shared" si="52"/>
        <v>145932</v>
      </c>
      <c r="O226" s="36">
        <f t="shared" si="53"/>
        <v>4.1173169557043934E-2</v>
      </c>
      <c r="P226" s="31">
        <v>224849</v>
      </c>
      <c r="Q226" s="31">
        <v>9787576</v>
      </c>
      <c r="R226" s="31">
        <v>3037918</v>
      </c>
      <c r="S226" s="31">
        <v>363432</v>
      </c>
      <c r="T226" s="36">
        <f t="shared" si="54"/>
        <v>0.11963193213246703</v>
      </c>
      <c r="U226" s="36">
        <f t="shared" si="55"/>
        <v>-0.85586771566695874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11242</v>
      </c>
      <c r="E227" s="31">
        <v>11170</v>
      </c>
      <c r="F227" s="31">
        <v>37796</v>
      </c>
      <c r="G227" s="36">
        <f t="shared" si="48"/>
        <v>3.3620352250489236</v>
      </c>
      <c r="H227" s="31">
        <v>17110</v>
      </c>
      <c r="I227" s="36">
        <f t="shared" si="49"/>
        <v>1.521971179505426</v>
      </c>
      <c r="J227" s="31">
        <v>16156963</v>
      </c>
      <c r="K227" s="36">
        <f t="shared" si="50"/>
        <v>1446.460429722471</v>
      </c>
      <c r="L227" s="31">
        <v>152693</v>
      </c>
      <c r="M227" s="36">
        <f t="shared" si="51"/>
        <v>13.669919427036705</v>
      </c>
      <c r="N227" s="31">
        <f t="shared" si="52"/>
        <v>16364562</v>
      </c>
      <c r="O227" s="36">
        <f t="shared" si="53"/>
        <v>1465.0458370635631</v>
      </c>
      <c r="P227" s="31">
        <v>3402</v>
      </c>
      <c r="Q227" s="31">
        <v>0</v>
      </c>
      <c r="R227" s="31">
        <v>0</v>
      </c>
      <c r="S227" s="31">
        <v>7665</v>
      </c>
      <c r="T227" s="36">
        <f t="shared" si="54"/>
        <v>0</v>
      </c>
      <c r="U227" s="36">
        <f t="shared" si="55"/>
        <v>43.883303938859491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42406953</v>
      </c>
      <c r="E228" s="31">
        <v>26962264</v>
      </c>
      <c r="F228" s="31">
        <v>718939</v>
      </c>
      <c r="G228" s="36">
        <f t="shared" si="48"/>
        <v>1.6953328384616551E-2</v>
      </c>
      <c r="H228" s="31">
        <v>587535</v>
      </c>
      <c r="I228" s="36">
        <f t="shared" si="49"/>
        <v>1.3854685574792417E-2</v>
      </c>
      <c r="J228" s="31">
        <v>556775</v>
      </c>
      <c r="K228" s="36">
        <f t="shared" si="50"/>
        <v>2.065015756837037E-2</v>
      </c>
      <c r="L228" s="31">
        <v>670876</v>
      </c>
      <c r="M228" s="36">
        <f t="shared" si="51"/>
        <v>2.4882035128800755E-2</v>
      </c>
      <c r="N228" s="31">
        <f t="shared" si="52"/>
        <v>2534125</v>
      </c>
      <c r="O228" s="36">
        <f t="shared" si="53"/>
        <v>9.3987841673829758E-2</v>
      </c>
      <c r="P228" s="31">
        <v>632952</v>
      </c>
      <c r="Q228" s="31">
        <v>10883136</v>
      </c>
      <c r="R228" s="31">
        <v>4879869</v>
      </c>
      <c r="S228" s="31">
        <v>2487737</v>
      </c>
      <c r="T228" s="36">
        <f t="shared" si="54"/>
        <v>0.50979585722485588</v>
      </c>
      <c r="U228" s="36">
        <f t="shared" si="55"/>
        <v>5.9916075784577583E-2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43569618</v>
      </c>
      <c r="E230" s="32">
        <f>SUM(E225:E229)</f>
        <v>31617781</v>
      </c>
      <c r="F230" s="32">
        <f>SUM(F225:F229)</f>
        <v>1049574</v>
      </c>
      <c r="G230" s="37">
        <f t="shared" si="48"/>
        <v>2.4089584627526455E-2</v>
      </c>
      <c r="H230" s="32">
        <f>SUM(H225:H229)</f>
        <v>1042780</v>
      </c>
      <c r="I230" s="37">
        <f t="shared" si="49"/>
        <v>2.3933650278962739E-2</v>
      </c>
      <c r="J230" s="32">
        <f>SUM(J225:J229)</f>
        <v>17166308</v>
      </c>
      <c r="K230" s="37">
        <f t="shared" si="50"/>
        <v>0.54293209254627961</v>
      </c>
      <c r="L230" s="32">
        <f>SUM(L225:L229)</f>
        <v>1356669</v>
      </c>
      <c r="M230" s="37">
        <f t="shared" si="51"/>
        <v>4.2908419158194565E-2</v>
      </c>
      <c r="N230" s="32">
        <f t="shared" si="52"/>
        <v>20615331</v>
      </c>
      <c r="O230" s="37">
        <f t="shared" si="53"/>
        <v>0.65201700903678217</v>
      </c>
      <c r="P230" s="32">
        <f>SUM(P225:P229)</f>
        <v>1385964</v>
      </c>
      <c r="Q230" s="32">
        <f>SUM(Q225:Q229)</f>
        <v>20670712</v>
      </c>
      <c r="R230" s="32">
        <f>SUM(R225:R229)</f>
        <v>7917787</v>
      </c>
      <c r="S230" s="32">
        <f>SUM(S225:S229)</f>
        <v>4746887</v>
      </c>
      <c r="T230" s="37">
        <f t="shared" si="54"/>
        <v>0.59952193712712909</v>
      </c>
      <c r="U230" s="37">
        <f t="shared" si="55"/>
        <v>-2.1136912647081729E-2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188886316</v>
      </c>
      <c r="E231" s="32">
        <f>SUM(E208:E215,E217:E223,E225:E229)</f>
        <v>154276996</v>
      </c>
      <c r="F231" s="32">
        <f>SUM(F208:F215,F217:F223,F225:F229)</f>
        <v>13825490</v>
      </c>
      <c r="G231" s="37">
        <f t="shared" si="48"/>
        <v>7.3194767587081322E-2</v>
      </c>
      <c r="H231" s="32">
        <f>SUM(H208:H215,H217:H223,H225:H229)</f>
        <v>11689557</v>
      </c>
      <c r="I231" s="37">
        <f t="shared" si="49"/>
        <v>6.1886732970110978E-2</v>
      </c>
      <c r="J231" s="32">
        <f>SUM(J208:J215,J217:J223,J225:J229)</f>
        <v>27784206</v>
      </c>
      <c r="K231" s="37">
        <f t="shared" si="50"/>
        <v>0.18009299325480774</v>
      </c>
      <c r="L231" s="32">
        <f>SUM(L208:L215,L217:L223,L225:L229)</f>
        <v>16724561</v>
      </c>
      <c r="M231" s="37">
        <f t="shared" si="51"/>
        <v>0.10840605815270088</v>
      </c>
      <c r="N231" s="32">
        <f t="shared" si="52"/>
        <v>70023814</v>
      </c>
      <c r="O231" s="37">
        <f t="shared" si="53"/>
        <v>0.45388370149493967</v>
      </c>
      <c r="P231" s="32">
        <f>SUM(P208:P215,P217:P223,P225:P229)</f>
        <v>11302753</v>
      </c>
      <c r="Q231" s="32">
        <f>SUM(Q208:Q215,Q217:Q223,Q225:Q229)</f>
        <v>148540389</v>
      </c>
      <c r="R231" s="32">
        <f>SUM(R208:R215,R217:R223,R225:R229)</f>
        <v>129288110</v>
      </c>
      <c r="S231" s="32">
        <f>SUM(S208:S215,S217:S223,S225:S229)</f>
        <v>49632964</v>
      </c>
      <c r="T231" s="37">
        <f t="shared" si="54"/>
        <v>0.38389426529632154</v>
      </c>
      <c r="U231" s="37">
        <f t="shared" si="55"/>
        <v>0.47968915183760985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2150</v>
      </c>
      <c r="E235" s="31">
        <v>11178</v>
      </c>
      <c r="F235" s="31">
        <v>0</v>
      </c>
      <c r="G235" s="36">
        <f t="shared" si="56"/>
        <v>0</v>
      </c>
      <c r="H235" s="31">
        <v>4514</v>
      </c>
      <c r="I235" s="36">
        <f t="shared" si="57"/>
        <v>2.0995348837209304</v>
      </c>
      <c r="J235" s="31">
        <v>832</v>
      </c>
      <c r="K235" s="36">
        <f t="shared" si="58"/>
        <v>7.4431919842547864E-2</v>
      </c>
      <c r="L235" s="31">
        <v>2770264</v>
      </c>
      <c r="M235" s="36">
        <f t="shared" si="59"/>
        <v>247.83181248881732</v>
      </c>
      <c r="N235" s="31">
        <f t="shared" si="60"/>
        <v>2775610</v>
      </c>
      <c r="O235" s="36">
        <f t="shared" si="61"/>
        <v>248.31007335838254</v>
      </c>
      <c r="P235" s="31">
        <v>3998729</v>
      </c>
      <c r="Q235" s="31">
        <v>8500</v>
      </c>
      <c r="R235" s="31">
        <v>8500</v>
      </c>
      <c r="S235" s="31">
        <v>4000382</v>
      </c>
      <c r="T235" s="36">
        <f t="shared" si="62"/>
        <v>470.63317647058824</v>
      </c>
      <c r="U235" s="36">
        <f t="shared" si="63"/>
        <v>-0.30721386720630484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116205073</v>
      </c>
      <c r="E236" s="31">
        <v>130175073</v>
      </c>
      <c r="F236" s="31">
        <v>14693298</v>
      </c>
      <c r="G236" s="36">
        <f t="shared" si="56"/>
        <v>0.12644282750031061</v>
      </c>
      <c r="H236" s="31">
        <v>27480027</v>
      </c>
      <c r="I236" s="36">
        <f t="shared" si="57"/>
        <v>0.23647872068373468</v>
      </c>
      <c r="J236" s="31">
        <v>42338582</v>
      </c>
      <c r="K236" s="36">
        <f t="shared" si="58"/>
        <v>0.32524338972331518</v>
      </c>
      <c r="L236" s="31">
        <v>34150138</v>
      </c>
      <c r="M236" s="36">
        <f t="shared" si="59"/>
        <v>0.26234007182004809</v>
      </c>
      <c r="N236" s="31">
        <f t="shared" si="60"/>
        <v>118662045</v>
      </c>
      <c r="O236" s="36">
        <f t="shared" si="61"/>
        <v>0.91155735322691156</v>
      </c>
      <c r="P236" s="31">
        <v>55339747</v>
      </c>
      <c r="Q236" s="31">
        <v>131281954</v>
      </c>
      <c r="R236" s="31">
        <v>111281954</v>
      </c>
      <c r="S236" s="31">
        <v>107082728</v>
      </c>
      <c r="T236" s="36">
        <f t="shared" si="62"/>
        <v>0.96226498682796313</v>
      </c>
      <c r="U236" s="36">
        <f t="shared" si="63"/>
        <v>-0.38290035912162734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253722</v>
      </c>
      <c r="G238" s="36">
        <f t="shared" si="56"/>
        <v>6.3430500000000001E-2</v>
      </c>
      <c r="H238" s="31">
        <v>289214</v>
      </c>
      <c r="I238" s="36">
        <f t="shared" si="57"/>
        <v>7.2303500000000007E-2</v>
      </c>
      <c r="J238" s="31">
        <v>1290865</v>
      </c>
      <c r="K238" s="36">
        <f t="shared" si="58"/>
        <v>0.32271624999999998</v>
      </c>
      <c r="L238" s="31">
        <v>927969</v>
      </c>
      <c r="M238" s="36">
        <f t="shared" si="59"/>
        <v>0.23199225000000001</v>
      </c>
      <c r="N238" s="31">
        <f t="shared" si="60"/>
        <v>2761770</v>
      </c>
      <c r="O238" s="36">
        <f t="shared" si="61"/>
        <v>0.69044249999999996</v>
      </c>
      <c r="P238" s="31">
        <v>246973</v>
      </c>
      <c r="Q238" s="31">
        <v>4000000</v>
      </c>
      <c r="R238" s="31">
        <v>4000000</v>
      </c>
      <c r="S238" s="31">
        <v>336120</v>
      </c>
      <c r="T238" s="36">
        <f t="shared" si="62"/>
        <v>8.4029999999999994E-2</v>
      </c>
      <c r="U238" s="36">
        <f t="shared" si="63"/>
        <v>2.7573702388520203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120207223</v>
      </c>
      <c r="E240" s="32">
        <f>SUM(E234:E239)</f>
        <v>134186251</v>
      </c>
      <c r="F240" s="32">
        <f>SUM(F234:F239)</f>
        <v>14947020</v>
      </c>
      <c r="G240" s="37">
        <f t="shared" si="56"/>
        <v>0.12434377591436414</v>
      </c>
      <c r="H240" s="32">
        <f>SUM(H234:H239)</f>
        <v>27773755</v>
      </c>
      <c r="I240" s="37">
        <f t="shared" si="57"/>
        <v>0.2310489694949529</v>
      </c>
      <c r="J240" s="32">
        <f>SUM(J234:J239)</f>
        <v>43630279</v>
      </c>
      <c r="K240" s="37">
        <f t="shared" si="58"/>
        <v>0.32514716429479801</v>
      </c>
      <c r="L240" s="32">
        <f>SUM(L234:L239)</f>
        <v>37848371</v>
      </c>
      <c r="M240" s="37">
        <f t="shared" si="59"/>
        <v>0.28205848749735174</v>
      </c>
      <c r="N240" s="32">
        <f t="shared" si="60"/>
        <v>124199425</v>
      </c>
      <c r="O240" s="37">
        <f t="shared" si="61"/>
        <v>0.92557489366030499</v>
      </c>
      <c r="P240" s="32">
        <f>SUM(P234:P239)</f>
        <v>59585449</v>
      </c>
      <c r="Q240" s="32">
        <f>SUM(Q234:Q239)</f>
        <v>135290454</v>
      </c>
      <c r="R240" s="32">
        <f>SUM(R234:R239)</f>
        <v>115290454</v>
      </c>
      <c r="S240" s="32">
        <f>SUM(S234:S239)</f>
        <v>111419230</v>
      </c>
      <c r="T240" s="37">
        <f t="shared" si="62"/>
        <v>0.96642199015019925</v>
      </c>
      <c r="U240" s="37">
        <f t="shared" si="63"/>
        <v>-0.3648051389190673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19855008</v>
      </c>
      <c r="E241" s="31">
        <v>19755012</v>
      </c>
      <c r="F241" s="31">
        <v>7868153</v>
      </c>
      <c r="G241" s="36">
        <f t="shared" si="56"/>
        <v>0.39628052529618724</v>
      </c>
      <c r="H241" s="31">
        <v>0</v>
      </c>
      <c r="I241" s="36">
        <f t="shared" si="57"/>
        <v>0</v>
      </c>
      <c r="J241" s="31">
        <v>4720962</v>
      </c>
      <c r="K241" s="36">
        <f t="shared" si="58"/>
        <v>0.23897540533004991</v>
      </c>
      <c r="L241" s="31">
        <v>0</v>
      </c>
      <c r="M241" s="36">
        <f t="shared" si="59"/>
        <v>0</v>
      </c>
      <c r="N241" s="31">
        <f t="shared" si="60"/>
        <v>12589115</v>
      </c>
      <c r="O241" s="36">
        <f t="shared" si="61"/>
        <v>0.63726182499914452</v>
      </c>
      <c r="P241" s="31">
        <v>0</v>
      </c>
      <c r="Q241" s="31">
        <v>19674266</v>
      </c>
      <c r="R241" s="31">
        <v>19766858</v>
      </c>
      <c r="S241" s="31">
        <v>18165248</v>
      </c>
      <c r="T241" s="36">
        <f t="shared" si="62"/>
        <v>0.91897498327756488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1153582</v>
      </c>
      <c r="E243" s="31">
        <v>1153582</v>
      </c>
      <c r="F243" s="31">
        <v>67160</v>
      </c>
      <c r="G243" s="36">
        <f t="shared" si="56"/>
        <v>5.8218661525578592E-2</v>
      </c>
      <c r="H243" s="31">
        <v>186336</v>
      </c>
      <c r="I243" s="36">
        <f t="shared" si="57"/>
        <v>0.16152817918448797</v>
      </c>
      <c r="J243" s="31">
        <v>59062</v>
      </c>
      <c r="K243" s="36">
        <f t="shared" si="58"/>
        <v>5.1198787775814811E-2</v>
      </c>
      <c r="L243" s="31">
        <v>78898</v>
      </c>
      <c r="M243" s="36">
        <f t="shared" si="59"/>
        <v>6.8393924315740012E-2</v>
      </c>
      <c r="N243" s="31">
        <f t="shared" si="60"/>
        <v>391456</v>
      </c>
      <c r="O243" s="36">
        <f t="shared" si="61"/>
        <v>0.33933955280162137</v>
      </c>
      <c r="P243" s="31">
        <v>66256</v>
      </c>
      <c r="Q243" s="31">
        <v>1134888</v>
      </c>
      <c r="R243" s="31">
        <v>1134888</v>
      </c>
      <c r="S243" s="31">
        <v>170210</v>
      </c>
      <c r="T243" s="36">
        <f t="shared" si="62"/>
        <v>0.14997955745412764</v>
      </c>
      <c r="U243" s="36">
        <f t="shared" si="63"/>
        <v>0.19080536102390733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21008590</v>
      </c>
      <c r="E247" s="32">
        <f>SUM(E241:E246)</f>
        <v>20908594</v>
      </c>
      <c r="F247" s="32">
        <f>SUM(F241:F246)</f>
        <v>7935313</v>
      </c>
      <c r="G247" s="37">
        <f t="shared" si="56"/>
        <v>0.37771754315734657</v>
      </c>
      <c r="H247" s="32">
        <f>SUM(H241:H246)</f>
        <v>186336</v>
      </c>
      <c r="I247" s="37">
        <f t="shared" si="57"/>
        <v>8.8695148032304875E-3</v>
      </c>
      <c r="J247" s="32">
        <f>SUM(J241:J246)</f>
        <v>4780024</v>
      </c>
      <c r="K247" s="37">
        <f t="shared" si="58"/>
        <v>0.22861527657000752</v>
      </c>
      <c r="L247" s="32">
        <f>SUM(L241:L246)</f>
        <v>78898</v>
      </c>
      <c r="M247" s="37">
        <f t="shared" si="59"/>
        <v>3.7734722860848511E-3</v>
      </c>
      <c r="N247" s="32">
        <f t="shared" si="60"/>
        <v>12980571</v>
      </c>
      <c r="O247" s="37">
        <f t="shared" si="61"/>
        <v>0.62082467142458264</v>
      </c>
      <c r="P247" s="32">
        <f>SUM(P241:P246)</f>
        <v>66256</v>
      </c>
      <c r="Q247" s="32">
        <f>SUM(Q241:Q246)</f>
        <v>20809154</v>
      </c>
      <c r="R247" s="32">
        <f>SUM(R241:R246)</f>
        <v>20901746</v>
      </c>
      <c r="S247" s="32">
        <f>SUM(S241:S246)</f>
        <v>18335458</v>
      </c>
      <c r="T247" s="37">
        <f t="shared" si="62"/>
        <v>0.87722135748850838</v>
      </c>
      <c r="U247" s="37">
        <f t="shared" si="63"/>
        <v>0.19080536102390733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2525640</v>
      </c>
      <c r="E249" s="31">
        <v>3675640</v>
      </c>
      <c r="F249" s="31">
        <v>142880</v>
      </c>
      <c r="G249" s="36">
        <f t="shared" si="56"/>
        <v>5.6571799623065834E-2</v>
      </c>
      <c r="H249" s="31">
        <v>86952</v>
      </c>
      <c r="I249" s="36">
        <f t="shared" si="57"/>
        <v>3.4427709412267783E-2</v>
      </c>
      <c r="J249" s="31">
        <v>132634</v>
      </c>
      <c r="K249" s="36">
        <f t="shared" si="58"/>
        <v>3.6084600232884616E-2</v>
      </c>
      <c r="L249" s="31">
        <v>140840</v>
      </c>
      <c r="M249" s="36">
        <f t="shared" si="59"/>
        <v>3.8317136607502369E-2</v>
      </c>
      <c r="N249" s="31">
        <f t="shared" si="60"/>
        <v>503306</v>
      </c>
      <c r="O249" s="36">
        <f t="shared" si="61"/>
        <v>0.13693016726338814</v>
      </c>
      <c r="P249" s="31">
        <v>177832</v>
      </c>
      <c r="Q249" s="31">
        <v>2452320</v>
      </c>
      <c r="R249" s="31">
        <v>2452320</v>
      </c>
      <c r="S249" s="31">
        <v>626296</v>
      </c>
      <c r="T249" s="36">
        <f t="shared" si="62"/>
        <v>0.25538918248841913</v>
      </c>
      <c r="U249" s="36">
        <f t="shared" si="63"/>
        <v>-0.20801655495074001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950000</v>
      </c>
      <c r="E251" s="31">
        <v>950000</v>
      </c>
      <c r="F251" s="31">
        <v>231736</v>
      </c>
      <c r="G251" s="36">
        <f t="shared" si="56"/>
        <v>0.24393263157894737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183072</v>
      </c>
      <c r="M251" s="36">
        <f t="shared" si="59"/>
        <v>0.19270736842105263</v>
      </c>
      <c r="N251" s="31">
        <f t="shared" si="60"/>
        <v>414808</v>
      </c>
      <c r="O251" s="36">
        <f t="shared" si="61"/>
        <v>0.43663999999999997</v>
      </c>
      <c r="P251" s="31">
        <v>0</v>
      </c>
      <c r="Q251" s="31">
        <v>1270000</v>
      </c>
      <c r="R251" s="31">
        <v>1270000</v>
      </c>
      <c r="S251" s="31">
        <v>318000</v>
      </c>
      <c r="T251" s="36">
        <f t="shared" si="62"/>
        <v>0.25039370078740159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41635024</v>
      </c>
      <c r="E253" s="31">
        <v>41635024</v>
      </c>
      <c r="F253" s="31">
        <v>17347876</v>
      </c>
      <c r="G253" s="36">
        <f t="shared" si="56"/>
        <v>0.41666544974250525</v>
      </c>
      <c r="H253" s="31">
        <v>8552889</v>
      </c>
      <c r="I253" s="36">
        <f t="shared" si="57"/>
        <v>0.20542534093411355</v>
      </c>
      <c r="J253" s="31">
        <v>15734260</v>
      </c>
      <c r="K253" s="36">
        <f t="shared" si="58"/>
        <v>0.37790923334162124</v>
      </c>
      <c r="L253" s="31">
        <v>0</v>
      </c>
      <c r="M253" s="36">
        <f t="shared" si="59"/>
        <v>0</v>
      </c>
      <c r="N253" s="31">
        <f t="shared" si="60"/>
        <v>41635025</v>
      </c>
      <c r="O253" s="36">
        <f t="shared" si="61"/>
        <v>1.0000000240182401</v>
      </c>
      <c r="P253" s="31">
        <v>0</v>
      </c>
      <c r="Q253" s="31">
        <v>38935699</v>
      </c>
      <c r="R253" s="31">
        <v>38935699</v>
      </c>
      <c r="S253" s="31">
        <v>21277469</v>
      </c>
      <c r="T253" s="36">
        <f t="shared" si="62"/>
        <v>0.54647712886829125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45110664</v>
      </c>
      <c r="E254" s="32">
        <f>SUM(E248:E253)</f>
        <v>46260664</v>
      </c>
      <c r="F254" s="32">
        <f>SUM(F248:F253)</f>
        <v>17722492</v>
      </c>
      <c r="G254" s="37">
        <f t="shared" si="56"/>
        <v>0.39286701698738019</v>
      </c>
      <c r="H254" s="32">
        <f>SUM(H248:H253)</f>
        <v>8639841</v>
      </c>
      <c r="I254" s="37">
        <f t="shared" si="57"/>
        <v>0.19152546723763586</v>
      </c>
      <c r="J254" s="32">
        <f>SUM(J248:J253)</f>
        <v>15866894</v>
      </c>
      <c r="K254" s="37">
        <f t="shared" si="58"/>
        <v>0.3429888944092977</v>
      </c>
      <c r="L254" s="32">
        <f>SUM(L248:L253)</f>
        <v>323912</v>
      </c>
      <c r="M254" s="37">
        <f t="shared" si="59"/>
        <v>7.0018882565109743E-3</v>
      </c>
      <c r="N254" s="32">
        <f t="shared" si="60"/>
        <v>42553139</v>
      </c>
      <c r="O254" s="37">
        <f t="shared" si="61"/>
        <v>0.9198557763892018</v>
      </c>
      <c r="P254" s="32">
        <f>SUM(P248:P253)</f>
        <v>177832</v>
      </c>
      <c r="Q254" s="32">
        <f>SUM(Q248:Q253)</f>
        <v>42658019</v>
      </c>
      <c r="R254" s="32">
        <f>SUM(R248:R253)</f>
        <v>42658019</v>
      </c>
      <c r="S254" s="32">
        <f>SUM(S248:S253)</f>
        <v>22221765</v>
      </c>
      <c r="T254" s="37">
        <f t="shared" si="62"/>
        <v>0.520928198752033</v>
      </c>
      <c r="U254" s="37">
        <f t="shared" si="63"/>
        <v>0.82144945791533575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31777995</v>
      </c>
      <c r="E255" s="31">
        <v>28544542</v>
      </c>
      <c r="F255" s="31">
        <v>3272462</v>
      </c>
      <c r="G255" s="36">
        <f t="shared" si="56"/>
        <v>0.10297886949758787</v>
      </c>
      <c r="H255" s="31">
        <v>9835871</v>
      </c>
      <c r="I255" s="36">
        <f t="shared" si="57"/>
        <v>0.30951830032070937</v>
      </c>
      <c r="J255" s="31">
        <v>9676682</v>
      </c>
      <c r="K255" s="36">
        <f t="shared" si="58"/>
        <v>0.33900288188193733</v>
      </c>
      <c r="L255" s="31">
        <v>7821076</v>
      </c>
      <c r="M255" s="36">
        <f t="shared" si="59"/>
        <v>0.2739954979834674</v>
      </c>
      <c r="N255" s="31">
        <f t="shared" si="60"/>
        <v>30606091</v>
      </c>
      <c r="O255" s="36">
        <f t="shared" si="61"/>
        <v>1.0722221782363859</v>
      </c>
      <c r="P255" s="31">
        <v>7498815</v>
      </c>
      <c r="Q255" s="31">
        <v>33404145</v>
      </c>
      <c r="R255" s="31">
        <v>32444439</v>
      </c>
      <c r="S255" s="31">
        <v>28805751</v>
      </c>
      <c r="T255" s="36">
        <f t="shared" si="62"/>
        <v>0.8878486387143264</v>
      </c>
      <c r="U255" s="36">
        <f t="shared" si="63"/>
        <v>4.2974923371225993E-2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17540147</v>
      </c>
      <c r="E257" s="31">
        <v>16517635</v>
      </c>
      <c r="F257" s="31">
        <v>24251</v>
      </c>
      <c r="G257" s="36">
        <f t="shared" si="56"/>
        <v>1.3825995871072233E-3</v>
      </c>
      <c r="H257" s="31">
        <v>4252202</v>
      </c>
      <c r="I257" s="36">
        <f t="shared" si="57"/>
        <v>0.24242681660535684</v>
      </c>
      <c r="J257" s="31">
        <v>4627021</v>
      </c>
      <c r="K257" s="36">
        <f t="shared" si="58"/>
        <v>0.28012611975019425</v>
      </c>
      <c r="L257" s="31">
        <v>267444</v>
      </c>
      <c r="M257" s="36">
        <f t="shared" si="59"/>
        <v>1.6191422077070961E-2</v>
      </c>
      <c r="N257" s="31">
        <f t="shared" si="60"/>
        <v>9170918</v>
      </c>
      <c r="O257" s="36">
        <f t="shared" si="61"/>
        <v>0.55521979992898496</v>
      </c>
      <c r="P257" s="31">
        <v>15394570</v>
      </c>
      <c r="Q257" s="31">
        <v>92654150</v>
      </c>
      <c r="R257" s="31">
        <v>16750150</v>
      </c>
      <c r="S257" s="31">
        <v>16391819</v>
      </c>
      <c r="T257" s="36">
        <f t="shared" si="62"/>
        <v>0.97860729605406516</v>
      </c>
      <c r="U257" s="36">
        <f t="shared" si="63"/>
        <v>-0.98262738095315427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49318142</v>
      </c>
      <c r="E259" s="32">
        <f>SUM(E255:E258)</f>
        <v>45062177</v>
      </c>
      <c r="F259" s="32">
        <f>SUM(F255:F258)</f>
        <v>3296713</v>
      </c>
      <c r="G259" s="37">
        <f t="shared" si="56"/>
        <v>6.684584751793772E-2</v>
      </c>
      <c r="H259" s="32">
        <f>SUM(H255:H258)</f>
        <v>14088073</v>
      </c>
      <c r="I259" s="37">
        <f t="shared" si="57"/>
        <v>0.28565701035533742</v>
      </c>
      <c r="J259" s="32">
        <f>SUM(J255:J258)</f>
        <v>14303703</v>
      </c>
      <c r="K259" s="37">
        <f t="shared" si="58"/>
        <v>0.31742148187825014</v>
      </c>
      <c r="L259" s="32">
        <f>SUM(L255:L258)</f>
        <v>8088520</v>
      </c>
      <c r="M259" s="37">
        <f t="shared" si="59"/>
        <v>0.1794968760608259</v>
      </c>
      <c r="N259" s="32">
        <f t="shared" si="60"/>
        <v>39777009</v>
      </c>
      <c r="O259" s="37">
        <f t="shared" si="61"/>
        <v>0.8827138777604997</v>
      </c>
      <c r="P259" s="32">
        <f>SUM(P255:P258)</f>
        <v>22893385</v>
      </c>
      <c r="Q259" s="32">
        <f>SUM(Q255:Q258)</f>
        <v>126058295</v>
      </c>
      <c r="R259" s="32">
        <f>SUM(R255:R258)</f>
        <v>49194589</v>
      </c>
      <c r="S259" s="32">
        <f>SUM(S255:S258)</f>
        <v>45197570</v>
      </c>
      <c r="T259" s="37">
        <f t="shared" si="62"/>
        <v>0.91875084066664325</v>
      </c>
      <c r="U259" s="37">
        <f t="shared" si="63"/>
        <v>-0.64668746015497491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235644619</v>
      </c>
      <c r="E260" s="32">
        <f>SUM(E234:E239,E241:E246,E248:E253,E255:E258)</f>
        <v>246417686</v>
      </c>
      <c r="F260" s="32">
        <f>SUM(F234:F239,F241:F246,F248:F253,F255:F258)</f>
        <v>43901538</v>
      </c>
      <c r="G260" s="37">
        <f t="shared" si="56"/>
        <v>0.18630401231440807</v>
      </c>
      <c r="H260" s="32">
        <f>SUM(H234:H239,H241:H246,H248:H253,H255:H258)</f>
        <v>50688005</v>
      </c>
      <c r="I260" s="37">
        <f t="shared" si="57"/>
        <v>0.21510359631848838</v>
      </c>
      <c r="J260" s="32">
        <f>SUM(J234:J239,J241:J246,J248:J253,J255:J258)</f>
        <v>78580900</v>
      </c>
      <c r="K260" s="37">
        <f t="shared" si="58"/>
        <v>0.31889310087913086</v>
      </c>
      <c r="L260" s="32">
        <f>SUM(L234:L239,L241:L246,L248:L253,L255:L258)</f>
        <v>46339701</v>
      </c>
      <c r="M260" s="37">
        <f t="shared" si="59"/>
        <v>0.1880534703178732</v>
      </c>
      <c r="N260" s="32">
        <f t="shared" si="60"/>
        <v>219510144</v>
      </c>
      <c r="O260" s="37">
        <f t="shared" si="61"/>
        <v>0.89080515105559432</v>
      </c>
      <c r="P260" s="32">
        <f>SUM(P234:P239,P241:P246,P248:P253,P255:P258)</f>
        <v>82722922</v>
      </c>
      <c r="Q260" s="32">
        <f>SUM(Q234:Q239,Q241:Q246,Q248:Q253,Q255:Q258)</f>
        <v>324815922</v>
      </c>
      <c r="R260" s="32">
        <f>SUM(R234:R239,R241:R246,R248:R253,R255:R258)</f>
        <v>228044808</v>
      </c>
      <c r="S260" s="32">
        <f>SUM(S234:S239,S241:S246,S248:S253,S255:S258)</f>
        <v>197174023</v>
      </c>
      <c r="T260" s="37">
        <f t="shared" si="62"/>
        <v>0.86462842425248287</v>
      </c>
      <c r="U260" s="37">
        <f t="shared" si="63"/>
        <v>-0.43982030760470481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124800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9215659</v>
      </c>
      <c r="E264" s="31">
        <v>9535659</v>
      </c>
      <c r="F264" s="31">
        <v>2675032</v>
      </c>
      <c r="G264" s="36">
        <f t="shared" si="64"/>
        <v>0.29027028886376982</v>
      </c>
      <c r="H264" s="31">
        <v>2314472</v>
      </c>
      <c r="I264" s="36">
        <f t="shared" si="65"/>
        <v>0.2511455773265916</v>
      </c>
      <c r="J264" s="31">
        <v>2227793</v>
      </c>
      <c r="K264" s="36">
        <f t="shared" si="66"/>
        <v>0.23362758672473502</v>
      </c>
      <c r="L264" s="31">
        <v>1152170</v>
      </c>
      <c r="M264" s="36">
        <f t="shared" si="67"/>
        <v>0.12082751700747688</v>
      </c>
      <c r="N264" s="31">
        <f t="shared" si="68"/>
        <v>8369467</v>
      </c>
      <c r="O264" s="36">
        <f t="shared" si="69"/>
        <v>0.87770200255692865</v>
      </c>
      <c r="P264" s="31">
        <v>1151606</v>
      </c>
      <c r="Q264" s="31">
        <v>8292623</v>
      </c>
      <c r="R264" s="31">
        <v>8343623</v>
      </c>
      <c r="S264" s="31">
        <v>7228445</v>
      </c>
      <c r="T264" s="36">
        <f t="shared" si="70"/>
        <v>0.86634367348572672</v>
      </c>
      <c r="U264" s="36">
        <f t="shared" si="71"/>
        <v>4.8975083492086569E-4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9220659</v>
      </c>
      <c r="E267" s="32">
        <f>SUM(E263:E266)</f>
        <v>9535659</v>
      </c>
      <c r="F267" s="32">
        <f>SUM(F263:F266)</f>
        <v>2675032</v>
      </c>
      <c r="G267" s="37">
        <f t="shared" si="64"/>
        <v>0.29011288672534141</v>
      </c>
      <c r="H267" s="32">
        <f>SUM(H263:H266)</f>
        <v>2314472</v>
      </c>
      <c r="I267" s="37">
        <f t="shared" si="65"/>
        <v>0.25100939097736941</v>
      </c>
      <c r="J267" s="32">
        <f>SUM(J263:J266)</f>
        <v>2227793</v>
      </c>
      <c r="K267" s="37">
        <f t="shared" si="66"/>
        <v>0.23362758672473502</v>
      </c>
      <c r="L267" s="32">
        <f>SUM(L263:L266)</f>
        <v>1152170</v>
      </c>
      <c r="M267" s="37">
        <f t="shared" si="67"/>
        <v>0.12082751700747688</v>
      </c>
      <c r="N267" s="32">
        <f t="shared" si="68"/>
        <v>8369467</v>
      </c>
      <c r="O267" s="37">
        <f t="shared" si="69"/>
        <v>0.87770200255692865</v>
      </c>
      <c r="P267" s="32">
        <f>SUM(P263:P266)</f>
        <v>1151606</v>
      </c>
      <c r="Q267" s="32">
        <f>SUM(Q263:Q266)</f>
        <v>8417423</v>
      </c>
      <c r="R267" s="32">
        <f>SUM(R263:R266)</f>
        <v>8343623</v>
      </c>
      <c r="S267" s="32">
        <f>SUM(S263:S266)</f>
        <v>7228445</v>
      </c>
      <c r="T267" s="37">
        <f t="shared" si="70"/>
        <v>0.86634367348572672</v>
      </c>
      <c r="U267" s="37">
        <f t="shared" si="71"/>
        <v>4.8975083492086569E-4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132638</v>
      </c>
      <c r="E274" s="31">
        <v>132638</v>
      </c>
      <c r="F274" s="31">
        <v>41730</v>
      </c>
      <c r="G274" s="36">
        <f t="shared" si="64"/>
        <v>0.31461572098493645</v>
      </c>
      <c r="H274" s="31">
        <v>31127</v>
      </c>
      <c r="I274" s="36">
        <f t="shared" si="65"/>
        <v>0.2346763370979659</v>
      </c>
      <c r="J274" s="31">
        <v>3768</v>
      </c>
      <c r="K274" s="36">
        <f t="shared" si="66"/>
        <v>2.8408148494398287E-2</v>
      </c>
      <c r="L274" s="31">
        <v>10800</v>
      </c>
      <c r="M274" s="36">
        <f t="shared" si="67"/>
        <v>8.1424629442542862E-2</v>
      </c>
      <c r="N274" s="31">
        <f t="shared" si="68"/>
        <v>87425</v>
      </c>
      <c r="O274" s="36">
        <f t="shared" si="69"/>
        <v>0.65912483601984351</v>
      </c>
      <c r="P274" s="31">
        <v>23175</v>
      </c>
      <c r="Q274" s="31">
        <v>106969</v>
      </c>
      <c r="R274" s="31">
        <v>116969</v>
      </c>
      <c r="S274" s="31">
        <v>74718</v>
      </c>
      <c r="T274" s="36">
        <f t="shared" si="70"/>
        <v>0.63878463524523588</v>
      </c>
      <c r="U274" s="36">
        <f t="shared" si="71"/>
        <v>-0.53398058252427183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132638</v>
      </c>
      <c r="E275" s="32">
        <f>SUM(E268:E274)</f>
        <v>132638</v>
      </c>
      <c r="F275" s="32">
        <f>SUM(F268:F274)</f>
        <v>41730</v>
      </c>
      <c r="G275" s="37">
        <f t="shared" si="64"/>
        <v>0.31461572098493645</v>
      </c>
      <c r="H275" s="32">
        <f>SUM(H268:H274)</f>
        <v>31127</v>
      </c>
      <c r="I275" s="37">
        <f t="shared" si="65"/>
        <v>0.2346763370979659</v>
      </c>
      <c r="J275" s="32">
        <f>SUM(J268:J274)</f>
        <v>3768</v>
      </c>
      <c r="K275" s="37">
        <f t="shared" si="66"/>
        <v>2.8408148494398287E-2</v>
      </c>
      <c r="L275" s="32">
        <f>SUM(L268:L274)</f>
        <v>10800</v>
      </c>
      <c r="M275" s="37">
        <f t="shared" si="67"/>
        <v>8.1424629442542862E-2</v>
      </c>
      <c r="N275" s="32">
        <f t="shared" si="68"/>
        <v>87425</v>
      </c>
      <c r="O275" s="37">
        <f t="shared" si="69"/>
        <v>0.65912483601984351</v>
      </c>
      <c r="P275" s="32">
        <f>SUM(P268:P274)</f>
        <v>23175</v>
      </c>
      <c r="Q275" s="32">
        <f>SUM(Q268:Q274)</f>
        <v>106969</v>
      </c>
      <c r="R275" s="32">
        <f>SUM(R268:R274)</f>
        <v>116969</v>
      </c>
      <c r="S275" s="32">
        <f>SUM(S268:S274)</f>
        <v>74718</v>
      </c>
      <c r="T275" s="37">
        <f t="shared" si="70"/>
        <v>0.63878463524523588</v>
      </c>
      <c r="U275" s="37">
        <f t="shared" si="71"/>
        <v>-0.53398058252427183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1733006</v>
      </c>
      <c r="E278" s="31">
        <v>1733006</v>
      </c>
      <c r="F278" s="31">
        <v>68335</v>
      </c>
      <c r="G278" s="36">
        <f t="shared" si="64"/>
        <v>3.9431484945810918E-2</v>
      </c>
      <c r="H278" s="31">
        <v>115352</v>
      </c>
      <c r="I278" s="36">
        <f t="shared" si="65"/>
        <v>6.6561800709287786E-2</v>
      </c>
      <c r="J278" s="31">
        <v>42016</v>
      </c>
      <c r="K278" s="36">
        <f t="shared" si="66"/>
        <v>2.4244578495400477E-2</v>
      </c>
      <c r="L278" s="31">
        <v>0</v>
      </c>
      <c r="M278" s="36">
        <f t="shared" si="67"/>
        <v>0</v>
      </c>
      <c r="N278" s="31">
        <f t="shared" si="68"/>
        <v>225703</v>
      </c>
      <c r="O278" s="36">
        <f t="shared" si="69"/>
        <v>0.13023786415049918</v>
      </c>
      <c r="P278" s="31">
        <v>116462</v>
      </c>
      <c r="Q278" s="31">
        <v>3392737</v>
      </c>
      <c r="R278" s="31">
        <v>3027892</v>
      </c>
      <c r="S278" s="31">
        <v>469513</v>
      </c>
      <c r="T278" s="36">
        <f t="shared" si="70"/>
        <v>0.15506266405803112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850265</v>
      </c>
      <c r="E283" s="31">
        <v>962421</v>
      </c>
      <c r="F283" s="31">
        <v>175680</v>
      </c>
      <c r="G283" s="36">
        <f t="shared" si="64"/>
        <v>0.20661793676089218</v>
      </c>
      <c r="H283" s="31">
        <v>149533</v>
      </c>
      <c r="I283" s="36">
        <f t="shared" si="65"/>
        <v>0.17586634755046957</v>
      </c>
      <c r="J283" s="31">
        <v>99243</v>
      </c>
      <c r="K283" s="36">
        <f t="shared" si="66"/>
        <v>0.10311807410686176</v>
      </c>
      <c r="L283" s="31">
        <v>117130</v>
      </c>
      <c r="M283" s="36">
        <f t="shared" si="67"/>
        <v>0.12170349566354018</v>
      </c>
      <c r="N283" s="31">
        <f t="shared" si="68"/>
        <v>541586</v>
      </c>
      <c r="O283" s="36">
        <f t="shared" si="69"/>
        <v>0.56273294119725148</v>
      </c>
      <c r="P283" s="31">
        <v>48240</v>
      </c>
      <c r="Q283" s="31">
        <v>409063</v>
      </c>
      <c r="R283" s="31">
        <v>802137</v>
      </c>
      <c r="S283" s="31">
        <v>371701</v>
      </c>
      <c r="T283" s="36">
        <f t="shared" si="70"/>
        <v>0.46338842367326277</v>
      </c>
      <c r="U283" s="36">
        <f t="shared" si="71"/>
        <v>1.428067993366501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2583271</v>
      </c>
      <c r="E285" s="32">
        <f>SUM(E276:E284)</f>
        <v>2695427</v>
      </c>
      <c r="F285" s="32">
        <f>SUM(F276:F284)</f>
        <v>244015</v>
      </c>
      <c r="G285" s="37">
        <f t="shared" si="64"/>
        <v>9.4459698575952739E-2</v>
      </c>
      <c r="H285" s="32">
        <f>SUM(H276:H284)</f>
        <v>264885</v>
      </c>
      <c r="I285" s="37">
        <f t="shared" si="65"/>
        <v>0.10253860318952213</v>
      </c>
      <c r="J285" s="32">
        <f>SUM(J276:J284)</f>
        <v>141259</v>
      </c>
      <c r="K285" s="37">
        <f t="shared" si="66"/>
        <v>5.2406909925588788E-2</v>
      </c>
      <c r="L285" s="32">
        <f>SUM(L276:L284)</f>
        <v>117130</v>
      </c>
      <c r="M285" s="37">
        <f t="shared" si="67"/>
        <v>4.3455081513986464E-2</v>
      </c>
      <c r="N285" s="32">
        <f t="shared" si="68"/>
        <v>767289</v>
      </c>
      <c r="O285" s="37">
        <f t="shared" si="69"/>
        <v>0.2846632463056874</v>
      </c>
      <c r="P285" s="32">
        <f>SUM(P276:P284)</f>
        <v>164702</v>
      </c>
      <c r="Q285" s="32">
        <f>SUM(Q276:Q284)</f>
        <v>3801800</v>
      </c>
      <c r="R285" s="32">
        <f>SUM(R276:R284)</f>
        <v>3830029</v>
      </c>
      <c r="S285" s="32">
        <f>SUM(S276:S284)</f>
        <v>841214</v>
      </c>
      <c r="T285" s="37">
        <f t="shared" si="70"/>
        <v>0.21963645706076898</v>
      </c>
      <c r="U285" s="37">
        <f t="shared" si="71"/>
        <v>-0.28883680829619551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1316957</v>
      </c>
      <c r="E288" s="31">
        <v>1316957</v>
      </c>
      <c r="F288" s="31">
        <v>8040</v>
      </c>
      <c r="G288" s="36">
        <f t="shared" si="64"/>
        <v>6.1049829265496141E-3</v>
      </c>
      <c r="H288" s="31">
        <v>218298</v>
      </c>
      <c r="I288" s="36">
        <f t="shared" si="65"/>
        <v>0.16575939837063777</v>
      </c>
      <c r="J288" s="31">
        <v>0</v>
      </c>
      <c r="K288" s="36">
        <f t="shared" si="66"/>
        <v>0</v>
      </c>
      <c r="L288" s="31">
        <v>1800</v>
      </c>
      <c r="M288" s="36">
        <f t="shared" si="67"/>
        <v>1.3667872223618539E-3</v>
      </c>
      <c r="N288" s="31">
        <f t="shared" si="68"/>
        <v>228138</v>
      </c>
      <c r="O288" s="36">
        <f t="shared" si="69"/>
        <v>0.17323116851954923</v>
      </c>
      <c r="P288" s="31">
        <v>0</v>
      </c>
      <c r="Q288" s="31">
        <v>1135686</v>
      </c>
      <c r="R288" s="31">
        <v>1849811</v>
      </c>
      <c r="S288" s="31">
        <v>113490</v>
      </c>
      <c r="T288" s="36">
        <f t="shared" si="70"/>
        <v>6.1352213820763307E-2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8817172</v>
      </c>
      <c r="E290" s="31">
        <v>8878870</v>
      </c>
      <c r="F290" s="31">
        <v>1761686</v>
      </c>
      <c r="G290" s="36">
        <f t="shared" si="64"/>
        <v>0.1998017051272222</v>
      </c>
      <c r="H290" s="31">
        <v>1597782</v>
      </c>
      <c r="I290" s="36">
        <f t="shared" si="65"/>
        <v>0.18121252483222511</v>
      </c>
      <c r="J290" s="31">
        <v>2119113</v>
      </c>
      <c r="K290" s="36">
        <f t="shared" si="66"/>
        <v>0.23866922254746381</v>
      </c>
      <c r="L290" s="31">
        <v>2279927</v>
      </c>
      <c r="M290" s="36">
        <f t="shared" si="67"/>
        <v>0.2567812120236021</v>
      </c>
      <c r="N290" s="31">
        <f t="shared" si="68"/>
        <v>7758508</v>
      </c>
      <c r="O290" s="36">
        <f t="shared" si="69"/>
        <v>0.87381705104365759</v>
      </c>
      <c r="P290" s="31">
        <v>1295770</v>
      </c>
      <c r="Q290" s="31">
        <v>10553149</v>
      </c>
      <c r="R290" s="31">
        <v>7449754</v>
      </c>
      <c r="S290" s="31">
        <v>6967017</v>
      </c>
      <c r="T290" s="36">
        <f t="shared" si="70"/>
        <v>0.93520094757491323</v>
      </c>
      <c r="U290" s="36">
        <f t="shared" si="71"/>
        <v>0.75951519173927462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10134129</v>
      </c>
      <c r="E292" s="32">
        <f>SUM(E286:E291)</f>
        <v>10195827</v>
      </c>
      <c r="F292" s="32">
        <f>SUM(F286:F291)</f>
        <v>1769726</v>
      </c>
      <c r="G292" s="37">
        <f t="shared" si="64"/>
        <v>0.17463030123259729</v>
      </c>
      <c r="H292" s="32">
        <f>SUM(H286:H291)</f>
        <v>1816080</v>
      </c>
      <c r="I292" s="37">
        <f t="shared" si="65"/>
        <v>0.17920434997423065</v>
      </c>
      <c r="J292" s="32">
        <f>SUM(J286:J291)</f>
        <v>2119113</v>
      </c>
      <c r="K292" s="37">
        <f t="shared" si="66"/>
        <v>0.20784120797655747</v>
      </c>
      <c r="L292" s="32">
        <f>SUM(L286:L291)</f>
        <v>2281727</v>
      </c>
      <c r="M292" s="37">
        <f t="shared" si="67"/>
        <v>0.22379028204382048</v>
      </c>
      <c r="N292" s="32">
        <f t="shared" si="68"/>
        <v>7986646</v>
      </c>
      <c r="O292" s="37">
        <f t="shared" si="69"/>
        <v>0.78332498187738964</v>
      </c>
      <c r="P292" s="32">
        <f>SUM(P286:P291)</f>
        <v>1295770</v>
      </c>
      <c r="Q292" s="32">
        <f>SUM(Q286:Q291)</f>
        <v>11688835</v>
      </c>
      <c r="R292" s="32">
        <f>SUM(R286:R291)</f>
        <v>9299565</v>
      </c>
      <c r="S292" s="32">
        <f>SUM(S286:S291)</f>
        <v>7080507</v>
      </c>
      <c r="T292" s="37">
        <f t="shared" si="70"/>
        <v>0.76138045166628765</v>
      </c>
      <c r="U292" s="37">
        <f t="shared" si="71"/>
        <v>0.76090432715682566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750000</v>
      </c>
      <c r="E293" s="31">
        <v>750000</v>
      </c>
      <c r="F293" s="31">
        <v>55678</v>
      </c>
      <c r="G293" s="36">
        <f t="shared" si="64"/>
        <v>7.4237333333333336E-2</v>
      </c>
      <c r="H293" s="31">
        <v>70903</v>
      </c>
      <c r="I293" s="36">
        <f t="shared" si="65"/>
        <v>9.4537333333333334E-2</v>
      </c>
      <c r="J293" s="31">
        <v>79318</v>
      </c>
      <c r="K293" s="36">
        <f t="shared" si="66"/>
        <v>0.10575733333333333</v>
      </c>
      <c r="L293" s="31">
        <v>70304</v>
      </c>
      <c r="M293" s="36">
        <f t="shared" si="67"/>
        <v>9.3738666666666665E-2</v>
      </c>
      <c r="N293" s="31">
        <f t="shared" si="68"/>
        <v>276203</v>
      </c>
      <c r="O293" s="36">
        <f t="shared" si="69"/>
        <v>0.36827066666666669</v>
      </c>
      <c r="P293" s="31">
        <v>71423</v>
      </c>
      <c r="Q293" s="31">
        <v>340000</v>
      </c>
      <c r="R293" s="31">
        <v>340000</v>
      </c>
      <c r="S293" s="31">
        <v>411502</v>
      </c>
      <c r="T293" s="36">
        <f t="shared" si="70"/>
        <v>1.2102999999999999</v>
      </c>
      <c r="U293" s="36">
        <f t="shared" si="71"/>
        <v>-1.5667222043319384E-2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129600</v>
      </c>
      <c r="E295" s="31">
        <v>206326</v>
      </c>
      <c r="F295" s="31">
        <v>91834</v>
      </c>
      <c r="G295" s="36">
        <f t="shared" si="64"/>
        <v>0.70859567901234566</v>
      </c>
      <c r="H295" s="31">
        <v>99601</v>
      </c>
      <c r="I295" s="36">
        <f t="shared" si="65"/>
        <v>0.76852623456790126</v>
      </c>
      <c r="J295" s="31">
        <v>25770</v>
      </c>
      <c r="K295" s="36">
        <f t="shared" si="66"/>
        <v>0.12489943099754756</v>
      </c>
      <c r="L295" s="31">
        <v>101312</v>
      </c>
      <c r="M295" s="36">
        <f t="shared" si="67"/>
        <v>0.49102876031135195</v>
      </c>
      <c r="N295" s="31">
        <f t="shared" si="68"/>
        <v>318517</v>
      </c>
      <c r="O295" s="36">
        <f t="shared" si="69"/>
        <v>1.5437559977899054</v>
      </c>
      <c r="P295" s="31">
        <v>56764</v>
      </c>
      <c r="Q295" s="31">
        <v>140261</v>
      </c>
      <c r="R295" s="31">
        <v>147450</v>
      </c>
      <c r="S295" s="31">
        <v>162048</v>
      </c>
      <c r="T295" s="36">
        <f t="shared" si="70"/>
        <v>1.099003051881994</v>
      </c>
      <c r="U295" s="36">
        <f t="shared" si="71"/>
        <v>0.78479317877528021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8424</v>
      </c>
      <c r="E296" s="31">
        <v>2008424</v>
      </c>
      <c r="F296" s="31">
        <v>700</v>
      </c>
      <c r="G296" s="36">
        <f t="shared" si="64"/>
        <v>8.3095916429249767E-2</v>
      </c>
      <c r="H296" s="31">
        <v>0</v>
      </c>
      <c r="I296" s="36">
        <f t="shared" si="65"/>
        <v>0</v>
      </c>
      <c r="J296" s="31">
        <v>1500</v>
      </c>
      <c r="K296" s="36">
        <f t="shared" si="66"/>
        <v>7.4685424989942367E-4</v>
      </c>
      <c r="L296" s="31">
        <v>118</v>
      </c>
      <c r="M296" s="36">
        <f t="shared" si="67"/>
        <v>5.8752534325421327E-5</v>
      </c>
      <c r="N296" s="31">
        <f t="shared" si="68"/>
        <v>2318</v>
      </c>
      <c r="O296" s="36">
        <f t="shared" si="69"/>
        <v>1.1541387675112426E-3</v>
      </c>
      <c r="P296" s="31">
        <v>2600</v>
      </c>
      <c r="Q296" s="31">
        <v>18202416</v>
      </c>
      <c r="R296" s="31">
        <v>16210416</v>
      </c>
      <c r="S296" s="31">
        <v>34500</v>
      </c>
      <c r="T296" s="36">
        <f t="shared" si="70"/>
        <v>2.128261236479064E-3</v>
      </c>
      <c r="U296" s="36">
        <f t="shared" si="71"/>
        <v>-0.95461538461538464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888024</v>
      </c>
      <c r="E298" s="32">
        <f>SUM(E293:E297)</f>
        <v>2964750</v>
      </c>
      <c r="F298" s="32">
        <f>SUM(F293:F297)</f>
        <v>148212</v>
      </c>
      <c r="G298" s="37">
        <f t="shared" si="64"/>
        <v>0.16690089457041701</v>
      </c>
      <c r="H298" s="32">
        <f>SUM(H293:H297)</f>
        <v>170504</v>
      </c>
      <c r="I298" s="37">
        <f t="shared" si="65"/>
        <v>0.19200381971658423</v>
      </c>
      <c r="J298" s="32">
        <f>SUM(J293:J297)</f>
        <v>106588</v>
      </c>
      <c r="K298" s="37">
        <f t="shared" si="66"/>
        <v>3.5951766590774939E-2</v>
      </c>
      <c r="L298" s="32">
        <f>SUM(L293:L297)</f>
        <v>171734</v>
      </c>
      <c r="M298" s="37">
        <f t="shared" si="67"/>
        <v>5.7925288810186354E-2</v>
      </c>
      <c r="N298" s="32">
        <f t="shared" si="68"/>
        <v>597038</v>
      </c>
      <c r="O298" s="37">
        <f t="shared" si="69"/>
        <v>0.20137886837001434</v>
      </c>
      <c r="P298" s="32">
        <f>SUM(P293:P297)</f>
        <v>130787</v>
      </c>
      <c r="Q298" s="32">
        <f>SUM(Q293:Q297)</f>
        <v>18682677</v>
      </c>
      <c r="R298" s="32">
        <f>SUM(R293:R297)</f>
        <v>16697866</v>
      </c>
      <c r="S298" s="32">
        <f>SUM(S293:S297)</f>
        <v>608050</v>
      </c>
      <c r="T298" s="37">
        <f t="shared" si="70"/>
        <v>3.6414832889424313E-2</v>
      </c>
      <c r="U298" s="37">
        <f t="shared" si="71"/>
        <v>0.31308157538593284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22958721</v>
      </c>
      <c r="E299" s="32">
        <f>SUM(E263:E266,E268:E274,E276:E284,E286:E291,E293:E297)</f>
        <v>25524301</v>
      </c>
      <c r="F299" s="32">
        <f>SUM(F263:F266,F268:F274,F276:F284,F286:F291,F293:F297)</f>
        <v>4878715</v>
      </c>
      <c r="G299" s="37">
        <f t="shared" si="64"/>
        <v>0.21249942451062495</v>
      </c>
      <c r="H299" s="32">
        <f>SUM(H263:H266,H268:H274,H276:H284,H286:H291,H293:H297)</f>
        <v>4597068</v>
      </c>
      <c r="I299" s="37">
        <f t="shared" si="65"/>
        <v>0.20023188573962808</v>
      </c>
      <c r="J299" s="32">
        <f>SUM(J263:J266,J268:J274,J276:J284,J286:J291,J293:J297)</f>
        <v>4598521</v>
      </c>
      <c r="K299" s="37">
        <f t="shared" si="66"/>
        <v>0.1801624655656584</v>
      </c>
      <c r="L299" s="32">
        <f>SUM(L263:L266,L268:L274,L276:L284,L286:L291,L293:L297)</f>
        <v>3733561</v>
      </c>
      <c r="M299" s="37">
        <f t="shared" si="67"/>
        <v>0.14627475988470751</v>
      </c>
      <c r="N299" s="32">
        <f t="shared" si="68"/>
        <v>17807865</v>
      </c>
      <c r="O299" s="37">
        <f t="shared" si="69"/>
        <v>0.69768276905996363</v>
      </c>
      <c r="P299" s="32">
        <f>SUM(P263:P266,P268:P274,P276:P284,P286:P291,P293:P297)</f>
        <v>2766040</v>
      </c>
      <c r="Q299" s="32">
        <f>SUM(Q263:Q266,Q268:Q274,Q276:Q284,Q286:Q291,Q293:Q297)</f>
        <v>42697704</v>
      </c>
      <c r="R299" s="32">
        <f>SUM(R263:R266,R268:R274,R276:R284,R286:R291,R293:R297)</f>
        <v>38288052</v>
      </c>
      <c r="S299" s="32">
        <f>SUM(S263:S266,S268:S274,S276:S284,S286:S291,S293:S297)</f>
        <v>15832934</v>
      </c>
      <c r="T299" s="37">
        <f t="shared" si="70"/>
        <v>0.41352153408065784</v>
      </c>
      <c r="U299" s="37">
        <f t="shared" si="71"/>
        <v>0.34978561409090259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1639672900</v>
      </c>
      <c r="E302" s="31">
        <v>2289065688</v>
      </c>
      <c r="F302" s="31">
        <v>494878019</v>
      </c>
      <c r="G302" s="36">
        <f t="shared" ref="G302:G339" si="72">IF(($D302     =0),0,($F302     /$D302     ))</f>
        <v>0.30181508702131993</v>
      </c>
      <c r="H302" s="31">
        <v>863015544</v>
      </c>
      <c r="I302" s="36">
        <f t="shared" ref="I302:I339" si="73">IF(($D302     =0),0,($H302     /$D302     ))</f>
        <v>0.52633396819572975</v>
      </c>
      <c r="J302" s="31">
        <v>751074150</v>
      </c>
      <c r="K302" s="36">
        <f t="shared" ref="K302:K339" si="74">IF(($E302     =0),0,($J302     /$E302     ))</f>
        <v>0.32811384746945715</v>
      </c>
      <c r="L302" s="31">
        <v>691366399</v>
      </c>
      <c r="M302" s="36">
        <f t="shared" ref="M302:M339" si="75">IF(($E302     =0),0,($L302     /$E302     ))</f>
        <v>0.30202995161928264</v>
      </c>
      <c r="N302" s="31">
        <f t="shared" ref="N302:N339" si="76">$F302     +$H302     +$J302     +$L302</f>
        <v>2800334112</v>
      </c>
      <c r="O302" s="36">
        <f t="shared" ref="O302:O339" si="77">IF(($E302     =0),0,($N302     /$E302     ))</f>
        <v>1.2233524475423443</v>
      </c>
      <c r="P302" s="31">
        <v>545322576</v>
      </c>
      <c r="Q302" s="31">
        <v>1706432430</v>
      </c>
      <c r="R302" s="31">
        <v>1811189475</v>
      </c>
      <c r="S302" s="31">
        <v>2389165199</v>
      </c>
      <c r="T302" s="36">
        <f t="shared" ref="T302:T339" si="78">IF(($R302     =0),0,($S302     /$R302     ))</f>
        <v>1.3191138928189718</v>
      </c>
      <c r="U302" s="36">
        <f t="shared" ref="U302:U339" si="79">IF(($P302     =0),0,(($L302     /$P302     )-1))</f>
        <v>0.26781180429251106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1639672900</v>
      </c>
      <c r="E303" s="32">
        <f>E302</f>
        <v>2289065688</v>
      </c>
      <c r="F303" s="32">
        <f>F302</f>
        <v>494878019</v>
      </c>
      <c r="G303" s="37">
        <f t="shared" si="72"/>
        <v>0.30181508702131993</v>
      </c>
      <c r="H303" s="32">
        <f>H302</f>
        <v>863015544</v>
      </c>
      <c r="I303" s="37">
        <f t="shared" si="73"/>
        <v>0.52633396819572975</v>
      </c>
      <c r="J303" s="32">
        <f>J302</f>
        <v>751074150</v>
      </c>
      <c r="K303" s="37">
        <f t="shared" si="74"/>
        <v>0.32811384746945715</v>
      </c>
      <c r="L303" s="32">
        <f>L302</f>
        <v>691366399</v>
      </c>
      <c r="M303" s="37">
        <f t="shared" si="75"/>
        <v>0.30202995161928264</v>
      </c>
      <c r="N303" s="32">
        <f t="shared" si="76"/>
        <v>2800334112</v>
      </c>
      <c r="O303" s="37">
        <f t="shared" si="77"/>
        <v>1.2233524475423443</v>
      </c>
      <c r="P303" s="32">
        <f>P302</f>
        <v>545322576</v>
      </c>
      <c r="Q303" s="32">
        <f>Q302</f>
        <v>1706432430</v>
      </c>
      <c r="R303" s="32">
        <f>R302</f>
        <v>1811189475</v>
      </c>
      <c r="S303" s="32">
        <f>S302</f>
        <v>2389165199</v>
      </c>
      <c r="T303" s="37">
        <f t="shared" si="78"/>
        <v>1.3191138928189718</v>
      </c>
      <c r="U303" s="37">
        <f t="shared" si="79"/>
        <v>0.26781180429251106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11673334</v>
      </c>
      <c r="E304" s="31">
        <v>11246077</v>
      </c>
      <c r="F304" s="31">
        <v>499369</v>
      </c>
      <c r="G304" s="36">
        <f t="shared" si="72"/>
        <v>4.2778609778491732E-2</v>
      </c>
      <c r="H304" s="31">
        <v>521510</v>
      </c>
      <c r="I304" s="36">
        <f t="shared" si="73"/>
        <v>4.4675325832362889E-2</v>
      </c>
      <c r="J304" s="31">
        <v>581379</v>
      </c>
      <c r="K304" s="36">
        <f t="shared" si="74"/>
        <v>5.1696160358852244E-2</v>
      </c>
      <c r="L304" s="31">
        <v>771069</v>
      </c>
      <c r="M304" s="36">
        <f t="shared" si="75"/>
        <v>6.8563375477510957E-2</v>
      </c>
      <c r="N304" s="31">
        <f t="shared" si="76"/>
        <v>2373327</v>
      </c>
      <c r="O304" s="36">
        <f t="shared" si="77"/>
        <v>0.21103599059476474</v>
      </c>
      <c r="P304" s="31">
        <v>394878</v>
      </c>
      <c r="Q304" s="31">
        <v>14461286</v>
      </c>
      <c r="R304" s="31">
        <v>9661286</v>
      </c>
      <c r="S304" s="31">
        <v>6566673</v>
      </c>
      <c r="T304" s="36">
        <f t="shared" si="78"/>
        <v>0.67968932914313895</v>
      </c>
      <c r="U304" s="36">
        <f t="shared" si="79"/>
        <v>0.95267652287541971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11486897</v>
      </c>
      <c r="E305" s="31">
        <v>34165357</v>
      </c>
      <c r="F305" s="31">
        <v>264512</v>
      </c>
      <c r="G305" s="36">
        <f t="shared" si="72"/>
        <v>2.3027280561495417E-2</v>
      </c>
      <c r="H305" s="31">
        <v>743854</v>
      </c>
      <c r="I305" s="36">
        <f t="shared" si="73"/>
        <v>6.4756739787951434E-2</v>
      </c>
      <c r="J305" s="31">
        <v>910062</v>
      </c>
      <c r="K305" s="36">
        <f t="shared" si="74"/>
        <v>2.6636982016608225E-2</v>
      </c>
      <c r="L305" s="31">
        <v>1727527</v>
      </c>
      <c r="M305" s="36">
        <f t="shared" si="75"/>
        <v>5.0563704046762921E-2</v>
      </c>
      <c r="N305" s="31">
        <f t="shared" si="76"/>
        <v>3645955</v>
      </c>
      <c r="O305" s="36">
        <f t="shared" si="77"/>
        <v>0.10671496861572381</v>
      </c>
      <c r="P305" s="31">
        <v>178358</v>
      </c>
      <c r="Q305" s="31">
        <v>20792829</v>
      </c>
      <c r="R305" s="31">
        <v>10784887</v>
      </c>
      <c r="S305" s="31">
        <v>887076</v>
      </c>
      <c r="T305" s="36">
        <f t="shared" si="78"/>
        <v>8.2251765827495452E-2</v>
      </c>
      <c r="U305" s="36">
        <f t="shared" si="79"/>
        <v>8.6857275816055353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23524000</v>
      </c>
      <c r="E306" s="31">
        <v>23821180</v>
      </c>
      <c r="F306" s="31">
        <v>34759</v>
      </c>
      <c r="G306" s="36">
        <f t="shared" si="72"/>
        <v>1.4775973473898996E-3</v>
      </c>
      <c r="H306" s="31">
        <v>9732708</v>
      </c>
      <c r="I306" s="36">
        <f t="shared" si="73"/>
        <v>0.4137352491072947</v>
      </c>
      <c r="J306" s="31">
        <v>6002</v>
      </c>
      <c r="K306" s="36">
        <f t="shared" si="74"/>
        <v>2.5196065014411543E-4</v>
      </c>
      <c r="L306" s="31">
        <v>77590</v>
      </c>
      <c r="M306" s="36">
        <f t="shared" si="75"/>
        <v>3.2571854123095499E-3</v>
      </c>
      <c r="N306" s="31">
        <f t="shared" si="76"/>
        <v>9851059</v>
      </c>
      <c r="O306" s="36">
        <f t="shared" si="77"/>
        <v>0.41354202436655113</v>
      </c>
      <c r="P306" s="31">
        <v>1133798</v>
      </c>
      <c r="Q306" s="31">
        <v>21267000</v>
      </c>
      <c r="R306" s="31">
        <v>22517635</v>
      </c>
      <c r="S306" s="31">
        <v>5513431</v>
      </c>
      <c r="T306" s="36">
        <f t="shared" si="78"/>
        <v>0.24484947020413111</v>
      </c>
      <c r="U306" s="36">
        <f t="shared" si="79"/>
        <v>-0.9315662931139409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26079415</v>
      </c>
      <c r="E307" s="31">
        <v>26716070</v>
      </c>
      <c r="F307" s="31">
        <v>6376991</v>
      </c>
      <c r="G307" s="36">
        <f t="shared" si="72"/>
        <v>0.24452201094234668</v>
      </c>
      <c r="H307" s="31">
        <v>7025057</v>
      </c>
      <c r="I307" s="36">
        <f t="shared" si="73"/>
        <v>0.26937172478753835</v>
      </c>
      <c r="J307" s="31">
        <v>6568669</v>
      </c>
      <c r="K307" s="36">
        <f t="shared" si="74"/>
        <v>0.2458695833631219</v>
      </c>
      <c r="L307" s="31">
        <v>7276961</v>
      </c>
      <c r="M307" s="36">
        <f t="shared" si="75"/>
        <v>0.27238141687755724</v>
      </c>
      <c r="N307" s="31">
        <f t="shared" si="76"/>
        <v>27247678</v>
      </c>
      <c r="O307" s="36">
        <f t="shared" si="77"/>
        <v>1.0198984356606342</v>
      </c>
      <c r="P307" s="31">
        <v>5416560</v>
      </c>
      <c r="Q307" s="31">
        <v>19979681</v>
      </c>
      <c r="R307" s="31">
        <v>23932576</v>
      </c>
      <c r="S307" s="31">
        <v>24849957</v>
      </c>
      <c r="T307" s="36">
        <f t="shared" si="78"/>
        <v>1.038331895404824</v>
      </c>
      <c r="U307" s="36">
        <f t="shared" si="79"/>
        <v>0.34346540978037732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41123461</v>
      </c>
      <c r="E308" s="31">
        <v>49136117</v>
      </c>
      <c r="F308" s="31">
        <v>3157451</v>
      </c>
      <c r="G308" s="36">
        <f t="shared" si="72"/>
        <v>7.6779797303539218E-2</v>
      </c>
      <c r="H308" s="31">
        <v>3447080</v>
      </c>
      <c r="I308" s="36">
        <f t="shared" si="73"/>
        <v>8.3822711322862634E-2</v>
      </c>
      <c r="J308" s="31">
        <v>3006340</v>
      </c>
      <c r="K308" s="36">
        <f t="shared" si="74"/>
        <v>6.1183914878743875E-2</v>
      </c>
      <c r="L308" s="31">
        <v>-233489</v>
      </c>
      <c r="M308" s="36">
        <f t="shared" si="75"/>
        <v>-4.7518813910346234E-3</v>
      </c>
      <c r="N308" s="31">
        <f t="shared" si="76"/>
        <v>9377382</v>
      </c>
      <c r="O308" s="36">
        <f t="shared" si="77"/>
        <v>0.19084499493519197</v>
      </c>
      <c r="P308" s="31">
        <v>62527</v>
      </c>
      <c r="Q308" s="31">
        <v>41221738</v>
      </c>
      <c r="R308" s="31">
        <v>38267812</v>
      </c>
      <c r="S308" s="31">
        <v>7648539</v>
      </c>
      <c r="T308" s="36">
        <f t="shared" si="78"/>
        <v>0.19986873040977624</v>
      </c>
      <c r="U308" s="36">
        <f t="shared" si="79"/>
        <v>-4.7342108209253606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16369527</v>
      </c>
      <c r="E309" s="31">
        <v>12304500</v>
      </c>
      <c r="F309" s="31">
        <v>4455044</v>
      </c>
      <c r="G309" s="36">
        <f t="shared" si="72"/>
        <v>0.27215471772641936</v>
      </c>
      <c r="H309" s="31">
        <v>5068579</v>
      </c>
      <c r="I309" s="36">
        <f t="shared" si="73"/>
        <v>0.30963503099387052</v>
      </c>
      <c r="J309" s="31">
        <v>4782721</v>
      </c>
      <c r="K309" s="36">
        <f t="shared" si="74"/>
        <v>0.38869689950830999</v>
      </c>
      <c r="L309" s="31">
        <v>367075</v>
      </c>
      <c r="M309" s="36">
        <f t="shared" si="75"/>
        <v>2.9832581575846236E-2</v>
      </c>
      <c r="N309" s="31">
        <f t="shared" si="76"/>
        <v>14673419</v>
      </c>
      <c r="O309" s="36">
        <f t="shared" si="77"/>
        <v>1.1925246048193749</v>
      </c>
      <c r="P309" s="31">
        <v>6362130</v>
      </c>
      <c r="Q309" s="31">
        <v>18428492</v>
      </c>
      <c r="R309" s="31">
        <v>17607492</v>
      </c>
      <c r="S309" s="31">
        <v>18738201</v>
      </c>
      <c r="T309" s="36">
        <f t="shared" si="78"/>
        <v>1.0642174933261364</v>
      </c>
      <c r="U309" s="36">
        <f t="shared" si="79"/>
        <v>-0.94230312804045191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130256634</v>
      </c>
      <c r="E310" s="32">
        <f>SUM(E304:E309)</f>
        <v>157389301</v>
      </c>
      <c r="F310" s="32">
        <f>SUM(F304:F309)</f>
        <v>14788126</v>
      </c>
      <c r="G310" s="37">
        <f t="shared" si="72"/>
        <v>0.11353069356912754</v>
      </c>
      <c r="H310" s="32">
        <f>SUM(H304:H309)</f>
        <v>26538788</v>
      </c>
      <c r="I310" s="37">
        <f t="shared" si="73"/>
        <v>0.20374231380798616</v>
      </c>
      <c r="J310" s="32">
        <f>SUM(J304:J309)</f>
        <v>15855173</v>
      </c>
      <c r="K310" s="37">
        <f t="shared" si="74"/>
        <v>0.10073856926272264</v>
      </c>
      <c r="L310" s="32">
        <f>SUM(L304:L309)</f>
        <v>9986733</v>
      </c>
      <c r="M310" s="37">
        <f t="shared" si="75"/>
        <v>6.3452426159513853E-2</v>
      </c>
      <c r="N310" s="32">
        <f t="shared" si="76"/>
        <v>67168820</v>
      </c>
      <c r="O310" s="37">
        <f t="shared" si="77"/>
        <v>0.42676865309923451</v>
      </c>
      <c r="P310" s="32">
        <f>SUM(P304:P309)</f>
        <v>13548251</v>
      </c>
      <c r="Q310" s="32">
        <f>SUM(Q304:Q309)</f>
        <v>136151026</v>
      </c>
      <c r="R310" s="32">
        <f>SUM(R304:R309)</f>
        <v>122771688</v>
      </c>
      <c r="S310" s="32">
        <f>SUM(S304:S309)</f>
        <v>64203877</v>
      </c>
      <c r="T310" s="37">
        <f t="shared" si="78"/>
        <v>0.52295344346817163</v>
      </c>
      <c r="U310" s="37">
        <f t="shared" si="79"/>
        <v>-0.26287658827696647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16336844</v>
      </c>
      <c r="E311" s="31">
        <v>16362776</v>
      </c>
      <c r="F311" s="31">
        <v>3235876</v>
      </c>
      <c r="G311" s="36">
        <f t="shared" si="72"/>
        <v>0.19807228372872998</v>
      </c>
      <c r="H311" s="31">
        <v>5676508</v>
      </c>
      <c r="I311" s="36">
        <f t="shared" si="73"/>
        <v>0.34746662207217011</v>
      </c>
      <c r="J311" s="31">
        <v>7546726</v>
      </c>
      <c r="K311" s="36">
        <f t="shared" si="74"/>
        <v>0.46121306066892315</v>
      </c>
      <c r="L311" s="31">
        <v>5290312</v>
      </c>
      <c r="M311" s="36">
        <f t="shared" si="75"/>
        <v>0.32331384356786402</v>
      </c>
      <c r="N311" s="31">
        <f t="shared" si="76"/>
        <v>21749422</v>
      </c>
      <c r="O311" s="36">
        <f t="shared" si="77"/>
        <v>1.3292012308913843</v>
      </c>
      <c r="P311" s="31">
        <v>1296191</v>
      </c>
      <c r="Q311" s="31">
        <v>16035095</v>
      </c>
      <c r="R311" s="31">
        <v>16069529</v>
      </c>
      <c r="S311" s="31">
        <v>12714871</v>
      </c>
      <c r="T311" s="36">
        <f t="shared" si="78"/>
        <v>0.79124105006437961</v>
      </c>
      <c r="U311" s="36">
        <f t="shared" si="79"/>
        <v>3.0814293572475044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143267009</v>
      </c>
      <c r="E312" s="31">
        <v>144147502</v>
      </c>
      <c r="F312" s="31">
        <v>6025097</v>
      </c>
      <c r="G312" s="36">
        <f t="shared" si="72"/>
        <v>4.2055020496728594E-2</v>
      </c>
      <c r="H312" s="31">
        <v>36280180</v>
      </c>
      <c r="I312" s="36">
        <f t="shared" si="73"/>
        <v>0.2532347136527433</v>
      </c>
      <c r="J312" s="31">
        <v>6546020</v>
      </c>
      <c r="K312" s="36">
        <f t="shared" si="74"/>
        <v>4.5411955872811445E-2</v>
      </c>
      <c r="L312" s="31">
        <v>5249529</v>
      </c>
      <c r="M312" s="36">
        <f t="shared" si="75"/>
        <v>3.641775908124998E-2</v>
      </c>
      <c r="N312" s="31">
        <f t="shared" si="76"/>
        <v>54100826</v>
      </c>
      <c r="O312" s="36">
        <f t="shared" si="77"/>
        <v>0.37531573734798401</v>
      </c>
      <c r="P312" s="31">
        <v>5851073</v>
      </c>
      <c r="Q312" s="31">
        <v>129869404</v>
      </c>
      <c r="R312" s="31">
        <v>143274134</v>
      </c>
      <c r="S312" s="31">
        <v>58919894</v>
      </c>
      <c r="T312" s="36">
        <f t="shared" si="78"/>
        <v>0.41123887721422209</v>
      </c>
      <c r="U312" s="36">
        <f t="shared" si="79"/>
        <v>-0.10280917705179893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147891844</v>
      </c>
      <c r="E313" s="31">
        <v>172183818</v>
      </c>
      <c r="F313" s="31">
        <v>26859291</v>
      </c>
      <c r="G313" s="36">
        <f t="shared" si="72"/>
        <v>0.18161441681665691</v>
      </c>
      <c r="H313" s="31">
        <v>12735847</v>
      </c>
      <c r="I313" s="36">
        <f t="shared" si="73"/>
        <v>8.6115952411817923E-2</v>
      </c>
      <c r="J313" s="31">
        <v>55993214</v>
      </c>
      <c r="K313" s="36">
        <f t="shared" si="74"/>
        <v>0.32519440357629892</v>
      </c>
      <c r="L313" s="31">
        <v>71271324</v>
      </c>
      <c r="M313" s="36">
        <f t="shared" si="75"/>
        <v>0.41392579644156807</v>
      </c>
      <c r="N313" s="31">
        <f t="shared" si="76"/>
        <v>166859676</v>
      </c>
      <c r="O313" s="36">
        <f t="shared" si="77"/>
        <v>0.9690787318933769</v>
      </c>
      <c r="P313" s="31">
        <v>47715317</v>
      </c>
      <c r="Q313" s="31">
        <v>148586089</v>
      </c>
      <c r="R313" s="31">
        <v>139225806</v>
      </c>
      <c r="S313" s="31">
        <v>164894031</v>
      </c>
      <c r="T313" s="36">
        <f t="shared" si="78"/>
        <v>1.1843639892449249</v>
      </c>
      <c r="U313" s="36">
        <f t="shared" si="79"/>
        <v>0.49367809921497541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244209870</v>
      </c>
      <c r="E314" s="31">
        <v>118908026</v>
      </c>
      <c r="F314" s="31">
        <v>620951</v>
      </c>
      <c r="G314" s="36">
        <f t="shared" si="72"/>
        <v>2.5426941179732005E-3</v>
      </c>
      <c r="H314" s="31">
        <v>995124</v>
      </c>
      <c r="I314" s="36">
        <f t="shared" si="73"/>
        <v>4.0748721581154767E-3</v>
      </c>
      <c r="J314" s="31">
        <v>40745032</v>
      </c>
      <c r="K314" s="36">
        <f t="shared" si="74"/>
        <v>0.34266006568808066</v>
      </c>
      <c r="L314" s="31">
        <v>169315</v>
      </c>
      <c r="M314" s="36">
        <f t="shared" si="75"/>
        <v>1.4239156572997016E-3</v>
      </c>
      <c r="N314" s="31">
        <f t="shared" si="76"/>
        <v>42530422</v>
      </c>
      <c r="O314" s="36">
        <f t="shared" si="77"/>
        <v>0.3576749478626447</v>
      </c>
      <c r="P314" s="31">
        <v>2269652</v>
      </c>
      <c r="Q314" s="31">
        <v>230822000</v>
      </c>
      <c r="R314" s="31">
        <v>230749732</v>
      </c>
      <c r="S314" s="31">
        <v>68389023</v>
      </c>
      <c r="T314" s="36">
        <f t="shared" si="78"/>
        <v>0.29637747531598435</v>
      </c>
      <c r="U314" s="36">
        <f t="shared" si="79"/>
        <v>-0.92540045786754976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12169680</v>
      </c>
      <c r="E315" s="31">
        <v>9147396</v>
      </c>
      <c r="F315" s="31">
        <v>1935459</v>
      </c>
      <c r="G315" s="36">
        <f t="shared" si="72"/>
        <v>0.15903943242550339</v>
      </c>
      <c r="H315" s="31">
        <v>2482236</v>
      </c>
      <c r="I315" s="36">
        <f t="shared" si="73"/>
        <v>0.20396888003628691</v>
      </c>
      <c r="J315" s="31">
        <v>2367172</v>
      </c>
      <c r="K315" s="36">
        <f t="shared" si="74"/>
        <v>0.25878096892274044</v>
      </c>
      <c r="L315" s="31">
        <v>2547116</v>
      </c>
      <c r="M315" s="36">
        <f t="shared" si="75"/>
        <v>0.27845257819821073</v>
      </c>
      <c r="N315" s="31">
        <f t="shared" si="76"/>
        <v>9331983</v>
      </c>
      <c r="O315" s="36">
        <f t="shared" si="77"/>
        <v>1.0201791854206377</v>
      </c>
      <c r="P315" s="31">
        <v>2292421</v>
      </c>
      <c r="Q315" s="31">
        <v>11394832</v>
      </c>
      <c r="R315" s="31">
        <v>11394832</v>
      </c>
      <c r="S315" s="31">
        <v>8695406</v>
      </c>
      <c r="T315" s="36">
        <f t="shared" si="78"/>
        <v>0.76310085133330618</v>
      </c>
      <c r="U315" s="36">
        <f t="shared" si="79"/>
        <v>0.11110306527465941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12347</v>
      </c>
      <c r="G316" s="36">
        <f t="shared" si="72"/>
        <v>0.10289166666666667</v>
      </c>
      <c r="H316" s="31">
        <v>24175</v>
      </c>
      <c r="I316" s="36">
        <f t="shared" si="73"/>
        <v>0.20145833333333332</v>
      </c>
      <c r="J316" s="31">
        <v>69803</v>
      </c>
      <c r="K316" s="36">
        <f t="shared" si="74"/>
        <v>0.58169166666666672</v>
      </c>
      <c r="L316" s="31">
        <v>-18195</v>
      </c>
      <c r="M316" s="36">
        <f t="shared" si="75"/>
        <v>-0.15162500000000001</v>
      </c>
      <c r="N316" s="31">
        <f t="shared" si="76"/>
        <v>88130</v>
      </c>
      <c r="O316" s="36">
        <f t="shared" si="77"/>
        <v>0.73441666666666672</v>
      </c>
      <c r="P316" s="31">
        <v>85962</v>
      </c>
      <c r="Q316" s="31">
        <v>120000</v>
      </c>
      <c r="R316" s="31">
        <v>120000</v>
      </c>
      <c r="S316" s="31">
        <v>138396</v>
      </c>
      <c r="T316" s="36">
        <f t="shared" si="78"/>
        <v>1.1533</v>
      </c>
      <c r="U316" s="36">
        <f t="shared" si="79"/>
        <v>-1.21166329308299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563995247</v>
      </c>
      <c r="E317" s="32">
        <f>SUM(E311:E316)</f>
        <v>460869518</v>
      </c>
      <c r="F317" s="32">
        <f>SUM(F311:F316)</f>
        <v>38689021</v>
      </c>
      <c r="G317" s="37">
        <f t="shared" si="72"/>
        <v>6.8598133061926317E-2</v>
      </c>
      <c r="H317" s="32">
        <f>SUM(H311:H316)</f>
        <v>58194070</v>
      </c>
      <c r="I317" s="37">
        <f t="shared" si="73"/>
        <v>0.10318184472217724</v>
      </c>
      <c r="J317" s="32">
        <f>SUM(J311:J316)</f>
        <v>113267967</v>
      </c>
      <c r="K317" s="37">
        <f t="shared" si="74"/>
        <v>0.24577014225531835</v>
      </c>
      <c r="L317" s="32">
        <f>SUM(L311:L316)</f>
        <v>84509401</v>
      </c>
      <c r="M317" s="37">
        <f t="shared" si="75"/>
        <v>0.18336947378672155</v>
      </c>
      <c r="N317" s="32">
        <f t="shared" si="76"/>
        <v>294660459</v>
      </c>
      <c r="O317" s="37">
        <f t="shared" si="77"/>
        <v>0.63935766522098347</v>
      </c>
      <c r="P317" s="32">
        <f>SUM(P311:P316)</f>
        <v>59510616</v>
      </c>
      <c r="Q317" s="32">
        <f>SUM(Q311:Q316)</f>
        <v>536827420</v>
      </c>
      <c r="R317" s="32">
        <f>SUM(R311:R316)</f>
        <v>540834033</v>
      </c>
      <c r="S317" s="32">
        <f>SUM(S311:S316)</f>
        <v>313751621</v>
      </c>
      <c r="T317" s="37">
        <f t="shared" si="78"/>
        <v>0.5801255132921711</v>
      </c>
      <c r="U317" s="37">
        <f t="shared" si="79"/>
        <v>0.4200726976175142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38156092</v>
      </c>
      <c r="E318" s="31">
        <v>28434092</v>
      </c>
      <c r="F318" s="31">
        <v>2994535</v>
      </c>
      <c r="G318" s="36">
        <f t="shared" si="72"/>
        <v>7.8481176741056188E-2</v>
      </c>
      <c r="H318" s="31">
        <v>3392227</v>
      </c>
      <c r="I318" s="36">
        <f t="shared" si="73"/>
        <v>8.8903942259076219E-2</v>
      </c>
      <c r="J318" s="31">
        <v>-3173934</v>
      </c>
      <c r="K318" s="36">
        <f t="shared" si="74"/>
        <v>-0.11162424317963099</v>
      </c>
      <c r="L318" s="31">
        <v>1168814</v>
      </c>
      <c r="M318" s="36">
        <f t="shared" si="75"/>
        <v>4.1106077872998373E-2</v>
      </c>
      <c r="N318" s="31">
        <f t="shared" si="76"/>
        <v>4381642</v>
      </c>
      <c r="O318" s="36">
        <f t="shared" si="77"/>
        <v>0.15409818607888023</v>
      </c>
      <c r="P318" s="31">
        <v>2004300</v>
      </c>
      <c r="Q318" s="31">
        <v>15397206</v>
      </c>
      <c r="R318" s="31">
        <v>38148520</v>
      </c>
      <c r="S318" s="31">
        <v>5232761</v>
      </c>
      <c r="T318" s="36">
        <f t="shared" si="78"/>
        <v>0.13716812605049947</v>
      </c>
      <c r="U318" s="36">
        <f t="shared" si="79"/>
        <v>-0.41684677942423787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38275200</v>
      </c>
      <c r="E319" s="31">
        <v>62292462</v>
      </c>
      <c r="F319" s="31">
        <v>9623968</v>
      </c>
      <c r="G319" s="36">
        <f t="shared" si="72"/>
        <v>0.2514413510576039</v>
      </c>
      <c r="H319" s="31">
        <v>10389201</v>
      </c>
      <c r="I319" s="36">
        <f t="shared" si="73"/>
        <v>0.27143427075495358</v>
      </c>
      <c r="J319" s="31">
        <v>27479017</v>
      </c>
      <c r="K319" s="36">
        <f t="shared" si="74"/>
        <v>0.44112908878123969</v>
      </c>
      <c r="L319" s="31">
        <v>15310841</v>
      </c>
      <c r="M319" s="36">
        <f t="shared" si="75"/>
        <v>0.24578962700173898</v>
      </c>
      <c r="N319" s="31">
        <f t="shared" si="76"/>
        <v>62803027</v>
      </c>
      <c r="O319" s="36">
        <f t="shared" si="77"/>
        <v>1.0081962565550868</v>
      </c>
      <c r="P319" s="31">
        <v>8444533</v>
      </c>
      <c r="Q319" s="31">
        <v>35995300</v>
      </c>
      <c r="R319" s="31">
        <v>38034731</v>
      </c>
      <c r="S319" s="31">
        <v>36958887</v>
      </c>
      <c r="T319" s="36">
        <f t="shared" si="78"/>
        <v>0.97171416829528778</v>
      </c>
      <c r="U319" s="36">
        <f t="shared" si="79"/>
        <v>0.81310689412901804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47658565</v>
      </c>
      <c r="E321" s="31">
        <v>47252249</v>
      </c>
      <c r="F321" s="31">
        <v>667343</v>
      </c>
      <c r="G321" s="36">
        <f t="shared" si="72"/>
        <v>1.4002582746668936E-2</v>
      </c>
      <c r="H321" s="31">
        <v>24743215</v>
      </c>
      <c r="I321" s="36">
        <f t="shared" si="73"/>
        <v>0.51917666845403343</v>
      </c>
      <c r="J321" s="31">
        <v>13022633</v>
      </c>
      <c r="K321" s="36">
        <f t="shared" si="74"/>
        <v>0.27559816253402036</v>
      </c>
      <c r="L321" s="31">
        <v>12727937</v>
      </c>
      <c r="M321" s="36">
        <f t="shared" si="75"/>
        <v>0.26936150700467187</v>
      </c>
      <c r="N321" s="31">
        <f t="shared" si="76"/>
        <v>51161128</v>
      </c>
      <c r="O321" s="36">
        <f t="shared" si="77"/>
        <v>1.0827236604124388</v>
      </c>
      <c r="P321" s="31">
        <v>13403805</v>
      </c>
      <c r="Q321" s="31">
        <v>55187477</v>
      </c>
      <c r="R321" s="31">
        <v>50873390</v>
      </c>
      <c r="S321" s="31">
        <v>54794319</v>
      </c>
      <c r="T321" s="36">
        <f t="shared" si="78"/>
        <v>1.0770722965385244</v>
      </c>
      <c r="U321" s="36">
        <f t="shared" si="79"/>
        <v>-5.0423592405290929E-2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5308046</v>
      </c>
      <c r="E322" s="31">
        <v>5368046</v>
      </c>
      <c r="F322" s="31">
        <v>53759</v>
      </c>
      <c r="G322" s="36">
        <f t="shared" si="72"/>
        <v>1.0127832351113763E-2</v>
      </c>
      <c r="H322" s="31">
        <v>2610311</v>
      </c>
      <c r="I322" s="36">
        <f t="shared" si="73"/>
        <v>0.49176495456143371</v>
      </c>
      <c r="J322" s="31">
        <v>63534</v>
      </c>
      <c r="K322" s="36">
        <f t="shared" si="74"/>
        <v>1.1835591572799488E-2</v>
      </c>
      <c r="L322" s="31">
        <v>2580837</v>
      </c>
      <c r="M322" s="36">
        <f t="shared" si="75"/>
        <v>0.48077773551120834</v>
      </c>
      <c r="N322" s="31">
        <f t="shared" si="76"/>
        <v>5308441</v>
      </c>
      <c r="O322" s="36">
        <f t="shared" si="77"/>
        <v>0.98889633211041783</v>
      </c>
      <c r="P322" s="31">
        <v>3349124</v>
      </c>
      <c r="Q322" s="31">
        <v>5849717</v>
      </c>
      <c r="R322" s="31">
        <v>4849717</v>
      </c>
      <c r="S322" s="31">
        <v>5808778</v>
      </c>
      <c r="T322" s="36">
        <f t="shared" si="78"/>
        <v>1.1977560752514014</v>
      </c>
      <c r="U322" s="36">
        <f t="shared" si="79"/>
        <v>-0.22939938921341818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129397903</v>
      </c>
      <c r="E323" s="32">
        <f>SUM(E318:E322)</f>
        <v>143346849</v>
      </c>
      <c r="F323" s="32">
        <f>SUM(F318:F322)</f>
        <v>13339605</v>
      </c>
      <c r="G323" s="37">
        <f t="shared" si="72"/>
        <v>0.10308980818645878</v>
      </c>
      <c r="H323" s="32">
        <f>SUM(H318:H322)</f>
        <v>41134954</v>
      </c>
      <c r="I323" s="37">
        <f t="shared" si="73"/>
        <v>0.3178950589330648</v>
      </c>
      <c r="J323" s="32">
        <f>SUM(J318:J322)</f>
        <v>37391250</v>
      </c>
      <c r="K323" s="37">
        <f t="shared" si="74"/>
        <v>0.26084458961494161</v>
      </c>
      <c r="L323" s="32">
        <f>SUM(L318:L322)</f>
        <v>31788429</v>
      </c>
      <c r="M323" s="37">
        <f t="shared" si="75"/>
        <v>0.22175882638341077</v>
      </c>
      <c r="N323" s="32">
        <f t="shared" si="76"/>
        <v>123654238</v>
      </c>
      <c r="O323" s="37">
        <f t="shared" si="77"/>
        <v>0.86262264474331063</v>
      </c>
      <c r="P323" s="32">
        <f>SUM(P318:P322)</f>
        <v>27201762</v>
      </c>
      <c r="Q323" s="32">
        <f>SUM(Q318:Q322)</f>
        <v>112429700</v>
      </c>
      <c r="R323" s="32">
        <f>SUM(R318:R322)</f>
        <v>131906358</v>
      </c>
      <c r="S323" s="32">
        <f>SUM(S318:S322)</f>
        <v>102794745</v>
      </c>
      <c r="T323" s="37">
        <f t="shared" si="78"/>
        <v>0.77930091133287149</v>
      </c>
      <c r="U323" s="37">
        <f t="shared" si="79"/>
        <v>0.16861654035499618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-293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-293</v>
      </c>
      <c r="O324" s="36">
        <f t="shared" si="77"/>
        <v>0</v>
      </c>
      <c r="P324" s="31">
        <v>783</v>
      </c>
      <c r="Q324" s="31">
        <v>0</v>
      </c>
      <c r="R324" s="31">
        <v>0</v>
      </c>
      <c r="S324" s="31">
        <v>37040</v>
      </c>
      <c r="T324" s="36">
        <f t="shared" si="78"/>
        <v>0</v>
      </c>
      <c r="U324" s="36">
        <f t="shared" si="79"/>
        <v>-1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63788893</v>
      </c>
      <c r="E325" s="31">
        <v>63788893</v>
      </c>
      <c r="F325" s="31">
        <v>8543710</v>
      </c>
      <c r="G325" s="36">
        <f t="shared" si="72"/>
        <v>0.13393726710385145</v>
      </c>
      <c r="H325" s="31">
        <v>18503721</v>
      </c>
      <c r="I325" s="36">
        <f t="shared" si="73"/>
        <v>0.29007747477292012</v>
      </c>
      <c r="J325" s="31">
        <v>14620781</v>
      </c>
      <c r="K325" s="36">
        <f t="shared" si="74"/>
        <v>0.2292057490322022</v>
      </c>
      <c r="L325" s="31">
        <v>4104650</v>
      </c>
      <c r="M325" s="36">
        <f t="shared" si="75"/>
        <v>6.4347409195516223E-2</v>
      </c>
      <c r="N325" s="31">
        <f t="shared" si="76"/>
        <v>45772862</v>
      </c>
      <c r="O325" s="36">
        <f t="shared" si="77"/>
        <v>0.71756790010449001</v>
      </c>
      <c r="P325" s="31">
        <v>8299707</v>
      </c>
      <c r="Q325" s="31">
        <v>61549499</v>
      </c>
      <c r="R325" s="31">
        <v>61704749</v>
      </c>
      <c r="S325" s="31">
        <v>46987093</v>
      </c>
      <c r="T325" s="36">
        <f t="shared" si="78"/>
        <v>0.76148260484780517</v>
      </c>
      <c r="U325" s="36">
        <f t="shared" si="79"/>
        <v>-0.50544639708365602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18723612</v>
      </c>
      <c r="E326" s="31">
        <v>20331299</v>
      </c>
      <c r="F326" s="31">
        <v>3180706</v>
      </c>
      <c r="G326" s="36">
        <f t="shared" si="72"/>
        <v>0.16987673104954321</v>
      </c>
      <c r="H326" s="31">
        <v>3530186</v>
      </c>
      <c r="I326" s="36">
        <f t="shared" si="73"/>
        <v>0.18854193304155203</v>
      </c>
      <c r="J326" s="31">
        <v>3056665</v>
      </c>
      <c r="K326" s="36">
        <f t="shared" si="74"/>
        <v>0.1503428285620117</v>
      </c>
      <c r="L326" s="31">
        <v>2861380</v>
      </c>
      <c r="M326" s="36">
        <f t="shared" si="75"/>
        <v>0.14073768724762742</v>
      </c>
      <c r="N326" s="31">
        <f t="shared" si="76"/>
        <v>12628937</v>
      </c>
      <c r="O326" s="36">
        <f t="shared" si="77"/>
        <v>0.62115740858466539</v>
      </c>
      <c r="P326" s="31">
        <v>2179285</v>
      </c>
      <c r="Q326" s="31">
        <v>5561917</v>
      </c>
      <c r="R326" s="31">
        <v>17962407</v>
      </c>
      <c r="S326" s="31">
        <v>11715847</v>
      </c>
      <c r="T326" s="36">
        <f t="shared" si="78"/>
        <v>0.65224259755388014</v>
      </c>
      <c r="U326" s="36">
        <f t="shared" si="79"/>
        <v>0.31299026974443445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86582180</v>
      </c>
      <c r="E327" s="31">
        <v>87439180</v>
      </c>
      <c r="F327" s="31">
        <v>2657649</v>
      </c>
      <c r="G327" s="36">
        <f t="shared" si="72"/>
        <v>3.0695103773085871E-2</v>
      </c>
      <c r="H327" s="31">
        <v>2792279</v>
      </c>
      <c r="I327" s="36">
        <f t="shared" si="73"/>
        <v>3.225004267621813E-2</v>
      </c>
      <c r="J327" s="31">
        <v>2404086</v>
      </c>
      <c r="K327" s="36">
        <f t="shared" si="74"/>
        <v>2.7494379521857366E-2</v>
      </c>
      <c r="L327" s="31">
        <v>1872646</v>
      </c>
      <c r="M327" s="36">
        <f t="shared" si="75"/>
        <v>2.1416554912797672E-2</v>
      </c>
      <c r="N327" s="31">
        <f t="shared" si="76"/>
        <v>9726660</v>
      </c>
      <c r="O327" s="36">
        <f t="shared" si="77"/>
        <v>0.11123914931498671</v>
      </c>
      <c r="P327" s="31">
        <v>3454826</v>
      </c>
      <c r="Q327" s="31">
        <v>80770000</v>
      </c>
      <c r="R327" s="31">
        <v>81973344</v>
      </c>
      <c r="S327" s="31">
        <v>12105000</v>
      </c>
      <c r="T327" s="36">
        <f t="shared" si="78"/>
        <v>0.14766995475992781</v>
      </c>
      <c r="U327" s="36">
        <f t="shared" si="79"/>
        <v>-0.45796228232623004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12104400</v>
      </c>
      <c r="E328" s="31">
        <v>21497500</v>
      </c>
      <c r="F328" s="31">
        <v>3521477</v>
      </c>
      <c r="G328" s="36">
        <f t="shared" si="72"/>
        <v>0.29092536598261787</v>
      </c>
      <c r="H328" s="31">
        <v>949386</v>
      </c>
      <c r="I328" s="36">
        <f t="shared" si="73"/>
        <v>7.8433131753742447E-2</v>
      </c>
      <c r="J328" s="31">
        <v>2559010</v>
      </c>
      <c r="K328" s="36">
        <f t="shared" si="74"/>
        <v>0.11903756250726828</v>
      </c>
      <c r="L328" s="31">
        <v>2787905</v>
      </c>
      <c r="M328" s="36">
        <f t="shared" si="75"/>
        <v>0.12968507966042564</v>
      </c>
      <c r="N328" s="31">
        <f t="shared" si="76"/>
        <v>9817778</v>
      </c>
      <c r="O328" s="36">
        <f t="shared" si="77"/>
        <v>0.45669394115594836</v>
      </c>
      <c r="P328" s="31">
        <v>901740</v>
      </c>
      <c r="Q328" s="31">
        <v>9983900</v>
      </c>
      <c r="R328" s="31">
        <v>11313400</v>
      </c>
      <c r="S328" s="31">
        <v>8554196</v>
      </c>
      <c r="T328" s="36">
        <f t="shared" si="78"/>
        <v>0.75611186734315061</v>
      </c>
      <c r="U328" s="36">
        <f t="shared" si="79"/>
        <v>2.0916949453279217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36229907</v>
      </c>
      <c r="E329" s="31">
        <v>49548158</v>
      </c>
      <c r="F329" s="31">
        <v>8263246</v>
      </c>
      <c r="G329" s="36">
        <f t="shared" si="72"/>
        <v>0.22807803508852506</v>
      </c>
      <c r="H329" s="31">
        <v>7063654</v>
      </c>
      <c r="I329" s="36">
        <f t="shared" si="73"/>
        <v>0.19496748915198706</v>
      </c>
      <c r="J329" s="31">
        <v>14930966</v>
      </c>
      <c r="K329" s="36">
        <f t="shared" si="74"/>
        <v>0.30134250399379126</v>
      </c>
      <c r="L329" s="31">
        <v>10387574</v>
      </c>
      <c r="M329" s="36">
        <f t="shared" si="75"/>
        <v>0.20964601751693776</v>
      </c>
      <c r="N329" s="31">
        <f t="shared" si="76"/>
        <v>40645440</v>
      </c>
      <c r="O329" s="36">
        <f t="shared" si="77"/>
        <v>0.82032191792074294</v>
      </c>
      <c r="P329" s="31">
        <v>5558244</v>
      </c>
      <c r="Q329" s="31">
        <v>39193464</v>
      </c>
      <c r="R329" s="31">
        <v>29577955</v>
      </c>
      <c r="S329" s="31">
        <v>32094767</v>
      </c>
      <c r="T329" s="36">
        <f t="shared" si="78"/>
        <v>1.0850908049593015</v>
      </c>
      <c r="U329" s="36">
        <f t="shared" si="79"/>
        <v>0.8688589417808934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101890778</v>
      </c>
      <c r="E330" s="31">
        <v>98806008</v>
      </c>
      <c r="F330" s="31">
        <v>16786732</v>
      </c>
      <c r="G330" s="36">
        <f t="shared" si="72"/>
        <v>0.16475222124616618</v>
      </c>
      <c r="H330" s="31">
        <v>15446975</v>
      </c>
      <c r="I330" s="36">
        <f t="shared" si="73"/>
        <v>0.15160326874724619</v>
      </c>
      <c r="J330" s="31">
        <v>36942665</v>
      </c>
      <c r="K330" s="36">
        <f t="shared" si="74"/>
        <v>0.37389087716204467</v>
      </c>
      <c r="L330" s="31">
        <v>6627405</v>
      </c>
      <c r="M330" s="36">
        <f t="shared" si="75"/>
        <v>6.7074919168882932E-2</v>
      </c>
      <c r="N330" s="31">
        <f t="shared" si="76"/>
        <v>75803777</v>
      </c>
      <c r="O330" s="36">
        <f t="shared" si="77"/>
        <v>0.76719805338153124</v>
      </c>
      <c r="P330" s="31">
        <v>24533628</v>
      </c>
      <c r="Q330" s="31">
        <v>119156283</v>
      </c>
      <c r="R330" s="31">
        <v>119161283</v>
      </c>
      <c r="S330" s="31">
        <v>89137698</v>
      </c>
      <c r="T330" s="36">
        <f t="shared" si="78"/>
        <v>0.74804244932475261</v>
      </c>
      <c r="U330" s="36">
        <f t="shared" si="79"/>
        <v>-0.72986445380194076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5005000</v>
      </c>
      <c r="F331" s="31">
        <v>80227</v>
      </c>
      <c r="G331" s="36">
        <f t="shared" si="72"/>
        <v>0</v>
      </c>
      <c r="H331" s="31">
        <v>225020</v>
      </c>
      <c r="I331" s="36">
        <f t="shared" si="73"/>
        <v>0</v>
      </c>
      <c r="J331" s="31">
        <v>877827</v>
      </c>
      <c r="K331" s="36">
        <f t="shared" si="74"/>
        <v>0.17539000999000998</v>
      </c>
      <c r="L331" s="31">
        <v>1363626</v>
      </c>
      <c r="M331" s="36">
        <f t="shared" si="75"/>
        <v>0.27245274725274726</v>
      </c>
      <c r="N331" s="31">
        <f t="shared" si="76"/>
        <v>2546700</v>
      </c>
      <c r="O331" s="36">
        <f t="shared" si="77"/>
        <v>0.50883116883116886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319319770</v>
      </c>
      <c r="E332" s="32">
        <f>SUM(E324:E331)</f>
        <v>346416038</v>
      </c>
      <c r="F332" s="32">
        <f>SUM(F324:F331)</f>
        <v>43033454</v>
      </c>
      <c r="G332" s="37">
        <f t="shared" si="72"/>
        <v>0.13476601840218036</v>
      </c>
      <c r="H332" s="32">
        <f>SUM(H324:H331)</f>
        <v>48511221</v>
      </c>
      <c r="I332" s="37">
        <f t="shared" si="73"/>
        <v>0.151920505892886</v>
      </c>
      <c r="J332" s="32">
        <f>SUM(J324:J331)</f>
        <v>75392000</v>
      </c>
      <c r="K332" s="37">
        <f t="shared" si="74"/>
        <v>0.21763426553593918</v>
      </c>
      <c r="L332" s="32">
        <f>SUM(L324:L331)</f>
        <v>30005186</v>
      </c>
      <c r="M332" s="37">
        <f t="shared" si="75"/>
        <v>8.661604172033166E-2</v>
      </c>
      <c r="N332" s="32">
        <f t="shared" si="76"/>
        <v>196941861</v>
      </c>
      <c r="O332" s="37">
        <f t="shared" si="77"/>
        <v>0.56851253809444002</v>
      </c>
      <c r="P332" s="32">
        <f>SUM(P324:P331)</f>
        <v>44928213</v>
      </c>
      <c r="Q332" s="32">
        <f>SUM(Q324:Q331)</f>
        <v>316215063</v>
      </c>
      <c r="R332" s="32">
        <f>SUM(R324:R331)</f>
        <v>321693138</v>
      </c>
      <c r="S332" s="32">
        <f>SUM(S324:S331)</f>
        <v>200631641</v>
      </c>
      <c r="T332" s="37">
        <f t="shared" si="78"/>
        <v>0.62367398399402596</v>
      </c>
      <c r="U332" s="37">
        <f t="shared" si="79"/>
        <v>-0.33215269434375239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28470624</v>
      </c>
      <c r="E333" s="31">
        <v>28780932</v>
      </c>
      <c r="F333" s="31">
        <v>7211583</v>
      </c>
      <c r="G333" s="36">
        <f t="shared" si="72"/>
        <v>0.25329908469867046</v>
      </c>
      <c r="H333" s="31">
        <v>7180764</v>
      </c>
      <c r="I333" s="36">
        <f t="shared" si="73"/>
        <v>0.25221660052129519</v>
      </c>
      <c r="J333" s="31">
        <v>7158207</v>
      </c>
      <c r="K333" s="36">
        <f t="shared" si="74"/>
        <v>0.24871352324518192</v>
      </c>
      <c r="L333" s="31">
        <v>7137575</v>
      </c>
      <c r="M333" s="36">
        <f t="shared" si="75"/>
        <v>0.24799665973290927</v>
      </c>
      <c r="N333" s="31">
        <f t="shared" si="76"/>
        <v>28688129</v>
      </c>
      <c r="O333" s="36">
        <f t="shared" si="77"/>
        <v>0.99677553874905789</v>
      </c>
      <c r="P333" s="31">
        <v>4530209</v>
      </c>
      <c r="Q333" s="31">
        <v>36582648</v>
      </c>
      <c r="R333" s="31">
        <v>26859084</v>
      </c>
      <c r="S333" s="31">
        <v>19640827</v>
      </c>
      <c r="T333" s="36">
        <f t="shared" si="78"/>
        <v>0.73125453570940846</v>
      </c>
      <c r="U333" s="36">
        <f t="shared" si="79"/>
        <v>0.57555092932798457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1500000</v>
      </c>
      <c r="E334" s="31">
        <v>598233</v>
      </c>
      <c r="F334" s="31">
        <v>142615</v>
      </c>
      <c r="G334" s="36">
        <f t="shared" si="72"/>
        <v>9.507666666666667E-2</v>
      </c>
      <c r="H334" s="31">
        <v>170617</v>
      </c>
      <c r="I334" s="36">
        <f t="shared" si="73"/>
        <v>0.11374466666666666</v>
      </c>
      <c r="J334" s="31">
        <v>226089</v>
      </c>
      <c r="K334" s="36">
        <f t="shared" si="74"/>
        <v>0.37792799795397447</v>
      </c>
      <c r="L334" s="31">
        <v>193678</v>
      </c>
      <c r="M334" s="36">
        <f t="shared" si="75"/>
        <v>0.32375011074280424</v>
      </c>
      <c r="N334" s="31">
        <f t="shared" si="76"/>
        <v>732999</v>
      </c>
      <c r="O334" s="36">
        <f t="shared" si="77"/>
        <v>1.2252734302520925</v>
      </c>
      <c r="P334" s="31">
        <v>149306</v>
      </c>
      <c r="Q334" s="31">
        <v>1375306</v>
      </c>
      <c r="R334" s="31">
        <v>1553487</v>
      </c>
      <c r="S334" s="31">
        <v>695965</v>
      </c>
      <c r="T334" s="36">
        <f t="shared" si="78"/>
        <v>0.44800181784591697</v>
      </c>
      <c r="U334" s="36">
        <f t="shared" si="79"/>
        <v>0.29718832464870792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67581973</v>
      </c>
      <c r="E335" s="31">
        <v>26851550</v>
      </c>
      <c r="F335" s="31">
        <v>3499384</v>
      </c>
      <c r="G335" s="36">
        <f t="shared" si="72"/>
        <v>5.1779843716607682E-2</v>
      </c>
      <c r="H335" s="31">
        <v>4832820</v>
      </c>
      <c r="I335" s="36">
        <f t="shared" si="73"/>
        <v>7.1510489934941676E-2</v>
      </c>
      <c r="J335" s="31">
        <v>124808</v>
      </c>
      <c r="K335" s="36">
        <f t="shared" si="74"/>
        <v>4.6480743197320077E-3</v>
      </c>
      <c r="L335" s="31">
        <v>20652913</v>
      </c>
      <c r="M335" s="36">
        <f t="shared" si="75"/>
        <v>0.7691516132215831</v>
      </c>
      <c r="N335" s="31">
        <f t="shared" si="76"/>
        <v>29109925</v>
      </c>
      <c r="O335" s="36">
        <f t="shared" si="77"/>
        <v>1.0841059454668351</v>
      </c>
      <c r="P335" s="31">
        <v>1790348</v>
      </c>
      <c r="Q335" s="31">
        <v>50080876</v>
      </c>
      <c r="R335" s="31">
        <v>50461876</v>
      </c>
      <c r="S335" s="31">
        <v>7539483</v>
      </c>
      <c r="T335" s="36">
        <f t="shared" si="78"/>
        <v>0.14940948687678596</v>
      </c>
      <c r="U335" s="36">
        <f t="shared" si="79"/>
        <v>10.535697529195442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97552597</v>
      </c>
      <c r="E337" s="32">
        <f>SUM(E333:E336)</f>
        <v>56230715</v>
      </c>
      <c r="F337" s="32">
        <f>SUM(F333:F336)</f>
        <v>10853582</v>
      </c>
      <c r="G337" s="37">
        <f t="shared" si="72"/>
        <v>0.11125877048665347</v>
      </c>
      <c r="H337" s="32">
        <f>SUM(H333:H336)</f>
        <v>12184201</v>
      </c>
      <c r="I337" s="37">
        <f t="shared" si="73"/>
        <v>0.12489878665147172</v>
      </c>
      <c r="J337" s="32">
        <f>SUM(J333:J336)</f>
        <v>7509104</v>
      </c>
      <c r="K337" s="37">
        <f t="shared" si="74"/>
        <v>0.13354096600052123</v>
      </c>
      <c r="L337" s="32">
        <f>SUM(L333:L336)</f>
        <v>27984166</v>
      </c>
      <c r="M337" s="37">
        <f t="shared" si="75"/>
        <v>0.49766690677861736</v>
      </c>
      <c r="N337" s="32">
        <f t="shared" si="76"/>
        <v>58531053</v>
      </c>
      <c r="O337" s="37">
        <f t="shared" si="77"/>
        <v>1.0409089231748165</v>
      </c>
      <c r="P337" s="32">
        <f>SUM(P333:P336)</f>
        <v>6469863</v>
      </c>
      <c r="Q337" s="32">
        <f>SUM(Q333:Q336)</f>
        <v>88038830</v>
      </c>
      <c r="R337" s="32">
        <f>SUM(R333:R336)</f>
        <v>78874447</v>
      </c>
      <c r="S337" s="32">
        <f>SUM(S333:S336)</f>
        <v>27876275</v>
      </c>
      <c r="T337" s="37">
        <f t="shared" si="78"/>
        <v>0.35342593273585804</v>
      </c>
      <c r="U337" s="37">
        <f t="shared" si="79"/>
        <v>3.3253104432041294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2880195051</v>
      </c>
      <c r="E338" s="32">
        <f>SUM(E302,E304:E309,E311:E316,E318:E322,E324:E331,E333:E336)</f>
        <v>3453318109</v>
      </c>
      <c r="F338" s="32">
        <f>SUM(F302,F304:F309,F311:F316,F318:F322,F324:F331,F333:F336)</f>
        <v>615581807</v>
      </c>
      <c r="G338" s="37">
        <f t="shared" si="72"/>
        <v>0.2137292079528679</v>
      </c>
      <c r="H338" s="32">
        <f>SUM(H302,H304:H309,H311:H316,H318:H322,H324:H331,H333:H336)</f>
        <v>1049578778</v>
      </c>
      <c r="I338" s="37">
        <f t="shared" si="73"/>
        <v>0.36441239548536397</v>
      </c>
      <c r="J338" s="32">
        <f>SUM(J302,J304:J309,J311:J316,J318:J322,J324:J331,J333:J336)</f>
        <v>1000489644</v>
      </c>
      <c r="K338" s="37">
        <f t="shared" si="74"/>
        <v>0.28971835562803633</v>
      </c>
      <c r="L338" s="32">
        <f>SUM(L302,L304:L309,L311:L316,L318:L322,L324:L331,L333:L336)</f>
        <v>875640314</v>
      </c>
      <c r="M338" s="37">
        <f t="shared" si="75"/>
        <v>0.25356491535428366</v>
      </c>
      <c r="N338" s="32">
        <f t="shared" si="76"/>
        <v>3541290543</v>
      </c>
      <c r="O338" s="37">
        <f t="shared" si="77"/>
        <v>1.0254747553579635</v>
      </c>
      <c r="P338" s="32">
        <f>SUM(P302,P304:P309,P311:P316,P318:P322,P324:P331,P333:P336)</f>
        <v>696981281</v>
      </c>
      <c r="Q338" s="32">
        <f>SUM(Q302,Q304:Q309,Q311:Q316,Q318:Q322,Q324:Q331,Q333:Q336)</f>
        <v>2896094469</v>
      </c>
      <c r="R338" s="32">
        <f>SUM(R302,R304:R309,R311:R316,R318:R322,R324:R331,R333:R336)</f>
        <v>3007269139</v>
      </c>
      <c r="S338" s="32">
        <f>SUM(S302,S304:S309,S311:S316,S318:S322,S324:S331,S333:S336)</f>
        <v>3098423358</v>
      </c>
      <c r="T338" s="37">
        <f t="shared" si="78"/>
        <v>1.0303112939968888</v>
      </c>
      <c r="U338" s="37">
        <f t="shared" si="79"/>
        <v>0.25633261304187016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7987025232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7334799815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1615562683</v>
      </c>
      <c r="G339" s="39">
        <f t="shared" si="72"/>
        <v>0.20227339166618022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1533923197</v>
      </c>
      <c r="I339" s="39">
        <f t="shared" si="73"/>
        <v>0.19205187819544378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1422706974</v>
      </c>
      <c r="K339" s="39">
        <f t="shared" si="74"/>
        <v>0.19396670800619525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1461862937</v>
      </c>
      <c r="M339" s="39">
        <f t="shared" si="75"/>
        <v>0.19930508996447641</v>
      </c>
      <c r="N339" s="34">
        <f t="shared" si="76"/>
        <v>6034055791</v>
      </c>
      <c r="O339" s="39">
        <f t="shared" si="77"/>
        <v>0.82266127817968271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1296871714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7561046088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7195772033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19872206627</v>
      </c>
      <c r="T339" s="39">
        <f t="shared" si="78"/>
        <v>2.761650388014731</v>
      </c>
      <c r="U339" s="39">
        <f t="shared" si="79"/>
        <v>0.12722247020957078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133150421</v>
      </c>
      <c r="E8" s="31">
        <v>122034719</v>
      </c>
      <c r="F8" s="31">
        <v>6776009</v>
      </c>
      <c r="G8" s="36">
        <f>IF(($D8       =0),0,($F8       /$D8       ))</f>
        <v>5.0889880400753672E-2</v>
      </c>
      <c r="H8" s="31">
        <v>16718930</v>
      </c>
      <c r="I8" s="36">
        <f>IF(($D8       =0),0,($H8       /$D8       ))</f>
        <v>0.12556422934629699</v>
      </c>
      <c r="J8" s="31">
        <v>9405414</v>
      </c>
      <c r="K8" s="36">
        <f>IF(($E8       =0),0,($J8       /$E8       ))</f>
        <v>7.7071624182622978E-2</v>
      </c>
      <c r="L8" s="31">
        <v>19650130</v>
      </c>
      <c r="M8" s="36">
        <f>IF(($E8       =0),0,($L8       /$E8       ))</f>
        <v>0.16102081572376137</v>
      </c>
      <c r="N8" s="31">
        <f>$F8       +$H8       +$J8       +$L8</f>
        <v>52550483</v>
      </c>
      <c r="O8" s="36">
        <f>IF(($E8       =0),0,($N8       /$E8       ))</f>
        <v>0.43061911749884885</v>
      </c>
      <c r="P8" s="31">
        <v>15640489</v>
      </c>
      <c r="Q8" s="31">
        <v>112557696</v>
      </c>
      <c r="R8" s="31">
        <v>129325648</v>
      </c>
      <c r="S8" s="31">
        <v>50407446</v>
      </c>
      <c r="T8" s="36">
        <f>IF(($R8       =0),0,($S8       /$R8       ))</f>
        <v>0.38977145507904204</v>
      </c>
      <c r="U8" s="36">
        <f>IF(($P8       =0),0,(($L8       /$P8       )-1))</f>
        <v>0.256362892490126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198152570</v>
      </c>
      <c r="E9" s="31">
        <v>390151070</v>
      </c>
      <c r="F9" s="31">
        <v>203650</v>
      </c>
      <c r="G9" s="36">
        <f>IF(($D9       =0),0,($F9       /$D9       ))</f>
        <v>1.0277434201332841E-3</v>
      </c>
      <c r="H9" s="31">
        <v>206995</v>
      </c>
      <c r="I9" s="36">
        <f>IF(($D9       =0),0,($H9       /$D9       ))</f>
        <v>1.0446243518315206E-3</v>
      </c>
      <c r="J9" s="31">
        <v>1742002</v>
      </c>
      <c r="K9" s="36">
        <f>IF(($E9       =0),0,($J9       /$E9       ))</f>
        <v>4.4649422594176145E-3</v>
      </c>
      <c r="L9" s="31">
        <v>4970250</v>
      </c>
      <c r="M9" s="36">
        <f>IF(($E9       =0),0,($L9       /$E9       ))</f>
        <v>1.2739296088563848E-2</v>
      </c>
      <c r="N9" s="31">
        <f>$F9       +$H9       +$J9       +$L9</f>
        <v>7122897</v>
      </c>
      <c r="O9" s="36">
        <f>IF(($E9       =0),0,($N9       /$E9       ))</f>
        <v>1.8256766539176735E-2</v>
      </c>
      <c r="P9" s="31">
        <v>87616173</v>
      </c>
      <c r="Q9" s="31">
        <v>128078610</v>
      </c>
      <c r="R9" s="31">
        <v>282056090</v>
      </c>
      <c r="S9" s="31">
        <v>88376584</v>
      </c>
      <c r="T9" s="36">
        <f>IF(($R9       =0),0,($S9       /$R9       ))</f>
        <v>0.31332982032049017</v>
      </c>
      <c r="U9" s="36">
        <f>IF(($P9       =0),0,(($L9       /$P9       )-1))</f>
        <v>-0.9432724595263936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331302991</v>
      </c>
      <c r="E10" s="32">
        <f>SUM(E8:E9)</f>
        <v>512185789</v>
      </c>
      <c r="F10" s="32">
        <f>SUM(F8:F9)</f>
        <v>6979659</v>
      </c>
      <c r="G10" s="37">
        <f t="shared" ref="G10:G54" si="0">IF(($D10      =0),0,($F10      /$D10      ))</f>
        <v>2.1067298483882387E-2</v>
      </c>
      <c r="H10" s="32">
        <f>SUM(H8:H9)</f>
        <v>16925925</v>
      </c>
      <c r="I10" s="37">
        <f t="shared" ref="I10:I54" si="1">IF(($D10      =0),0,($H10      /$D10      ))</f>
        <v>5.108895923007227E-2</v>
      </c>
      <c r="J10" s="32">
        <f>SUM(J8:J9)</f>
        <v>11147416</v>
      </c>
      <c r="K10" s="37">
        <f t="shared" ref="K10:K54" si="2">IF(($E10      =0),0,($J10      /$E10      ))</f>
        <v>2.176439924614933E-2</v>
      </c>
      <c r="L10" s="32">
        <f>SUM(L8:L9)</f>
        <v>24620380</v>
      </c>
      <c r="M10" s="37">
        <f t="shared" ref="M10:M54" si="3">IF(($E10      =0),0,($L10      /$E10      ))</f>
        <v>4.8069236844835612E-2</v>
      </c>
      <c r="N10" s="32">
        <f t="shared" ref="N10:N54" si="4">$F10      +$H10      +$J10      +$L10</f>
        <v>59673380</v>
      </c>
      <c r="O10" s="37">
        <f t="shared" ref="O10:O54" si="5">IF(($E10      =0),0,($N10      /$E10      ))</f>
        <v>0.11650729341106339</v>
      </c>
      <c r="P10" s="32">
        <f>SUM(P8:P9)</f>
        <v>103256662</v>
      </c>
      <c r="Q10" s="32">
        <f>SUM(Q8:Q9)</f>
        <v>240636306</v>
      </c>
      <c r="R10" s="32">
        <f>SUM(R8:R9)</f>
        <v>411381738</v>
      </c>
      <c r="S10" s="32">
        <f>SUM(S8:S9)</f>
        <v>138784030</v>
      </c>
      <c r="T10" s="37">
        <f t="shared" ref="T10:T54" si="6">IF(($R10      =0),0,($S10      /$R10      ))</f>
        <v>0.33736069732876667</v>
      </c>
      <c r="U10" s="37">
        <f t="shared" ref="U10:U54" si="7">IF(($P10      =0),0,(($L10      /$P10      )-1))</f>
        <v>-0.76156134119462426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9773</v>
      </c>
      <c r="R11" s="31">
        <v>9773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1000000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1947533</v>
      </c>
      <c r="E14" s="31">
        <v>113307136</v>
      </c>
      <c r="F14" s="31">
        <v>22668704</v>
      </c>
      <c r="G14" s="36">
        <f t="shared" si="0"/>
        <v>11.639702125714942</v>
      </c>
      <c r="H14" s="31">
        <v>16807454</v>
      </c>
      <c r="I14" s="36">
        <f t="shared" si="1"/>
        <v>8.6301253945376022</v>
      </c>
      <c r="J14" s="31">
        <v>12586682</v>
      </c>
      <c r="K14" s="36">
        <f t="shared" si="2"/>
        <v>0.11108463636394446</v>
      </c>
      <c r="L14" s="31">
        <v>8899263</v>
      </c>
      <c r="M14" s="36">
        <f t="shared" si="3"/>
        <v>7.8541063821434859E-2</v>
      </c>
      <c r="N14" s="31">
        <f t="shared" si="4"/>
        <v>60962103</v>
      </c>
      <c r="O14" s="36">
        <f t="shared" si="5"/>
        <v>0.53802527494826102</v>
      </c>
      <c r="P14" s="31">
        <v>472039</v>
      </c>
      <c r="Q14" s="31">
        <v>296245</v>
      </c>
      <c r="R14" s="31">
        <v>296245</v>
      </c>
      <c r="S14" s="31">
        <v>1859579</v>
      </c>
      <c r="T14" s="36">
        <f t="shared" si="6"/>
        <v>6.277165859339398</v>
      </c>
      <c r="U14" s="36">
        <f t="shared" si="7"/>
        <v>17.852813009094586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16327360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16327360</v>
      </c>
      <c r="K16" s="36">
        <f t="shared" si="2"/>
        <v>1</v>
      </c>
      <c r="L16" s="31">
        <v>0</v>
      </c>
      <c r="M16" s="36">
        <f t="shared" si="3"/>
        <v>0</v>
      </c>
      <c r="N16" s="31">
        <f t="shared" si="4"/>
        <v>16327360</v>
      </c>
      <c r="O16" s="36">
        <f t="shared" si="5"/>
        <v>1</v>
      </c>
      <c r="P16" s="31">
        <v>0</v>
      </c>
      <c r="Q16" s="31">
        <v>0</v>
      </c>
      <c r="R16" s="31">
        <v>23085196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74100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74100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1947533</v>
      </c>
      <c r="E19" s="32">
        <f>SUM(E11:E18)</f>
        <v>130634496</v>
      </c>
      <c r="F19" s="32">
        <f>SUM(F11:F18)</f>
        <v>22668704</v>
      </c>
      <c r="G19" s="37">
        <f t="shared" si="0"/>
        <v>11.639702125714942</v>
      </c>
      <c r="H19" s="32">
        <f>SUM(H11:H18)</f>
        <v>16881554</v>
      </c>
      <c r="I19" s="37">
        <f t="shared" si="1"/>
        <v>8.6681735303073175</v>
      </c>
      <c r="J19" s="32">
        <f>SUM(J11:J18)</f>
        <v>28914042</v>
      </c>
      <c r="K19" s="37">
        <f t="shared" si="2"/>
        <v>0.22133542735909512</v>
      </c>
      <c r="L19" s="32">
        <f>SUM(L11:L18)</f>
        <v>8899263</v>
      </c>
      <c r="M19" s="37">
        <f t="shared" si="3"/>
        <v>6.8123376845270645E-2</v>
      </c>
      <c r="N19" s="32">
        <f t="shared" si="4"/>
        <v>77363563</v>
      </c>
      <c r="O19" s="37">
        <f t="shared" si="5"/>
        <v>0.59221388966050748</v>
      </c>
      <c r="P19" s="32">
        <f>SUM(P11:P18)</f>
        <v>472039</v>
      </c>
      <c r="Q19" s="32">
        <f>SUM(Q11:Q18)</f>
        <v>306018</v>
      </c>
      <c r="R19" s="32">
        <f>SUM(R11:R18)</f>
        <v>23391214</v>
      </c>
      <c r="S19" s="32">
        <f>SUM(S11:S18)</f>
        <v>1859579</v>
      </c>
      <c r="T19" s="37">
        <f t="shared" si="6"/>
        <v>7.9499037544609699E-2</v>
      </c>
      <c r="U19" s="37">
        <f t="shared" si="7"/>
        <v>17.852813009094586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14883</v>
      </c>
      <c r="G22" s="36">
        <f t="shared" si="0"/>
        <v>0</v>
      </c>
      <c r="H22" s="31">
        <v>78571</v>
      </c>
      <c r="I22" s="36">
        <f t="shared" si="1"/>
        <v>0</v>
      </c>
      <c r="J22" s="31">
        <v>55667</v>
      </c>
      <c r="K22" s="36">
        <f t="shared" si="2"/>
        <v>0</v>
      </c>
      <c r="L22" s="31">
        <v>21323</v>
      </c>
      <c r="M22" s="36">
        <f t="shared" si="3"/>
        <v>0</v>
      </c>
      <c r="N22" s="31">
        <f t="shared" si="4"/>
        <v>170444</v>
      </c>
      <c r="O22" s="36">
        <f t="shared" si="5"/>
        <v>0</v>
      </c>
      <c r="P22" s="31">
        <v>0</v>
      </c>
      <c r="Q22" s="31">
        <v>0</v>
      </c>
      <c r="R22" s="31">
        <v>2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52650</v>
      </c>
      <c r="E23" s="31">
        <v>52650</v>
      </c>
      <c r="F23" s="31">
        <v>381</v>
      </c>
      <c r="G23" s="36">
        <f t="shared" si="0"/>
        <v>7.2364672364672363E-3</v>
      </c>
      <c r="H23" s="31">
        <v>10248</v>
      </c>
      <c r="I23" s="36">
        <f t="shared" si="1"/>
        <v>0.19464387464387464</v>
      </c>
      <c r="J23" s="31">
        <v>309955</v>
      </c>
      <c r="K23" s="36">
        <f t="shared" si="2"/>
        <v>5.8870845204178535</v>
      </c>
      <c r="L23" s="31">
        <v>70651</v>
      </c>
      <c r="M23" s="36">
        <f t="shared" si="3"/>
        <v>1.3418993352326685</v>
      </c>
      <c r="N23" s="31">
        <f t="shared" si="4"/>
        <v>391235</v>
      </c>
      <c r="O23" s="36">
        <f t="shared" si="5"/>
        <v>7.4308641975308642</v>
      </c>
      <c r="P23" s="31">
        <v>-63013</v>
      </c>
      <c r="Q23" s="31">
        <v>50000</v>
      </c>
      <c r="R23" s="31">
        <v>218800</v>
      </c>
      <c r="S23" s="31">
        <v>62571</v>
      </c>
      <c r="T23" s="36">
        <f t="shared" si="6"/>
        <v>0.28597349177330894</v>
      </c>
      <c r="U23" s="36">
        <f t="shared" si="7"/>
        <v>-2.1212130830146161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30337986</v>
      </c>
      <c r="E26" s="31">
        <v>30337992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24306489</v>
      </c>
      <c r="R26" s="31">
        <v>33275970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30390636</v>
      </c>
      <c r="E27" s="32">
        <f>SUM(E20:E26)</f>
        <v>30390642</v>
      </c>
      <c r="F27" s="32">
        <f>SUM(F20:F26)</f>
        <v>15264</v>
      </c>
      <c r="G27" s="37">
        <f t="shared" si="0"/>
        <v>5.0225997244677601E-4</v>
      </c>
      <c r="H27" s="32">
        <f>SUM(H20:H26)</f>
        <v>88819</v>
      </c>
      <c r="I27" s="37">
        <f t="shared" si="1"/>
        <v>2.922577862470532E-3</v>
      </c>
      <c r="J27" s="32">
        <f>SUM(J20:J26)</f>
        <v>365622</v>
      </c>
      <c r="K27" s="37">
        <f t="shared" si="2"/>
        <v>1.2030742884602437E-2</v>
      </c>
      <c r="L27" s="32">
        <f>SUM(L20:L26)</f>
        <v>91974</v>
      </c>
      <c r="M27" s="37">
        <f t="shared" si="3"/>
        <v>3.0263921374217759E-3</v>
      </c>
      <c r="N27" s="32">
        <f t="shared" si="4"/>
        <v>561679</v>
      </c>
      <c r="O27" s="37">
        <f t="shared" si="5"/>
        <v>1.8481972180778544E-2</v>
      </c>
      <c r="P27" s="32">
        <f>SUM(P20:P26)</f>
        <v>-63013</v>
      </c>
      <c r="Q27" s="32">
        <f>SUM(Q20:Q26)</f>
        <v>24356489</v>
      </c>
      <c r="R27" s="32">
        <f>SUM(R20:R26)</f>
        <v>33494772</v>
      </c>
      <c r="S27" s="32">
        <f>SUM(S20:S26)</f>
        <v>62571</v>
      </c>
      <c r="T27" s="37">
        <f t="shared" si="6"/>
        <v>1.8680825771854783E-3</v>
      </c>
      <c r="U27" s="37">
        <f t="shared" si="7"/>
        <v>-2.45960357386571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37520</v>
      </c>
      <c r="E28" s="31">
        <v>86148</v>
      </c>
      <c r="F28" s="31">
        <v>3026</v>
      </c>
      <c r="G28" s="36">
        <f t="shared" si="0"/>
        <v>8.0650319829424305E-2</v>
      </c>
      <c r="H28" s="31">
        <v>2400</v>
      </c>
      <c r="I28" s="36">
        <f t="shared" si="1"/>
        <v>6.3965884861407252E-2</v>
      </c>
      <c r="J28" s="31">
        <v>5444</v>
      </c>
      <c r="K28" s="36">
        <f t="shared" si="2"/>
        <v>6.3193573849654086E-2</v>
      </c>
      <c r="L28" s="31">
        <v>2400</v>
      </c>
      <c r="M28" s="36">
        <f t="shared" si="3"/>
        <v>2.7859033291544783E-2</v>
      </c>
      <c r="N28" s="31">
        <f t="shared" si="4"/>
        <v>13270</v>
      </c>
      <c r="O28" s="36">
        <f t="shared" si="5"/>
        <v>0.15403723824116636</v>
      </c>
      <c r="P28" s="31">
        <v>9383</v>
      </c>
      <c r="Q28" s="31">
        <v>37520</v>
      </c>
      <c r="R28" s="31">
        <v>37520</v>
      </c>
      <c r="S28" s="31">
        <v>16583</v>
      </c>
      <c r="T28" s="36">
        <f t="shared" si="6"/>
        <v>0.4419776119402985</v>
      </c>
      <c r="U28" s="36">
        <f t="shared" si="7"/>
        <v>-0.74421826707875938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</v>
      </c>
      <c r="E30" s="31">
        <v>2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26566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2032145</v>
      </c>
      <c r="E35" s="32">
        <f>SUM(E28:E34)</f>
        <v>2080773</v>
      </c>
      <c r="F35" s="32">
        <f>SUM(F28:F34)</f>
        <v>3026</v>
      </c>
      <c r="G35" s="37">
        <f t="shared" si="0"/>
        <v>1.4890669711068846E-3</v>
      </c>
      <c r="H35" s="32">
        <f>SUM(H28:H34)</f>
        <v>2400</v>
      </c>
      <c r="I35" s="37">
        <f t="shared" si="1"/>
        <v>1.1810180867999084E-3</v>
      </c>
      <c r="J35" s="32">
        <f>SUM(J28:J34)</f>
        <v>5444</v>
      </c>
      <c r="K35" s="37">
        <f t="shared" si="2"/>
        <v>2.6163353715181808E-3</v>
      </c>
      <c r="L35" s="32">
        <f>SUM(L28:L34)</f>
        <v>2400</v>
      </c>
      <c r="M35" s="37">
        <f t="shared" si="3"/>
        <v>1.153417503975686E-3</v>
      </c>
      <c r="N35" s="32">
        <f t="shared" si="4"/>
        <v>13270</v>
      </c>
      <c r="O35" s="37">
        <f t="shared" si="5"/>
        <v>6.3774376157322305E-3</v>
      </c>
      <c r="P35" s="32">
        <f>SUM(P28:P34)</f>
        <v>9383</v>
      </c>
      <c r="Q35" s="32">
        <f>SUM(Q28:Q34)</f>
        <v>64086</v>
      </c>
      <c r="R35" s="32">
        <f>SUM(R28:R34)</f>
        <v>64084</v>
      </c>
      <c r="S35" s="32">
        <f>SUM(S28:S34)</f>
        <v>16583</v>
      </c>
      <c r="T35" s="37">
        <f t="shared" si="6"/>
        <v>0.25876973971662193</v>
      </c>
      <c r="U35" s="37">
        <f t="shared" si="7"/>
        <v>-0.74421826707875938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1030466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20236209</v>
      </c>
      <c r="E46" s="31">
        <v>20236209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17696395</v>
      </c>
      <c r="R46" s="31">
        <v>17696395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20236209</v>
      </c>
      <c r="E47" s="32">
        <f>SUM(E41:E46)</f>
        <v>21266675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17696395</v>
      </c>
      <c r="R47" s="32">
        <f>SUM(R41:R46)</f>
        <v>17696395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4797975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4797975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385909514</v>
      </c>
      <c r="E54" s="32">
        <f>SUM(E8:E9,E11:E18,E20:E26,E28:E34,E36:E39,E41:E46,E48:E52)</f>
        <v>701356350</v>
      </c>
      <c r="F54" s="32">
        <f>SUM(F8:F9,F11:F18,F20:F26,F28:F34,F36:F39,F41:F46,F48:F52)</f>
        <v>29666653</v>
      </c>
      <c r="G54" s="37">
        <f t="shared" si="0"/>
        <v>7.6874634917655851E-2</v>
      </c>
      <c r="H54" s="32">
        <f>SUM(H8:H9,H11:H18,H20:H26,H28:H34,H36:H39,H41:H46,H48:H52)</f>
        <v>33898698</v>
      </c>
      <c r="I54" s="37">
        <f t="shared" si="1"/>
        <v>8.7841052812188514E-2</v>
      </c>
      <c r="J54" s="32">
        <f>SUM(J8:J9,J11:J18,J20:J26,J28:J34,J36:J39,J41:J46,J48:J52)</f>
        <v>40432524</v>
      </c>
      <c r="K54" s="37">
        <f t="shared" si="2"/>
        <v>5.7649045310561454E-2</v>
      </c>
      <c r="L54" s="32">
        <f>SUM(L8:L9,L11:L18,L20:L26,L28:L34,L36:L39,L41:L46,L48:L52)</f>
        <v>33614017</v>
      </c>
      <c r="M54" s="37">
        <f t="shared" si="3"/>
        <v>4.792715856924943E-2</v>
      </c>
      <c r="N54" s="32">
        <f t="shared" si="4"/>
        <v>137611892</v>
      </c>
      <c r="O54" s="37">
        <f t="shared" si="5"/>
        <v>0.19620823565652468</v>
      </c>
      <c r="P54" s="32">
        <f>SUM(P8:P9,P11:P18,P20:P26,P28:P34,P36:P39,P41:P46,P48:P52)</f>
        <v>103675071</v>
      </c>
      <c r="Q54" s="32">
        <f>SUM(Q8:Q9,Q11:Q18,Q20:Q26,Q28:Q34,Q36:Q39,Q41:Q46,Q48:Q52)</f>
        <v>283059294</v>
      </c>
      <c r="R54" s="32">
        <f>SUM(R8:R9,R11:R18,R20:R26,R28:R34,R36:R39,R41:R46,R48:R52)</f>
        <v>486028203</v>
      </c>
      <c r="S54" s="32">
        <f>SUM(S8:S9,S11:S18,S20:S26,S28:S34,S36:S39,S41:S46,S48:S52)</f>
        <v>140722763</v>
      </c>
      <c r="T54" s="37">
        <f t="shared" si="6"/>
        <v>0.28953620825168452</v>
      </c>
      <c r="U54" s="37">
        <f t="shared" si="7"/>
        <v>-0.67577531728914852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30053401</v>
      </c>
      <c r="E57" s="31">
        <v>30053401</v>
      </c>
      <c r="F57" s="31">
        <v>3338981</v>
      </c>
      <c r="G57" s="36">
        <f t="shared" ref="G57:G85" si="8">IF(($D57      =0),0,($F57      /$D57      ))</f>
        <v>0.11110160211152142</v>
      </c>
      <c r="H57" s="31">
        <v>3346288</v>
      </c>
      <c r="I57" s="36">
        <f t="shared" ref="I57:I85" si="9">IF(($D57      =0),0,($H57      /$D57      ))</f>
        <v>0.11134473599177677</v>
      </c>
      <c r="J57" s="31">
        <v>3271591</v>
      </c>
      <c r="K57" s="36">
        <f t="shared" ref="K57:K85" si="10">IF(($E57      =0),0,($J57      /$E57      ))</f>
        <v>0.10885926022149706</v>
      </c>
      <c r="L57" s="31">
        <v>3617203</v>
      </c>
      <c r="M57" s="36">
        <f t="shared" ref="M57:M85" si="11">IF(($E57      =0),0,($L57      /$E57      ))</f>
        <v>0.1203591899632258</v>
      </c>
      <c r="N57" s="31">
        <f t="shared" ref="N57:N85" si="12">$F57      +$H57      +$J57      +$L57</f>
        <v>13574063</v>
      </c>
      <c r="O57" s="36">
        <f t="shared" ref="O57:O85" si="13">IF(($E57      =0),0,($N57      /$E57      ))</f>
        <v>0.45166478828802104</v>
      </c>
      <c r="P57" s="31">
        <v>3157227</v>
      </c>
      <c r="Q57" s="31">
        <v>28540741</v>
      </c>
      <c r="R57" s="31">
        <v>28540741</v>
      </c>
      <c r="S57" s="31">
        <v>12679520</v>
      </c>
      <c r="T57" s="36">
        <f t="shared" ref="T57:T85" si="14">IF(($R57      =0),0,($S57      /$R57      ))</f>
        <v>0.44426036450840573</v>
      </c>
      <c r="U57" s="36">
        <f t="shared" ref="U57:U85" si="15">IF(($P57      =0),0,(($L57      /$P57      )-1))</f>
        <v>0.14568987279026824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30053401</v>
      </c>
      <c r="E58" s="32">
        <f>E57</f>
        <v>30053401</v>
      </c>
      <c r="F58" s="32">
        <f>F57</f>
        <v>3338981</v>
      </c>
      <c r="G58" s="37">
        <f t="shared" si="8"/>
        <v>0.11110160211152142</v>
      </c>
      <c r="H58" s="32">
        <f>H57</f>
        <v>3346288</v>
      </c>
      <c r="I58" s="37">
        <f t="shared" si="9"/>
        <v>0.11134473599177677</v>
      </c>
      <c r="J58" s="32">
        <f>J57</f>
        <v>3271591</v>
      </c>
      <c r="K58" s="37">
        <f t="shared" si="10"/>
        <v>0.10885926022149706</v>
      </c>
      <c r="L58" s="32">
        <f>L57</f>
        <v>3617203</v>
      </c>
      <c r="M58" s="37">
        <f t="shared" si="11"/>
        <v>0.1203591899632258</v>
      </c>
      <c r="N58" s="32">
        <f t="shared" si="12"/>
        <v>13574063</v>
      </c>
      <c r="O58" s="37">
        <f t="shared" si="13"/>
        <v>0.45166478828802104</v>
      </c>
      <c r="P58" s="32">
        <f>P57</f>
        <v>3157227</v>
      </c>
      <c r="Q58" s="32">
        <f>Q57</f>
        <v>28540741</v>
      </c>
      <c r="R58" s="32">
        <f>R57</f>
        <v>28540741</v>
      </c>
      <c r="S58" s="32">
        <f>S57</f>
        <v>12679520</v>
      </c>
      <c r="T58" s="37">
        <f t="shared" si="14"/>
        <v>0.44426036450840573</v>
      </c>
      <c r="U58" s="37">
        <f t="shared" si="15"/>
        <v>0.14568987279026824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73348</v>
      </c>
      <c r="I59" s="36">
        <f t="shared" si="9"/>
        <v>0</v>
      </c>
      <c r="J59" s="31">
        <v>98131</v>
      </c>
      <c r="K59" s="36">
        <f t="shared" si="10"/>
        <v>0</v>
      </c>
      <c r="L59" s="31">
        <v>81594</v>
      </c>
      <c r="M59" s="36">
        <f t="shared" si="11"/>
        <v>0</v>
      </c>
      <c r="N59" s="31">
        <f t="shared" si="12"/>
        <v>253073</v>
      </c>
      <c r="O59" s="36">
        <f t="shared" si="13"/>
        <v>0</v>
      </c>
      <c r="P59" s="31">
        <v>65085</v>
      </c>
      <c r="Q59" s="31">
        <v>0</v>
      </c>
      <c r="R59" s="31">
        <v>0</v>
      </c>
      <c r="S59" s="31">
        <v>280176</v>
      </c>
      <c r="T59" s="36">
        <f t="shared" si="14"/>
        <v>0</v>
      </c>
      <c r="U59" s="36">
        <f t="shared" si="15"/>
        <v>0.25365291541829915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724240</v>
      </c>
      <c r="E61" s="31">
        <v>735402</v>
      </c>
      <c r="F61" s="31">
        <v>61739</v>
      </c>
      <c r="G61" s="36">
        <f t="shared" si="8"/>
        <v>8.5246603335910748E-2</v>
      </c>
      <c r="H61" s="31">
        <v>183852</v>
      </c>
      <c r="I61" s="36">
        <f t="shared" si="9"/>
        <v>0.25385507566552523</v>
      </c>
      <c r="J61" s="31">
        <v>122664</v>
      </c>
      <c r="K61" s="36">
        <f t="shared" si="10"/>
        <v>0.16679856731420367</v>
      </c>
      <c r="L61" s="31">
        <v>61284</v>
      </c>
      <c r="M61" s="36">
        <f t="shared" si="11"/>
        <v>8.3334013233578363E-2</v>
      </c>
      <c r="N61" s="31">
        <f t="shared" si="12"/>
        <v>429539</v>
      </c>
      <c r="O61" s="36">
        <f t="shared" si="13"/>
        <v>0.58408734270507834</v>
      </c>
      <c r="P61" s="31">
        <v>171183</v>
      </c>
      <c r="Q61" s="31">
        <v>550000</v>
      </c>
      <c r="R61" s="31">
        <v>550000</v>
      </c>
      <c r="S61" s="31">
        <v>688231</v>
      </c>
      <c r="T61" s="36">
        <f t="shared" si="14"/>
        <v>1.2513290909090908</v>
      </c>
      <c r="U61" s="36">
        <f t="shared" si="15"/>
        <v>-0.6419971609330366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724240</v>
      </c>
      <c r="E63" s="32">
        <f>SUM(E59:E62)</f>
        <v>735402</v>
      </c>
      <c r="F63" s="32">
        <f>SUM(F59:F62)</f>
        <v>61739</v>
      </c>
      <c r="G63" s="37">
        <f t="shared" si="8"/>
        <v>8.5246603335910748E-2</v>
      </c>
      <c r="H63" s="32">
        <f>SUM(H59:H62)</f>
        <v>257200</v>
      </c>
      <c r="I63" s="37">
        <f t="shared" si="9"/>
        <v>0.35513089583563462</v>
      </c>
      <c r="J63" s="32">
        <f>SUM(J59:J62)</f>
        <v>220795</v>
      </c>
      <c r="K63" s="37">
        <f t="shared" si="10"/>
        <v>0.30023714920546857</v>
      </c>
      <c r="L63" s="32">
        <f>SUM(L59:L62)</f>
        <v>142878</v>
      </c>
      <c r="M63" s="37">
        <f t="shared" si="11"/>
        <v>0.19428557442052102</v>
      </c>
      <c r="N63" s="32">
        <f t="shared" si="12"/>
        <v>682612</v>
      </c>
      <c r="O63" s="37">
        <f t="shared" si="13"/>
        <v>0.92821613212909404</v>
      </c>
      <c r="P63" s="32">
        <f>SUM(P59:P62)</f>
        <v>236268</v>
      </c>
      <c r="Q63" s="32">
        <f>SUM(Q59:Q62)</f>
        <v>550000</v>
      </c>
      <c r="R63" s="32">
        <f>SUM(R59:R62)</f>
        <v>550000</v>
      </c>
      <c r="S63" s="32">
        <f>SUM(S59:S62)</f>
        <v>968407</v>
      </c>
      <c r="T63" s="37">
        <f t="shared" si="14"/>
        <v>1.76074</v>
      </c>
      <c r="U63" s="37">
        <f t="shared" si="15"/>
        <v>-0.39527147137995833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6281</v>
      </c>
      <c r="E68" s="31">
        <v>9639</v>
      </c>
      <c r="F68" s="31">
        <v>1104</v>
      </c>
      <c r="G68" s="36">
        <f t="shared" si="8"/>
        <v>0.17576818977869765</v>
      </c>
      <c r="H68" s="31">
        <v>1130</v>
      </c>
      <c r="I68" s="36">
        <f t="shared" si="9"/>
        <v>0.17990765801623945</v>
      </c>
      <c r="J68" s="31">
        <v>1131</v>
      </c>
      <c r="K68" s="36">
        <f t="shared" si="10"/>
        <v>0.11733582321817616</v>
      </c>
      <c r="L68" s="31">
        <v>400</v>
      </c>
      <c r="M68" s="36">
        <f t="shared" si="11"/>
        <v>4.149808071376699E-2</v>
      </c>
      <c r="N68" s="31">
        <f t="shared" si="12"/>
        <v>3765</v>
      </c>
      <c r="O68" s="36">
        <f t="shared" si="13"/>
        <v>0.39060068471833176</v>
      </c>
      <c r="P68" s="31">
        <v>2104</v>
      </c>
      <c r="Q68" s="31">
        <v>6158</v>
      </c>
      <c r="R68" s="31">
        <v>6158</v>
      </c>
      <c r="S68" s="31">
        <v>3017</v>
      </c>
      <c r="T68" s="36">
        <f t="shared" si="14"/>
        <v>0.48993179603767456</v>
      </c>
      <c r="U68" s="36">
        <f t="shared" si="15"/>
        <v>-0.8098859315589354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6281</v>
      </c>
      <c r="E70" s="32">
        <f>SUM(E64:E69)</f>
        <v>9639</v>
      </c>
      <c r="F70" s="32">
        <f>SUM(F64:F69)</f>
        <v>1104</v>
      </c>
      <c r="G70" s="37">
        <f t="shared" si="8"/>
        <v>0.17576818977869765</v>
      </c>
      <c r="H70" s="32">
        <f>SUM(H64:H69)</f>
        <v>1130</v>
      </c>
      <c r="I70" s="37">
        <f t="shared" si="9"/>
        <v>0.17990765801623945</v>
      </c>
      <c r="J70" s="32">
        <f>SUM(J64:J69)</f>
        <v>1131</v>
      </c>
      <c r="K70" s="37">
        <f t="shared" si="10"/>
        <v>0.11733582321817616</v>
      </c>
      <c r="L70" s="32">
        <f>SUM(L64:L69)</f>
        <v>400</v>
      </c>
      <c r="M70" s="37">
        <f t="shared" si="11"/>
        <v>4.149808071376699E-2</v>
      </c>
      <c r="N70" s="32">
        <f t="shared" si="12"/>
        <v>3765</v>
      </c>
      <c r="O70" s="37">
        <f t="shared" si="13"/>
        <v>0.39060068471833176</v>
      </c>
      <c r="P70" s="32">
        <f>SUM(P64:P69)</f>
        <v>2104</v>
      </c>
      <c r="Q70" s="32">
        <f>SUM(Q64:Q69)</f>
        <v>6158</v>
      </c>
      <c r="R70" s="32">
        <f>SUM(R64:R69)</f>
        <v>6158</v>
      </c>
      <c r="S70" s="32">
        <f>SUM(S64:S69)</f>
        <v>3017</v>
      </c>
      <c r="T70" s="37">
        <f t="shared" si="14"/>
        <v>0.48993179603767456</v>
      </c>
      <c r="U70" s="37">
        <f t="shared" si="15"/>
        <v>-0.8098859315589354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5004</v>
      </c>
      <c r="E71" s="31">
        <v>195364</v>
      </c>
      <c r="F71" s="31">
        <v>115059</v>
      </c>
      <c r="G71" s="36">
        <f t="shared" si="8"/>
        <v>22.993405275779377</v>
      </c>
      <c r="H71" s="31">
        <v>65307</v>
      </c>
      <c r="I71" s="36">
        <f t="shared" si="9"/>
        <v>13.050959232613909</v>
      </c>
      <c r="J71" s="31">
        <v>31391</v>
      </c>
      <c r="K71" s="36">
        <f t="shared" si="10"/>
        <v>0.16067955201572448</v>
      </c>
      <c r="L71" s="31">
        <v>42324</v>
      </c>
      <c r="M71" s="36">
        <f t="shared" si="11"/>
        <v>0.21664175590180382</v>
      </c>
      <c r="N71" s="31">
        <f t="shared" si="12"/>
        <v>254081</v>
      </c>
      <c r="O71" s="36">
        <f t="shared" si="13"/>
        <v>1.3005517905038799</v>
      </c>
      <c r="P71" s="31">
        <v>183793</v>
      </c>
      <c r="Q71" s="31">
        <v>-122004</v>
      </c>
      <c r="R71" s="31">
        <v>5000</v>
      </c>
      <c r="S71" s="31">
        <v>657544</v>
      </c>
      <c r="T71" s="36">
        <f t="shared" si="14"/>
        <v>131.50880000000001</v>
      </c>
      <c r="U71" s="36">
        <f t="shared" si="15"/>
        <v>-0.76971919496389962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2369113</v>
      </c>
      <c r="E73" s="31">
        <v>2369113</v>
      </c>
      <c r="F73" s="31">
        <v>11013</v>
      </c>
      <c r="G73" s="36">
        <f t="shared" si="8"/>
        <v>4.6485752262555649E-3</v>
      </c>
      <c r="H73" s="31">
        <v>11303</v>
      </c>
      <c r="I73" s="36">
        <f t="shared" si="9"/>
        <v>4.7709839083234949E-3</v>
      </c>
      <c r="J73" s="31">
        <v>14708</v>
      </c>
      <c r="K73" s="36">
        <f t="shared" si="10"/>
        <v>6.2082306753624668E-3</v>
      </c>
      <c r="L73" s="31">
        <v>16363</v>
      </c>
      <c r="M73" s="36">
        <f t="shared" si="11"/>
        <v>6.9068043609570333E-3</v>
      </c>
      <c r="N73" s="31">
        <f t="shared" si="12"/>
        <v>53387</v>
      </c>
      <c r="O73" s="36">
        <f t="shared" si="13"/>
        <v>2.2534594170898561E-2</v>
      </c>
      <c r="P73" s="31">
        <v>17775</v>
      </c>
      <c r="Q73" s="31">
        <v>2119851</v>
      </c>
      <c r="R73" s="31">
        <v>2188201</v>
      </c>
      <c r="S73" s="31">
        <v>32587</v>
      </c>
      <c r="T73" s="36">
        <f t="shared" si="14"/>
        <v>1.4892141992440365E-2</v>
      </c>
      <c r="U73" s="36">
        <f t="shared" si="15"/>
        <v>-7.9437412095639925E-2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2226000</v>
      </c>
      <c r="E74" s="31">
        <v>2226000</v>
      </c>
      <c r="F74" s="31">
        <v>106435</v>
      </c>
      <c r="G74" s="36">
        <f t="shared" si="8"/>
        <v>4.7814465408805032E-2</v>
      </c>
      <c r="H74" s="31">
        <v>40870</v>
      </c>
      <c r="I74" s="36">
        <f t="shared" si="9"/>
        <v>1.8360287511230908E-2</v>
      </c>
      <c r="J74" s="31">
        <v>169053</v>
      </c>
      <c r="K74" s="36">
        <f t="shared" si="10"/>
        <v>7.5944743935309977E-2</v>
      </c>
      <c r="L74" s="31">
        <v>124000</v>
      </c>
      <c r="M74" s="36">
        <f t="shared" si="11"/>
        <v>5.5705300988319856E-2</v>
      </c>
      <c r="N74" s="31">
        <f t="shared" si="12"/>
        <v>440358</v>
      </c>
      <c r="O74" s="36">
        <f t="shared" si="13"/>
        <v>0.19782479784366577</v>
      </c>
      <c r="P74" s="31">
        <v>90522</v>
      </c>
      <c r="Q74" s="31">
        <v>2408000</v>
      </c>
      <c r="R74" s="31">
        <v>1613000</v>
      </c>
      <c r="S74" s="31">
        <v>315913</v>
      </c>
      <c r="T74" s="36">
        <f t="shared" si="14"/>
        <v>0.19585430874147552</v>
      </c>
      <c r="U74" s="36">
        <f t="shared" si="15"/>
        <v>0.36983274784030407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4000000</v>
      </c>
      <c r="E76" s="31">
        <v>4000000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3596073</v>
      </c>
      <c r="R76" s="31">
        <v>3531445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8600117</v>
      </c>
      <c r="E78" s="32">
        <f>SUM(E71:E77)</f>
        <v>8790477</v>
      </c>
      <c r="F78" s="32">
        <f>SUM(F71:F77)</f>
        <v>232507</v>
      </c>
      <c r="G78" s="37">
        <f t="shared" si="8"/>
        <v>2.7035329868186676E-2</v>
      </c>
      <c r="H78" s="32">
        <f>SUM(H71:H77)</f>
        <v>117480</v>
      </c>
      <c r="I78" s="37">
        <f t="shared" si="9"/>
        <v>1.3660279272944775E-2</v>
      </c>
      <c r="J78" s="32">
        <f>SUM(J71:J77)</f>
        <v>215152</v>
      </c>
      <c r="K78" s="37">
        <f t="shared" si="10"/>
        <v>2.4475577377655388E-2</v>
      </c>
      <c r="L78" s="32">
        <f>SUM(L71:L77)</f>
        <v>182687</v>
      </c>
      <c r="M78" s="37">
        <f t="shared" si="11"/>
        <v>2.0782376200972938E-2</v>
      </c>
      <c r="N78" s="32">
        <f t="shared" si="12"/>
        <v>747826</v>
      </c>
      <c r="O78" s="37">
        <f t="shared" si="13"/>
        <v>8.5072289023678693E-2</v>
      </c>
      <c r="P78" s="32">
        <f>SUM(P71:P77)</f>
        <v>292090</v>
      </c>
      <c r="Q78" s="32">
        <f>SUM(Q71:Q77)</f>
        <v>8001920</v>
      </c>
      <c r="R78" s="32">
        <f>SUM(R71:R77)</f>
        <v>7337646</v>
      </c>
      <c r="S78" s="32">
        <f>SUM(S71:S77)</f>
        <v>1006044</v>
      </c>
      <c r="T78" s="37">
        <f t="shared" si="14"/>
        <v>0.13710718669175373</v>
      </c>
      <c r="U78" s="37">
        <f t="shared" si="15"/>
        <v>-0.37455236399739811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12619083</v>
      </c>
      <c r="E79" s="31">
        <v>12619083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3097924</v>
      </c>
      <c r="K79" s="36">
        <f t="shared" si="10"/>
        <v>0.24549517583805416</v>
      </c>
      <c r="L79" s="31">
        <v>3280989</v>
      </c>
      <c r="M79" s="36">
        <f t="shared" si="11"/>
        <v>0.26000217289956806</v>
      </c>
      <c r="N79" s="31">
        <f t="shared" si="12"/>
        <v>6378913</v>
      </c>
      <c r="O79" s="36">
        <f t="shared" si="13"/>
        <v>0.5054973487376222</v>
      </c>
      <c r="P79" s="31">
        <v>372525</v>
      </c>
      <c r="Q79" s="31">
        <v>11983934</v>
      </c>
      <c r="R79" s="31">
        <v>11983934</v>
      </c>
      <c r="S79" s="31">
        <v>3446715</v>
      </c>
      <c r="T79" s="36">
        <f t="shared" si="14"/>
        <v>0.28761131361370984</v>
      </c>
      <c r="U79" s="36">
        <f t="shared" si="15"/>
        <v>7.8074330581840137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265833490</v>
      </c>
      <c r="E81" s="31">
        <v>363995920</v>
      </c>
      <c r="F81" s="31">
        <v>67149598</v>
      </c>
      <c r="G81" s="36">
        <f t="shared" si="8"/>
        <v>0.2526002197841965</v>
      </c>
      <c r="H81" s="31">
        <v>61908185</v>
      </c>
      <c r="I81" s="36">
        <f t="shared" si="9"/>
        <v>0.23288331729760611</v>
      </c>
      <c r="J81" s="31">
        <v>62145489</v>
      </c>
      <c r="K81" s="36">
        <f t="shared" si="10"/>
        <v>0.17073127907587535</v>
      </c>
      <c r="L81" s="31">
        <v>62489408</v>
      </c>
      <c r="M81" s="36">
        <f t="shared" si="11"/>
        <v>0.17167612208400579</v>
      </c>
      <c r="N81" s="31">
        <f t="shared" si="12"/>
        <v>253692680</v>
      </c>
      <c r="O81" s="36">
        <f t="shared" si="13"/>
        <v>0.69696572423119463</v>
      </c>
      <c r="P81" s="31">
        <v>59353091</v>
      </c>
      <c r="Q81" s="31">
        <v>217246460</v>
      </c>
      <c r="R81" s="31">
        <v>217246460</v>
      </c>
      <c r="S81" s="31">
        <v>237942705</v>
      </c>
      <c r="T81" s="36">
        <f t="shared" si="14"/>
        <v>1.0952662013456975</v>
      </c>
      <c r="U81" s="36">
        <f t="shared" si="15"/>
        <v>5.2841679298555766E-2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278452573</v>
      </c>
      <c r="E84" s="32">
        <f>SUM(E79:E83)</f>
        <v>376615003</v>
      </c>
      <c r="F84" s="32">
        <f>SUM(F79:F83)</f>
        <v>67149598</v>
      </c>
      <c r="G84" s="37">
        <f t="shared" si="8"/>
        <v>0.24115272944524022</v>
      </c>
      <c r="H84" s="32">
        <f>SUM(H79:H83)</f>
        <v>61908185</v>
      </c>
      <c r="I84" s="37">
        <f t="shared" si="9"/>
        <v>0.22232936953324545</v>
      </c>
      <c r="J84" s="32">
        <f>SUM(J79:J83)</f>
        <v>65243413</v>
      </c>
      <c r="K84" s="37">
        <f t="shared" si="10"/>
        <v>0.17323636201503104</v>
      </c>
      <c r="L84" s="32">
        <f>SUM(L79:L83)</f>
        <v>65770397</v>
      </c>
      <c r="M84" s="37">
        <f t="shared" si="11"/>
        <v>0.1746356265047678</v>
      </c>
      <c r="N84" s="32">
        <f t="shared" si="12"/>
        <v>260071593</v>
      </c>
      <c r="O84" s="37">
        <f t="shared" si="13"/>
        <v>0.69055027263478397</v>
      </c>
      <c r="P84" s="32">
        <f>SUM(P79:P83)</f>
        <v>59725616</v>
      </c>
      <c r="Q84" s="32">
        <f>SUM(Q79:Q83)</f>
        <v>229230394</v>
      </c>
      <c r="R84" s="32">
        <f>SUM(R79:R83)</f>
        <v>229230394</v>
      </c>
      <c r="S84" s="32">
        <f>SUM(S79:S83)</f>
        <v>241389420</v>
      </c>
      <c r="T84" s="37">
        <f t="shared" si="14"/>
        <v>1.0530428176989479</v>
      </c>
      <c r="U84" s="37">
        <f t="shared" si="15"/>
        <v>0.10120918635648724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317836612</v>
      </c>
      <c r="E85" s="32">
        <f>SUM(E57,E59:E62,E64:E69,E71:E77,E79:E83)</f>
        <v>416203922</v>
      </c>
      <c r="F85" s="32">
        <f>SUM(F57,F59:F62,F64:F69,F71:F77,F79:F83)</f>
        <v>70783929</v>
      </c>
      <c r="G85" s="37">
        <f t="shared" si="8"/>
        <v>0.22270539745119106</v>
      </c>
      <c r="H85" s="32">
        <f>SUM(H57,H59:H62,H64:H69,H71:H77,H79:H83)</f>
        <v>65630283</v>
      </c>
      <c r="I85" s="37">
        <f t="shared" si="9"/>
        <v>0.20649063236302054</v>
      </c>
      <c r="J85" s="32">
        <f>SUM(J57,J59:J62,J64:J69,J71:J77,J79:J83)</f>
        <v>68952082</v>
      </c>
      <c r="K85" s="37">
        <f t="shared" si="10"/>
        <v>0.16566898665601715</v>
      </c>
      <c r="L85" s="32">
        <f>SUM(L57,L59:L62,L64:L69,L71:L77,L79:L83)</f>
        <v>69713565</v>
      </c>
      <c r="M85" s="37">
        <f t="shared" si="11"/>
        <v>0.16749857777649679</v>
      </c>
      <c r="N85" s="32">
        <f t="shared" si="12"/>
        <v>275079859</v>
      </c>
      <c r="O85" s="37">
        <f t="shared" si="13"/>
        <v>0.6609256771972466</v>
      </c>
      <c r="P85" s="32">
        <f>SUM(P57,P59:P62,P64:P69,P71:P77,P79:P83)</f>
        <v>63413305</v>
      </c>
      <c r="Q85" s="32">
        <f>SUM(Q57,Q59:Q62,Q64:Q69,Q71:Q77,Q79:Q83)</f>
        <v>266329213</v>
      </c>
      <c r="R85" s="32">
        <f>SUM(R57,R59:R62,R64:R69,R71:R77,R79:R83)</f>
        <v>265664939</v>
      </c>
      <c r="S85" s="32">
        <f>SUM(S57,S59:S62,S64:S69,S71:S77,S79:S83)</f>
        <v>256046408</v>
      </c>
      <c r="T85" s="37">
        <f t="shared" si="14"/>
        <v>0.96379450357203511</v>
      </c>
      <c r="U85" s="37">
        <f t="shared" si="15"/>
        <v>9.9352336232908955E-2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165704276</v>
      </c>
      <c r="E88" s="31">
        <v>306449187</v>
      </c>
      <c r="F88" s="31">
        <v>35747303</v>
      </c>
      <c r="G88" s="36">
        <f t="shared" ref="G88:G99" si="16">IF(($D88      =0),0,($F88      /$D88      ))</f>
        <v>0.21572951442725594</v>
      </c>
      <c r="H88" s="31">
        <v>40464703</v>
      </c>
      <c r="I88" s="36">
        <f t="shared" ref="I88:I99" si="17">IF(($D88      =0),0,($H88      /$D88      ))</f>
        <v>0.24419830300577156</v>
      </c>
      <c r="J88" s="31">
        <v>49124966</v>
      </c>
      <c r="K88" s="36">
        <f t="shared" ref="K88:K99" si="18">IF(($E88      =0),0,($J88      /$E88      ))</f>
        <v>0.16030378961325162</v>
      </c>
      <c r="L88" s="31">
        <v>78697705</v>
      </c>
      <c r="M88" s="36">
        <f t="shared" ref="M88:M99" si="19">IF(($E88      =0),0,($L88      /$E88      ))</f>
        <v>0.25680507026438937</v>
      </c>
      <c r="N88" s="31">
        <f t="shared" ref="N88:N99" si="20">$F88      +$H88      +$J88      +$L88</f>
        <v>204034677</v>
      </c>
      <c r="O88" s="36">
        <f t="shared" ref="O88:O99" si="21">IF(($E88      =0),0,($N88      /$E88      ))</f>
        <v>0.66580263761639547</v>
      </c>
      <c r="P88" s="31">
        <v>54126414</v>
      </c>
      <c r="Q88" s="31">
        <v>301210661</v>
      </c>
      <c r="R88" s="31">
        <v>293606393</v>
      </c>
      <c r="S88" s="31">
        <v>178398510</v>
      </c>
      <c r="T88" s="36">
        <f t="shared" ref="T88:T99" si="22">IF(($R88      =0),0,($S88      /$R88      ))</f>
        <v>0.60761112241857762</v>
      </c>
      <c r="U88" s="36">
        <f t="shared" ref="U88:U99" si="23">IF(($P88      =0),0,(($L88      /$P88      )-1))</f>
        <v>0.45396118427501952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543289510</v>
      </c>
      <c r="E89" s="31">
        <v>653103903</v>
      </c>
      <c r="F89" s="31">
        <v>88457865</v>
      </c>
      <c r="G89" s="36">
        <f t="shared" si="16"/>
        <v>0.16281901890577641</v>
      </c>
      <c r="H89" s="31">
        <v>102889271</v>
      </c>
      <c r="I89" s="36">
        <f t="shared" si="17"/>
        <v>0.18938203132248954</v>
      </c>
      <c r="J89" s="31">
        <v>90143215</v>
      </c>
      <c r="K89" s="36">
        <f t="shared" si="18"/>
        <v>0.13802277797748821</v>
      </c>
      <c r="L89" s="31">
        <v>86823375</v>
      </c>
      <c r="M89" s="36">
        <f t="shared" si="19"/>
        <v>0.13293960517029707</v>
      </c>
      <c r="N89" s="31">
        <f t="shared" si="20"/>
        <v>368313726</v>
      </c>
      <c r="O89" s="36">
        <f t="shared" si="21"/>
        <v>0.5639435383989736</v>
      </c>
      <c r="P89" s="31">
        <v>98248891</v>
      </c>
      <c r="Q89" s="31">
        <v>572267000</v>
      </c>
      <c r="R89" s="31">
        <v>481312000</v>
      </c>
      <c r="S89" s="31">
        <v>376363472</v>
      </c>
      <c r="T89" s="36">
        <f t="shared" si="22"/>
        <v>0.78195322784389332</v>
      </c>
      <c r="U89" s="36">
        <f t="shared" si="23"/>
        <v>-0.11629155183034079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252628981</v>
      </c>
      <c r="E90" s="31">
        <v>197477953</v>
      </c>
      <c r="F90" s="31">
        <v>49551</v>
      </c>
      <c r="G90" s="36">
        <f t="shared" si="16"/>
        <v>1.9614139202817749E-4</v>
      </c>
      <c r="H90" s="31">
        <v>12732695</v>
      </c>
      <c r="I90" s="36">
        <f t="shared" si="17"/>
        <v>5.0400769340078207E-2</v>
      </c>
      <c r="J90" s="31">
        <v>-12438868</v>
      </c>
      <c r="K90" s="36">
        <f t="shared" si="18"/>
        <v>-6.2988641572560761E-2</v>
      </c>
      <c r="L90" s="31">
        <v>95194838</v>
      </c>
      <c r="M90" s="36">
        <f t="shared" si="19"/>
        <v>0.48205299150533526</v>
      </c>
      <c r="N90" s="31">
        <f t="shared" si="20"/>
        <v>95538216</v>
      </c>
      <c r="O90" s="36">
        <f t="shared" si="21"/>
        <v>0.48379180839493513</v>
      </c>
      <c r="P90" s="31">
        <v>26734282</v>
      </c>
      <c r="Q90" s="31">
        <v>252602210</v>
      </c>
      <c r="R90" s="31">
        <v>205508921</v>
      </c>
      <c r="S90" s="31">
        <v>64268573</v>
      </c>
      <c r="T90" s="36">
        <f t="shared" si="22"/>
        <v>0.31272887175540182</v>
      </c>
      <c r="U90" s="36">
        <f t="shared" si="23"/>
        <v>2.5607778058150208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961622767</v>
      </c>
      <c r="E91" s="32">
        <f>SUM(E88:E90)</f>
        <v>1157031043</v>
      </c>
      <c r="F91" s="32">
        <f>SUM(F88:F90)</f>
        <v>124254719</v>
      </c>
      <c r="G91" s="37">
        <f t="shared" si="16"/>
        <v>0.12921357861320271</v>
      </c>
      <c r="H91" s="32">
        <f>SUM(H88:H90)</f>
        <v>156086669</v>
      </c>
      <c r="I91" s="37">
        <f t="shared" si="17"/>
        <v>0.16231590427808579</v>
      </c>
      <c r="J91" s="32">
        <f>SUM(J88:J90)</f>
        <v>126829313</v>
      </c>
      <c r="K91" s="37">
        <f t="shared" si="18"/>
        <v>0.109616171292303</v>
      </c>
      <c r="L91" s="32">
        <f>SUM(L88:L90)</f>
        <v>260715918</v>
      </c>
      <c r="M91" s="37">
        <f t="shared" si="19"/>
        <v>0.22533182629569257</v>
      </c>
      <c r="N91" s="32">
        <f t="shared" si="20"/>
        <v>667886619</v>
      </c>
      <c r="O91" s="37">
        <f t="shared" si="21"/>
        <v>0.57724174562185881</v>
      </c>
      <c r="P91" s="32">
        <f>SUM(P88:P90)</f>
        <v>179109587</v>
      </c>
      <c r="Q91" s="32">
        <f>SUM(Q88:Q90)</f>
        <v>1126079871</v>
      </c>
      <c r="R91" s="32">
        <f>SUM(R88:R90)</f>
        <v>980427314</v>
      </c>
      <c r="S91" s="32">
        <f>SUM(S88:S90)</f>
        <v>619030555</v>
      </c>
      <c r="T91" s="37">
        <f t="shared" si="22"/>
        <v>0.63138852433072867</v>
      </c>
      <c r="U91" s="37">
        <f t="shared" si="23"/>
        <v>0.45562235035470211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9229454</v>
      </c>
      <c r="E92" s="31">
        <v>9229454</v>
      </c>
      <c r="F92" s="31">
        <v>2256149</v>
      </c>
      <c r="G92" s="36">
        <f t="shared" si="16"/>
        <v>0.24445097185597328</v>
      </c>
      <c r="H92" s="31">
        <v>2218198</v>
      </c>
      <c r="I92" s="36">
        <f t="shared" si="17"/>
        <v>0.24033902763912146</v>
      </c>
      <c r="J92" s="31">
        <v>2180563</v>
      </c>
      <c r="K92" s="36">
        <f t="shared" si="18"/>
        <v>0.23626132163397748</v>
      </c>
      <c r="L92" s="31">
        <v>2120135</v>
      </c>
      <c r="M92" s="36">
        <f t="shared" si="19"/>
        <v>0.22971402208624692</v>
      </c>
      <c r="N92" s="31">
        <f t="shared" si="20"/>
        <v>8775045</v>
      </c>
      <c r="O92" s="36">
        <f t="shared" si="21"/>
        <v>0.95076534321531914</v>
      </c>
      <c r="P92" s="31">
        <v>2270343</v>
      </c>
      <c r="Q92" s="31">
        <v>596618</v>
      </c>
      <c r="R92" s="31">
        <v>8764915</v>
      </c>
      <c r="S92" s="31">
        <v>8931778</v>
      </c>
      <c r="T92" s="36">
        <f t="shared" si="22"/>
        <v>1.0190376061832886</v>
      </c>
      <c r="U92" s="36">
        <f t="shared" si="23"/>
        <v>-6.6160928106457906E-2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3077360</v>
      </c>
      <c r="E94" s="31">
        <v>2839539</v>
      </c>
      <c r="F94" s="31">
        <v>474360</v>
      </c>
      <c r="G94" s="36">
        <f t="shared" si="16"/>
        <v>0.15414511139418202</v>
      </c>
      <c r="H94" s="31">
        <v>618878</v>
      </c>
      <c r="I94" s="36">
        <f t="shared" si="17"/>
        <v>0.20110679283541738</v>
      </c>
      <c r="J94" s="31">
        <v>485066</v>
      </c>
      <c r="K94" s="36">
        <f t="shared" si="18"/>
        <v>0.17082561641167809</v>
      </c>
      <c r="L94" s="31">
        <v>3994861</v>
      </c>
      <c r="M94" s="36">
        <f t="shared" si="19"/>
        <v>1.4068695657992372</v>
      </c>
      <c r="N94" s="31">
        <f t="shared" si="20"/>
        <v>5573165</v>
      </c>
      <c r="O94" s="36">
        <f t="shared" si="21"/>
        <v>1.9627006355609133</v>
      </c>
      <c r="P94" s="31">
        <v>730206</v>
      </c>
      <c r="Q94" s="31">
        <v>2922470</v>
      </c>
      <c r="R94" s="31">
        <v>2922470</v>
      </c>
      <c r="S94" s="31">
        <v>2518259</v>
      </c>
      <c r="T94" s="36">
        <f t="shared" si="22"/>
        <v>0.86168857165343016</v>
      </c>
      <c r="U94" s="36">
        <f t="shared" si="23"/>
        <v>4.4708684946439776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12306814</v>
      </c>
      <c r="E96" s="32">
        <f>SUM(E92:E95)</f>
        <v>12068993</v>
      </c>
      <c r="F96" s="32">
        <f>SUM(F92:F95)</f>
        <v>2730509</v>
      </c>
      <c r="G96" s="37">
        <f t="shared" si="16"/>
        <v>0.22186968942571164</v>
      </c>
      <c r="H96" s="32">
        <f>SUM(H92:H95)</f>
        <v>2837076</v>
      </c>
      <c r="I96" s="37">
        <f t="shared" si="17"/>
        <v>0.23052887611692188</v>
      </c>
      <c r="J96" s="32">
        <f>SUM(J92:J95)</f>
        <v>2665629</v>
      </c>
      <c r="K96" s="37">
        <f t="shared" si="18"/>
        <v>0.22086589991393649</v>
      </c>
      <c r="L96" s="32">
        <f>SUM(L92:L95)</f>
        <v>6114996</v>
      </c>
      <c r="M96" s="37">
        <f t="shared" si="19"/>
        <v>0.50666994338301463</v>
      </c>
      <c r="N96" s="32">
        <f t="shared" si="20"/>
        <v>14348210</v>
      </c>
      <c r="O96" s="37">
        <f t="shared" si="21"/>
        <v>1.188848978535326</v>
      </c>
      <c r="P96" s="32">
        <f>SUM(P92:P95)</f>
        <v>3000549</v>
      </c>
      <c r="Q96" s="32">
        <f>SUM(Q92:Q95)</f>
        <v>3519088</v>
      </c>
      <c r="R96" s="32">
        <f>SUM(R92:R95)</f>
        <v>11687385</v>
      </c>
      <c r="S96" s="32">
        <f>SUM(S92:S95)</f>
        <v>11450037</v>
      </c>
      <c r="T96" s="37">
        <f t="shared" si="22"/>
        <v>0.97969194991009534</v>
      </c>
      <c r="U96" s="37">
        <f t="shared" si="23"/>
        <v>1.0379590534932106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-575682</v>
      </c>
      <c r="E97" s="31">
        <v>24720</v>
      </c>
      <c r="F97" s="31">
        <v>-176178</v>
      </c>
      <c r="G97" s="36">
        <f t="shared" si="16"/>
        <v>0.30603353934984939</v>
      </c>
      <c r="H97" s="31">
        <v>-158801</v>
      </c>
      <c r="I97" s="36">
        <f t="shared" si="17"/>
        <v>0.27584847189941669</v>
      </c>
      <c r="J97" s="31">
        <v>198025</v>
      </c>
      <c r="K97" s="36">
        <f t="shared" si="18"/>
        <v>8.0107200647249197</v>
      </c>
      <c r="L97" s="31">
        <v>672401</v>
      </c>
      <c r="M97" s="36">
        <f t="shared" si="19"/>
        <v>27.200687702265373</v>
      </c>
      <c r="N97" s="31">
        <f t="shared" si="20"/>
        <v>535447</v>
      </c>
      <c r="O97" s="36">
        <f t="shared" si="21"/>
        <v>21.660477346278316</v>
      </c>
      <c r="P97" s="31">
        <v>0</v>
      </c>
      <c r="Q97" s="31">
        <v>0</v>
      </c>
      <c r="R97" s="31">
        <v>-520140</v>
      </c>
      <c r="S97" s="31">
        <v>7910</v>
      </c>
      <c r="T97" s="36">
        <f t="shared" si="22"/>
        <v>-1.5207444149652017E-2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1446424</v>
      </c>
      <c r="E98" s="31">
        <v>1446424</v>
      </c>
      <c r="F98" s="31">
        <v>357960</v>
      </c>
      <c r="G98" s="36">
        <f t="shared" si="16"/>
        <v>0.24747930067532065</v>
      </c>
      <c r="H98" s="31">
        <v>234791</v>
      </c>
      <c r="I98" s="36">
        <f t="shared" si="17"/>
        <v>0.16232515500295902</v>
      </c>
      <c r="J98" s="31">
        <v>0</v>
      </c>
      <c r="K98" s="36">
        <f t="shared" si="18"/>
        <v>0</v>
      </c>
      <c r="L98" s="31">
        <v>2355085</v>
      </c>
      <c r="M98" s="36">
        <f t="shared" si="19"/>
        <v>1.6282120595344103</v>
      </c>
      <c r="N98" s="31">
        <f t="shared" si="20"/>
        <v>2947836</v>
      </c>
      <c r="O98" s="36">
        <f t="shared" si="21"/>
        <v>2.0380165152126901</v>
      </c>
      <c r="P98" s="31">
        <v>268805</v>
      </c>
      <c r="Q98" s="31">
        <v>1786951</v>
      </c>
      <c r="R98" s="31">
        <v>1417431</v>
      </c>
      <c r="S98" s="31">
        <v>1307790</v>
      </c>
      <c r="T98" s="36">
        <f t="shared" si="22"/>
        <v>0.92264808657352637</v>
      </c>
      <c r="U98" s="36">
        <f t="shared" si="23"/>
        <v>7.7613139636539508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1950764</v>
      </c>
      <c r="E99" s="31">
        <v>1950764</v>
      </c>
      <c r="F99" s="31">
        <v>4628</v>
      </c>
      <c r="G99" s="36">
        <f t="shared" si="16"/>
        <v>2.3724038376759056E-3</v>
      </c>
      <c r="H99" s="31">
        <v>6942</v>
      </c>
      <c r="I99" s="36">
        <f t="shared" si="17"/>
        <v>3.5586057565138583E-3</v>
      </c>
      <c r="J99" s="31">
        <v>9256</v>
      </c>
      <c r="K99" s="36">
        <f t="shared" si="18"/>
        <v>4.7448076753518111E-3</v>
      </c>
      <c r="L99" s="31">
        <v>31094</v>
      </c>
      <c r="M99" s="36">
        <f t="shared" si="19"/>
        <v>1.593939605200834E-2</v>
      </c>
      <c r="N99" s="31">
        <f t="shared" si="20"/>
        <v>51920</v>
      </c>
      <c r="O99" s="36">
        <f t="shared" si="21"/>
        <v>2.6615213321549917E-2</v>
      </c>
      <c r="P99" s="31">
        <v>-447335</v>
      </c>
      <c r="Q99" s="31">
        <v>1279179</v>
      </c>
      <c r="R99" s="31">
        <v>25702647</v>
      </c>
      <c r="S99" s="31">
        <v>982445</v>
      </c>
      <c r="T99" s="36">
        <f t="shared" si="22"/>
        <v>3.8223495035355694E-2</v>
      </c>
      <c r="U99" s="36">
        <f t="shared" si="23"/>
        <v>-1.0695094280572726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2821506</v>
      </c>
      <c r="E101" s="32">
        <f>SUM(E97:E100)</f>
        <v>3421908</v>
      </c>
      <c r="F101" s="32">
        <f>SUM(F97:F100)</f>
        <v>186410</v>
      </c>
      <c r="G101" s="37">
        <f>IF(($D101     =0),0,($F101     /$D101     ))</f>
        <v>6.6067553994214434E-2</v>
      </c>
      <c r="H101" s="32">
        <f>SUM(H97:H100)</f>
        <v>82932</v>
      </c>
      <c r="I101" s="37">
        <f>IF(($D101     =0),0,($H101     /$D101     ))</f>
        <v>2.939281362506406E-2</v>
      </c>
      <c r="J101" s="32">
        <f>SUM(J97:J100)</f>
        <v>207281</v>
      </c>
      <c r="K101" s="37">
        <f>IF(($E101     =0),0,($J101     /$E101     ))</f>
        <v>6.0574685234085782E-2</v>
      </c>
      <c r="L101" s="32">
        <f>SUM(L97:L100)</f>
        <v>3058580</v>
      </c>
      <c r="M101" s="37">
        <f>IF(($E101     =0),0,($L101     /$E101     ))</f>
        <v>0.89382297829164314</v>
      </c>
      <c r="N101" s="32">
        <f>$F101     +$H101     +$J101     +$L101</f>
        <v>3535203</v>
      </c>
      <c r="O101" s="37">
        <f>IF(($E101     =0),0,($N101     /$E101     ))</f>
        <v>1.0331087218008199</v>
      </c>
      <c r="P101" s="32">
        <f>SUM(P97:P100)</f>
        <v>-178530</v>
      </c>
      <c r="Q101" s="32">
        <f>SUM(Q97:Q100)</f>
        <v>3066130</v>
      </c>
      <c r="R101" s="32">
        <f>SUM(R97:R100)</f>
        <v>26599938</v>
      </c>
      <c r="S101" s="32">
        <f>SUM(S97:S100)</f>
        <v>2298145</v>
      </c>
      <c r="T101" s="37">
        <f>IF(($R101     =0),0,($S101     /$R101     ))</f>
        <v>8.6396629947032205E-2</v>
      </c>
      <c r="U101" s="37">
        <f>IF(($P101     =0),0,(($L101     /$P101     )-1))</f>
        <v>-18.132022629249985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976751087</v>
      </c>
      <c r="E102" s="32">
        <f>SUM(E88:E90,E92:E95,E97:E100)</f>
        <v>1172521944</v>
      </c>
      <c r="F102" s="32">
        <f>SUM(F88:F90,F92:F95,F97:F100)</f>
        <v>127171638</v>
      </c>
      <c r="G102" s="37">
        <f>IF(($D102     =0),0,($F102     /$D102     ))</f>
        <v>0.1301986142555478</v>
      </c>
      <c r="H102" s="32">
        <f>SUM(H88:H90,H92:H95,H97:H100)</f>
        <v>159006677</v>
      </c>
      <c r="I102" s="37">
        <f>IF(($D102     =0),0,($H102     /$D102     ))</f>
        <v>0.16279140009802723</v>
      </c>
      <c r="J102" s="32">
        <f>SUM(J88:J90,J92:J95,J97:J100)</f>
        <v>129702223</v>
      </c>
      <c r="K102" s="37">
        <f>IF(($E102     =0),0,($J102     /$E102     ))</f>
        <v>0.11061816255440589</v>
      </c>
      <c r="L102" s="32">
        <f>SUM(L88:L90,L92:L95,L97:L100)</f>
        <v>269889494</v>
      </c>
      <c r="M102" s="37">
        <f>IF(($E102     =0),0,($L102     /$E102     ))</f>
        <v>0.23017862939032552</v>
      </c>
      <c r="N102" s="32">
        <f>$F102     +$H102     +$J102     +$L102</f>
        <v>685770032</v>
      </c>
      <c r="O102" s="37">
        <f>IF(($E102     =0),0,($N102     /$E102     ))</f>
        <v>0.58486754598428226</v>
      </c>
      <c r="P102" s="32">
        <f>SUM(P88:P90,P92:P95,P97:P100)</f>
        <v>181931606</v>
      </c>
      <c r="Q102" s="32">
        <f>SUM(Q88:Q90,Q92:Q95,Q97:Q100)</f>
        <v>1132665089</v>
      </c>
      <c r="R102" s="32">
        <f>SUM(R88:R90,R92:R95,R97:R100)</f>
        <v>1018714637</v>
      </c>
      <c r="S102" s="32">
        <f>SUM(S88:S90,S92:S95,S97:S100)</f>
        <v>632778737</v>
      </c>
      <c r="T102" s="37">
        <f>IF(($R102     =0),0,($S102     /$R102     ))</f>
        <v>0.62115406416802077</v>
      </c>
      <c r="U102" s="37">
        <f>IF(($P102     =0),0,(($L102     /$P102     )-1))</f>
        <v>0.48346678146731681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386306510</v>
      </c>
      <c r="E105" s="31">
        <v>467268510</v>
      </c>
      <c r="F105" s="31">
        <v>82613371</v>
      </c>
      <c r="G105" s="36">
        <f t="shared" ref="G105:G136" si="24">IF(($D105     =0),0,($F105     /$D105     ))</f>
        <v>0.21385446235425853</v>
      </c>
      <c r="H105" s="31">
        <v>71339469</v>
      </c>
      <c r="I105" s="36">
        <f t="shared" ref="I105:I136" si="25">IF(($D105     =0),0,($H105     /$D105     ))</f>
        <v>0.18467063627791311</v>
      </c>
      <c r="J105" s="31">
        <v>123241620</v>
      </c>
      <c r="K105" s="36">
        <f t="shared" ref="K105:K136" si="26">IF(($E105     =0),0,($J105     /$E105     ))</f>
        <v>0.26374903799958616</v>
      </c>
      <c r="L105" s="31">
        <v>102861521</v>
      </c>
      <c r="M105" s="36">
        <f t="shared" ref="M105:M136" si="27">IF(($E105     =0),0,($L105     /$E105     ))</f>
        <v>0.22013364649802744</v>
      </c>
      <c r="N105" s="31">
        <f t="shared" ref="N105:N136" si="28">$F105     +$H105     +$J105     +$L105</f>
        <v>380055981</v>
      </c>
      <c r="O105" s="36">
        <f t="shared" ref="O105:O136" si="29">IF(($E105     =0),0,($N105     /$E105     ))</f>
        <v>0.81335671646266083</v>
      </c>
      <c r="P105" s="31">
        <v>48737107</v>
      </c>
      <c r="Q105" s="31">
        <v>261230500</v>
      </c>
      <c r="R105" s="31">
        <v>267230500</v>
      </c>
      <c r="S105" s="31">
        <v>216429647</v>
      </c>
      <c r="T105" s="36">
        <f t="shared" ref="T105:T136" si="30">IF(($R105     =0),0,($S105     /$R105     ))</f>
        <v>0.80989874658768368</v>
      </c>
      <c r="U105" s="36">
        <f t="shared" ref="U105:U136" si="31">IF(($P105     =0),0,(($L105     /$P105     )-1))</f>
        <v>1.1105380957470454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386306510</v>
      </c>
      <c r="E106" s="32">
        <f>E105</f>
        <v>467268510</v>
      </c>
      <c r="F106" s="32">
        <f>F105</f>
        <v>82613371</v>
      </c>
      <c r="G106" s="37">
        <f t="shared" si="24"/>
        <v>0.21385446235425853</v>
      </c>
      <c r="H106" s="32">
        <f>H105</f>
        <v>71339469</v>
      </c>
      <c r="I106" s="37">
        <f t="shared" si="25"/>
        <v>0.18467063627791311</v>
      </c>
      <c r="J106" s="32">
        <f>J105</f>
        <v>123241620</v>
      </c>
      <c r="K106" s="37">
        <f t="shared" si="26"/>
        <v>0.26374903799958616</v>
      </c>
      <c r="L106" s="32">
        <f>L105</f>
        <v>102861521</v>
      </c>
      <c r="M106" s="37">
        <f t="shared" si="27"/>
        <v>0.22013364649802744</v>
      </c>
      <c r="N106" s="32">
        <f t="shared" si="28"/>
        <v>380055981</v>
      </c>
      <c r="O106" s="37">
        <f t="shared" si="29"/>
        <v>0.81335671646266083</v>
      </c>
      <c r="P106" s="32">
        <f>P105</f>
        <v>48737107</v>
      </c>
      <c r="Q106" s="32">
        <f>Q105</f>
        <v>261230500</v>
      </c>
      <c r="R106" s="32">
        <f>R105</f>
        <v>267230500</v>
      </c>
      <c r="S106" s="32">
        <f>S105</f>
        <v>216429647</v>
      </c>
      <c r="T106" s="37">
        <f t="shared" si="30"/>
        <v>0.80989874658768368</v>
      </c>
      <c r="U106" s="37">
        <f t="shared" si="31"/>
        <v>1.1105380957470454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22600</v>
      </c>
      <c r="E107" s="31">
        <v>22600</v>
      </c>
      <c r="F107" s="31">
        <v>8943</v>
      </c>
      <c r="G107" s="36">
        <f t="shared" si="24"/>
        <v>0.39570796460176993</v>
      </c>
      <c r="H107" s="31">
        <v>8943</v>
      </c>
      <c r="I107" s="36">
        <f t="shared" si="25"/>
        <v>0.39570796460176993</v>
      </c>
      <c r="J107" s="31">
        <v>9291</v>
      </c>
      <c r="K107" s="36">
        <f t="shared" si="26"/>
        <v>0.41110619469026549</v>
      </c>
      <c r="L107" s="31">
        <v>8943</v>
      </c>
      <c r="M107" s="36">
        <f t="shared" si="27"/>
        <v>0.39570796460176993</v>
      </c>
      <c r="N107" s="31">
        <f t="shared" si="28"/>
        <v>36120</v>
      </c>
      <c r="O107" s="36">
        <f t="shared" si="29"/>
        <v>1.5982300884955751</v>
      </c>
      <c r="P107" s="31">
        <v>22980</v>
      </c>
      <c r="Q107" s="31">
        <v>21321</v>
      </c>
      <c r="R107" s="31">
        <v>21321</v>
      </c>
      <c r="S107" s="31">
        <v>52790</v>
      </c>
      <c r="T107" s="36">
        <f t="shared" si="30"/>
        <v>2.4759626659162328</v>
      </c>
      <c r="U107" s="36">
        <f t="shared" si="31"/>
        <v>-0.61083550913838125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6274375</v>
      </c>
      <c r="E109" s="31">
        <v>6274375</v>
      </c>
      <c r="F109" s="31">
        <v>0</v>
      </c>
      <c r="G109" s="36">
        <f t="shared" si="24"/>
        <v>0</v>
      </c>
      <c r="H109" s="31">
        <v>6274375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6274375</v>
      </c>
      <c r="O109" s="36">
        <f t="shared" si="29"/>
        <v>1</v>
      </c>
      <c r="P109" s="31">
        <v>0</v>
      </c>
      <c r="Q109" s="31">
        <v>6908808</v>
      </c>
      <c r="R109" s="31">
        <v>6908808</v>
      </c>
      <c r="S109" s="31">
        <v>6908808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2775360</v>
      </c>
      <c r="E110" s="31">
        <v>38512519</v>
      </c>
      <c r="F110" s="31">
        <v>378188</v>
      </c>
      <c r="G110" s="36">
        <f t="shared" si="24"/>
        <v>0.13626628617548714</v>
      </c>
      <c r="H110" s="31">
        <v>1165705</v>
      </c>
      <c r="I110" s="36">
        <f t="shared" si="25"/>
        <v>0.4200193848725931</v>
      </c>
      <c r="J110" s="31">
        <v>1151307</v>
      </c>
      <c r="K110" s="36">
        <f t="shared" si="26"/>
        <v>2.9894357208885766E-2</v>
      </c>
      <c r="L110" s="31">
        <v>5593889</v>
      </c>
      <c r="M110" s="36">
        <f t="shared" si="27"/>
        <v>0.14524858786827213</v>
      </c>
      <c r="N110" s="31">
        <f t="shared" si="28"/>
        <v>8289089</v>
      </c>
      <c r="O110" s="36">
        <f t="shared" si="29"/>
        <v>0.21523102656567336</v>
      </c>
      <c r="P110" s="31">
        <v>626069</v>
      </c>
      <c r="Q110" s="31">
        <v>56832034</v>
      </c>
      <c r="R110" s="31">
        <v>27824466</v>
      </c>
      <c r="S110" s="31">
        <v>8104732</v>
      </c>
      <c r="T110" s="36">
        <f t="shared" si="30"/>
        <v>0.29128077426535337</v>
      </c>
      <c r="U110" s="36">
        <f t="shared" si="31"/>
        <v>7.9349400784897508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9072335</v>
      </c>
      <c r="E112" s="32">
        <f>SUM(E107:E111)</f>
        <v>44809494</v>
      </c>
      <c r="F112" s="32">
        <f>SUM(F107:F111)</f>
        <v>387131</v>
      </c>
      <c r="G112" s="37">
        <f t="shared" si="24"/>
        <v>4.2671594468237782E-2</v>
      </c>
      <c r="H112" s="32">
        <f>SUM(H107:H111)</f>
        <v>7449023</v>
      </c>
      <c r="I112" s="37">
        <f t="shared" si="25"/>
        <v>0.82107009937353503</v>
      </c>
      <c r="J112" s="32">
        <f>SUM(J107:J111)</f>
        <v>1160598</v>
      </c>
      <c r="K112" s="37">
        <f t="shared" si="26"/>
        <v>2.5900716486555283E-2</v>
      </c>
      <c r="L112" s="32">
        <f>SUM(L107:L111)</f>
        <v>5602832</v>
      </c>
      <c r="M112" s="37">
        <f t="shared" si="27"/>
        <v>0.1250367165493991</v>
      </c>
      <c r="N112" s="32">
        <f t="shared" si="28"/>
        <v>14599584</v>
      </c>
      <c r="O112" s="37">
        <f t="shared" si="29"/>
        <v>0.32581452493081042</v>
      </c>
      <c r="P112" s="32">
        <f>SUM(P107:P111)</f>
        <v>649049</v>
      </c>
      <c r="Q112" s="32">
        <f>SUM(Q107:Q111)</f>
        <v>63762163</v>
      </c>
      <c r="R112" s="32">
        <f>SUM(R107:R111)</f>
        <v>34754595</v>
      </c>
      <c r="S112" s="32">
        <f>SUM(S107:S111)</f>
        <v>15066330</v>
      </c>
      <c r="T112" s="37">
        <f t="shared" si="30"/>
        <v>0.43350613062819465</v>
      </c>
      <c r="U112" s="37">
        <f t="shared" si="31"/>
        <v>7.6323713617924067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239982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28829</v>
      </c>
      <c r="M114" s="36">
        <f t="shared" si="27"/>
        <v>0.1201298430715637</v>
      </c>
      <c r="N114" s="31">
        <f t="shared" si="28"/>
        <v>28829</v>
      </c>
      <c r="O114" s="36">
        <f t="shared" si="29"/>
        <v>0.1201298430715637</v>
      </c>
      <c r="P114" s="31">
        <v>0</v>
      </c>
      <c r="Q114" s="31">
        <v>8300000</v>
      </c>
      <c r="R114" s="31">
        <v>239982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247620</v>
      </c>
      <c r="E115" s="31">
        <v>12130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8123</v>
      </c>
      <c r="K115" s="36">
        <f t="shared" si="26"/>
        <v>0.66966199505358615</v>
      </c>
      <c r="L115" s="31">
        <v>632</v>
      </c>
      <c r="M115" s="36">
        <f t="shared" si="27"/>
        <v>5.2102225886232478E-2</v>
      </c>
      <c r="N115" s="31">
        <f t="shared" si="28"/>
        <v>8755</v>
      </c>
      <c r="O115" s="36">
        <f t="shared" si="29"/>
        <v>0.72176422093981862</v>
      </c>
      <c r="P115" s="31">
        <v>0</v>
      </c>
      <c r="Q115" s="31">
        <v>5501000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-81281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43163330</v>
      </c>
      <c r="E117" s="31">
        <v>50154249</v>
      </c>
      <c r="F117" s="31">
        <v>2921519</v>
      </c>
      <c r="G117" s="36">
        <f t="shared" si="24"/>
        <v>6.768520871767772E-2</v>
      </c>
      <c r="H117" s="31">
        <v>3511063</v>
      </c>
      <c r="I117" s="36">
        <f t="shared" si="25"/>
        <v>8.1343654440007296E-2</v>
      </c>
      <c r="J117" s="31">
        <v>4180214</v>
      </c>
      <c r="K117" s="36">
        <f t="shared" si="26"/>
        <v>8.3347155691634423E-2</v>
      </c>
      <c r="L117" s="31">
        <v>5676113</v>
      </c>
      <c r="M117" s="36">
        <f t="shared" si="27"/>
        <v>0.11317312317845693</v>
      </c>
      <c r="N117" s="31">
        <f t="shared" si="28"/>
        <v>16288909</v>
      </c>
      <c r="O117" s="36">
        <f t="shared" si="29"/>
        <v>0.324776251758849</v>
      </c>
      <c r="P117" s="31">
        <v>31435316</v>
      </c>
      <c r="Q117" s="31">
        <v>127185555</v>
      </c>
      <c r="R117" s="31">
        <v>18970150</v>
      </c>
      <c r="S117" s="31">
        <v>42736185</v>
      </c>
      <c r="T117" s="36">
        <f t="shared" si="30"/>
        <v>2.2528121812426365</v>
      </c>
      <c r="U117" s="36">
        <f t="shared" si="31"/>
        <v>-0.81943515376145737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13191000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43410950</v>
      </c>
      <c r="E121" s="32">
        <f>SUM(E113:E120)</f>
        <v>50406361</v>
      </c>
      <c r="F121" s="32">
        <f>SUM(F113:F120)</f>
        <v>2921519</v>
      </c>
      <c r="G121" s="37">
        <f t="shared" si="24"/>
        <v>6.7299126142136956E-2</v>
      </c>
      <c r="H121" s="32">
        <f>SUM(H113:H120)</f>
        <v>3511063</v>
      </c>
      <c r="I121" s="37">
        <f t="shared" si="25"/>
        <v>8.0879662850041292E-2</v>
      </c>
      <c r="J121" s="32">
        <f>SUM(J113:J120)</f>
        <v>4188337</v>
      </c>
      <c r="K121" s="37">
        <f t="shared" si="26"/>
        <v>8.3091437606456056E-2</v>
      </c>
      <c r="L121" s="32">
        <f>SUM(L113:L120)</f>
        <v>5705574</v>
      </c>
      <c r="M121" s="37">
        <f t="shared" si="27"/>
        <v>0.11319154739220313</v>
      </c>
      <c r="N121" s="32">
        <f t="shared" si="28"/>
        <v>16326493</v>
      </c>
      <c r="O121" s="37">
        <f t="shared" si="29"/>
        <v>0.32389747397158863</v>
      </c>
      <c r="P121" s="32">
        <f>SUM(P113:P120)</f>
        <v>31435316</v>
      </c>
      <c r="Q121" s="32">
        <f>SUM(Q113:Q120)</f>
        <v>154177555</v>
      </c>
      <c r="R121" s="32">
        <f>SUM(R113:R120)</f>
        <v>19210132</v>
      </c>
      <c r="S121" s="32">
        <f>SUM(S113:S120)</f>
        <v>42654904</v>
      </c>
      <c r="T121" s="37">
        <f t="shared" si="30"/>
        <v>2.2204378397816318</v>
      </c>
      <c r="U121" s="37">
        <f t="shared" si="31"/>
        <v>-0.81849795942881565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441789</v>
      </c>
      <c r="M122" s="36">
        <f t="shared" si="27"/>
        <v>0</v>
      </c>
      <c r="N122" s="31">
        <f t="shared" si="28"/>
        <v>441789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1858152</v>
      </c>
      <c r="E124" s="31">
        <v>2645780</v>
      </c>
      <c r="F124" s="31">
        <v>731105</v>
      </c>
      <c r="G124" s="36">
        <f t="shared" si="24"/>
        <v>0.39345812398555124</v>
      </c>
      <c r="H124" s="31">
        <v>238259</v>
      </c>
      <c r="I124" s="36">
        <f t="shared" si="25"/>
        <v>0.12822363294283784</v>
      </c>
      <c r="J124" s="31">
        <v>2392979</v>
      </c>
      <c r="K124" s="36">
        <f t="shared" si="26"/>
        <v>0.90445123933206839</v>
      </c>
      <c r="L124" s="31">
        <v>-1572833</v>
      </c>
      <c r="M124" s="36">
        <f t="shared" si="27"/>
        <v>-0.59446854991722664</v>
      </c>
      <c r="N124" s="31">
        <f t="shared" si="28"/>
        <v>1789510</v>
      </c>
      <c r="O124" s="36">
        <f t="shared" si="29"/>
        <v>0.67636387001186793</v>
      </c>
      <c r="P124" s="31">
        <v>538599</v>
      </c>
      <c r="Q124" s="31">
        <v>1788720</v>
      </c>
      <c r="R124" s="31">
        <v>2772720</v>
      </c>
      <c r="S124" s="31">
        <v>1458651</v>
      </c>
      <c r="T124" s="36">
        <f t="shared" si="30"/>
        <v>0.5260722323206094</v>
      </c>
      <c r="U124" s="36">
        <f t="shared" si="31"/>
        <v>-3.9202300784071267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1858152</v>
      </c>
      <c r="E126" s="32">
        <f>SUM(E122:E125)</f>
        <v>2645780</v>
      </c>
      <c r="F126" s="32">
        <f>SUM(F122:F125)</f>
        <v>731105</v>
      </c>
      <c r="G126" s="37">
        <f t="shared" si="24"/>
        <v>0.39345812398555124</v>
      </c>
      <c r="H126" s="32">
        <f>SUM(H122:H125)</f>
        <v>238259</v>
      </c>
      <c r="I126" s="37">
        <f t="shared" si="25"/>
        <v>0.12822363294283784</v>
      </c>
      <c r="J126" s="32">
        <f>SUM(J122:J125)</f>
        <v>2392979</v>
      </c>
      <c r="K126" s="37">
        <f t="shared" si="26"/>
        <v>0.90445123933206839</v>
      </c>
      <c r="L126" s="32">
        <f>SUM(L122:L125)</f>
        <v>-1131044</v>
      </c>
      <c r="M126" s="37">
        <f t="shared" si="27"/>
        <v>-0.42748981396790359</v>
      </c>
      <c r="N126" s="32">
        <f t="shared" si="28"/>
        <v>2231299</v>
      </c>
      <c r="O126" s="37">
        <f t="shared" si="29"/>
        <v>0.84334260596119104</v>
      </c>
      <c r="P126" s="32">
        <f>SUM(P122:P125)</f>
        <v>538599</v>
      </c>
      <c r="Q126" s="32">
        <f>SUM(Q122:Q125)</f>
        <v>1788720</v>
      </c>
      <c r="R126" s="32">
        <f>SUM(R122:R125)</f>
        <v>2772720</v>
      </c>
      <c r="S126" s="32">
        <f>SUM(S122:S125)</f>
        <v>1458651</v>
      </c>
      <c r="T126" s="37">
        <f t="shared" si="30"/>
        <v>0.5260722323206094</v>
      </c>
      <c r="U126" s="37">
        <f t="shared" si="31"/>
        <v>-3.0999741923026223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842120</v>
      </c>
      <c r="E127" s="31">
        <v>842120</v>
      </c>
      <c r="F127" s="31">
        <v>138171</v>
      </c>
      <c r="G127" s="36">
        <f t="shared" si="24"/>
        <v>0.16407519118415428</v>
      </c>
      <c r="H127" s="31">
        <v>138868</v>
      </c>
      <c r="I127" s="36">
        <f t="shared" si="25"/>
        <v>0.16490286419987651</v>
      </c>
      <c r="J127" s="31">
        <v>140927</v>
      </c>
      <c r="K127" s="36">
        <f t="shared" si="26"/>
        <v>0.16734788391203154</v>
      </c>
      <c r="L127" s="31">
        <v>136578</v>
      </c>
      <c r="M127" s="36">
        <f t="shared" si="27"/>
        <v>0.16218353678810621</v>
      </c>
      <c r="N127" s="31">
        <f t="shared" si="28"/>
        <v>554544</v>
      </c>
      <c r="O127" s="36">
        <f t="shared" si="29"/>
        <v>0.65850947608416854</v>
      </c>
      <c r="P127" s="31">
        <v>141228</v>
      </c>
      <c r="Q127" s="31">
        <v>848480</v>
      </c>
      <c r="R127" s="31">
        <v>843980</v>
      </c>
      <c r="S127" s="31">
        <v>583574</v>
      </c>
      <c r="T127" s="36">
        <f t="shared" si="30"/>
        <v>0.69145477380980591</v>
      </c>
      <c r="U127" s="36">
        <f t="shared" si="31"/>
        <v>-3.292548219899738E-2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842120</v>
      </c>
      <c r="E132" s="32">
        <f>SUM(E127:E131)</f>
        <v>842120</v>
      </c>
      <c r="F132" s="32">
        <f>SUM(F127:F131)</f>
        <v>138171</v>
      </c>
      <c r="G132" s="37">
        <f t="shared" si="24"/>
        <v>0.16407519118415428</v>
      </c>
      <c r="H132" s="32">
        <f>SUM(H127:H131)</f>
        <v>138868</v>
      </c>
      <c r="I132" s="37">
        <f t="shared" si="25"/>
        <v>0.16490286419987651</v>
      </c>
      <c r="J132" s="32">
        <f>SUM(J127:J131)</f>
        <v>140927</v>
      </c>
      <c r="K132" s="37">
        <f t="shared" si="26"/>
        <v>0.16734788391203154</v>
      </c>
      <c r="L132" s="32">
        <f>SUM(L127:L131)</f>
        <v>136578</v>
      </c>
      <c r="M132" s="37">
        <f t="shared" si="27"/>
        <v>0.16218353678810621</v>
      </c>
      <c r="N132" s="32">
        <f t="shared" si="28"/>
        <v>554544</v>
      </c>
      <c r="O132" s="37">
        <f t="shared" si="29"/>
        <v>0.65850947608416854</v>
      </c>
      <c r="P132" s="32">
        <f>SUM(P127:P131)</f>
        <v>141228</v>
      </c>
      <c r="Q132" s="32">
        <f>SUM(Q127:Q131)</f>
        <v>848480</v>
      </c>
      <c r="R132" s="32">
        <f>SUM(R127:R131)</f>
        <v>843980</v>
      </c>
      <c r="S132" s="32">
        <f>SUM(S127:S131)</f>
        <v>583574</v>
      </c>
      <c r="T132" s="37">
        <f t="shared" si="30"/>
        <v>0.69145477380980591</v>
      </c>
      <c r="U132" s="37">
        <f t="shared" si="31"/>
        <v>-3.292548219899738E-2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47521623</v>
      </c>
      <c r="E133" s="31">
        <v>54004606</v>
      </c>
      <c r="F133" s="31">
        <v>7123315</v>
      </c>
      <c r="G133" s="36">
        <f t="shared" si="24"/>
        <v>0.14989629036870225</v>
      </c>
      <c r="H133" s="31">
        <v>20453145</v>
      </c>
      <c r="I133" s="36">
        <f t="shared" si="25"/>
        <v>0.43039660072215968</v>
      </c>
      <c r="J133" s="31">
        <v>3949658</v>
      </c>
      <c r="K133" s="36">
        <f t="shared" si="26"/>
        <v>7.313557662100155E-2</v>
      </c>
      <c r="L133" s="31">
        <v>12018783</v>
      </c>
      <c r="M133" s="36">
        <f t="shared" si="27"/>
        <v>0.22255107277331124</v>
      </c>
      <c r="N133" s="31">
        <f t="shared" si="28"/>
        <v>43544901</v>
      </c>
      <c r="O133" s="36">
        <f t="shared" si="29"/>
        <v>0.80631827959267033</v>
      </c>
      <c r="P133" s="31">
        <v>23941379</v>
      </c>
      <c r="Q133" s="31">
        <v>611580610</v>
      </c>
      <c r="R133" s="31">
        <v>117066450</v>
      </c>
      <c r="S133" s="31">
        <v>77846109</v>
      </c>
      <c r="T133" s="36">
        <f t="shared" si="30"/>
        <v>0.66497368802077794</v>
      </c>
      <c r="U133" s="36">
        <f t="shared" si="31"/>
        <v>-0.49799119758306321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47521623</v>
      </c>
      <c r="E137" s="32">
        <f>SUM(E133:E136)</f>
        <v>54004606</v>
      </c>
      <c r="F137" s="32">
        <f>SUM(F133:F136)</f>
        <v>7123315</v>
      </c>
      <c r="G137" s="37">
        <f t="shared" ref="G137:G170" si="32">IF(($D137     =0),0,($F137     /$D137     ))</f>
        <v>0.14989629036870225</v>
      </c>
      <c r="H137" s="32">
        <f>SUM(H133:H136)</f>
        <v>20453145</v>
      </c>
      <c r="I137" s="37">
        <f t="shared" ref="I137:I170" si="33">IF(($D137     =0),0,($H137     /$D137     ))</f>
        <v>0.43039660072215968</v>
      </c>
      <c r="J137" s="32">
        <f>SUM(J133:J136)</f>
        <v>3949658</v>
      </c>
      <c r="K137" s="37">
        <f t="shared" ref="K137:K170" si="34">IF(($E137     =0),0,($J137     /$E137     ))</f>
        <v>7.313557662100155E-2</v>
      </c>
      <c r="L137" s="32">
        <f>SUM(L133:L136)</f>
        <v>12018783</v>
      </c>
      <c r="M137" s="37">
        <f t="shared" ref="M137:M170" si="35">IF(($E137     =0),0,($L137     /$E137     ))</f>
        <v>0.22255107277331124</v>
      </c>
      <c r="N137" s="32">
        <f t="shared" ref="N137:N170" si="36">$F137     +$H137     +$J137     +$L137</f>
        <v>43544901</v>
      </c>
      <c r="O137" s="37">
        <f t="shared" ref="O137:O170" si="37">IF(($E137     =0),0,($N137     /$E137     ))</f>
        <v>0.80631827959267033</v>
      </c>
      <c r="P137" s="32">
        <f>SUM(P133:P136)</f>
        <v>23941379</v>
      </c>
      <c r="Q137" s="32">
        <f>SUM(Q133:Q136)</f>
        <v>611580610</v>
      </c>
      <c r="R137" s="32">
        <f>SUM(R133:R136)</f>
        <v>117066450</v>
      </c>
      <c r="S137" s="32">
        <f>SUM(S133:S136)</f>
        <v>77846109</v>
      </c>
      <c r="T137" s="37">
        <f t="shared" ref="T137:T170" si="38">IF(($R137     =0),0,($S137     /$R137     ))</f>
        <v>0.66497368802077794</v>
      </c>
      <c r="U137" s="37">
        <f t="shared" ref="U137:U170" si="39">IF(($P137     =0),0,(($L137     /$P137     )-1))</f>
        <v>-0.49799119758306321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1640040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6476200</v>
      </c>
      <c r="E152" s="31">
        <v>89737300</v>
      </c>
      <c r="F152" s="31">
        <v>34920698</v>
      </c>
      <c r="G152" s="36">
        <f t="shared" si="32"/>
        <v>5.3921586732960689</v>
      </c>
      <c r="H152" s="31">
        <v>26273015</v>
      </c>
      <c r="I152" s="36">
        <f t="shared" si="33"/>
        <v>4.0568566443284642</v>
      </c>
      <c r="J152" s="31">
        <v>43757568</v>
      </c>
      <c r="K152" s="36">
        <f t="shared" si="34"/>
        <v>0.48761850423402531</v>
      </c>
      <c r="L152" s="31">
        <v>12402193</v>
      </c>
      <c r="M152" s="36">
        <f t="shared" si="35"/>
        <v>0.13820555109190938</v>
      </c>
      <c r="N152" s="31">
        <f t="shared" si="36"/>
        <v>117353474</v>
      </c>
      <c r="O152" s="36">
        <f t="shared" si="37"/>
        <v>1.3077446502179138</v>
      </c>
      <c r="P152" s="31">
        <v>458513</v>
      </c>
      <c r="Q152" s="31">
        <v>5366800</v>
      </c>
      <c r="R152" s="31">
        <v>5583901</v>
      </c>
      <c r="S152" s="31">
        <v>6217767</v>
      </c>
      <c r="T152" s="36">
        <f t="shared" si="38"/>
        <v>1.1135166973769772</v>
      </c>
      <c r="U152" s="36">
        <f t="shared" si="39"/>
        <v>26.048727080802507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196630</v>
      </c>
      <c r="E153" s="31">
        <v>346630</v>
      </c>
      <c r="F153" s="31">
        <v>0</v>
      </c>
      <c r="G153" s="36">
        <f t="shared" si="32"/>
        <v>0</v>
      </c>
      <c r="H153" s="31">
        <v>4348</v>
      </c>
      <c r="I153" s="36">
        <f t="shared" si="33"/>
        <v>2.2112597263896659E-2</v>
      </c>
      <c r="J153" s="31">
        <v>0</v>
      </c>
      <c r="K153" s="36">
        <f t="shared" si="34"/>
        <v>0</v>
      </c>
      <c r="L153" s="31">
        <v>230320</v>
      </c>
      <c r="M153" s="36">
        <f t="shared" si="35"/>
        <v>0.66445489426766291</v>
      </c>
      <c r="N153" s="31">
        <f t="shared" si="36"/>
        <v>234668</v>
      </c>
      <c r="O153" s="36">
        <f t="shared" si="37"/>
        <v>0.67699852869053456</v>
      </c>
      <c r="P153" s="31">
        <v>0</v>
      </c>
      <c r="Q153" s="31">
        <v>182010</v>
      </c>
      <c r="R153" s="31">
        <v>182010</v>
      </c>
      <c r="S153" s="31">
        <v>93881</v>
      </c>
      <c r="T153" s="36">
        <f t="shared" si="38"/>
        <v>0.51580132959727487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6672830</v>
      </c>
      <c r="E157" s="32">
        <f>SUM(E151:E156)</f>
        <v>90083930</v>
      </c>
      <c r="F157" s="32">
        <f>SUM(F151:F156)</f>
        <v>34920698</v>
      </c>
      <c r="G157" s="37">
        <f t="shared" si="32"/>
        <v>5.2332665450790747</v>
      </c>
      <c r="H157" s="32">
        <f>SUM(H151:H156)</f>
        <v>26277363</v>
      </c>
      <c r="I157" s="37">
        <f t="shared" si="33"/>
        <v>3.9379638024646213</v>
      </c>
      <c r="J157" s="32">
        <f>SUM(J151:J156)</f>
        <v>43757568</v>
      </c>
      <c r="K157" s="37">
        <f t="shared" si="34"/>
        <v>0.48574221839566722</v>
      </c>
      <c r="L157" s="32">
        <f>SUM(L151:L156)</f>
        <v>12632513</v>
      </c>
      <c r="M157" s="37">
        <f t="shared" si="35"/>
        <v>0.14023048283972514</v>
      </c>
      <c r="N157" s="32">
        <f t="shared" si="36"/>
        <v>117588142</v>
      </c>
      <c r="O157" s="37">
        <f t="shared" si="37"/>
        <v>1.30531762990358</v>
      </c>
      <c r="P157" s="32">
        <f>SUM(P151:P156)</f>
        <v>458513</v>
      </c>
      <c r="Q157" s="32">
        <f>SUM(Q151:Q156)</f>
        <v>5548810</v>
      </c>
      <c r="R157" s="32">
        <f>SUM(R151:R156)</f>
        <v>5765911</v>
      </c>
      <c r="S157" s="32">
        <f>SUM(S151:S156)</f>
        <v>6311648</v>
      </c>
      <c r="T157" s="37">
        <f t="shared" si="38"/>
        <v>1.0946488768210263</v>
      </c>
      <c r="U157" s="37">
        <f t="shared" si="39"/>
        <v>26.551046535212741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61699140</v>
      </c>
      <c r="E159" s="31">
        <v>17592395</v>
      </c>
      <c r="F159" s="31">
        <v>2379608</v>
      </c>
      <c r="G159" s="36">
        <f t="shared" si="32"/>
        <v>3.856792817533599E-2</v>
      </c>
      <c r="H159" s="31">
        <v>5781794</v>
      </c>
      <c r="I159" s="36">
        <f t="shared" si="33"/>
        <v>9.3709474718772418E-2</v>
      </c>
      <c r="J159" s="31">
        <v>2492746</v>
      </c>
      <c r="K159" s="36">
        <f t="shared" si="34"/>
        <v>0.14169452197952581</v>
      </c>
      <c r="L159" s="31">
        <v>2286900</v>
      </c>
      <c r="M159" s="36">
        <f t="shared" si="35"/>
        <v>0.12999367056048935</v>
      </c>
      <c r="N159" s="31">
        <f t="shared" si="36"/>
        <v>12941048</v>
      </c>
      <c r="O159" s="36">
        <f t="shared" si="37"/>
        <v>0.73560467463355617</v>
      </c>
      <c r="P159" s="31">
        <v>3810834</v>
      </c>
      <c r="Q159" s="31">
        <v>7134744</v>
      </c>
      <c r="R159" s="31">
        <v>7864744</v>
      </c>
      <c r="S159" s="31">
        <v>12575473</v>
      </c>
      <c r="T159" s="36">
        <f t="shared" si="38"/>
        <v>1.5989678748602625</v>
      </c>
      <c r="U159" s="36">
        <f t="shared" si="39"/>
        <v>-0.39989514106360968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61699140</v>
      </c>
      <c r="E163" s="32">
        <f>SUM(E158:E162)</f>
        <v>17592395</v>
      </c>
      <c r="F163" s="32">
        <f>SUM(F158:F162)</f>
        <v>2379608</v>
      </c>
      <c r="G163" s="37">
        <f t="shared" si="32"/>
        <v>3.856792817533599E-2</v>
      </c>
      <c r="H163" s="32">
        <f>SUM(H158:H162)</f>
        <v>5781794</v>
      </c>
      <c r="I163" s="37">
        <f t="shared" si="33"/>
        <v>9.3709474718772418E-2</v>
      </c>
      <c r="J163" s="32">
        <f>SUM(J158:J162)</f>
        <v>2492746</v>
      </c>
      <c r="K163" s="37">
        <f t="shared" si="34"/>
        <v>0.14169452197952581</v>
      </c>
      <c r="L163" s="32">
        <f>SUM(L158:L162)</f>
        <v>2286900</v>
      </c>
      <c r="M163" s="37">
        <f t="shared" si="35"/>
        <v>0.12999367056048935</v>
      </c>
      <c r="N163" s="32">
        <f t="shared" si="36"/>
        <v>12941048</v>
      </c>
      <c r="O163" s="37">
        <f t="shared" si="37"/>
        <v>0.73560467463355617</v>
      </c>
      <c r="P163" s="32">
        <f>SUM(P158:P162)</f>
        <v>3810834</v>
      </c>
      <c r="Q163" s="32">
        <f>SUM(Q158:Q162)</f>
        <v>7134744</v>
      </c>
      <c r="R163" s="32">
        <f>SUM(R158:R162)</f>
        <v>7864744</v>
      </c>
      <c r="S163" s="32">
        <f>SUM(S158:S162)</f>
        <v>12575473</v>
      </c>
      <c r="T163" s="37">
        <f t="shared" si="38"/>
        <v>1.5989678748602625</v>
      </c>
      <c r="U163" s="37">
        <f t="shared" si="39"/>
        <v>-0.39989514106360968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384682</v>
      </c>
      <c r="G165" s="36">
        <f t="shared" si="32"/>
        <v>0</v>
      </c>
      <c r="H165" s="31">
        <v>-384681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384682</v>
      </c>
      <c r="G169" s="37">
        <f t="shared" si="32"/>
        <v>0</v>
      </c>
      <c r="H169" s="32">
        <f>SUM(H164:H168)</f>
        <v>-384681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557383660</v>
      </c>
      <c r="E170" s="32">
        <f>SUM(E105,E107:E111,E113:E120,E122:E125,E127:E131,E133:E136,E138:E143,E145:E149,E151:E156,E158:E162,E164:E168)</f>
        <v>727653196</v>
      </c>
      <c r="F170" s="32">
        <f>SUM(F105,F107:F111,F113:F120,F122:F125,F127:F131,F133:F136,F138:F143,F145:F149,F151:F156,F158:F162,F164:F168)</f>
        <v>131599600</v>
      </c>
      <c r="G170" s="37">
        <f t="shared" si="32"/>
        <v>0.2361023643929569</v>
      </c>
      <c r="H170" s="32">
        <f>SUM(H105,H107:H111,H113:H120,H122:H125,H127:H131,H133:H136,H138:H143,H145:H149,H151:H156,H158:H162,H164:H168)</f>
        <v>134804303</v>
      </c>
      <c r="I170" s="37">
        <f t="shared" si="33"/>
        <v>0.24185191040584147</v>
      </c>
      <c r="J170" s="32">
        <f>SUM(J105,J107:J111,J113:J120,J122:J125,J127:J131,J133:J136,J138:J143,J145:J149,J151:J156,J158:J162,J164:J168)</f>
        <v>181324433</v>
      </c>
      <c r="K170" s="37">
        <f t="shared" si="34"/>
        <v>0.24919073261378213</v>
      </c>
      <c r="L170" s="32">
        <f>SUM(L105,L107:L111,L113:L120,L122:L125,L127:L131,L133:L136,L138:L143,L145:L149,L151:L156,L158:L162,L164:L168)</f>
        <v>140113657</v>
      </c>
      <c r="M170" s="37">
        <f t="shared" si="35"/>
        <v>0.19255554400121125</v>
      </c>
      <c r="N170" s="32">
        <f t="shared" si="36"/>
        <v>587841993</v>
      </c>
      <c r="O170" s="37">
        <f t="shared" si="37"/>
        <v>0.80786011280021919</v>
      </c>
      <c r="P170" s="32">
        <f>SUM(P105,P107:P111,P113:P120,P122:P125,P127:P131,P133:P136,P138:P143,P145:P149,P151:P156,P158:P162,P164:P168)</f>
        <v>109712025</v>
      </c>
      <c r="Q170" s="32">
        <f>SUM(Q105,Q107:Q111,Q113:Q120,Q122:Q125,Q127:Q131,Q133:Q136,Q138:Q143,Q145:Q149,Q151:Q156,Q158:Q162,Q164:Q168)</f>
        <v>1106071582</v>
      </c>
      <c r="R170" s="32">
        <f>SUM(R105,R107:R111,R113:R120,R122:R125,R127:R131,R133:R136,R138:R143,R145:R149,R151:R156,R158:R162,R164:R168)</f>
        <v>457149072</v>
      </c>
      <c r="S170" s="32">
        <f>SUM(S105,S107:S111,S113:S120,S122:S125,S127:S131,S133:S136,S138:S143,S145:S149,S151:S156,S158:S162,S164:S168)</f>
        <v>372926336</v>
      </c>
      <c r="T170" s="37">
        <f t="shared" si="38"/>
        <v>0.81576526967115881</v>
      </c>
      <c r="U170" s="37">
        <f t="shared" si="39"/>
        <v>0.27710391818946012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50000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750000</v>
      </c>
      <c r="R173" s="31">
        <v>0</v>
      </c>
      <c r="S173" s="31">
        <v>48202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2593668</v>
      </c>
      <c r="E175" s="31">
        <v>2393668</v>
      </c>
      <c r="F175" s="31">
        <v>500788</v>
      </c>
      <c r="G175" s="36">
        <f t="shared" si="40"/>
        <v>0.1930809957172622</v>
      </c>
      <c r="H175" s="31">
        <v>575838</v>
      </c>
      <c r="I175" s="36">
        <f t="shared" si="41"/>
        <v>0.22201685026765183</v>
      </c>
      <c r="J175" s="31">
        <v>540881</v>
      </c>
      <c r="K175" s="36">
        <f t="shared" si="42"/>
        <v>0.22596324970714401</v>
      </c>
      <c r="L175" s="31">
        <v>907913</v>
      </c>
      <c r="M175" s="36">
        <f t="shared" si="43"/>
        <v>0.3792977973553559</v>
      </c>
      <c r="N175" s="31">
        <f t="shared" si="44"/>
        <v>2525420</v>
      </c>
      <c r="O175" s="36">
        <f t="shared" si="45"/>
        <v>1.0550418855079318</v>
      </c>
      <c r="P175" s="31">
        <v>451071</v>
      </c>
      <c r="Q175" s="31">
        <v>2289025</v>
      </c>
      <c r="R175" s="31">
        <v>2289025</v>
      </c>
      <c r="S175" s="31">
        <v>2173790</v>
      </c>
      <c r="T175" s="36">
        <f t="shared" si="46"/>
        <v>0.94965760531230548</v>
      </c>
      <c r="U175" s="36">
        <f t="shared" si="47"/>
        <v>1.0127939947369704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2593668</v>
      </c>
      <c r="E179" s="32">
        <f>SUM(E173:E178)</f>
        <v>2443668</v>
      </c>
      <c r="F179" s="32">
        <f>SUM(F173:F178)</f>
        <v>500788</v>
      </c>
      <c r="G179" s="37">
        <f t="shared" si="40"/>
        <v>0.1930809957172622</v>
      </c>
      <c r="H179" s="32">
        <f>SUM(H173:H178)</f>
        <v>575838</v>
      </c>
      <c r="I179" s="37">
        <f t="shared" si="41"/>
        <v>0.22201685026765183</v>
      </c>
      <c r="J179" s="32">
        <f>SUM(J173:J178)</f>
        <v>540881</v>
      </c>
      <c r="K179" s="37">
        <f t="shared" si="42"/>
        <v>0.22133980557096955</v>
      </c>
      <c r="L179" s="32">
        <f>SUM(L173:L178)</f>
        <v>907913</v>
      </c>
      <c r="M179" s="37">
        <f t="shared" si="43"/>
        <v>0.37153696819698911</v>
      </c>
      <c r="N179" s="32">
        <f t="shared" si="44"/>
        <v>2525420</v>
      </c>
      <c r="O179" s="37">
        <f t="shared" si="45"/>
        <v>1.0334546264058784</v>
      </c>
      <c r="P179" s="32">
        <f>SUM(P173:P178)</f>
        <v>451071</v>
      </c>
      <c r="Q179" s="32">
        <f>SUM(Q173:Q178)</f>
        <v>3039025</v>
      </c>
      <c r="R179" s="32">
        <f>SUM(R173:R178)</f>
        <v>2289025</v>
      </c>
      <c r="S179" s="32">
        <f>SUM(S173:S178)</f>
        <v>2221992</v>
      </c>
      <c r="T179" s="37">
        <f t="shared" si="46"/>
        <v>0.97071547929795432</v>
      </c>
      <c r="U179" s="37">
        <f t="shared" si="47"/>
        <v>1.0127939947369704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5000</v>
      </c>
      <c r="S181" s="31">
        <v>2194</v>
      </c>
      <c r="T181" s="36">
        <f t="shared" si="46"/>
        <v>0.43880000000000002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0</v>
      </c>
      <c r="O185" s="37">
        <f t="shared" si="45"/>
        <v>0</v>
      </c>
      <c r="P185" s="32">
        <f>SUM(P180:P184)</f>
        <v>0</v>
      </c>
      <c r="Q185" s="32">
        <f>SUM(Q180:Q184)</f>
        <v>0</v>
      </c>
      <c r="R185" s="32">
        <f>SUM(R180:R184)</f>
        <v>5000</v>
      </c>
      <c r="S185" s="32">
        <f>SUM(S180:S184)</f>
        <v>2194</v>
      </c>
      <c r="T185" s="37">
        <f t="shared" si="46"/>
        <v>0.43880000000000002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266171</v>
      </c>
      <c r="E188" s="31">
        <v>-2154626</v>
      </c>
      <c r="F188" s="31">
        <v>2511756</v>
      </c>
      <c r="G188" s="36">
        <f t="shared" si="40"/>
        <v>9.4366253273271692</v>
      </c>
      <c r="H188" s="31">
        <v>-5942915</v>
      </c>
      <c r="I188" s="36">
        <f t="shared" si="41"/>
        <v>-22.327432364908272</v>
      </c>
      <c r="J188" s="31">
        <v>3089867</v>
      </c>
      <c r="K188" s="36">
        <f t="shared" si="42"/>
        <v>-1.4340618743113653</v>
      </c>
      <c r="L188" s="31">
        <v>2192164</v>
      </c>
      <c r="M188" s="36">
        <f t="shared" si="43"/>
        <v>-1.0174220491166448</v>
      </c>
      <c r="N188" s="31">
        <f t="shared" si="44"/>
        <v>1850872</v>
      </c>
      <c r="O188" s="36">
        <f t="shared" si="45"/>
        <v>-0.85902240110348616</v>
      </c>
      <c r="P188" s="31">
        <v>1859798</v>
      </c>
      <c r="Q188" s="31">
        <v>254223</v>
      </c>
      <c r="R188" s="31">
        <v>254223</v>
      </c>
      <c r="S188" s="31">
        <v>10248436</v>
      </c>
      <c r="T188" s="36">
        <f t="shared" si="46"/>
        <v>40.312780511598085</v>
      </c>
      <c r="U188" s="36">
        <f t="shared" si="47"/>
        <v>0.17871080622734303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266171</v>
      </c>
      <c r="E191" s="32">
        <f>SUM(E186:E190)</f>
        <v>-2154626</v>
      </c>
      <c r="F191" s="32">
        <f>SUM(F186:F190)</f>
        <v>2511756</v>
      </c>
      <c r="G191" s="37">
        <f t="shared" si="40"/>
        <v>9.4366253273271692</v>
      </c>
      <c r="H191" s="32">
        <f>SUM(H186:H190)</f>
        <v>-5942915</v>
      </c>
      <c r="I191" s="37">
        <f t="shared" si="41"/>
        <v>-22.327432364908272</v>
      </c>
      <c r="J191" s="32">
        <f>SUM(J186:J190)</f>
        <v>3089867</v>
      </c>
      <c r="K191" s="37">
        <f t="shared" si="42"/>
        <v>-1.4340618743113653</v>
      </c>
      <c r="L191" s="32">
        <f>SUM(L186:L190)</f>
        <v>2192164</v>
      </c>
      <c r="M191" s="37">
        <f t="shared" si="43"/>
        <v>-1.0174220491166448</v>
      </c>
      <c r="N191" s="32">
        <f t="shared" si="44"/>
        <v>1850872</v>
      </c>
      <c r="O191" s="37">
        <f t="shared" si="45"/>
        <v>-0.85902240110348616</v>
      </c>
      <c r="P191" s="32">
        <f>SUM(P186:P190)</f>
        <v>1859798</v>
      </c>
      <c r="Q191" s="32">
        <f>SUM(Q186:Q190)</f>
        <v>254223</v>
      </c>
      <c r="R191" s="32">
        <f>SUM(R186:R190)</f>
        <v>254223</v>
      </c>
      <c r="S191" s="32">
        <f>SUM(S186:S190)</f>
        <v>10248436</v>
      </c>
      <c r="T191" s="37">
        <f t="shared" si="46"/>
        <v>40.312780511598085</v>
      </c>
      <c r="U191" s="37">
        <f t="shared" si="47"/>
        <v>0.17871080622734303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141754</v>
      </c>
      <c r="Q193" s="31">
        <v>0</v>
      </c>
      <c r="R193" s="31">
        <v>0</v>
      </c>
      <c r="S193" s="31">
        <v>518575</v>
      </c>
      <c r="T193" s="36">
        <f t="shared" si="46"/>
        <v>0</v>
      </c>
      <c r="U193" s="36">
        <f t="shared" si="47"/>
        <v>-1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177229</v>
      </c>
      <c r="E195" s="31">
        <v>177229</v>
      </c>
      <c r="F195" s="31">
        <v>44705</v>
      </c>
      <c r="G195" s="36">
        <f t="shared" si="40"/>
        <v>0.25224427153569673</v>
      </c>
      <c r="H195" s="31">
        <v>43430</v>
      </c>
      <c r="I195" s="36">
        <f t="shared" si="41"/>
        <v>0.24505018930310501</v>
      </c>
      <c r="J195" s="31">
        <v>44955</v>
      </c>
      <c r="K195" s="36">
        <f t="shared" si="42"/>
        <v>0.25365487589502844</v>
      </c>
      <c r="L195" s="31">
        <v>43203</v>
      </c>
      <c r="M195" s="36">
        <f t="shared" si="43"/>
        <v>0.24376936054483184</v>
      </c>
      <c r="N195" s="31">
        <f t="shared" si="44"/>
        <v>176293</v>
      </c>
      <c r="O195" s="36">
        <f t="shared" si="45"/>
        <v>0.99471869727866202</v>
      </c>
      <c r="P195" s="31">
        <v>44565</v>
      </c>
      <c r="Q195" s="31">
        <v>168308</v>
      </c>
      <c r="R195" s="31">
        <v>168308</v>
      </c>
      <c r="S195" s="31">
        <v>168228</v>
      </c>
      <c r="T195" s="36">
        <f t="shared" si="46"/>
        <v>0.99952468094208236</v>
      </c>
      <c r="U195" s="36">
        <f t="shared" si="47"/>
        <v>-3.0562100302928275E-2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177229</v>
      </c>
      <c r="E198" s="32">
        <f>SUM(E192:E197)</f>
        <v>177229</v>
      </c>
      <c r="F198" s="32">
        <f>SUM(F192:F197)</f>
        <v>44705</v>
      </c>
      <c r="G198" s="37">
        <f t="shared" si="40"/>
        <v>0.25224427153569673</v>
      </c>
      <c r="H198" s="32">
        <f>SUM(H192:H197)</f>
        <v>43430</v>
      </c>
      <c r="I198" s="37">
        <f t="shared" si="41"/>
        <v>0.24505018930310501</v>
      </c>
      <c r="J198" s="32">
        <f>SUM(J192:J197)</f>
        <v>44955</v>
      </c>
      <c r="K198" s="37">
        <f t="shared" si="42"/>
        <v>0.25365487589502844</v>
      </c>
      <c r="L198" s="32">
        <f>SUM(L192:L197)</f>
        <v>43203</v>
      </c>
      <c r="M198" s="37">
        <f t="shared" si="43"/>
        <v>0.24376936054483184</v>
      </c>
      <c r="N198" s="32">
        <f t="shared" si="44"/>
        <v>176293</v>
      </c>
      <c r="O198" s="37">
        <f t="shared" si="45"/>
        <v>0.99471869727866202</v>
      </c>
      <c r="P198" s="32">
        <f>SUM(P192:P197)</f>
        <v>186319</v>
      </c>
      <c r="Q198" s="32">
        <f>SUM(Q192:Q197)</f>
        <v>168308</v>
      </c>
      <c r="R198" s="32">
        <f>SUM(R192:R197)</f>
        <v>168308</v>
      </c>
      <c r="S198" s="32">
        <f>SUM(S192:S197)</f>
        <v>686803</v>
      </c>
      <c r="T198" s="37">
        <f t="shared" si="46"/>
        <v>4.0806319366875012</v>
      </c>
      <c r="U198" s="37">
        <f t="shared" si="47"/>
        <v>-0.768123487137651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193004</v>
      </c>
      <c r="E199" s="31">
        <v>96239</v>
      </c>
      <c r="F199" s="31">
        <v>33913</v>
      </c>
      <c r="G199" s="36">
        <f t="shared" si="40"/>
        <v>0.17571138422001617</v>
      </c>
      <c r="H199" s="31">
        <v>12345</v>
      </c>
      <c r="I199" s="36">
        <f t="shared" si="41"/>
        <v>6.3962404924250274E-2</v>
      </c>
      <c r="J199" s="31">
        <v>13386</v>
      </c>
      <c r="K199" s="36">
        <f t="shared" si="42"/>
        <v>0.13909122081484637</v>
      </c>
      <c r="L199" s="31">
        <v>22603</v>
      </c>
      <c r="M199" s="36">
        <f t="shared" si="43"/>
        <v>0.23486320514552311</v>
      </c>
      <c r="N199" s="31">
        <f t="shared" si="44"/>
        <v>82247</v>
      </c>
      <c r="O199" s="36">
        <f t="shared" si="45"/>
        <v>0.85461195565207448</v>
      </c>
      <c r="P199" s="31">
        <v>45274</v>
      </c>
      <c r="Q199" s="31">
        <v>183437</v>
      </c>
      <c r="R199" s="31">
        <v>183437</v>
      </c>
      <c r="S199" s="31">
        <v>155879</v>
      </c>
      <c r="T199" s="36">
        <f t="shared" si="46"/>
        <v>0.84976858539989208</v>
      </c>
      <c r="U199" s="36">
        <f t="shared" si="47"/>
        <v>-0.50075098290409503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193004</v>
      </c>
      <c r="E204" s="32">
        <f>SUM(E199:E203)</f>
        <v>96239</v>
      </c>
      <c r="F204" s="32">
        <f>SUM(F199:F203)</f>
        <v>33913</v>
      </c>
      <c r="G204" s="37">
        <f t="shared" si="40"/>
        <v>0.17571138422001617</v>
      </c>
      <c r="H204" s="32">
        <f>SUM(H199:H203)</f>
        <v>12345</v>
      </c>
      <c r="I204" s="37">
        <f t="shared" si="41"/>
        <v>6.3962404924250274E-2</v>
      </c>
      <c r="J204" s="32">
        <f>SUM(J199:J203)</f>
        <v>13386</v>
      </c>
      <c r="K204" s="37">
        <f t="shared" si="42"/>
        <v>0.13909122081484637</v>
      </c>
      <c r="L204" s="32">
        <f>SUM(L199:L203)</f>
        <v>22603</v>
      </c>
      <c r="M204" s="37">
        <f t="shared" si="43"/>
        <v>0.23486320514552311</v>
      </c>
      <c r="N204" s="32">
        <f t="shared" si="44"/>
        <v>82247</v>
      </c>
      <c r="O204" s="37">
        <f t="shared" si="45"/>
        <v>0.85461195565207448</v>
      </c>
      <c r="P204" s="32">
        <f>SUM(P199:P203)</f>
        <v>45274</v>
      </c>
      <c r="Q204" s="32">
        <f>SUM(Q199:Q203)</f>
        <v>183437</v>
      </c>
      <c r="R204" s="32">
        <f>SUM(R199:R203)</f>
        <v>183437</v>
      </c>
      <c r="S204" s="32">
        <f>SUM(S199:S203)</f>
        <v>155879</v>
      </c>
      <c r="T204" s="37">
        <f t="shared" si="46"/>
        <v>0.84976858539989208</v>
      </c>
      <c r="U204" s="37">
        <f t="shared" si="47"/>
        <v>-0.50075098290409503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3230072</v>
      </c>
      <c r="E205" s="32">
        <f>SUM(E173:E178,E180:E184,E186:E190,E192:E197,E199:E203)</f>
        <v>562510</v>
      </c>
      <c r="F205" s="32">
        <f>SUM(F173:F178,F180:F184,F186:F190,F192:F197,F199:F203)</f>
        <v>3091162</v>
      </c>
      <c r="G205" s="37">
        <f t="shared" si="40"/>
        <v>0.95699476668012351</v>
      </c>
      <c r="H205" s="32">
        <f>SUM(H173:H178,H180:H184,H186:H190,H192:H197,H199:H203)</f>
        <v>-5311302</v>
      </c>
      <c r="I205" s="37">
        <f t="shared" si="41"/>
        <v>-1.6443292904925959</v>
      </c>
      <c r="J205" s="32">
        <f>SUM(J173:J178,J180:J184,J186:J190,J192:J197,J199:J203)</f>
        <v>3689089</v>
      </c>
      <c r="K205" s="37">
        <f t="shared" si="42"/>
        <v>6.5582638530870563</v>
      </c>
      <c r="L205" s="32">
        <f>SUM(L173:L178,L180:L184,L186:L190,L192:L197,L199:L203)</f>
        <v>3165883</v>
      </c>
      <c r="M205" s="37">
        <f t="shared" si="43"/>
        <v>5.6281363886864231</v>
      </c>
      <c r="N205" s="32">
        <f t="shared" si="44"/>
        <v>4634832</v>
      </c>
      <c r="O205" s="37">
        <f t="shared" si="45"/>
        <v>8.2395548523581805</v>
      </c>
      <c r="P205" s="32">
        <f>SUM(P173:P178,P180:P184,P186:P190,P192:P197,P199:P203)</f>
        <v>2542462</v>
      </c>
      <c r="Q205" s="32">
        <f>SUM(Q173:Q178,Q180:Q184,Q186:Q190,Q192:Q197,Q199:Q203)</f>
        <v>3644993</v>
      </c>
      <c r="R205" s="32">
        <f>SUM(R173:R178,R180:R184,R186:R190,R192:R197,R199:R203)</f>
        <v>2899993</v>
      </c>
      <c r="S205" s="32">
        <f>SUM(S173:S178,S180:S184,S186:S190,S192:S197,S199:S203)</f>
        <v>13315304</v>
      </c>
      <c r="T205" s="37">
        <f t="shared" si="46"/>
        <v>4.5914952208505335</v>
      </c>
      <c r="U205" s="37">
        <f t="shared" si="47"/>
        <v>0.24520366479420352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2846743</v>
      </c>
      <c r="E209" s="31">
        <v>2948650</v>
      </c>
      <c r="F209" s="31">
        <v>762768</v>
      </c>
      <c r="G209" s="36">
        <f t="shared" si="48"/>
        <v>0.26794410313821798</v>
      </c>
      <c r="H209" s="31">
        <v>762538</v>
      </c>
      <c r="I209" s="36">
        <f t="shared" si="49"/>
        <v>0.26786330905178302</v>
      </c>
      <c r="J209" s="31">
        <v>740414</v>
      </c>
      <c r="K209" s="36">
        <f t="shared" si="50"/>
        <v>0.25110270801892393</v>
      </c>
      <c r="L209" s="31">
        <v>765990</v>
      </c>
      <c r="M209" s="36">
        <f t="shared" si="51"/>
        <v>0.25977650789344275</v>
      </c>
      <c r="N209" s="31">
        <f t="shared" si="52"/>
        <v>3031710</v>
      </c>
      <c r="O209" s="36">
        <f t="shared" si="53"/>
        <v>1.0281688230207044</v>
      </c>
      <c r="P209" s="31">
        <v>805855</v>
      </c>
      <c r="Q209" s="31">
        <v>2627398</v>
      </c>
      <c r="R209" s="31">
        <v>2703457</v>
      </c>
      <c r="S209" s="31">
        <v>3213481</v>
      </c>
      <c r="T209" s="36">
        <f t="shared" si="54"/>
        <v>1.1886562279333461</v>
      </c>
      <c r="U209" s="36">
        <f t="shared" si="55"/>
        <v>-4.9469197312171587E-2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156494</v>
      </c>
      <c r="G210" s="36">
        <f t="shared" si="48"/>
        <v>0</v>
      </c>
      <c r="H210" s="31">
        <v>183925</v>
      </c>
      <c r="I210" s="36">
        <f t="shared" si="49"/>
        <v>0</v>
      </c>
      <c r="J210" s="31">
        <v>-171544</v>
      </c>
      <c r="K210" s="36">
        <f t="shared" si="50"/>
        <v>0</v>
      </c>
      <c r="L210" s="31">
        <v>340666</v>
      </c>
      <c r="M210" s="36">
        <f t="shared" si="51"/>
        <v>0</v>
      </c>
      <c r="N210" s="31">
        <f t="shared" si="52"/>
        <v>509541</v>
      </c>
      <c r="O210" s="36">
        <f t="shared" si="53"/>
        <v>0</v>
      </c>
      <c r="P210" s="31">
        <v>161598</v>
      </c>
      <c r="Q210" s="31">
        <v>0</v>
      </c>
      <c r="R210" s="31">
        <v>0</v>
      </c>
      <c r="S210" s="31">
        <v>920182</v>
      </c>
      <c r="T210" s="36">
        <f t="shared" si="54"/>
        <v>0</v>
      </c>
      <c r="U210" s="36">
        <f t="shared" si="55"/>
        <v>1.1081077736110596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100000</v>
      </c>
      <c r="E214" s="31">
        <v>266086</v>
      </c>
      <c r="F214" s="31">
        <v>55119</v>
      </c>
      <c r="G214" s="36">
        <f t="shared" si="48"/>
        <v>0.55118999999999996</v>
      </c>
      <c r="H214" s="31">
        <v>0</v>
      </c>
      <c r="I214" s="36">
        <f t="shared" si="49"/>
        <v>0</v>
      </c>
      <c r="J214" s="31">
        <v>14427</v>
      </c>
      <c r="K214" s="36">
        <f t="shared" si="50"/>
        <v>5.4219312553084341E-2</v>
      </c>
      <c r="L214" s="31">
        <v>0</v>
      </c>
      <c r="M214" s="36">
        <f t="shared" si="51"/>
        <v>0</v>
      </c>
      <c r="N214" s="31">
        <f t="shared" si="52"/>
        <v>69546</v>
      </c>
      <c r="O214" s="36">
        <f t="shared" si="53"/>
        <v>0.2613666258277399</v>
      </c>
      <c r="P214" s="31">
        <v>0</v>
      </c>
      <c r="Q214" s="31">
        <v>0</v>
      </c>
      <c r="R214" s="31">
        <v>0</v>
      </c>
      <c r="S214" s="31">
        <v>6732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2946743</v>
      </c>
      <c r="E216" s="32">
        <f>SUM(E208:E215)</f>
        <v>3214736</v>
      </c>
      <c r="F216" s="32">
        <f>SUM(F208:F215)</f>
        <v>974381</v>
      </c>
      <c r="G216" s="37">
        <f t="shared" si="48"/>
        <v>0.33066371923170768</v>
      </c>
      <c r="H216" s="32">
        <f>SUM(H208:H215)</f>
        <v>946463</v>
      </c>
      <c r="I216" s="37">
        <f t="shared" si="49"/>
        <v>0.3211895302712181</v>
      </c>
      <c r="J216" s="32">
        <f>SUM(J208:J215)</f>
        <v>583297</v>
      </c>
      <c r="K216" s="37">
        <f t="shared" si="50"/>
        <v>0.18144475938304108</v>
      </c>
      <c r="L216" s="32">
        <f>SUM(L208:L215)</f>
        <v>1106656</v>
      </c>
      <c r="M216" s="37">
        <f t="shared" si="51"/>
        <v>0.3442447529128364</v>
      </c>
      <c r="N216" s="32">
        <f t="shared" si="52"/>
        <v>3610797</v>
      </c>
      <c r="O216" s="37">
        <f t="shared" si="53"/>
        <v>1.1232017185859118</v>
      </c>
      <c r="P216" s="32">
        <f>SUM(P208:P215)</f>
        <v>967453</v>
      </c>
      <c r="Q216" s="32">
        <f>SUM(Q208:Q215)</f>
        <v>2627398</v>
      </c>
      <c r="R216" s="32">
        <f>SUM(R208:R215)</f>
        <v>2703457</v>
      </c>
      <c r="S216" s="32">
        <f>SUM(S208:S215)</f>
        <v>4140395</v>
      </c>
      <c r="T216" s="37">
        <f t="shared" si="54"/>
        <v>1.5315187184408703</v>
      </c>
      <c r="U216" s="37">
        <f t="shared" si="55"/>
        <v>0.14388605958118905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2094043</v>
      </c>
      <c r="E217" s="31">
        <v>2094043</v>
      </c>
      <c r="F217" s="31">
        <v>691253</v>
      </c>
      <c r="G217" s="36">
        <f t="shared" si="48"/>
        <v>0.33010449164606459</v>
      </c>
      <c r="H217" s="31">
        <v>243493</v>
      </c>
      <c r="I217" s="36">
        <f t="shared" si="49"/>
        <v>0.11627889207623721</v>
      </c>
      <c r="J217" s="31">
        <v>282144</v>
      </c>
      <c r="K217" s="36">
        <f t="shared" si="50"/>
        <v>0.13473648821920084</v>
      </c>
      <c r="L217" s="31">
        <v>320274</v>
      </c>
      <c r="M217" s="36">
        <f t="shared" si="51"/>
        <v>0.15294528335855567</v>
      </c>
      <c r="N217" s="31">
        <f t="shared" si="52"/>
        <v>1537164</v>
      </c>
      <c r="O217" s="36">
        <f t="shared" si="53"/>
        <v>0.73406515530005834</v>
      </c>
      <c r="P217" s="31">
        <v>693445</v>
      </c>
      <c r="Q217" s="31">
        <v>2156747</v>
      </c>
      <c r="R217" s="31">
        <v>2265431</v>
      </c>
      <c r="S217" s="31">
        <v>2654357</v>
      </c>
      <c r="T217" s="36">
        <f t="shared" si="54"/>
        <v>1.1716785900784443</v>
      </c>
      <c r="U217" s="36">
        <f t="shared" si="55"/>
        <v>-0.53814073214169833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14232133</v>
      </c>
      <c r="E218" s="31">
        <v>13329934</v>
      </c>
      <c r="F218" s="31">
        <v>3233381</v>
      </c>
      <c r="G218" s="36">
        <f t="shared" si="48"/>
        <v>0.2271887847028973</v>
      </c>
      <c r="H218" s="31">
        <v>2421473</v>
      </c>
      <c r="I218" s="36">
        <f t="shared" si="49"/>
        <v>0.17014125711163605</v>
      </c>
      <c r="J218" s="31">
        <v>3199196</v>
      </c>
      <c r="K218" s="36">
        <f t="shared" si="50"/>
        <v>0.24000088822645332</v>
      </c>
      <c r="L218" s="31">
        <v>3249995</v>
      </c>
      <c r="M218" s="36">
        <f t="shared" si="51"/>
        <v>0.24381178481453847</v>
      </c>
      <c r="N218" s="31">
        <f t="shared" si="52"/>
        <v>12104045</v>
      </c>
      <c r="O218" s="36">
        <f t="shared" si="53"/>
        <v>0.9080348784922716</v>
      </c>
      <c r="P218" s="31">
        <v>2212947</v>
      </c>
      <c r="Q218" s="31">
        <v>12631729</v>
      </c>
      <c r="R218" s="31">
        <v>12160677</v>
      </c>
      <c r="S218" s="31">
        <v>11319961</v>
      </c>
      <c r="T218" s="36">
        <f t="shared" si="54"/>
        <v>0.93086602004148289</v>
      </c>
      <c r="U218" s="36">
        <f t="shared" si="55"/>
        <v>0.46862758122991655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1416</v>
      </c>
      <c r="E219" s="31">
        <v>1416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1344</v>
      </c>
      <c r="R219" s="31">
        <v>1344</v>
      </c>
      <c r="S219" s="31">
        <v>3566</v>
      </c>
      <c r="T219" s="36">
        <f t="shared" si="54"/>
        <v>2.6532738095238093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16327592</v>
      </c>
      <c r="E224" s="32">
        <f>SUM(E217:E223)</f>
        <v>15425393</v>
      </c>
      <c r="F224" s="32">
        <f>SUM(F217:F223)</f>
        <v>3924634</v>
      </c>
      <c r="G224" s="37">
        <f t="shared" si="48"/>
        <v>0.24036820616291735</v>
      </c>
      <c r="H224" s="32">
        <f>SUM(H217:H223)</f>
        <v>2664966</v>
      </c>
      <c r="I224" s="37">
        <f t="shared" si="49"/>
        <v>0.16321855666163143</v>
      </c>
      <c r="J224" s="32">
        <f>SUM(J217:J223)</f>
        <v>3481340</v>
      </c>
      <c r="K224" s="37">
        <f t="shared" si="50"/>
        <v>0.22568890141081008</v>
      </c>
      <c r="L224" s="32">
        <f>SUM(L217:L223)</f>
        <v>3570269</v>
      </c>
      <c r="M224" s="37">
        <f t="shared" si="51"/>
        <v>0.23145400574234964</v>
      </c>
      <c r="N224" s="32">
        <f t="shared" si="52"/>
        <v>13641209</v>
      </c>
      <c r="O224" s="37">
        <f t="shared" si="53"/>
        <v>0.88433461630442733</v>
      </c>
      <c r="P224" s="32">
        <f>SUM(P217:P223)</f>
        <v>2906392</v>
      </c>
      <c r="Q224" s="32">
        <f>SUM(Q217:Q223)</f>
        <v>14789820</v>
      </c>
      <c r="R224" s="32">
        <f>SUM(R217:R223)</f>
        <v>14427452</v>
      </c>
      <c r="S224" s="32">
        <f>SUM(S217:S223)</f>
        <v>13977884</v>
      </c>
      <c r="T224" s="37">
        <f t="shared" si="54"/>
        <v>0.96883940421357839</v>
      </c>
      <c r="U224" s="37">
        <f t="shared" si="55"/>
        <v>0.22841963506643292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5000000</v>
      </c>
      <c r="E225" s="31">
        <v>5000000</v>
      </c>
      <c r="F225" s="31">
        <v>557493</v>
      </c>
      <c r="G225" s="36">
        <f t="shared" si="48"/>
        <v>0.1114986</v>
      </c>
      <c r="H225" s="31">
        <v>469497</v>
      </c>
      <c r="I225" s="36">
        <f t="shared" si="49"/>
        <v>9.3899399999999994E-2</v>
      </c>
      <c r="J225" s="31">
        <v>670690</v>
      </c>
      <c r="K225" s="36">
        <f t="shared" si="50"/>
        <v>0.13413800000000001</v>
      </c>
      <c r="L225" s="31">
        <v>852056</v>
      </c>
      <c r="M225" s="36">
        <f t="shared" si="51"/>
        <v>0.17041120000000001</v>
      </c>
      <c r="N225" s="31">
        <f t="shared" si="52"/>
        <v>2549736</v>
      </c>
      <c r="O225" s="36">
        <f t="shared" si="53"/>
        <v>0.50994720000000004</v>
      </c>
      <c r="P225" s="31">
        <v>651305</v>
      </c>
      <c r="Q225" s="31">
        <v>3025500</v>
      </c>
      <c r="R225" s="31">
        <v>3025500</v>
      </c>
      <c r="S225" s="31">
        <v>2627617</v>
      </c>
      <c r="T225" s="36">
        <f t="shared" si="54"/>
        <v>0.8684901669145596</v>
      </c>
      <c r="U225" s="36">
        <f t="shared" si="55"/>
        <v>0.30822886358925539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5000000</v>
      </c>
      <c r="E230" s="32">
        <f>SUM(E225:E229)</f>
        <v>5000000</v>
      </c>
      <c r="F230" s="32">
        <f>SUM(F225:F229)</f>
        <v>557493</v>
      </c>
      <c r="G230" s="37">
        <f t="shared" si="48"/>
        <v>0.1114986</v>
      </c>
      <c r="H230" s="32">
        <f>SUM(H225:H229)</f>
        <v>469497</v>
      </c>
      <c r="I230" s="37">
        <f t="shared" si="49"/>
        <v>9.3899399999999994E-2</v>
      </c>
      <c r="J230" s="32">
        <f>SUM(J225:J229)</f>
        <v>670690</v>
      </c>
      <c r="K230" s="37">
        <f t="shared" si="50"/>
        <v>0.13413800000000001</v>
      </c>
      <c r="L230" s="32">
        <f>SUM(L225:L229)</f>
        <v>852056</v>
      </c>
      <c r="M230" s="37">
        <f t="shared" si="51"/>
        <v>0.17041120000000001</v>
      </c>
      <c r="N230" s="32">
        <f t="shared" si="52"/>
        <v>2549736</v>
      </c>
      <c r="O230" s="37">
        <f t="shared" si="53"/>
        <v>0.50994720000000004</v>
      </c>
      <c r="P230" s="32">
        <f>SUM(P225:P229)</f>
        <v>651305</v>
      </c>
      <c r="Q230" s="32">
        <f>SUM(Q225:Q229)</f>
        <v>3025500</v>
      </c>
      <c r="R230" s="32">
        <f>SUM(R225:R229)</f>
        <v>3025500</v>
      </c>
      <c r="S230" s="32">
        <f>SUM(S225:S229)</f>
        <v>2627617</v>
      </c>
      <c r="T230" s="37">
        <f t="shared" si="54"/>
        <v>0.8684901669145596</v>
      </c>
      <c r="U230" s="37">
        <f t="shared" si="55"/>
        <v>0.30822886358925539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24274335</v>
      </c>
      <c r="E231" s="32">
        <f>SUM(E208:E215,E217:E223,E225:E229)</f>
        <v>23640129</v>
      </c>
      <c r="F231" s="32">
        <f>SUM(F208:F215,F217:F223,F225:F229)</f>
        <v>5456508</v>
      </c>
      <c r="G231" s="37">
        <f t="shared" si="48"/>
        <v>0.22478506620263747</v>
      </c>
      <c r="H231" s="32">
        <f>SUM(H208:H215,H217:H223,H225:H229)</f>
        <v>4080926</v>
      </c>
      <c r="I231" s="37">
        <f t="shared" si="49"/>
        <v>0.16811690206961385</v>
      </c>
      <c r="J231" s="32">
        <f>SUM(J208:J215,J217:J223,J225:J229)</f>
        <v>4735327</v>
      </c>
      <c r="K231" s="37">
        <f t="shared" si="50"/>
        <v>0.20030884772244686</v>
      </c>
      <c r="L231" s="32">
        <f>SUM(L208:L215,L217:L223,L225:L229)</f>
        <v>5528981</v>
      </c>
      <c r="M231" s="37">
        <f t="shared" si="51"/>
        <v>0.23388116875335155</v>
      </c>
      <c r="N231" s="32">
        <f t="shared" si="52"/>
        <v>19801742</v>
      </c>
      <c r="O231" s="37">
        <f t="shared" si="53"/>
        <v>0.83763256960230636</v>
      </c>
      <c r="P231" s="32">
        <f>SUM(P208:P215,P217:P223,P225:P229)</f>
        <v>4525150</v>
      </c>
      <c r="Q231" s="32">
        <f>SUM(Q208:Q215,Q217:Q223,Q225:Q229)</f>
        <v>20442718</v>
      </c>
      <c r="R231" s="32">
        <f>SUM(R208:R215,R217:R223,R225:R229)</f>
        <v>20156409</v>
      </c>
      <c r="S231" s="32">
        <f>SUM(S208:S215,S217:S223,S225:S229)</f>
        <v>20745896</v>
      </c>
      <c r="T231" s="37">
        <f t="shared" si="54"/>
        <v>1.0292456359662081</v>
      </c>
      <c r="U231" s="37">
        <f t="shared" si="55"/>
        <v>0.22183375136735806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9613177</v>
      </c>
      <c r="E236" s="31">
        <v>9613177</v>
      </c>
      <c r="F236" s="31">
        <v>1078693</v>
      </c>
      <c r="G236" s="36">
        <f t="shared" si="56"/>
        <v>0.112209834480318</v>
      </c>
      <c r="H236" s="31">
        <v>2178857</v>
      </c>
      <c r="I236" s="36">
        <f t="shared" si="57"/>
        <v>0.2266531657536317</v>
      </c>
      <c r="J236" s="31">
        <v>2749209</v>
      </c>
      <c r="K236" s="36">
        <f t="shared" si="58"/>
        <v>0.28598339549973956</v>
      </c>
      <c r="L236" s="31">
        <v>1003030</v>
      </c>
      <c r="M236" s="36">
        <f t="shared" si="59"/>
        <v>0.10433907541700314</v>
      </c>
      <c r="N236" s="31">
        <f t="shared" si="60"/>
        <v>7009789</v>
      </c>
      <c r="O236" s="36">
        <f t="shared" si="61"/>
        <v>0.72918547115069243</v>
      </c>
      <c r="P236" s="31">
        <v>-28912</v>
      </c>
      <c r="Q236" s="31">
        <v>4377233</v>
      </c>
      <c r="R236" s="31">
        <v>4377233</v>
      </c>
      <c r="S236" s="31">
        <v>5273146</v>
      </c>
      <c r="T236" s="36">
        <f t="shared" si="62"/>
        <v>1.2046756478350593</v>
      </c>
      <c r="U236" s="36">
        <f t="shared" si="63"/>
        <v>-35.692515218594359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151654</v>
      </c>
      <c r="F237" s="31">
        <v>35650</v>
      </c>
      <c r="G237" s="36">
        <f t="shared" si="56"/>
        <v>0</v>
      </c>
      <c r="H237" s="31">
        <v>34650</v>
      </c>
      <c r="I237" s="36">
        <f t="shared" si="57"/>
        <v>0</v>
      </c>
      <c r="J237" s="31">
        <v>34650</v>
      </c>
      <c r="K237" s="36">
        <f t="shared" si="58"/>
        <v>0.22848062035950256</v>
      </c>
      <c r="L237" s="31">
        <v>34650</v>
      </c>
      <c r="M237" s="36">
        <f t="shared" si="59"/>
        <v>0.22848062035950256</v>
      </c>
      <c r="N237" s="31">
        <f t="shared" si="60"/>
        <v>139600</v>
      </c>
      <c r="O237" s="36">
        <f t="shared" si="61"/>
        <v>0.92051643873554279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2538000</v>
      </c>
      <c r="E239" s="31">
        <v>2538000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12151177</v>
      </c>
      <c r="E240" s="32">
        <f>SUM(E234:E239)</f>
        <v>12302831</v>
      </c>
      <c r="F240" s="32">
        <f>SUM(F234:F239)</f>
        <v>1114343</v>
      </c>
      <c r="G240" s="37">
        <f t="shared" si="56"/>
        <v>9.1706589411050463E-2</v>
      </c>
      <c r="H240" s="32">
        <f>SUM(H234:H239)</f>
        <v>2213507</v>
      </c>
      <c r="I240" s="37">
        <f t="shared" si="57"/>
        <v>0.18216399942161982</v>
      </c>
      <c r="J240" s="32">
        <f>SUM(J234:J239)</f>
        <v>2783859</v>
      </c>
      <c r="K240" s="37">
        <f t="shared" si="58"/>
        <v>0.22627791928540675</v>
      </c>
      <c r="L240" s="32">
        <f>SUM(L234:L239)</f>
        <v>1037680</v>
      </c>
      <c r="M240" s="37">
        <f t="shared" si="59"/>
        <v>8.4344814620309752E-2</v>
      </c>
      <c r="N240" s="32">
        <f t="shared" si="60"/>
        <v>7149389</v>
      </c>
      <c r="O240" s="37">
        <f t="shared" si="61"/>
        <v>0.58111738672180413</v>
      </c>
      <c r="P240" s="32">
        <f>SUM(P234:P239)</f>
        <v>-28912</v>
      </c>
      <c r="Q240" s="32">
        <f>SUM(Q234:Q239)</f>
        <v>4377233</v>
      </c>
      <c r="R240" s="32">
        <f>SUM(R234:R239)</f>
        <v>4377233</v>
      </c>
      <c r="S240" s="32">
        <f>SUM(S234:S239)</f>
        <v>5273146</v>
      </c>
      <c r="T240" s="37">
        <f t="shared" si="62"/>
        <v>1.2046756478350593</v>
      </c>
      <c r="U240" s="37">
        <f t="shared" si="63"/>
        <v>-36.890979524073046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33720</v>
      </c>
      <c r="E242" s="31">
        <v>82555</v>
      </c>
      <c r="F242" s="31">
        <v>11252</v>
      </c>
      <c r="G242" s="36">
        <f t="shared" si="56"/>
        <v>0.33368920521945433</v>
      </c>
      <c r="H242" s="31">
        <v>14587</v>
      </c>
      <c r="I242" s="36">
        <f t="shared" si="57"/>
        <v>0.43259193357058123</v>
      </c>
      <c r="J242" s="31">
        <v>18594</v>
      </c>
      <c r="K242" s="36">
        <f t="shared" si="58"/>
        <v>0.22523166373932529</v>
      </c>
      <c r="L242" s="31">
        <v>23646</v>
      </c>
      <c r="M242" s="36">
        <f t="shared" si="59"/>
        <v>0.2864272303312943</v>
      </c>
      <c r="N242" s="31">
        <f t="shared" si="60"/>
        <v>68079</v>
      </c>
      <c r="O242" s="36">
        <f t="shared" si="61"/>
        <v>0.82465023317788144</v>
      </c>
      <c r="P242" s="31">
        <v>55446</v>
      </c>
      <c r="Q242" s="31">
        <v>28044</v>
      </c>
      <c r="R242" s="31">
        <v>28044</v>
      </c>
      <c r="S242" s="31">
        <v>71000</v>
      </c>
      <c r="T242" s="36">
        <f t="shared" si="62"/>
        <v>2.5317358436742263</v>
      </c>
      <c r="U242" s="36">
        <f t="shared" si="63"/>
        <v>-0.5735310031381885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9075062</v>
      </c>
      <c r="E243" s="31">
        <v>9075062</v>
      </c>
      <c r="F243" s="31">
        <v>2204454</v>
      </c>
      <c r="G243" s="36">
        <f t="shared" si="56"/>
        <v>0.24291338174879687</v>
      </c>
      <c r="H243" s="31">
        <v>2102155</v>
      </c>
      <c r="I243" s="36">
        <f t="shared" si="57"/>
        <v>0.23164084168240393</v>
      </c>
      <c r="J243" s="31">
        <v>1457536</v>
      </c>
      <c r="K243" s="36">
        <f t="shared" si="58"/>
        <v>0.16060893027507692</v>
      </c>
      <c r="L243" s="31">
        <v>1595744</v>
      </c>
      <c r="M243" s="36">
        <f t="shared" si="59"/>
        <v>0.17583835790873936</v>
      </c>
      <c r="N243" s="31">
        <f t="shared" si="60"/>
        <v>7359889</v>
      </c>
      <c r="O243" s="36">
        <f t="shared" si="61"/>
        <v>0.8110015116150171</v>
      </c>
      <c r="P243" s="31">
        <v>2193894</v>
      </c>
      <c r="Q243" s="31">
        <v>8816220</v>
      </c>
      <c r="R243" s="31">
        <v>8816220</v>
      </c>
      <c r="S243" s="31">
        <v>6128739</v>
      </c>
      <c r="T243" s="36">
        <f t="shared" si="62"/>
        <v>0.69516629575940714</v>
      </c>
      <c r="U243" s="36">
        <f t="shared" si="63"/>
        <v>-0.27264307209008276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650520</v>
      </c>
      <c r="E245" s="31">
        <v>650520</v>
      </c>
      <c r="F245" s="31">
        <v>271050</v>
      </c>
      <c r="G245" s="36">
        <f t="shared" si="56"/>
        <v>0.41666666666666669</v>
      </c>
      <c r="H245" s="31">
        <v>216839</v>
      </c>
      <c r="I245" s="36">
        <f t="shared" si="57"/>
        <v>0.33333179610158026</v>
      </c>
      <c r="J245" s="31">
        <v>162633</v>
      </c>
      <c r="K245" s="36">
        <f t="shared" si="58"/>
        <v>0.25000461169525917</v>
      </c>
      <c r="L245" s="31">
        <v>0</v>
      </c>
      <c r="M245" s="36">
        <f t="shared" si="59"/>
        <v>0</v>
      </c>
      <c r="N245" s="31">
        <f t="shared" si="60"/>
        <v>650522</v>
      </c>
      <c r="O245" s="36">
        <f t="shared" si="61"/>
        <v>1.0000030744635062</v>
      </c>
      <c r="P245" s="31">
        <v>0</v>
      </c>
      <c r="Q245" s="31">
        <v>405435</v>
      </c>
      <c r="R245" s="31">
        <v>405432</v>
      </c>
      <c r="S245" s="31">
        <v>405435</v>
      </c>
      <c r="T245" s="36">
        <f t="shared" si="62"/>
        <v>1.0000073995145919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9759302</v>
      </c>
      <c r="E247" s="32">
        <f>SUM(E241:E246)</f>
        <v>9808137</v>
      </c>
      <c r="F247" s="32">
        <f>SUM(F241:F246)</f>
        <v>2486756</v>
      </c>
      <c r="G247" s="37">
        <f t="shared" si="56"/>
        <v>0.25480879677665474</v>
      </c>
      <c r="H247" s="32">
        <f>SUM(H241:H246)</f>
        <v>2333581</v>
      </c>
      <c r="I247" s="37">
        <f t="shared" si="57"/>
        <v>0.23911351447060455</v>
      </c>
      <c r="J247" s="32">
        <f>SUM(J241:J246)</f>
        <v>1638763</v>
      </c>
      <c r="K247" s="37">
        <f t="shared" si="58"/>
        <v>0.16708198509054267</v>
      </c>
      <c r="L247" s="32">
        <f>SUM(L241:L246)</f>
        <v>1619390</v>
      </c>
      <c r="M247" s="37">
        <f t="shared" si="59"/>
        <v>0.16510678837377576</v>
      </c>
      <c r="N247" s="32">
        <f t="shared" si="60"/>
        <v>8078490</v>
      </c>
      <c r="O247" s="37">
        <f t="shared" si="61"/>
        <v>0.82365183112756279</v>
      </c>
      <c r="P247" s="32">
        <f>SUM(P241:P246)</f>
        <v>2249340</v>
      </c>
      <c r="Q247" s="32">
        <f>SUM(Q241:Q246)</f>
        <v>9249699</v>
      </c>
      <c r="R247" s="32">
        <f>SUM(R241:R246)</f>
        <v>9249696</v>
      </c>
      <c r="S247" s="32">
        <f>SUM(S241:S246)</f>
        <v>6605174</v>
      </c>
      <c r="T247" s="37">
        <f t="shared" si="62"/>
        <v>0.7140963335443673</v>
      </c>
      <c r="U247" s="37">
        <f t="shared" si="63"/>
        <v>-0.28005992869019358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1800000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1800000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35000000</v>
      </c>
      <c r="E255" s="31">
        <v>9730938</v>
      </c>
      <c r="F255" s="31">
        <v>1347674</v>
      </c>
      <c r="G255" s="36">
        <f t="shared" si="56"/>
        <v>3.8504971428571427E-2</v>
      </c>
      <c r="H255" s="31">
        <v>467586</v>
      </c>
      <c r="I255" s="36">
        <f t="shared" si="57"/>
        <v>1.3359599999999999E-2</v>
      </c>
      <c r="J255" s="31">
        <v>2922650</v>
      </c>
      <c r="K255" s="36">
        <f t="shared" si="58"/>
        <v>0.30034617423315202</v>
      </c>
      <c r="L255" s="31">
        <v>3035465</v>
      </c>
      <c r="M255" s="36">
        <f t="shared" si="59"/>
        <v>0.31193960952171312</v>
      </c>
      <c r="N255" s="31">
        <f t="shared" si="60"/>
        <v>7773375</v>
      </c>
      <c r="O255" s="36">
        <f t="shared" si="61"/>
        <v>0.79883100683613439</v>
      </c>
      <c r="P255" s="31">
        <v>1198284</v>
      </c>
      <c r="Q255" s="31">
        <v>47000000</v>
      </c>
      <c r="R255" s="31">
        <v>30000000</v>
      </c>
      <c r="S255" s="31">
        <v>7528490</v>
      </c>
      <c r="T255" s="36">
        <f t="shared" si="62"/>
        <v>0.25094966666666668</v>
      </c>
      <c r="U255" s="36">
        <f t="shared" si="63"/>
        <v>1.5331766092178483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105131</v>
      </c>
      <c r="M256" s="36">
        <f t="shared" si="59"/>
        <v>0</v>
      </c>
      <c r="N256" s="31">
        <f t="shared" si="60"/>
        <v>105131</v>
      </c>
      <c r="O256" s="36">
        <f t="shared" si="61"/>
        <v>0</v>
      </c>
      <c r="P256" s="31">
        <v>79657</v>
      </c>
      <c r="Q256" s="31">
        <v>0</v>
      </c>
      <c r="R256" s="31">
        <v>0</v>
      </c>
      <c r="S256" s="31">
        <v>945919</v>
      </c>
      <c r="T256" s="36">
        <f t="shared" si="62"/>
        <v>0</v>
      </c>
      <c r="U256" s="36">
        <f t="shared" si="63"/>
        <v>0.31979612588975237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35000000</v>
      </c>
      <c r="E259" s="32">
        <f>SUM(E255:E258)</f>
        <v>9730938</v>
      </c>
      <c r="F259" s="32">
        <f>SUM(F255:F258)</f>
        <v>1347674</v>
      </c>
      <c r="G259" s="37">
        <f t="shared" si="56"/>
        <v>3.8504971428571427E-2</v>
      </c>
      <c r="H259" s="32">
        <f>SUM(H255:H258)</f>
        <v>467586</v>
      </c>
      <c r="I259" s="37">
        <f t="shared" si="57"/>
        <v>1.3359599999999999E-2</v>
      </c>
      <c r="J259" s="32">
        <f>SUM(J255:J258)</f>
        <v>2922650</v>
      </c>
      <c r="K259" s="37">
        <f t="shared" si="58"/>
        <v>0.30034617423315202</v>
      </c>
      <c r="L259" s="32">
        <f>SUM(L255:L258)</f>
        <v>3140596</v>
      </c>
      <c r="M259" s="37">
        <f t="shared" si="59"/>
        <v>0.32274339842674982</v>
      </c>
      <c r="N259" s="32">
        <f t="shared" si="60"/>
        <v>7878506</v>
      </c>
      <c r="O259" s="37">
        <f t="shared" si="61"/>
        <v>0.80963479574117114</v>
      </c>
      <c r="P259" s="32">
        <f>SUM(P255:P258)</f>
        <v>1277941</v>
      </c>
      <c r="Q259" s="32">
        <f>SUM(Q255:Q258)</f>
        <v>47000000</v>
      </c>
      <c r="R259" s="32">
        <f>SUM(R255:R258)</f>
        <v>30000000</v>
      </c>
      <c r="S259" s="32">
        <f>SUM(S255:S258)</f>
        <v>8474409</v>
      </c>
      <c r="T259" s="37">
        <f t="shared" si="62"/>
        <v>0.28248030000000002</v>
      </c>
      <c r="U259" s="37">
        <f t="shared" si="63"/>
        <v>1.4575438146205499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56910479</v>
      </c>
      <c r="E260" s="32">
        <f>SUM(E234:E239,E241:E246,E248:E253,E255:E258)</f>
        <v>33641906</v>
      </c>
      <c r="F260" s="32">
        <f>SUM(F234:F239,F241:F246,F248:F253,F255:F258)</f>
        <v>4948773</v>
      </c>
      <c r="G260" s="37">
        <f t="shared" si="56"/>
        <v>8.6957148963726E-2</v>
      </c>
      <c r="H260" s="32">
        <f>SUM(H234:H239,H241:H246,H248:H253,H255:H258)</f>
        <v>5014674</v>
      </c>
      <c r="I260" s="37">
        <f t="shared" si="57"/>
        <v>8.8115125511419437E-2</v>
      </c>
      <c r="J260" s="32">
        <f>SUM(J234:J239,J241:J246,J248:J253,J255:J258)</f>
        <v>7345272</v>
      </c>
      <c r="K260" s="37">
        <f t="shared" si="58"/>
        <v>0.21833697531881816</v>
      </c>
      <c r="L260" s="32">
        <f>SUM(L234:L239,L241:L246,L248:L253,L255:L258)</f>
        <v>5797666</v>
      </c>
      <c r="M260" s="37">
        <f t="shared" si="59"/>
        <v>0.1723346471510859</v>
      </c>
      <c r="N260" s="32">
        <f t="shared" si="60"/>
        <v>23106385</v>
      </c>
      <c r="O260" s="37">
        <f t="shared" si="61"/>
        <v>0.68683340949826088</v>
      </c>
      <c r="P260" s="32">
        <f>SUM(P234:P239,P241:P246,P248:P253,P255:P258)</f>
        <v>3498369</v>
      </c>
      <c r="Q260" s="32">
        <f>SUM(Q234:Q239,Q241:Q246,Q248:Q253,Q255:Q258)</f>
        <v>60626932</v>
      </c>
      <c r="R260" s="32">
        <f>SUM(R234:R239,R241:R246,R248:R253,R255:R258)</f>
        <v>43626929</v>
      </c>
      <c r="S260" s="32">
        <f>SUM(S234:S239,S241:S246,S248:S253,S255:S258)</f>
        <v>20352729</v>
      </c>
      <c r="T260" s="37">
        <f t="shared" si="62"/>
        <v>0.46651757220866957</v>
      </c>
      <c r="U260" s="37">
        <f t="shared" si="63"/>
        <v>0.6572482776974069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36</v>
      </c>
      <c r="G265" s="36">
        <f t="shared" si="64"/>
        <v>0</v>
      </c>
      <c r="H265" s="31">
        <v>39</v>
      </c>
      <c r="I265" s="36">
        <f t="shared" si="65"/>
        <v>0</v>
      </c>
      <c r="J265" s="31">
        <v>39</v>
      </c>
      <c r="K265" s="36">
        <f t="shared" si="66"/>
        <v>0</v>
      </c>
      <c r="L265" s="31">
        <v>26</v>
      </c>
      <c r="M265" s="36">
        <f t="shared" si="67"/>
        <v>0</v>
      </c>
      <c r="N265" s="31">
        <f t="shared" si="68"/>
        <v>140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6638701</v>
      </c>
      <c r="E266" s="31">
        <v>6938701</v>
      </c>
      <c r="F266" s="31">
        <v>2776388</v>
      </c>
      <c r="G266" s="36">
        <f t="shared" si="64"/>
        <v>0.41821253886867327</v>
      </c>
      <c r="H266" s="31">
        <v>2224900</v>
      </c>
      <c r="I266" s="36">
        <f t="shared" si="65"/>
        <v>0.33514086566031515</v>
      </c>
      <c r="J266" s="31">
        <v>1692962</v>
      </c>
      <c r="K266" s="36">
        <f t="shared" si="66"/>
        <v>0.24398832000398921</v>
      </c>
      <c r="L266" s="31">
        <v>12000</v>
      </c>
      <c r="M266" s="36">
        <f t="shared" si="67"/>
        <v>1.7294303357357522E-3</v>
      </c>
      <c r="N266" s="31">
        <f t="shared" si="68"/>
        <v>6706250</v>
      </c>
      <c r="O266" s="36">
        <f t="shared" si="69"/>
        <v>0.96649934908565738</v>
      </c>
      <c r="P266" s="31">
        <v>1177520</v>
      </c>
      <c r="Q266" s="31">
        <v>7522230</v>
      </c>
      <c r="R266" s="31">
        <v>46972698</v>
      </c>
      <c r="S266" s="31">
        <v>7902342</v>
      </c>
      <c r="T266" s="36">
        <f t="shared" si="70"/>
        <v>0.16823266144942323</v>
      </c>
      <c r="U266" s="36">
        <f t="shared" si="71"/>
        <v>-0.98980909029146003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6638701</v>
      </c>
      <c r="E267" s="32">
        <f>SUM(E263:E266)</f>
        <v>6938701</v>
      </c>
      <c r="F267" s="32">
        <f>SUM(F263:F266)</f>
        <v>2776424</v>
      </c>
      <c r="G267" s="37">
        <f t="shared" si="64"/>
        <v>0.4182179616162861</v>
      </c>
      <c r="H267" s="32">
        <f>SUM(H263:H266)</f>
        <v>2224939</v>
      </c>
      <c r="I267" s="37">
        <f t="shared" si="65"/>
        <v>0.3351467403035624</v>
      </c>
      <c r="J267" s="32">
        <f>SUM(J263:J266)</f>
        <v>1693001</v>
      </c>
      <c r="K267" s="37">
        <f t="shared" si="66"/>
        <v>0.24399394065258037</v>
      </c>
      <c r="L267" s="32">
        <f>SUM(L263:L266)</f>
        <v>12026</v>
      </c>
      <c r="M267" s="37">
        <f t="shared" si="67"/>
        <v>1.7331774347965131E-3</v>
      </c>
      <c r="N267" s="32">
        <f t="shared" si="68"/>
        <v>6706390</v>
      </c>
      <c r="O267" s="37">
        <f t="shared" si="69"/>
        <v>0.96651952577290767</v>
      </c>
      <c r="P267" s="32">
        <f>SUM(P263:P266)</f>
        <v>1177520</v>
      </c>
      <c r="Q267" s="32">
        <f>SUM(Q263:Q266)</f>
        <v>7522230</v>
      </c>
      <c r="R267" s="32">
        <f>SUM(R263:R266)</f>
        <v>46972698</v>
      </c>
      <c r="S267" s="32">
        <f>SUM(S263:S266)</f>
        <v>7902342</v>
      </c>
      <c r="T267" s="37">
        <f t="shared" si="70"/>
        <v>0.16823266144942323</v>
      </c>
      <c r="U267" s="37">
        <f t="shared" si="71"/>
        <v>-0.98978700998709157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1642874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563846</v>
      </c>
      <c r="R268" s="31">
        <v>1549881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123330</v>
      </c>
      <c r="G274" s="36">
        <f t="shared" si="64"/>
        <v>0.49331999999999998</v>
      </c>
      <c r="H274" s="31">
        <v>0</v>
      </c>
      <c r="I274" s="36">
        <f t="shared" si="65"/>
        <v>0</v>
      </c>
      <c r="J274" s="31">
        <v>126670</v>
      </c>
      <c r="K274" s="36">
        <f t="shared" si="66"/>
        <v>0.50668000000000002</v>
      </c>
      <c r="L274" s="31">
        <v>0</v>
      </c>
      <c r="M274" s="36">
        <f t="shared" si="67"/>
        <v>0</v>
      </c>
      <c r="N274" s="31">
        <f t="shared" si="68"/>
        <v>250000</v>
      </c>
      <c r="O274" s="36">
        <f t="shared" si="69"/>
        <v>1</v>
      </c>
      <c r="P274" s="31">
        <v>0</v>
      </c>
      <c r="Q274" s="31">
        <v>250000</v>
      </c>
      <c r="R274" s="31">
        <v>250000</v>
      </c>
      <c r="S274" s="31">
        <v>250000</v>
      </c>
      <c r="T274" s="36">
        <f t="shared" si="70"/>
        <v>1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1892874</v>
      </c>
      <c r="E275" s="32">
        <f>SUM(E268:E274)</f>
        <v>250000</v>
      </c>
      <c r="F275" s="32">
        <f>SUM(F268:F274)</f>
        <v>123330</v>
      </c>
      <c r="G275" s="37">
        <f t="shared" si="64"/>
        <v>6.5154891450778019E-2</v>
      </c>
      <c r="H275" s="32">
        <f>SUM(H268:H274)</f>
        <v>0</v>
      </c>
      <c r="I275" s="37">
        <f t="shared" si="65"/>
        <v>0</v>
      </c>
      <c r="J275" s="32">
        <f>SUM(J268:J274)</f>
        <v>126670</v>
      </c>
      <c r="K275" s="37">
        <f t="shared" si="66"/>
        <v>0.50668000000000002</v>
      </c>
      <c r="L275" s="32">
        <f>SUM(L268:L274)</f>
        <v>0</v>
      </c>
      <c r="M275" s="37">
        <f t="shared" si="67"/>
        <v>0</v>
      </c>
      <c r="N275" s="32">
        <f t="shared" si="68"/>
        <v>250000</v>
      </c>
      <c r="O275" s="37">
        <f t="shared" si="69"/>
        <v>1</v>
      </c>
      <c r="P275" s="32">
        <f>SUM(P268:P274)</f>
        <v>0</v>
      </c>
      <c r="Q275" s="32">
        <f>SUM(Q268:Q274)</f>
        <v>813846</v>
      </c>
      <c r="R275" s="32">
        <f>SUM(R268:R274)</f>
        <v>1799881</v>
      </c>
      <c r="S275" s="32">
        <f>SUM(S268:S274)</f>
        <v>250000</v>
      </c>
      <c r="T275" s="37">
        <f t="shared" si="70"/>
        <v>0.13889807159473322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261900</v>
      </c>
      <c r="E278" s="31">
        <v>261900</v>
      </c>
      <c r="F278" s="31">
        <v>1887</v>
      </c>
      <c r="G278" s="36">
        <f t="shared" si="64"/>
        <v>7.2050400916380299E-3</v>
      </c>
      <c r="H278" s="31">
        <v>5661</v>
      </c>
      <c r="I278" s="36">
        <f t="shared" si="65"/>
        <v>2.161512027491409E-2</v>
      </c>
      <c r="J278" s="31">
        <v>1887</v>
      </c>
      <c r="K278" s="36">
        <f t="shared" si="66"/>
        <v>7.2050400916380299E-3</v>
      </c>
      <c r="L278" s="31">
        <v>0</v>
      </c>
      <c r="M278" s="36">
        <f t="shared" si="67"/>
        <v>0</v>
      </c>
      <c r="N278" s="31">
        <f t="shared" si="68"/>
        <v>9435</v>
      </c>
      <c r="O278" s="36">
        <f t="shared" si="69"/>
        <v>3.6025200458190146E-2</v>
      </c>
      <c r="P278" s="31">
        <v>0</v>
      </c>
      <c r="Q278" s="31">
        <v>57830</v>
      </c>
      <c r="R278" s="31">
        <v>507830</v>
      </c>
      <c r="S278" s="31">
        <v>11218</v>
      </c>
      <c r="T278" s="36">
        <f t="shared" si="70"/>
        <v>2.2090069511450681E-2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9600</v>
      </c>
      <c r="E279" s="31">
        <v>9600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10176</v>
      </c>
      <c r="R279" s="31">
        <v>10176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1475</v>
      </c>
      <c r="E282" s="31">
        <v>1475</v>
      </c>
      <c r="F282" s="31">
        <v>0</v>
      </c>
      <c r="G282" s="36">
        <f t="shared" si="64"/>
        <v>0</v>
      </c>
      <c r="H282" s="31">
        <v>11643</v>
      </c>
      <c r="I282" s="36">
        <f t="shared" si="65"/>
        <v>7.893559322033898</v>
      </c>
      <c r="J282" s="31">
        <v>1127</v>
      </c>
      <c r="K282" s="36">
        <f t="shared" si="66"/>
        <v>0.76406779661016944</v>
      </c>
      <c r="L282" s="31">
        <v>247</v>
      </c>
      <c r="M282" s="36">
        <f t="shared" si="67"/>
        <v>0.16745762711864406</v>
      </c>
      <c r="N282" s="31">
        <f t="shared" si="68"/>
        <v>13017</v>
      </c>
      <c r="O282" s="36">
        <f t="shared" si="69"/>
        <v>8.8250847457627124</v>
      </c>
      <c r="P282" s="31">
        <v>669</v>
      </c>
      <c r="Q282" s="31">
        <v>1212</v>
      </c>
      <c r="R282" s="31">
        <v>1405</v>
      </c>
      <c r="S282" s="31">
        <v>1137</v>
      </c>
      <c r="T282" s="36">
        <f t="shared" si="70"/>
        <v>0.80925266903914594</v>
      </c>
      <c r="U282" s="36">
        <f t="shared" si="71"/>
        <v>-0.63079222720478323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200000</v>
      </c>
      <c r="S284" s="31">
        <v>200000</v>
      </c>
      <c r="T284" s="36">
        <f t="shared" si="70"/>
        <v>1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272975</v>
      </c>
      <c r="E285" s="32">
        <f>SUM(E276:E284)</f>
        <v>272975</v>
      </c>
      <c r="F285" s="32">
        <f>SUM(F276:F284)</f>
        <v>1887</v>
      </c>
      <c r="G285" s="37">
        <f t="shared" si="64"/>
        <v>6.9127209451414961E-3</v>
      </c>
      <c r="H285" s="32">
        <f>SUM(H276:H284)</f>
        <v>17304</v>
      </c>
      <c r="I285" s="37">
        <f t="shared" si="65"/>
        <v>6.3390420368165584E-2</v>
      </c>
      <c r="J285" s="32">
        <f>SUM(J276:J284)</f>
        <v>3014</v>
      </c>
      <c r="K285" s="37">
        <f t="shared" si="66"/>
        <v>1.1041304148731569E-2</v>
      </c>
      <c r="L285" s="32">
        <f>SUM(L276:L284)</f>
        <v>247</v>
      </c>
      <c r="M285" s="37">
        <f t="shared" si="67"/>
        <v>9.0484476600421289E-4</v>
      </c>
      <c r="N285" s="32">
        <f t="shared" si="68"/>
        <v>22452</v>
      </c>
      <c r="O285" s="37">
        <f t="shared" si="69"/>
        <v>8.2249290228042865E-2</v>
      </c>
      <c r="P285" s="32">
        <f>SUM(P276:P284)</f>
        <v>669</v>
      </c>
      <c r="Q285" s="32">
        <f>SUM(Q276:Q284)</f>
        <v>69218</v>
      </c>
      <c r="R285" s="32">
        <f>SUM(R276:R284)</f>
        <v>719411</v>
      </c>
      <c r="S285" s="32">
        <f>SUM(S276:S284)</f>
        <v>212355</v>
      </c>
      <c r="T285" s="37">
        <f t="shared" si="70"/>
        <v>0.29517897279858107</v>
      </c>
      <c r="U285" s="37">
        <f t="shared" si="71"/>
        <v>-0.63079222720478323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-19801</v>
      </c>
      <c r="I286" s="36">
        <f t="shared" si="65"/>
        <v>0</v>
      </c>
      <c r="J286" s="31">
        <v>-1751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-21552</v>
      </c>
      <c r="O286" s="36">
        <f t="shared" si="69"/>
        <v>0</v>
      </c>
      <c r="P286" s="31">
        <v>16291</v>
      </c>
      <c r="Q286" s="31">
        <v>0</v>
      </c>
      <c r="R286" s="31">
        <v>0</v>
      </c>
      <c r="S286" s="31">
        <v>1129</v>
      </c>
      <c r="T286" s="36">
        <f t="shared" si="70"/>
        <v>0</v>
      </c>
      <c r="U286" s="36">
        <f t="shared" si="71"/>
        <v>-1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400000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200000</v>
      </c>
      <c r="E292" s="32">
        <f>SUM(E286:E291)</f>
        <v>200000</v>
      </c>
      <c r="F292" s="32">
        <f>SUM(F286:F291)</f>
        <v>0</v>
      </c>
      <c r="G292" s="37">
        <f t="shared" si="64"/>
        <v>0</v>
      </c>
      <c r="H292" s="32">
        <f>SUM(H286:H291)</f>
        <v>-19801</v>
      </c>
      <c r="I292" s="37">
        <f t="shared" si="65"/>
        <v>-9.9004999999999996E-2</v>
      </c>
      <c r="J292" s="32">
        <f>SUM(J286:J291)</f>
        <v>-1751</v>
      </c>
      <c r="K292" s="37">
        <f t="shared" si="66"/>
        <v>-8.7550000000000006E-3</v>
      </c>
      <c r="L292" s="32">
        <f>SUM(L286:L291)</f>
        <v>0</v>
      </c>
      <c r="M292" s="37">
        <f t="shared" si="67"/>
        <v>0</v>
      </c>
      <c r="N292" s="32">
        <f t="shared" si="68"/>
        <v>-21552</v>
      </c>
      <c r="O292" s="37">
        <f t="shared" si="69"/>
        <v>-0.10775999999999999</v>
      </c>
      <c r="P292" s="32">
        <f>SUM(P286:P291)</f>
        <v>16291</v>
      </c>
      <c r="Q292" s="32">
        <f>SUM(Q286:Q291)</f>
        <v>400000</v>
      </c>
      <c r="R292" s="32">
        <f>SUM(R286:R291)</f>
        <v>200000</v>
      </c>
      <c r="S292" s="32">
        <f>SUM(S286:S291)</f>
        <v>1129</v>
      </c>
      <c r="T292" s="37">
        <f t="shared" si="70"/>
        <v>5.6449999999999998E-3</v>
      </c>
      <c r="U292" s="37">
        <f t="shared" si="71"/>
        <v>-1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26701000</v>
      </c>
      <c r="E293" s="31">
        <v>28101000</v>
      </c>
      <c r="F293" s="31">
        <v>7807501</v>
      </c>
      <c r="G293" s="36">
        <f t="shared" si="64"/>
        <v>0.29240481629901499</v>
      </c>
      <c r="H293" s="31">
        <v>6136440</v>
      </c>
      <c r="I293" s="36">
        <f t="shared" si="65"/>
        <v>0.22982060596981385</v>
      </c>
      <c r="J293" s="31">
        <v>6810787</v>
      </c>
      <c r="K293" s="36">
        <f t="shared" si="66"/>
        <v>0.24236813636525389</v>
      </c>
      <c r="L293" s="31">
        <v>7976045</v>
      </c>
      <c r="M293" s="36">
        <f t="shared" si="67"/>
        <v>0.28383491690687163</v>
      </c>
      <c r="N293" s="31">
        <f t="shared" si="68"/>
        <v>28730773</v>
      </c>
      <c r="O293" s="36">
        <f t="shared" si="69"/>
        <v>1.0224110529874382</v>
      </c>
      <c r="P293" s="31">
        <v>3428755</v>
      </c>
      <c r="Q293" s="31">
        <v>12801000</v>
      </c>
      <c r="R293" s="31">
        <v>12801000</v>
      </c>
      <c r="S293" s="31">
        <v>12971880</v>
      </c>
      <c r="T293" s="36">
        <f t="shared" si="70"/>
        <v>1.0133489571127257</v>
      </c>
      <c r="U293" s="36">
        <f t="shared" si="71"/>
        <v>1.326221908535314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26701000</v>
      </c>
      <c r="E298" s="32">
        <f>SUM(E293:E297)</f>
        <v>28101000</v>
      </c>
      <c r="F298" s="32">
        <f>SUM(F293:F297)</f>
        <v>7807501</v>
      </c>
      <c r="G298" s="37">
        <f t="shared" si="64"/>
        <v>0.29240481629901499</v>
      </c>
      <c r="H298" s="32">
        <f>SUM(H293:H297)</f>
        <v>6136440</v>
      </c>
      <c r="I298" s="37">
        <f t="shared" si="65"/>
        <v>0.22982060596981385</v>
      </c>
      <c r="J298" s="32">
        <f>SUM(J293:J297)</f>
        <v>6810787</v>
      </c>
      <c r="K298" s="37">
        <f t="shared" si="66"/>
        <v>0.24236813636525389</v>
      </c>
      <c r="L298" s="32">
        <f>SUM(L293:L297)</f>
        <v>7976045</v>
      </c>
      <c r="M298" s="37">
        <f t="shared" si="67"/>
        <v>0.28383491690687163</v>
      </c>
      <c r="N298" s="32">
        <f t="shared" si="68"/>
        <v>28730773</v>
      </c>
      <c r="O298" s="37">
        <f t="shared" si="69"/>
        <v>1.0224110529874382</v>
      </c>
      <c r="P298" s="32">
        <f>SUM(P293:P297)</f>
        <v>3428755</v>
      </c>
      <c r="Q298" s="32">
        <f>SUM(Q293:Q297)</f>
        <v>12801000</v>
      </c>
      <c r="R298" s="32">
        <f>SUM(R293:R297)</f>
        <v>12801000</v>
      </c>
      <c r="S298" s="32">
        <f>SUM(S293:S297)</f>
        <v>12971880</v>
      </c>
      <c r="T298" s="37">
        <f t="shared" si="70"/>
        <v>1.0133489571127257</v>
      </c>
      <c r="U298" s="37">
        <f t="shared" si="71"/>
        <v>1.326221908535314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35705550</v>
      </c>
      <c r="E299" s="32">
        <f>SUM(E263:E266,E268:E274,E276:E284,E286:E291,E293:E297)</f>
        <v>35762676</v>
      </c>
      <c r="F299" s="32">
        <f>SUM(F263:F266,F268:F274,F276:F284,F286:F291,F293:F297)</f>
        <v>10709142</v>
      </c>
      <c r="G299" s="37">
        <f t="shared" si="64"/>
        <v>0.29992933871624999</v>
      </c>
      <c r="H299" s="32">
        <f>SUM(H263:H266,H268:H274,H276:H284,H286:H291,H293:H297)</f>
        <v>8358882</v>
      </c>
      <c r="I299" s="37">
        <f t="shared" si="65"/>
        <v>0.23410595831740444</v>
      </c>
      <c r="J299" s="32">
        <f>SUM(J263:J266,J268:J274,J276:J284,J286:J291,J293:J297)</f>
        <v>8631721</v>
      </c>
      <c r="K299" s="37">
        <f t="shared" si="66"/>
        <v>0.24136116100484203</v>
      </c>
      <c r="L299" s="32">
        <f>SUM(L263:L266,L268:L274,L276:L284,L286:L291,L293:L297)</f>
        <v>7988318</v>
      </c>
      <c r="M299" s="37">
        <f t="shared" si="67"/>
        <v>0.22337025338931571</v>
      </c>
      <c r="N299" s="32">
        <f t="shared" si="68"/>
        <v>35688063</v>
      </c>
      <c r="O299" s="37">
        <f t="shared" si="69"/>
        <v>0.99791366283664007</v>
      </c>
      <c r="P299" s="32">
        <f>SUM(P263:P266,P268:P274,P276:P284,P286:P291,P293:P297)</f>
        <v>4623235</v>
      </c>
      <c r="Q299" s="32">
        <f>SUM(Q263:Q266,Q268:Q274,Q276:Q284,Q286:Q291,Q293:Q297)</f>
        <v>21606294</v>
      </c>
      <c r="R299" s="32">
        <f>SUM(R263:R266,R268:R274,R276:R284,R286:R291,R293:R297)</f>
        <v>62492990</v>
      </c>
      <c r="S299" s="32">
        <f>SUM(S263:S266,S268:S274,S276:S284,S286:S291,S293:S297)</f>
        <v>21337706</v>
      </c>
      <c r="T299" s="37">
        <f t="shared" si="70"/>
        <v>0.34144159208896868</v>
      </c>
      <c r="U299" s="37">
        <f t="shared" si="71"/>
        <v>0.72786328187946325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898896805</v>
      </c>
      <c r="E302" s="31">
        <v>894217527</v>
      </c>
      <c r="F302" s="31">
        <v>219548663</v>
      </c>
      <c r="G302" s="36">
        <f t="shared" ref="G302:G339" si="72">IF(($D302     =0),0,($F302     /$D302     ))</f>
        <v>0.24424234437010819</v>
      </c>
      <c r="H302" s="31">
        <v>206959588</v>
      </c>
      <c r="I302" s="36">
        <f t="shared" ref="I302:I339" si="73">IF(($D302     =0),0,($H302     /$D302     ))</f>
        <v>0.23023731628459843</v>
      </c>
      <c r="J302" s="31">
        <v>183820637</v>
      </c>
      <c r="K302" s="36">
        <f t="shared" ref="K302:K339" si="74">IF(($E302     =0),0,($J302     /$E302     ))</f>
        <v>0.20556590700776994</v>
      </c>
      <c r="L302" s="31">
        <v>91608974</v>
      </c>
      <c r="M302" s="36">
        <f t="shared" ref="M302:M339" si="75">IF(($E302     =0),0,($L302     /$E302     ))</f>
        <v>0.10244596111567829</v>
      </c>
      <c r="N302" s="31">
        <f t="shared" ref="N302:N339" si="76">$F302     +$H302     +$J302     +$L302</f>
        <v>701937862</v>
      </c>
      <c r="O302" s="36">
        <f t="shared" ref="O302:O339" si="77">IF(($E302     =0),0,($N302     /$E302     ))</f>
        <v>0.78497439471458719</v>
      </c>
      <c r="P302" s="31">
        <v>120098413</v>
      </c>
      <c r="Q302" s="31">
        <v>881622092</v>
      </c>
      <c r="R302" s="31">
        <v>942935304</v>
      </c>
      <c r="S302" s="31">
        <v>737873531</v>
      </c>
      <c r="T302" s="36">
        <f t="shared" ref="T302:T339" si="78">IF(($R302     =0),0,($S302     /$R302     ))</f>
        <v>0.78252826876869164</v>
      </c>
      <c r="U302" s="36">
        <f t="shared" ref="U302:U339" si="79">IF(($P302     =0),0,(($L302     /$P302     )-1))</f>
        <v>-0.23721744766102781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898896805</v>
      </c>
      <c r="E303" s="32">
        <f>E302</f>
        <v>894217527</v>
      </c>
      <c r="F303" s="32">
        <f>F302</f>
        <v>219548663</v>
      </c>
      <c r="G303" s="37">
        <f t="shared" si="72"/>
        <v>0.24424234437010819</v>
      </c>
      <c r="H303" s="32">
        <f>H302</f>
        <v>206959588</v>
      </c>
      <c r="I303" s="37">
        <f t="shared" si="73"/>
        <v>0.23023731628459843</v>
      </c>
      <c r="J303" s="32">
        <f>J302</f>
        <v>183820637</v>
      </c>
      <c r="K303" s="37">
        <f t="shared" si="74"/>
        <v>0.20556590700776994</v>
      </c>
      <c r="L303" s="32">
        <f>L302</f>
        <v>91608974</v>
      </c>
      <c r="M303" s="37">
        <f t="shared" si="75"/>
        <v>0.10244596111567829</v>
      </c>
      <c r="N303" s="32">
        <f t="shared" si="76"/>
        <v>701937862</v>
      </c>
      <c r="O303" s="37">
        <f t="shared" si="77"/>
        <v>0.78497439471458719</v>
      </c>
      <c r="P303" s="32">
        <f>P302</f>
        <v>120098413</v>
      </c>
      <c r="Q303" s="32">
        <f>Q302</f>
        <v>881622092</v>
      </c>
      <c r="R303" s="32">
        <f>R302</f>
        <v>942935304</v>
      </c>
      <c r="S303" s="32">
        <f>S302</f>
        <v>737873531</v>
      </c>
      <c r="T303" s="37">
        <f t="shared" si="78"/>
        <v>0.78252826876869164</v>
      </c>
      <c r="U303" s="37">
        <f t="shared" si="79"/>
        <v>-0.23721744766102781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101494</v>
      </c>
      <c r="E304" s="31">
        <v>101494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350</v>
      </c>
      <c r="M304" s="36">
        <f t="shared" si="75"/>
        <v>3.4484797130864878E-3</v>
      </c>
      <c r="N304" s="31">
        <f t="shared" si="76"/>
        <v>350</v>
      </c>
      <c r="O304" s="36">
        <f t="shared" si="77"/>
        <v>3.4484797130864878E-3</v>
      </c>
      <c r="P304" s="31">
        <v>1355</v>
      </c>
      <c r="Q304" s="31">
        <v>96386</v>
      </c>
      <c r="R304" s="31">
        <v>96386</v>
      </c>
      <c r="S304" s="31">
        <v>2730</v>
      </c>
      <c r="T304" s="36">
        <f t="shared" si="78"/>
        <v>2.8323615462826551E-2</v>
      </c>
      <c r="U304" s="36">
        <f t="shared" si="79"/>
        <v>-0.74169741697416969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493000</v>
      </c>
      <c r="E305" s="31">
        <v>7123000</v>
      </c>
      <c r="F305" s="31">
        <v>163469</v>
      </c>
      <c r="G305" s="36">
        <f t="shared" si="72"/>
        <v>0.33158012170385398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1756391</v>
      </c>
      <c r="M305" s="36">
        <f t="shared" si="75"/>
        <v>0.24658023304787308</v>
      </c>
      <c r="N305" s="31">
        <f t="shared" si="76"/>
        <v>1919860</v>
      </c>
      <c r="O305" s="36">
        <f t="shared" si="77"/>
        <v>0.26952969254527587</v>
      </c>
      <c r="P305" s="31">
        <v>134000</v>
      </c>
      <c r="Q305" s="31">
        <v>15340000</v>
      </c>
      <c r="R305" s="31">
        <v>23467274</v>
      </c>
      <c r="S305" s="31">
        <v>9738017</v>
      </c>
      <c r="T305" s="36">
        <f t="shared" si="78"/>
        <v>0.41496157585239768</v>
      </c>
      <c r="U305" s="36">
        <f t="shared" si="79"/>
        <v>12.10739552238806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10001000</v>
      </c>
      <c r="E306" s="31">
        <v>217169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1672000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29021154</v>
      </c>
      <c r="E307" s="31">
        <v>21184267</v>
      </c>
      <c r="F307" s="31">
        <v>215906</v>
      </c>
      <c r="G307" s="36">
        <f t="shared" si="72"/>
        <v>7.4396076737679008E-3</v>
      </c>
      <c r="H307" s="31">
        <v>5983346</v>
      </c>
      <c r="I307" s="36">
        <f t="shared" si="73"/>
        <v>0.20617188413665424</v>
      </c>
      <c r="J307" s="31">
        <v>820342</v>
      </c>
      <c r="K307" s="36">
        <f t="shared" si="74"/>
        <v>3.8724115401302293E-2</v>
      </c>
      <c r="L307" s="31">
        <v>1193759</v>
      </c>
      <c r="M307" s="36">
        <f t="shared" si="75"/>
        <v>5.6351206298523332E-2</v>
      </c>
      <c r="N307" s="31">
        <f t="shared" si="76"/>
        <v>8213353</v>
      </c>
      <c r="O307" s="36">
        <f t="shared" si="77"/>
        <v>0.38771003971957113</v>
      </c>
      <c r="P307" s="31">
        <v>1868470</v>
      </c>
      <c r="Q307" s="31">
        <v>10215406</v>
      </c>
      <c r="R307" s="31">
        <v>8247843</v>
      </c>
      <c r="S307" s="31">
        <v>3709383</v>
      </c>
      <c r="T307" s="36">
        <f t="shared" si="78"/>
        <v>0.44973976832488205</v>
      </c>
      <c r="U307" s="36">
        <f t="shared" si="79"/>
        <v>-0.36110346968375195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443842</v>
      </c>
      <c r="E308" s="31">
        <v>523362</v>
      </c>
      <c r="F308" s="31">
        <v>100779</v>
      </c>
      <c r="G308" s="36">
        <f t="shared" si="72"/>
        <v>0.2270605305491594</v>
      </c>
      <c r="H308" s="31">
        <v>180299</v>
      </c>
      <c r="I308" s="36">
        <f t="shared" si="73"/>
        <v>0.40622338579945116</v>
      </c>
      <c r="J308" s="31">
        <v>100779</v>
      </c>
      <c r="K308" s="36">
        <f t="shared" si="74"/>
        <v>0.1925607896637509</v>
      </c>
      <c r="L308" s="31">
        <v>48874</v>
      </c>
      <c r="M308" s="36">
        <f t="shared" si="75"/>
        <v>9.3384693577294495E-2</v>
      </c>
      <c r="N308" s="31">
        <f t="shared" si="76"/>
        <v>430731</v>
      </c>
      <c r="O308" s="36">
        <f t="shared" si="77"/>
        <v>0.82300778428697541</v>
      </c>
      <c r="P308" s="31">
        <v>48879</v>
      </c>
      <c r="Q308" s="31">
        <v>33989587</v>
      </c>
      <c r="R308" s="31">
        <v>33963587</v>
      </c>
      <c r="S308" s="31">
        <v>17807876</v>
      </c>
      <c r="T308" s="36">
        <f t="shared" si="78"/>
        <v>0.52432259289927174</v>
      </c>
      <c r="U308" s="36">
        <f t="shared" si="79"/>
        <v>-1.0229341844147921E-4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40060490</v>
      </c>
      <c r="E310" s="32">
        <f>SUM(E304:E309)</f>
        <v>29149292</v>
      </c>
      <c r="F310" s="32">
        <f>SUM(F304:F309)</f>
        <v>480154</v>
      </c>
      <c r="G310" s="37">
        <f t="shared" si="72"/>
        <v>1.1985724587991809E-2</v>
      </c>
      <c r="H310" s="32">
        <f>SUM(H304:H309)</f>
        <v>6163645</v>
      </c>
      <c r="I310" s="37">
        <f t="shared" si="73"/>
        <v>0.15385845255512351</v>
      </c>
      <c r="J310" s="32">
        <f>SUM(J304:J309)</f>
        <v>921121</v>
      </c>
      <c r="K310" s="37">
        <f t="shared" si="74"/>
        <v>3.16001157077846E-2</v>
      </c>
      <c r="L310" s="32">
        <f>SUM(L304:L309)</f>
        <v>2999374</v>
      </c>
      <c r="M310" s="37">
        <f t="shared" si="75"/>
        <v>0.10289697602260803</v>
      </c>
      <c r="N310" s="32">
        <f t="shared" si="76"/>
        <v>10564294</v>
      </c>
      <c r="O310" s="37">
        <f t="shared" si="77"/>
        <v>0.36242026049895137</v>
      </c>
      <c r="P310" s="32">
        <f>SUM(P304:P309)</f>
        <v>2052704</v>
      </c>
      <c r="Q310" s="32">
        <f>SUM(Q304:Q309)</f>
        <v>61313379</v>
      </c>
      <c r="R310" s="32">
        <f>SUM(R304:R309)</f>
        <v>65775090</v>
      </c>
      <c r="S310" s="32">
        <f>SUM(S304:S309)</f>
        <v>31258006</v>
      </c>
      <c r="T310" s="37">
        <f t="shared" si="78"/>
        <v>0.47522559072135057</v>
      </c>
      <c r="U310" s="37">
        <f t="shared" si="79"/>
        <v>0.46118193368357052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6188876</v>
      </c>
      <c r="E311" s="31">
        <v>31033877</v>
      </c>
      <c r="F311" s="31">
        <v>78494</v>
      </c>
      <c r="G311" s="36">
        <f t="shared" si="72"/>
        <v>1.268307847822448E-2</v>
      </c>
      <c r="H311" s="31">
        <v>82225</v>
      </c>
      <c r="I311" s="36">
        <f t="shared" si="73"/>
        <v>1.3285934311820111E-2</v>
      </c>
      <c r="J311" s="31">
        <v>85925</v>
      </c>
      <c r="K311" s="36">
        <f t="shared" si="74"/>
        <v>2.7687484873385299E-3</v>
      </c>
      <c r="L311" s="31">
        <v>66699</v>
      </c>
      <c r="M311" s="36">
        <f t="shared" si="75"/>
        <v>2.1492319506196404E-3</v>
      </c>
      <c r="N311" s="31">
        <f t="shared" si="76"/>
        <v>313343</v>
      </c>
      <c r="O311" s="36">
        <f t="shared" si="77"/>
        <v>1.0096804856189899E-2</v>
      </c>
      <c r="P311" s="31">
        <v>74723</v>
      </c>
      <c r="Q311" s="31">
        <v>12164513</v>
      </c>
      <c r="R311" s="31">
        <v>5792247</v>
      </c>
      <c r="S311" s="31">
        <v>103260</v>
      </c>
      <c r="T311" s="36">
        <f t="shared" si="78"/>
        <v>1.7827278429252066E-2</v>
      </c>
      <c r="U311" s="36">
        <f t="shared" si="79"/>
        <v>-0.10738326887303773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47878192</v>
      </c>
      <c r="E312" s="31">
        <v>38133712</v>
      </c>
      <c r="F312" s="31">
        <v>3618174</v>
      </c>
      <c r="G312" s="36">
        <f t="shared" si="72"/>
        <v>7.5570397478668366E-2</v>
      </c>
      <c r="H312" s="31">
        <v>3900058</v>
      </c>
      <c r="I312" s="36">
        <f t="shared" si="73"/>
        <v>8.1457921385168428E-2</v>
      </c>
      <c r="J312" s="31">
        <v>4315817</v>
      </c>
      <c r="K312" s="36">
        <f t="shared" si="74"/>
        <v>0.11317589538621364</v>
      </c>
      <c r="L312" s="31">
        <v>6024663</v>
      </c>
      <c r="M312" s="36">
        <f t="shared" si="75"/>
        <v>0.15798784550531036</v>
      </c>
      <c r="N312" s="31">
        <f t="shared" si="76"/>
        <v>17858712</v>
      </c>
      <c r="O312" s="36">
        <f t="shared" si="77"/>
        <v>0.46831821670022578</v>
      </c>
      <c r="P312" s="31">
        <v>3493393</v>
      </c>
      <c r="Q312" s="31">
        <v>46002214</v>
      </c>
      <c r="R312" s="31">
        <v>22222214</v>
      </c>
      <c r="S312" s="31">
        <v>15132064</v>
      </c>
      <c r="T312" s="36">
        <f t="shared" si="78"/>
        <v>0.68094313194895884</v>
      </c>
      <c r="U312" s="36">
        <f t="shared" si="79"/>
        <v>0.72458781476919421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10500525</v>
      </c>
      <c r="E313" s="31">
        <v>10864037</v>
      </c>
      <c r="F313" s="31">
        <v>1708788</v>
      </c>
      <c r="G313" s="36">
        <f t="shared" si="72"/>
        <v>0.16273357760683393</v>
      </c>
      <c r="H313" s="31">
        <v>2163728</v>
      </c>
      <c r="I313" s="36">
        <f t="shared" si="73"/>
        <v>0.20605903038181425</v>
      </c>
      <c r="J313" s="31">
        <v>1463755</v>
      </c>
      <c r="K313" s="36">
        <f t="shared" si="74"/>
        <v>0.13473398516591945</v>
      </c>
      <c r="L313" s="31">
        <v>3051242</v>
      </c>
      <c r="M313" s="36">
        <f t="shared" si="75"/>
        <v>0.28085710680109061</v>
      </c>
      <c r="N313" s="31">
        <f t="shared" si="76"/>
        <v>8387513</v>
      </c>
      <c r="O313" s="36">
        <f t="shared" si="77"/>
        <v>0.77204385441618062</v>
      </c>
      <c r="P313" s="31">
        <v>2188102</v>
      </c>
      <c r="Q313" s="31">
        <v>9136446</v>
      </c>
      <c r="R313" s="31">
        <v>8795080</v>
      </c>
      <c r="S313" s="31">
        <v>8888291</v>
      </c>
      <c r="T313" s="36">
        <f t="shared" si="78"/>
        <v>1.0105980843835418</v>
      </c>
      <c r="U313" s="36">
        <f t="shared" si="79"/>
        <v>0.3944697276452378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27547070</v>
      </c>
      <c r="E314" s="31">
        <v>32720878</v>
      </c>
      <c r="F314" s="31">
        <v>1455796</v>
      </c>
      <c r="G314" s="36">
        <f t="shared" si="72"/>
        <v>5.2847580523082853E-2</v>
      </c>
      <c r="H314" s="31">
        <v>10210096</v>
      </c>
      <c r="I314" s="36">
        <f t="shared" si="73"/>
        <v>0.37064181417479247</v>
      </c>
      <c r="J314" s="31">
        <v>11949865</v>
      </c>
      <c r="K314" s="36">
        <f t="shared" si="74"/>
        <v>0.36520612313642686</v>
      </c>
      <c r="L314" s="31">
        <v>2078670</v>
      </c>
      <c r="M314" s="36">
        <f t="shared" si="75"/>
        <v>6.3527329553931894E-2</v>
      </c>
      <c r="N314" s="31">
        <f t="shared" si="76"/>
        <v>25694427</v>
      </c>
      <c r="O314" s="36">
        <f t="shared" si="77"/>
        <v>0.7852609272892983</v>
      </c>
      <c r="P314" s="31">
        <v>1848687</v>
      </c>
      <c r="Q314" s="31">
        <v>28695000</v>
      </c>
      <c r="R314" s="31">
        <v>29756800</v>
      </c>
      <c r="S314" s="31">
        <v>22965112</v>
      </c>
      <c r="T314" s="36">
        <f t="shared" si="78"/>
        <v>0.77176013549844069</v>
      </c>
      <c r="U314" s="36">
        <f t="shared" si="79"/>
        <v>0.124403427946429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20685364</v>
      </c>
      <c r="E315" s="31">
        <v>36234508</v>
      </c>
      <c r="F315" s="31">
        <v>989469</v>
      </c>
      <c r="G315" s="36">
        <f t="shared" si="72"/>
        <v>4.7834256143619226E-2</v>
      </c>
      <c r="H315" s="31">
        <v>54632</v>
      </c>
      <c r="I315" s="36">
        <f t="shared" si="73"/>
        <v>2.6410944472623253E-3</v>
      </c>
      <c r="J315" s="31">
        <v>8706346</v>
      </c>
      <c r="K315" s="36">
        <f t="shared" si="74"/>
        <v>0.24027774849323191</v>
      </c>
      <c r="L315" s="31">
        <v>16782565</v>
      </c>
      <c r="M315" s="36">
        <f t="shared" si="75"/>
        <v>0.46316525120197577</v>
      </c>
      <c r="N315" s="31">
        <f t="shared" si="76"/>
        <v>26533012</v>
      </c>
      <c r="O315" s="36">
        <f t="shared" si="77"/>
        <v>0.73225810048255657</v>
      </c>
      <c r="P315" s="31">
        <v>32751</v>
      </c>
      <c r="Q315" s="31">
        <v>20062268</v>
      </c>
      <c r="R315" s="31">
        <v>23209560</v>
      </c>
      <c r="S315" s="31">
        <v>12016155</v>
      </c>
      <c r="T315" s="36">
        <f t="shared" si="78"/>
        <v>0.51772437736863608</v>
      </c>
      <c r="U315" s="36">
        <f t="shared" si="79"/>
        <v>511.42908613477448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112800027</v>
      </c>
      <c r="E317" s="32">
        <f>SUM(E311:E316)</f>
        <v>148987012</v>
      </c>
      <c r="F317" s="32">
        <f>SUM(F311:F316)</f>
        <v>7850721</v>
      </c>
      <c r="G317" s="37">
        <f t="shared" si="72"/>
        <v>6.9598573766298827E-2</v>
      </c>
      <c r="H317" s="32">
        <f>SUM(H311:H316)</f>
        <v>16410739</v>
      </c>
      <c r="I317" s="37">
        <f t="shared" si="73"/>
        <v>0.14548523999910035</v>
      </c>
      <c r="J317" s="32">
        <f>SUM(J311:J316)</f>
        <v>26521708</v>
      </c>
      <c r="K317" s="37">
        <f t="shared" si="74"/>
        <v>0.17801355731598939</v>
      </c>
      <c r="L317" s="32">
        <f>SUM(L311:L316)</f>
        <v>28003839</v>
      </c>
      <c r="M317" s="37">
        <f t="shared" si="75"/>
        <v>0.18796161238538028</v>
      </c>
      <c r="N317" s="32">
        <f t="shared" si="76"/>
        <v>78787007</v>
      </c>
      <c r="O317" s="37">
        <f t="shared" si="77"/>
        <v>0.52881795495032813</v>
      </c>
      <c r="P317" s="32">
        <f>SUM(P311:P316)</f>
        <v>7637656</v>
      </c>
      <c r="Q317" s="32">
        <f>SUM(Q311:Q316)</f>
        <v>116060441</v>
      </c>
      <c r="R317" s="32">
        <f>SUM(R311:R316)</f>
        <v>89775901</v>
      </c>
      <c r="S317" s="32">
        <f>SUM(S311:S316)</f>
        <v>59104882</v>
      </c>
      <c r="T317" s="37">
        <f t="shared" si="78"/>
        <v>0.65836022074565426</v>
      </c>
      <c r="U317" s="37">
        <f t="shared" si="79"/>
        <v>2.6665488731097602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9350000</v>
      </c>
      <c r="E318" s="31">
        <v>10148568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-3197304</v>
      </c>
      <c r="Q318" s="31">
        <v>7740000</v>
      </c>
      <c r="R318" s="31">
        <v>13173443</v>
      </c>
      <c r="S318" s="31">
        <v>4265980</v>
      </c>
      <c r="T318" s="36">
        <f t="shared" si="78"/>
        <v>0.32383181830292962</v>
      </c>
      <c r="U318" s="36">
        <f t="shared" si="79"/>
        <v>-1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113454400</v>
      </c>
      <c r="E319" s="31">
        <v>105385400</v>
      </c>
      <c r="F319" s="31">
        <v>12572046</v>
      </c>
      <c r="G319" s="36">
        <f t="shared" si="72"/>
        <v>0.11081144495057045</v>
      </c>
      <c r="H319" s="31">
        <v>40698475</v>
      </c>
      <c r="I319" s="36">
        <f t="shared" si="73"/>
        <v>0.35872099275127278</v>
      </c>
      <c r="J319" s="31">
        <v>21472107</v>
      </c>
      <c r="K319" s="36">
        <f t="shared" si="74"/>
        <v>0.2037484034790398</v>
      </c>
      <c r="L319" s="31">
        <v>22109875</v>
      </c>
      <c r="M319" s="36">
        <f t="shared" si="75"/>
        <v>0.20980017156076647</v>
      </c>
      <c r="N319" s="31">
        <f t="shared" si="76"/>
        <v>96852503</v>
      </c>
      <c r="O319" s="36">
        <f t="shared" si="77"/>
        <v>0.91903150721067628</v>
      </c>
      <c r="P319" s="31">
        <v>11571279</v>
      </c>
      <c r="Q319" s="31">
        <v>96834318</v>
      </c>
      <c r="R319" s="31">
        <v>99834318</v>
      </c>
      <c r="S319" s="31">
        <v>70618620</v>
      </c>
      <c r="T319" s="36">
        <f t="shared" si="78"/>
        <v>0.70735816515519245</v>
      </c>
      <c r="U319" s="36">
        <f t="shared" si="79"/>
        <v>0.91075463654449962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4225000</v>
      </c>
      <c r="E320" s="31">
        <v>4870000</v>
      </c>
      <c r="F320" s="31">
        <v>28758</v>
      </c>
      <c r="G320" s="36">
        <f t="shared" si="72"/>
        <v>6.806627218934911E-3</v>
      </c>
      <c r="H320" s="31">
        <v>9180</v>
      </c>
      <c r="I320" s="36">
        <f t="shared" si="73"/>
        <v>2.1727810650887572E-3</v>
      </c>
      <c r="J320" s="31">
        <v>107625</v>
      </c>
      <c r="K320" s="36">
        <f t="shared" si="74"/>
        <v>2.209958932238193E-2</v>
      </c>
      <c r="L320" s="31">
        <v>134270</v>
      </c>
      <c r="M320" s="36">
        <f t="shared" si="75"/>
        <v>2.7570841889117043E-2</v>
      </c>
      <c r="N320" s="31">
        <f t="shared" si="76"/>
        <v>279833</v>
      </c>
      <c r="O320" s="36">
        <f t="shared" si="77"/>
        <v>5.7460574948665299E-2</v>
      </c>
      <c r="P320" s="31">
        <v>55357</v>
      </c>
      <c r="Q320" s="31">
        <v>843900</v>
      </c>
      <c r="R320" s="31">
        <v>17591900</v>
      </c>
      <c r="S320" s="31">
        <v>337720</v>
      </c>
      <c r="T320" s="36">
        <f t="shared" si="78"/>
        <v>1.9197471563617348E-2</v>
      </c>
      <c r="U320" s="36">
        <f t="shared" si="79"/>
        <v>1.4255288400744259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60636087</v>
      </c>
      <c r="E321" s="31">
        <v>79441518</v>
      </c>
      <c r="F321" s="31">
        <v>0</v>
      </c>
      <c r="G321" s="36">
        <f t="shared" si="72"/>
        <v>0</v>
      </c>
      <c r="H321" s="31">
        <v>15365790</v>
      </c>
      <c r="I321" s="36">
        <f t="shared" si="73"/>
        <v>0.25340998669653603</v>
      </c>
      <c r="J321" s="31">
        <v>18588134</v>
      </c>
      <c r="K321" s="36">
        <f t="shared" si="74"/>
        <v>0.23398513104948473</v>
      </c>
      <c r="L321" s="31">
        <v>20471173</v>
      </c>
      <c r="M321" s="36">
        <f t="shared" si="75"/>
        <v>0.25768859301001779</v>
      </c>
      <c r="N321" s="31">
        <f t="shared" si="76"/>
        <v>54425097</v>
      </c>
      <c r="O321" s="36">
        <f t="shared" si="77"/>
        <v>0.68509638750860724</v>
      </c>
      <c r="P321" s="31">
        <v>11400</v>
      </c>
      <c r="Q321" s="31">
        <v>5450000</v>
      </c>
      <c r="R321" s="31">
        <v>9615495</v>
      </c>
      <c r="S321" s="31">
        <v>11400</v>
      </c>
      <c r="T321" s="36">
        <f t="shared" si="78"/>
        <v>1.1855863894682489E-3</v>
      </c>
      <c r="U321" s="36">
        <f t="shared" si="79"/>
        <v>1794.7169298245615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187665487</v>
      </c>
      <c r="E323" s="32">
        <f>SUM(E318:E322)</f>
        <v>199845486</v>
      </c>
      <c r="F323" s="32">
        <f>SUM(F318:F322)</f>
        <v>12600804</v>
      </c>
      <c r="G323" s="37">
        <f t="shared" si="72"/>
        <v>6.7145025979124223E-2</v>
      </c>
      <c r="H323" s="32">
        <f>SUM(H318:H322)</f>
        <v>56073445</v>
      </c>
      <c r="I323" s="37">
        <f t="shared" si="73"/>
        <v>0.29879465796499916</v>
      </c>
      <c r="J323" s="32">
        <f>SUM(J318:J322)</f>
        <v>40167866</v>
      </c>
      <c r="K323" s="37">
        <f t="shared" si="74"/>
        <v>0.20099461240770783</v>
      </c>
      <c r="L323" s="32">
        <f>SUM(L318:L322)</f>
        <v>42715318</v>
      </c>
      <c r="M323" s="37">
        <f t="shared" si="75"/>
        <v>0.21374172044096107</v>
      </c>
      <c r="N323" s="32">
        <f t="shared" si="76"/>
        <v>151557433</v>
      </c>
      <c r="O323" s="37">
        <f t="shared" si="77"/>
        <v>0.75837306127594994</v>
      </c>
      <c r="P323" s="32">
        <f>SUM(P318:P322)</f>
        <v>8440732</v>
      </c>
      <c r="Q323" s="32">
        <f>SUM(Q318:Q322)</f>
        <v>110868218</v>
      </c>
      <c r="R323" s="32">
        <f>SUM(R318:R322)</f>
        <v>140215156</v>
      </c>
      <c r="S323" s="32">
        <f>SUM(S318:S322)</f>
        <v>75233720</v>
      </c>
      <c r="T323" s="37">
        <f t="shared" si="78"/>
        <v>0.53655911490766373</v>
      </c>
      <c r="U323" s="37">
        <f t="shared" si="79"/>
        <v>4.060617728415024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20370000</v>
      </c>
      <c r="E324" s="31">
        <v>26046000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1800000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30458482</v>
      </c>
      <c r="E325" s="31">
        <v>32423111</v>
      </c>
      <c r="F325" s="31">
        <v>41641</v>
      </c>
      <c r="G325" s="36">
        <f t="shared" si="72"/>
        <v>1.3671397018406892E-3</v>
      </c>
      <c r="H325" s="31">
        <v>3671010</v>
      </c>
      <c r="I325" s="36">
        <f t="shared" si="73"/>
        <v>0.12052504783396625</v>
      </c>
      <c r="J325" s="31">
        <v>6248354</v>
      </c>
      <c r="K325" s="36">
        <f t="shared" si="74"/>
        <v>0.19271296946181382</v>
      </c>
      <c r="L325" s="31">
        <v>7524831</v>
      </c>
      <c r="M325" s="36">
        <f t="shared" si="75"/>
        <v>0.23208232547456659</v>
      </c>
      <c r="N325" s="31">
        <f t="shared" si="76"/>
        <v>17485836</v>
      </c>
      <c r="O325" s="36">
        <f t="shared" si="77"/>
        <v>0.53930161112547159</v>
      </c>
      <c r="P325" s="31">
        <v>8410694</v>
      </c>
      <c r="Q325" s="31">
        <v>36141766</v>
      </c>
      <c r="R325" s="31">
        <v>39481766</v>
      </c>
      <c r="S325" s="31">
        <v>29261438</v>
      </c>
      <c r="T325" s="36">
        <f t="shared" si="78"/>
        <v>0.74113802305601018</v>
      </c>
      <c r="U325" s="36">
        <f t="shared" si="79"/>
        <v>-0.1053257911891694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68316500</v>
      </c>
      <c r="E326" s="31">
        <v>32844264</v>
      </c>
      <c r="F326" s="31">
        <v>252741</v>
      </c>
      <c r="G326" s="36">
        <f t="shared" si="72"/>
        <v>3.6995601355455858E-3</v>
      </c>
      <c r="H326" s="31">
        <v>1127276</v>
      </c>
      <c r="I326" s="36">
        <f t="shared" si="73"/>
        <v>1.6500786779182187E-2</v>
      </c>
      <c r="J326" s="31">
        <v>894985</v>
      </c>
      <c r="K326" s="36">
        <f t="shared" si="74"/>
        <v>2.7249354712287052E-2</v>
      </c>
      <c r="L326" s="31">
        <v>3492117</v>
      </c>
      <c r="M326" s="36">
        <f t="shared" si="75"/>
        <v>0.10632349685168771</v>
      </c>
      <c r="N326" s="31">
        <f t="shared" si="76"/>
        <v>5767119</v>
      </c>
      <c r="O326" s="36">
        <f t="shared" si="77"/>
        <v>0.17558983815256143</v>
      </c>
      <c r="P326" s="31">
        <v>2666836</v>
      </c>
      <c r="Q326" s="31">
        <v>23866230</v>
      </c>
      <c r="R326" s="31">
        <v>22819182</v>
      </c>
      <c r="S326" s="31">
        <v>7795690</v>
      </c>
      <c r="T326" s="36">
        <f t="shared" si="78"/>
        <v>0.34162881035788223</v>
      </c>
      <c r="U326" s="36">
        <f t="shared" si="79"/>
        <v>0.30946072424401061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23399240</v>
      </c>
      <c r="E327" s="31">
        <v>27420240</v>
      </c>
      <c r="F327" s="31">
        <v>1296869</v>
      </c>
      <c r="G327" s="36">
        <f t="shared" si="72"/>
        <v>5.5423552217935282E-2</v>
      </c>
      <c r="H327" s="31">
        <v>147729</v>
      </c>
      <c r="I327" s="36">
        <f t="shared" si="73"/>
        <v>6.3134101791340229E-3</v>
      </c>
      <c r="J327" s="31">
        <v>807851</v>
      </c>
      <c r="K327" s="36">
        <f t="shared" si="74"/>
        <v>2.946185007862805E-2</v>
      </c>
      <c r="L327" s="31">
        <v>1023975</v>
      </c>
      <c r="M327" s="36">
        <f t="shared" si="75"/>
        <v>3.7343765043632002E-2</v>
      </c>
      <c r="N327" s="31">
        <f t="shared" si="76"/>
        <v>3276424</v>
      </c>
      <c r="O327" s="36">
        <f t="shared" si="77"/>
        <v>0.11948925319399101</v>
      </c>
      <c r="P327" s="31">
        <v>1097124</v>
      </c>
      <c r="Q327" s="31">
        <v>18870000</v>
      </c>
      <c r="R327" s="31">
        <v>27209729</v>
      </c>
      <c r="S327" s="31">
        <v>3862270</v>
      </c>
      <c r="T327" s="36">
        <f t="shared" si="78"/>
        <v>0.14194444935486128</v>
      </c>
      <c r="U327" s="36">
        <f t="shared" si="79"/>
        <v>-6.6673411574261432E-2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2329400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633765</v>
      </c>
      <c r="M328" s="36">
        <f t="shared" si="75"/>
        <v>0.27207220743539107</v>
      </c>
      <c r="N328" s="31">
        <f t="shared" si="76"/>
        <v>633765</v>
      </c>
      <c r="O328" s="36">
        <f t="shared" si="77"/>
        <v>0.27207220743539107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1893000</v>
      </c>
      <c r="E329" s="31">
        <v>11162000</v>
      </c>
      <c r="F329" s="31">
        <v>0</v>
      </c>
      <c r="G329" s="36">
        <f t="shared" si="72"/>
        <v>0</v>
      </c>
      <c r="H329" s="31">
        <v>234000</v>
      </c>
      <c r="I329" s="36">
        <f t="shared" si="73"/>
        <v>0.12361331220285261</v>
      </c>
      <c r="J329" s="31">
        <v>0</v>
      </c>
      <c r="K329" s="36">
        <f t="shared" si="74"/>
        <v>0</v>
      </c>
      <c r="L329" s="31">
        <v>1874153</v>
      </c>
      <c r="M329" s="36">
        <f t="shared" si="75"/>
        <v>0.16790476617093711</v>
      </c>
      <c r="N329" s="31">
        <f t="shared" si="76"/>
        <v>2108153</v>
      </c>
      <c r="O329" s="36">
        <f t="shared" si="77"/>
        <v>0.188868751119871</v>
      </c>
      <c r="P329" s="31">
        <v>3534442</v>
      </c>
      <c r="Q329" s="31">
        <v>9474623</v>
      </c>
      <c r="R329" s="31">
        <v>19025671</v>
      </c>
      <c r="S329" s="31">
        <v>5324279</v>
      </c>
      <c r="T329" s="36">
        <f t="shared" si="78"/>
        <v>0.27984710762632237</v>
      </c>
      <c r="U329" s="36">
        <f t="shared" si="79"/>
        <v>-0.46974571940917409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33735492</v>
      </c>
      <c r="E330" s="31">
        <v>32616783</v>
      </c>
      <c r="F330" s="31">
        <v>7105991</v>
      </c>
      <c r="G330" s="36">
        <f t="shared" si="72"/>
        <v>0.21063842792036352</v>
      </c>
      <c r="H330" s="31">
        <v>8110909</v>
      </c>
      <c r="I330" s="36">
        <f t="shared" si="73"/>
        <v>0.24042658100258327</v>
      </c>
      <c r="J330" s="31">
        <v>5073704</v>
      </c>
      <c r="K330" s="36">
        <f t="shared" si="74"/>
        <v>0.15555500982423681</v>
      </c>
      <c r="L330" s="31">
        <v>5900867</v>
      </c>
      <c r="M330" s="36">
        <f t="shared" si="75"/>
        <v>0.18091505222939983</v>
      </c>
      <c r="N330" s="31">
        <f t="shared" si="76"/>
        <v>26191471</v>
      </c>
      <c r="O330" s="36">
        <f t="shared" si="77"/>
        <v>0.80300595555361787</v>
      </c>
      <c r="P330" s="31">
        <v>8774056</v>
      </c>
      <c r="Q330" s="31">
        <v>21890244</v>
      </c>
      <c r="R330" s="31">
        <v>41293174</v>
      </c>
      <c r="S330" s="31">
        <v>23932900</v>
      </c>
      <c r="T330" s="36">
        <f t="shared" si="78"/>
        <v>0.57958489700985449</v>
      </c>
      <c r="U330" s="36">
        <f t="shared" si="79"/>
        <v>-0.32746417392366767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178172714</v>
      </c>
      <c r="E332" s="32">
        <f>SUM(E324:E331)</f>
        <v>164841798</v>
      </c>
      <c r="F332" s="32">
        <f>SUM(F324:F331)</f>
        <v>8697242</v>
      </c>
      <c r="G332" s="37">
        <f t="shared" si="72"/>
        <v>4.8813546163976602E-2</v>
      </c>
      <c r="H332" s="32">
        <f>SUM(H324:H331)</f>
        <v>13290924</v>
      </c>
      <c r="I332" s="37">
        <f t="shared" si="73"/>
        <v>7.4595731869471327E-2</v>
      </c>
      <c r="J332" s="32">
        <f>SUM(J324:J331)</f>
        <v>13024894</v>
      </c>
      <c r="K332" s="37">
        <f t="shared" si="74"/>
        <v>7.9014510627941584E-2</v>
      </c>
      <c r="L332" s="32">
        <f>SUM(L324:L331)</f>
        <v>20449708</v>
      </c>
      <c r="M332" s="37">
        <f t="shared" si="75"/>
        <v>0.1240565696814348</v>
      </c>
      <c r="N332" s="32">
        <f t="shared" si="76"/>
        <v>55462768</v>
      </c>
      <c r="O332" s="37">
        <f t="shared" si="77"/>
        <v>0.33646058628892167</v>
      </c>
      <c r="P332" s="32">
        <f>SUM(P324:P331)</f>
        <v>24483152</v>
      </c>
      <c r="Q332" s="32">
        <f>SUM(Q324:Q331)</f>
        <v>112042863</v>
      </c>
      <c r="R332" s="32">
        <f>SUM(R324:R331)</f>
        <v>149829522</v>
      </c>
      <c r="S332" s="32">
        <f>SUM(S324:S331)</f>
        <v>70176577</v>
      </c>
      <c r="T332" s="37">
        <f t="shared" si="78"/>
        <v>0.46837616554633338</v>
      </c>
      <c r="U332" s="37">
        <f t="shared" si="79"/>
        <v>-0.16474365718923778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12924</v>
      </c>
      <c r="E333" s="31">
        <v>10872</v>
      </c>
      <c r="F333" s="31">
        <v>2736</v>
      </c>
      <c r="G333" s="36">
        <f t="shared" si="72"/>
        <v>0.2116991643454039</v>
      </c>
      <c r="H333" s="31">
        <v>2706</v>
      </c>
      <c r="I333" s="36">
        <f t="shared" si="73"/>
        <v>0.20937790157845868</v>
      </c>
      <c r="J333" s="31">
        <v>2691</v>
      </c>
      <c r="K333" s="36">
        <f t="shared" si="74"/>
        <v>0.24751655629139072</v>
      </c>
      <c r="L333" s="31">
        <v>2691</v>
      </c>
      <c r="M333" s="36">
        <f t="shared" si="75"/>
        <v>0.24751655629139072</v>
      </c>
      <c r="N333" s="31">
        <f t="shared" si="76"/>
        <v>10824</v>
      </c>
      <c r="O333" s="36">
        <f t="shared" si="77"/>
        <v>0.99558498896247238</v>
      </c>
      <c r="P333" s="31">
        <v>1130</v>
      </c>
      <c r="Q333" s="31">
        <v>14892</v>
      </c>
      <c r="R333" s="31">
        <v>12192</v>
      </c>
      <c r="S333" s="31">
        <v>10274</v>
      </c>
      <c r="T333" s="36">
        <f t="shared" si="78"/>
        <v>0.84268372703412076</v>
      </c>
      <c r="U333" s="36">
        <f t="shared" si="79"/>
        <v>1.3814159292035399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932000</v>
      </c>
      <c r="E335" s="31">
        <v>1135000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1070692</v>
      </c>
      <c r="M335" s="36">
        <f t="shared" si="75"/>
        <v>0.94334096916299559</v>
      </c>
      <c r="N335" s="31">
        <f t="shared" si="76"/>
        <v>1070692</v>
      </c>
      <c r="O335" s="36">
        <f t="shared" si="77"/>
        <v>0.94334096916299559</v>
      </c>
      <c r="P335" s="31">
        <v>70117</v>
      </c>
      <c r="Q335" s="31">
        <v>1106000</v>
      </c>
      <c r="R335" s="31">
        <v>164827</v>
      </c>
      <c r="S335" s="31">
        <v>506908</v>
      </c>
      <c r="T335" s="36">
        <f t="shared" si="78"/>
        <v>3.0753942011927657</v>
      </c>
      <c r="U335" s="36">
        <f t="shared" si="79"/>
        <v>14.270077156752285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1124924</v>
      </c>
      <c r="E337" s="32">
        <f>SUM(E333:E336)</f>
        <v>1325872</v>
      </c>
      <c r="F337" s="32">
        <f>SUM(F333:F336)</f>
        <v>2736</v>
      </c>
      <c r="G337" s="37">
        <f t="shared" si="72"/>
        <v>2.4321643062109083E-3</v>
      </c>
      <c r="H337" s="32">
        <f>SUM(H333:H336)</f>
        <v>2706</v>
      </c>
      <c r="I337" s="37">
        <f t="shared" si="73"/>
        <v>2.4054958379410522E-3</v>
      </c>
      <c r="J337" s="32">
        <f>SUM(J333:J336)</f>
        <v>2691</v>
      </c>
      <c r="K337" s="37">
        <f t="shared" si="74"/>
        <v>2.0296076846030384E-3</v>
      </c>
      <c r="L337" s="32">
        <f>SUM(L333:L336)</f>
        <v>1073383</v>
      </c>
      <c r="M337" s="37">
        <f t="shared" si="75"/>
        <v>0.80956759023495484</v>
      </c>
      <c r="N337" s="32">
        <f t="shared" si="76"/>
        <v>1081516</v>
      </c>
      <c r="O337" s="37">
        <f t="shared" si="77"/>
        <v>0.81570166652587883</v>
      </c>
      <c r="P337" s="32">
        <f>SUM(P333:P336)</f>
        <v>71247</v>
      </c>
      <c r="Q337" s="32">
        <f>SUM(Q333:Q336)</f>
        <v>1120892</v>
      </c>
      <c r="R337" s="32">
        <f>SUM(R333:R336)</f>
        <v>377019</v>
      </c>
      <c r="S337" s="32">
        <f>SUM(S333:S336)</f>
        <v>517182</v>
      </c>
      <c r="T337" s="37">
        <f t="shared" si="78"/>
        <v>1.3717664096504421</v>
      </c>
      <c r="U337" s="37">
        <f t="shared" si="79"/>
        <v>14.065658904936349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1418720447</v>
      </c>
      <c r="E338" s="32">
        <f>SUM(E302,E304:E309,E311:E316,E318:E322,E324:E331,E333:E336)</f>
        <v>1438366987</v>
      </c>
      <c r="F338" s="32">
        <f>SUM(F302,F304:F309,F311:F316,F318:F322,F324:F331,F333:F336)</f>
        <v>249180320</v>
      </c>
      <c r="G338" s="37">
        <f t="shared" si="72"/>
        <v>0.17563736430733207</v>
      </c>
      <c r="H338" s="32">
        <f>SUM(H302,H304:H309,H311:H316,H318:H322,H324:H331,H333:H336)</f>
        <v>298901047</v>
      </c>
      <c r="I338" s="37">
        <f t="shared" si="73"/>
        <v>0.21068354067360531</v>
      </c>
      <c r="J338" s="32">
        <f>SUM(J302,J304:J309,J311:J316,J318:J322,J324:J331,J333:J336)</f>
        <v>264458917</v>
      </c>
      <c r="K338" s="37">
        <f t="shared" si="74"/>
        <v>0.1838605303028969</v>
      </c>
      <c r="L338" s="32">
        <f>SUM(L302,L304:L309,L311:L316,L318:L322,L324:L331,L333:L336)</f>
        <v>186850596</v>
      </c>
      <c r="M338" s="37">
        <f t="shared" si="75"/>
        <v>0.12990467501601521</v>
      </c>
      <c r="N338" s="32">
        <f t="shared" si="76"/>
        <v>999390880</v>
      </c>
      <c r="O338" s="37">
        <f t="shared" si="77"/>
        <v>0.69480938385858548</v>
      </c>
      <c r="P338" s="32">
        <f>SUM(P302,P304:P309,P311:P316,P318:P322,P324:P331,P333:P336)</f>
        <v>162783904</v>
      </c>
      <c r="Q338" s="32">
        <f>SUM(Q302,Q304:Q309,Q311:Q316,Q318:Q322,Q324:Q331,Q333:Q336)</f>
        <v>1283027885</v>
      </c>
      <c r="R338" s="32">
        <f>SUM(R302,R304:R309,R311:R316,R318:R322,R324:R331,R333:R336)</f>
        <v>1388907992</v>
      </c>
      <c r="S338" s="32">
        <f>SUM(S302,S304:S309,S311:S316,S318:S322,S324:S331,S333:S336)</f>
        <v>974163898</v>
      </c>
      <c r="T338" s="37">
        <f t="shared" si="78"/>
        <v>0.70138835949617029</v>
      </c>
      <c r="U338" s="37">
        <f t="shared" si="79"/>
        <v>0.1478444207849936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3776721756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4549709620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632607725</v>
      </c>
      <c r="G339" s="39">
        <f t="shared" si="72"/>
        <v>0.16750180867705944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704384188</v>
      </c>
      <c r="I339" s="39">
        <f t="shared" si="73"/>
        <v>0.18650677320376047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709271588</v>
      </c>
      <c r="K339" s="39">
        <f t="shared" si="74"/>
        <v>0.15589381460349111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722662177</v>
      </c>
      <c r="M339" s="39">
        <f t="shared" si="75"/>
        <v>0.15883698902964274</v>
      </c>
      <c r="N339" s="34">
        <f t="shared" si="76"/>
        <v>2768925678</v>
      </c>
      <c r="O339" s="39">
        <f t="shared" si="77"/>
        <v>0.60859393439707032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636705127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4177474000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3745641164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2452389777</v>
      </c>
      <c r="T339" s="39">
        <f t="shared" si="78"/>
        <v>0.65473163862313855</v>
      </c>
      <c r="U339" s="39">
        <f t="shared" si="79"/>
        <v>0.13500291792059027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38104</v>
      </c>
      <c r="E8" s="31">
        <v>38104</v>
      </c>
      <c r="F8" s="31">
        <v>3300</v>
      </c>
      <c r="G8" s="36">
        <f>IF(($D8       =0),0,($F8       /$D8       ))</f>
        <v>8.6605080831408776E-2</v>
      </c>
      <c r="H8" s="31">
        <v>3300</v>
      </c>
      <c r="I8" s="36">
        <f>IF(($D8       =0),0,($H8       /$D8       ))</f>
        <v>8.6605080831408776E-2</v>
      </c>
      <c r="J8" s="31">
        <v>5328</v>
      </c>
      <c r="K8" s="36">
        <f>IF(($E8       =0),0,($J8       /$E8       ))</f>
        <v>0.13982783959689271</v>
      </c>
      <c r="L8" s="31">
        <v>17887</v>
      </c>
      <c r="M8" s="36">
        <f>IF(($E8       =0),0,($L8       /$E8       ))</f>
        <v>0.46942578207012386</v>
      </c>
      <c r="N8" s="31">
        <f>$F8       +$H8       +$J8       +$L8</f>
        <v>29815</v>
      </c>
      <c r="O8" s="36">
        <f>IF(($E8       =0),0,($N8       /$E8       ))</f>
        <v>0.78246378332983413</v>
      </c>
      <c r="P8" s="31">
        <v>3300</v>
      </c>
      <c r="Q8" s="31">
        <v>36186</v>
      </c>
      <c r="R8" s="31">
        <v>36186</v>
      </c>
      <c r="S8" s="31">
        <v>36200</v>
      </c>
      <c r="T8" s="36">
        <f>IF(($R8       =0),0,($S8       /$R8       ))</f>
        <v>1.0003868899574422</v>
      </c>
      <c r="U8" s="36">
        <f>IF(($P8       =0),0,(($L8       /$P8       )-1))</f>
        <v>4.42030303030303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2491000</v>
      </c>
      <c r="E9" s="31">
        <v>2554790</v>
      </c>
      <c r="F9" s="31">
        <v>561966</v>
      </c>
      <c r="G9" s="36">
        <f>IF(($D9       =0),0,($F9       /$D9       ))</f>
        <v>0.22559855479727017</v>
      </c>
      <c r="H9" s="31">
        <v>763747</v>
      </c>
      <c r="I9" s="36">
        <f>IF(($D9       =0),0,($H9       /$D9       ))</f>
        <v>0.30660256924929746</v>
      </c>
      <c r="J9" s="31">
        <v>151913</v>
      </c>
      <c r="K9" s="36">
        <f>IF(($E9       =0),0,($J9       /$E9       ))</f>
        <v>5.9462030147291949E-2</v>
      </c>
      <c r="L9" s="31">
        <v>605575</v>
      </c>
      <c r="M9" s="36">
        <f>IF(($E9       =0),0,($L9       /$E9       ))</f>
        <v>0.23703513791740222</v>
      </c>
      <c r="N9" s="31">
        <f>$F9       +$H9       +$J9       +$L9</f>
        <v>2083201</v>
      </c>
      <c r="O9" s="36">
        <f>IF(($E9       =0),0,($N9       /$E9       ))</f>
        <v>0.81540987713275848</v>
      </c>
      <c r="P9" s="31">
        <v>544652</v>
      </c>
      <c r="Q9" s="31">
        <v>1827840</v>
      </c>
      <c r="R9" s="31">
        <v>2335700</v>
      </c>
      <c r="S9" s="31">
        <v>2489827</v>
      </c>
      <c r="T9" s="36">
        <f>IF(($R9       =0),0,($S9       /$R9       ))</f>
        <v>1.0659874983944857</v>
      </c>
      <c r="U9" s="36">
        <f>IF(($P9       =0),0,(($L9       /$P9       )-1))</f>
        <v>0.11185674522447364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2529104</v>
      </c>
      <c r="E10" s="32">
        <f>SUM(E8:E9)</f>
        <v>2592894</v>
      </c>
      <c r="F10" s="32">
        <f>SUM(F8:F9)</f>
        <v>565266</v>
      </c>
      <c r="G10" s="37">
        <f t="shared" ref="G10:G54" si="0">IF(($D10      =0),0,($F10      /$D10      ))</f>
        <v>0.22350445058803434</v>
      </c>
      <c r="H10" s="32">
        <f>SUM(H8:H9)</f>
        <v>767047</v>
      </c>
      <c r="I10" s="37">
        <f t="shared" ref="I10:I54" si="1">IF(($D10      =0),0,($H10      /$D10      ))</f>
        <v>0.30328804193105541</v>
      </c>
      <c r="J10" s="32">
        <f>SUM(J8:J9)</f>
        <v>157241</v>
      </c>
      <c r="K10" s="37">
        <f t="shared" ref="K10:K54" si="2">IF(($E10      =0),0,($J10      /$E10      ))</f>
        <v>6.064304981229468E-2</v>
      </c>
      <c r="L10" s="32">
        <f>SUM(L8:L9)</f>
        <v>623462</v>
      </c>
      <c r="M10" s="37">
        <f t="shared" ref="M10:M54" si="3">IF(($E10      =0),0,($L10      /$E10      ))</f>
        <v>0.24045024594140754</v>
      </c>
      <c r="N10" s="32">
        <f t="shared" ref="N10:N54" si="4">$F10      +$H10      +$J10      +$L10</f>
        <v>2113016</v>
      </c>
      <c r="O10" s="37">
        <f t="shared" ref="O10:O54" si="5">IF(($E10      =0),0,($N10      /$E10      ))</f>
        <v>0.81492571620745002</v>
      </c>
      <c r="P10" s="32">
        <f>SUM(P8:P9)</f>
        <v>547952</v>
      </c>
      <c r="Q10" s="32">
        <f>SUM(Q8:Q9)</f>
        <v>1864026</v>
      </c>
      <c r="R10" s="32">
        <f>SUM(R8:R9)</f>
        <v>2371886</v>
      </c>
      <c r="S10" s="32">
        <f>SUM(S8:S9)</f>
        <v>2526027</v>
      </c>
      <c r="T10" s="37">
        <f t="shared" ref="T10:T54" si="6">IF(($R10      =0),0,($S10      /$R10      ))</f>
        <v>1.064986681484692</v>
      </c>
      <c r="U10" s="37">
        <f t="shared" ref="U10:U54" si="7">IF(($P10      =0),0,(($L10      /$P10      )-1))</f>
        <v>0.13780404122988865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2020000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2020000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1992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1992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249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545000</v>
      </c>
      <c r="E13" s="31">
        <v>545000</v>
      </c>
      <c r="F13" s="31">
        <v>0</v>
      </c>
      <c r="G13" s="36">
        <f t="shared" si="0"/>
        <v>0</v>
      </c>
      <c r="H13" s="31">
        <v>1479</v>
      </c>
      <c r="I13" s="36">
        <f t="shared" si="1"/>
        <v>2.7137614678899081E-3</v>
      </c>
      <c r="J13" s="31">
        <v>4038</v>
      </c>
      <c r="K13" s="36">
        <f t="shared" si="2"/>
        <v>7.4091743119266053E-3</v>
      </c>
      <c r="L13" s="31">
        <v>22109</v>
      </c>
      <c r="M13" s="36">
        <f t="shared" si="3"/>
        <v>4.0566972477064221E-2</v>
      </c>
      <c r="N13" s="31">
        <f t="shared" si="4"/>
        <v>27626</v>
      </c>
      <c r="O13" s="36">
        <f t="shared" si="5"/>
        <v>5.0689908256880731E-2</v>
      </c>
      <c r="P13" s="31">
        <v>1259236</v>
      </c>
      <c r="Q13" s="31">
        <v>1500000</v>
      </c>
      <c r="R13" s="31">
        <v>0</v>
      </c>
      <c r="S13" s="31">
        <v>1696374</v>
      </c>
      <c r="T13" s="36">
        <f t="shared" si="6"/>
        <v>0</v>
      </c>
      <c r="U13" s="36">
        <f t="shared" si="7"/>
        <v>-0.98244252864435255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1894140</v>
      </c>
      <c r="E14" s="31">
        <v>1894140</v>
      </c>
      <c r="F14" s="31">
        <v>141346</v>
      </c>
      <c r="G14" s="36">
        <f t="shared" si="0"/>
        <v>7.4622783954723521E-2</v>
      </c>
      <c r="H14" s="31">
        <v>48469</v>
      </c>
      <c r="I14" s="36">
        <f t="shared" si="1"/>
        <v>2.5588921621421859E-2</v>
      </c>
      <c r="J14" s="31">
        <v>459636</v>
      </c>
      <c r="K14" s="36">
        <f t="shared" si="2"/>
        <v>0.24266210522981405</v>
      </c>
      <c r="L14" s="31">
        <v>464969</v>
      </c>
      <c r="M14" s="36">
        <f t="shared" si="3"/>
        <v>0.24547763100932349</v>
      </c>
      <c r="N14" s="31">
        <f t="shared" si="4"/>
        <v>1114420</v>
      </c>
      <c r="O14" s="36">
        <f t="shared" si="5"/>
        <v>0.58835144181528287</v>
      </c>
      <c r="P14" s="31">
        <v>598539</v>
      </c>
      <c r="Q14" s="31">
        <v>1734316</v>
      </c>
      <c r="R14" s="31">
        <v>1734316</v>
      </c>
      <c r="S14" s="31">
        <v>1929653</v>
      </c>
      <c r="T14" s="36">
        <f t="shared" si="6"/>
        <v>1.1126305702075054</v>
      </c>
      <c r="U14" s="36">
        <f t="shared" si="7"/>
        <v>-0.22316006141621514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2563149</v>
      </c>
      <c r="E16" s="31">
        <v>2378187</v>
      </c>
      <c r="F16" s="31">
        <v>23577</v>
      </c>
      <c r="G16" s="36">
        <f t="shared" si="0"/>
        <v>9.1984508118724273E-3</v>
      </c>
      <c r="H16" s="31">
        <v>73623</v>
      </c>
      <c r="I16" s="36">
        <f t="shared" si="1"/>
        <v>2.8723652038956767E-2</v>
      </c>
      <c r="J16" s="31">
        <v>33858</v>
      </c>
      <c r="K16" s="36">
        <f t="shared" si="2"/>
        <v>1.4236895584745859E-2</v>
      </c>
      <c r="L16" s="31">
        <v>3191130</v>
      </c>
      <c r="M16" s="36">
        <f t="shared" si="3"/>
        <v>1.341833085455433</v>
      </c>
      <c r="N16" s="31">
        <f t="shared" si="4"/>
        <v>3322188</v>
      </c>
      <c r="O16" s="36">
        <f t="shared" si="5"/>
        <v>1.3969414516183967</v>
      </c>
      <c r="P16" s="31">
        <v>817443</v>
      </c>
      <c r="Q16" s="31">
        <v>3187413</v>
      </c>
      <c r="R16" s="31">
        <v>3187413</v>
      </c>
      <c r="S16" s="31">
        <v>2468379</v>
      </c>
      <c r="T16" s="36">
        <f t="shared" si="6"/>
        <v>0.77441454872650639</v>
      </c>
      <c r="U16" s="36">
        <f t="shared" si="7"/>
        <v>2.9037951269996807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4623</v>
      </c>
      <c r="R17" s="31">
        <v>-1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21124</v>
      </c>
      <c r="G18" s="36">
        <f t="shared" si="0"/>
        <v>7.0413333333333328E-2</v>
      </c>
      <c r="H18" s="31">
        <v>34388</v>
      </c>
      <c r="I18" s="36">
        <f t="shared" si="1"/>
        <v>0.11462666666666667</v>
      </c>
      <c r="J18" s="31">
        <v>25248</v>
      </c>
      <c r="K18" s="36">
        <f t="shared" si="2"/>
        <v>8.4159999999999999E-2</v>
      </c>
      <c r="L18" s="31">
        <v>40446</v>
      </c>
      <c r="M18" s="36">
        <f t="shared" si="3"/>
        <v>0.13482</v>
      </c>
      <c r="N18" s="31">
        <f t="shared" si="4"/>
        <v>121206</v>
      </c>
      <c r="O18" s="36">
        <f t="shared" si="5"/>
        <v>0.40401999999999999</v>
      </c>
      <c r="P18" s="31">
        <v>34228</v>
      </c>
      <c r="Q18" s="31">
        <v>1300000</v>
      </c>
      <c r="R18" s="31">
        <v>7300000</v>
      </c>
      <c r="S18" s="31">
        <v>5133533</v>
      </c>
      <c r="T18" s="36">
        <f t="shared" si="6"/>
        <v>0.70322369863013701</v>
      </c>
      <c r="U18" s="36">
        <f t="shared" si="7"/>
        <v>0.18166413462662145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7322289</v>
      </c>
      <c r="E19" s="32">
        <f>SUM(E11:E18)</f>
        <v>5117327</v>
      </c>
      <c r="F19" s="32">
        <f>SUM(F11:F18)</f>
        <v>186047</v>
      </c>
      <c r="G19" s="37">
        <f t="shared" si="0"/>
        <v>2.5408311526627807E-2</v>
      </c>
      <c r="H19" s="32">
        <f>SUM(H11:H18)</f>
        <v>157959</v>
      </c>
      <c r="I19" s="37">
        <f t="shared" si="1"/>
        <v>2.1572352579910463E-2</v>
      </c>
      <c r="J19" s="32">
        <f>SUM(J11:J18)</f>
        <v>524772</v>
      </c>
      <c r="K19" s="37">
        <f t="shared" si="2"/>
        <v>0.10254806855219531</v>
      </c>
      <c r="L19" s="32">
        <f>SUM(L11:L18)</f>
        <v>3718654</v>
      </c>
      <c r="M19" s="37">
        <f t="shared" si="3"/>
        <v>0.72667898690077848</v>
      </c>
      <c r="N19" s="32">
        <f t="shared" si="4"/>
        <v>4587432</v>
      </c>
      <c r="O19" s="37">
        <f t="shared" si="5"/>
        <v>0.89645082286123201</v>
      </c>
      <c r="P19" s="32">
        <f>SUM(P11:P18)</f>
        <v>2709446</v>
      </c>
      <c r="Q19" s="32">
        <f>SUM(Q11:Q18)</f>
        <v>9746352</v>
      </c>
      <c r="R19" s="32">
        <f>SUM(R11:R18)</f>
        <v>14241728</v>
      </c>
      <c r="S19" s="32">
        <f>SUM(S11:S18)</f>
        <v>11228188</v>
      </c>
      <c r="T19" s="37">
        <f t="shared" si="6"/>
        <v>0.78840067722119112</v>
      </c>
      <c r="U19" s="37">
        <f t="shared" si="7"/>
        <v>0.37247762088633607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115284351</v>
      </c>
      <c r="E26" s="31">
        <v>115284348</v>
      </c>
      <c r="F26" s="31">
        <v>3364</v>
      </c>
      <c r="G26" s="36">
        <f t="shared" si="0"/>
        <v>2.9180022880989284E-5</v>
      </c>
      <c r="H26" s="31">
        <v>16597</v>
      </c>
      <c r="I26" s="36">
        <f t="shared" si="1"/>
        <v>1.439657668715158E-4</v>
      </c>
      <c r="J26" s="31">
        <v>23777</v>
      </c>
      <c r="K26" s="36">
        <f t="shared" si="2"/>
        <v>2.0624655829254462E-4</v>
      </c>
      <c r="L26" s="31">
        <v>58636</v>
      </c>
      <c r="M26" s="36">
        <f t="shared" si="3"/>
        <v>5.0862064987347631E-4</v>
      </c>
      <c r="N26" s="31">
        <f t="shared" si="4"/>
        <v>102374</v>
      </c>
      <c r="O26" s="36">
        <f t="shared" si="5"/>
        <v>8.8801300242423193E-4</v>
      </c>
      <c r="P26" s="31">
        <v>8915</v>
      </c>
      <c r="Q26" s="31">
        <v>92364656</v>
      </c>
      <c r="R26" s="31">
        <v>92364656</v>
      </c>
      <c r="S26" s="31">
        <v>31436</v>
      </c>
      <c r="T26" s="36">
        <f t="shared" si="6"/>
        <v>3.4034663648831214E-4</v>
      </c>
      <c r="U26" s="36">
        <f t="shared" si="7"/>
        <v>5.57722938867078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115284351</v>
      </c>
      <c r="E27" s="32">
        <f>SUM(E20:E26)</f>
        <v>115284348</v>
      </c>
      <c r="F27" s="32">
        <f>SUM(F20:F26)</f>
        <v>3364</v>
      </c>
      <c r="G27" s="37">
        <f t="shared" si="0"/>
        <v>2.9180022880989284E-5</v>
      </c>
      <c r="H27" s="32">
        <f>SUM(H20:H26)</f>
        <v>16597</v>
      </c>
      <c r="I27" s="37">
        <f t="shared" si="1"/>
        <v>1.439657668715158E-4</v>
      </c>
      <c r="J27" s="32">
        <f>SUM(J20:J26)</f>
        <v>23777</v>
      </c>
      <c r="K27" s="37">
        <f t="shared" si="2"/>
        <v>2.0624655829254462E-4</v>
      </c>
      <c r="L27" s="32">
        <f>SUM(L20:L26)</f>
        <v>58636</v>
      </c>
      <c r="M27" s="37">
        <f t="shared" si="3"/>
        <v>5.0862064987347631E-4</v>
      </c>
      <c r="N27" s="32">
        <f t="shared" si="4"/>
        <v>102374</v>
      </c>
      <c r="O27" s="37">
        <f t="shared" si="5"/>
        <v>8.8801300242423193E-4</v>
      </c>
      <c r="P27" s="32">
        <f>SUM(P20:P26)</f>
        <v>8915</v>
      </c>
      <c r="Q27" s="32">
        <f>SUM(Q20:Q26)</f>
        <v>92364656</v>
      </c>
      <c r="R27" s="32">
        <f>SUM(R20:R26)</f>
        <v>92364656</v>
      </c>
      <c r="S27" s="32">
        <f>SUM(S20:S26)</f>
        <v>31436</v>
      </c>
      <c r="T27" s="37">
        <f t="shared" si="6"/>
        <v>3.4034663648831214E-4</v>
      </c>
      <c r="U27" s="37">
        <f t="shared" si="7"/>
        <v>5.57722938867078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136539</v>
      </c>
      <c r="E39" s="31">
        <v>431536</v>
      </c>
      <c r="F39" s="31">
        <v>78888</v>
      </c>
      <c r="G39" s="36">
        <f t="shared" si="0"/>
        <v>0.57776898908004304</v>
      </c>
      <c r="H39" s="31">
        <v>125355</v>
      </c>
      <c r="I39" s="36">
        <f t="shared" si="1"/>
        <v>0.91808933711247331</v>
      </c>
      <c r="J39" s="31">
        <v>118863</v>
      </c>
      <c r="K39" s="36">
        <f t="shared" si="2"/>
        <v>0.27544167809869863</v>
      </c>
      <c r="L39" s="31">
        <v>132210</v>
      </c>
      <c r="M39" s="36">
        <f t="shared" si="3"/>
        <v>0.30637073152645433</v>
      </c>
      <c r="N39" s="31">
        <f t="shared" si="4"/>
        <v>455316</v>
      </c>
      <c r="O39" s="36">
        <f t="shared" si="5"/>
        <v>1.055105483667643</v>
      </c>
      <c r="P39" s="31">
        <v>42980</v>
      </c>
      <c r="Q39" s="31">
        <v>128811</v>
      </c>
      <c r="R39" s="31">
        <v>128812</v>
      </c>
      <c r="S39" s="31">
        <v>165958</v>
      </c>
      <c r="T39" s="36">
        <f t="shared" si="6"/>
        <v>1.2883737539980746</v>
      </c>
      <c r="U39" s="36">
        <f t="shared" si="7"/>
        <v>2.0760818985574687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136539</v>
      </c>
      <c r="E40" s="32">
        <f>SUM(E36:E39)</f>
        <v>431536</v>
      </c>
      <c r="F40" s="32">
        <f>SUM(F36:F39)</f>
        <v>78888</v>
      </c>
      <c r="G40" s="37">
        <f t="shared" si="0"/>
        <v>0.57776898908004304</v>
      </c>
      <c r="H40" s="32">
        <f>SUM(H36:H39)</f>
        <v>125355</v>
      </c>
      <c r="I40" s="37">
        <f t="shared" si="1"/>
        <v>0.91808933711247331</v>
      </c>
      <c r="J40" s="32">
        <f>SUM(J36:J39)</f>
        <v>118863</v>
      </c>
      <c r="K40" s="37">
        <f t="shared" si="2"/>
        <v>0.27544167809869863</v>
      </c>
      <c r="L40" s="32">
        <f>SUM(L36:L39)</f>
        <v>132210</v>
      </c>
      <c r="M40" s="37">
        <f t="shared" si="3"/>
        <v>0.30637073152645433</v>
      </c>
      <c r="N40" s="32">
        <f t="shared" si="4"/>
        <v>455316</v>
      </c>
      <c r="O40" s="37">
        <f t="shared" si="5"/>
        <v>1.055105483667643</v>
      </c>
      <c r="P40" s="32">
        <f>SUM(P36:P39)</f>
        <v>42980</v>
      </c>
      <c r="Q40" s="32">
        <f>SUM(Q36:Q39)</f>
        <v>128811</v>
      </c>
      <c r="R40" s="32">
        <f>SUM(R36:R39)</f>
        <v>128812</v>
      </c>
      <c r="S40" s="32">
        <f>SUM(S36:S39)</f>
        <v>165958</v>
      </c>
      <c r="T40" s="37">
        <f t="shared" si="6"/>
        <v>1.2883737539980746</v>
      </c>
      <c r="U40" s="37">
        <f t="shared" si="7"/>
        <v>2.0760818985574687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27027862</v>
      </c>
      <c r="E46" s="31">
        <v>26864397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26720059</v>
      </c>
      <c r="R46" s="31">
        <v>24607547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27027862</v>
      </c>
      <c r="E47" s="32">
        <f>SUM(E41:E46)</f>
        <v>26864397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26720059</v>
      </c>
      <c r="R47" s="32">
        <f>SUM(R41:R46)</f>
        <v>24607547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152300145</v>
      </c>
      <c r="E54" s="32">
        <f>SUM(E8:E9,E11:E18,E20:E26,E28:E34,E36:E39,E41:E46,E48:E52)</f>
        <v>150290502</v>
      </c>
      <c r="F54" s="32">
        <f>SUM(F8:F9,F11:F18,F20:F26,F28:F34,F36:F39,F41:F46,F48:F52)</f>
        <v>833565</v>
      </c>
      <c r="G54" s="37">
        <f t="shared" si="0"/>
        <v>5.4731727274455319E-3</v>
      </c>
      <c r="H54" s="32">
        <f>SUM(H8:H9,H11:H18,H20:H26,H28:H34,H36:H39,H41:H46,H48:H52)</f>
        <v>1066958</v>
      </c>
      <c r="I54" s="37">
        <f t="shared" si="1"/>
        <v>7.0056269480242451E-3</v>
      </c>
      <c r="J54" s="32">
        <f>SUM(J8:J9,J11:J18,J20:J26,J28:J34,J36:J39,J41:J46,J48:J52)</f>
        <v>824653</v>
      </c>
      <c r="K54" s="37">
        <f t="shared" si="2"/>
        <v>5.4870599873304039E-3</v>
      </c>
      <c r="L54" s="32">
        <f>SUM(L8:L9,L11:L18,L20:L26,L28:L34,L36:L39,L41:L46,L48:L52)</f>
        <v>4532962</v>
      </c>
      <c r="M54" s="37">
        <f t="shared" si="3"/>
        <v>3.0161333814694425E-2</v>
      </c>
      <c r="N54" s="32">
        <f t="shared" si="4"/>
        <v>7258138</v>
      </c>
      <c r="O54" s="37">
        <f t="shared" si="5"/>
        <v>4.8294056533259834E-2</v>
      </c>
      <c r="P54" s="32">
        <f>SUM(P8:P9,P11:P18,P20:P26,P28:P34,P36:P39,P41:P46,P48:P52)</f>
        <v>3309293</v>
      </c>
      <c r="Q54" s="32">
        <f>SUM(Q8:Q9,Q11:Q18,Q20:Q26,Q28:Q34,Q36:Q39,Q41:Q46,Q48:Q52)</f>
        <v>130823904</v>
      </c>
      <c r="R54" s="32">
        <f>SUM(R8:R9,R11:R18,R20:R26,R28:R34,R36:R39,R41:R46,R48:R52)</f>
        <v>133714629</v>
      </c>
      <c r="S54" s="32">
        <f>SUM(S8:S9,S11:S18,S20:S26,S28:S34,S36:S39,S41:S46,S48:S52)</f>
        <v>13951609</v>
      </c>
      <c r="T54" s="37">
        <f t="shared" si="6"/>
        <v>0.10433868832706406</v>
      </c>
      <c r="U54" s="37">
        <f t="shared" si="7"/>
        <v>0.36976750018810667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7651</v>
      </c>
      <c r="E57" s="31">
        <v>7651</v>
      </c>
      <c r="F57" s="31">
        <v>8595</v>
      </c>
      <c r="G57" s="36">
        <f t="shared" ref="G57:G85" si="8">IF(($D57      =0),0,($F57      /$D57      ))</f>
        <v>1.1233825643706705</v>
      </c>
      <c r="H57" s="31">
        <v>11743</v>
      </c>
      <c r="I57" s="36">
        <f t="shared" ref="I57:I85" si="9">IF(($D57      =0),0,($H57      /$D57      ))</f>
        <v>1.5348320480982878</v>
      </c>
      <c r="J57" s="31">
        <v>5117</v>
      </c>
      <c r="K57" s="36">
        <f t="shared" ref="K57:K85" si="10">IF(($E57      =0),0,($J57      /$E57      ))</f>
        <v>0.6688014638609332</v>
      </c>
      <c r="L57" s="31">
        <v>3895</v>
      </c>
      <c r="M57" s="36">
        <f t="shared" ref="M57:M85" si="11">IF(($E57      =0),0,($L57      /$E57      ))</f>
        <v>0.50908377989805254</v>
      </c>
      <c r="N57" s="31">
        <f t="shared" ref="N57:N85" si="12">$F57      +$H57      +$J57      +$L57</f>
        <v>29350</v>
      </c>
      <c r="O57" s="36">
        <f t="shared" ref="O57:O85" si="13">IF(($E57      =0),0,($N57      /$E57      ))</f>
        <v>3.836099856227944</v>
      </c>
      <c r="P57" s="31">
        <v>1651</v>
      </c>
      <c r="Q57" s="31">
        <v>7266</v>
      </c>
      <c r="R57" s="31">
        <v>7266</v>
      </c>
      <c r="S57" s="31">
        <v>15941</v>
      </c>
      <c r="T57" s="36">
        <f t="shared" ref="T57:T85" si="14">IF(($R57      =0),0,($S57      /$R57      ))</f>
        <v>2.1939168731076246</v>
      </c>
      <c r="U57" s="36">
        <f t="shared" ref="U57:U85" si="15">IF(($P57      =0),0,(($L57      /$P57      )-1))</f>
        <v>1.359176256814052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7651</v>
      </c>
      <c r="E58" s="32">
        <f>E57</f>
        <v>7651</v>
      </c>
      <c r="F58" s="32">
        <f>F57</f>
        <v>8595</v>
      </c>
      <c r="G58" s="37">
        <f t="shared" si="8"/>
        <v>1.1233825643706705</v>
      </c>
      <c r="H58" s="32">
        <f>H57</f>
        <v>11743</v>
      </c>
      <c r="I58" s="37">
        <f t="shared" si="9"/>
        <v>1.5348320480982878</v>
      </c>
      <c r="J58" s="32">
        <f>J57</f>
        <v>5117</v>
      </c>
      <c r="K58" s="37">
        <f t="shared" si="10"/>
        <v>0.6688014638609332</v>
      </c>
      <c r="L58" s="32">
        <f>L57</f>
        <v>3895</v>
      </c>
      <c r="M58" s="37">
        <f t="shared" si="11"/>
        <v>0.50908377989805254</v>
      </c>
      <c r="N58" s="32">
        <f t="shared" si="12"/>
        <v>29350</v>
      </c>
      <c r="O58" s="37">
        <f t="shared" si="13"/>
        <v>3.836099856227944</v>
      </c>
      <c r="P58" s="32">
        <f>P57</f>
        <v>1651</v>
      </c>
      <c r="Q58" s="32">
        <f>Q57</f>
        <v>7266</v>
      </c>
      <c r="R58" s="32">
        <f>R57</f>
        <v>7266</v>
      </c>
      <c r="S58" s="32">
        <f>S57</f>
        <v>15941</v>
      </c>
      <c r="T58" s="37">
        <f t="shared" si="14"/>
        <v>2.1939168731076246</v>
      </c>
      <c r="U58" s="37">
        <f t="shared" si="15"/>
        <v>1.359176256814052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-36784</v>
      </c>
      <c r="E68" s="31">
        <v>-38590</v>
      </c>
      <c r="F68" s="31">
        <v>-10794</v>
      </c>
      <c r="G68" s="36">
        <f t="shared" si="8"/>
        <v>0.29344280121792082</v>
      </c>
      <c r="H68" s="31">
        <v>-9609</v>
      </c>
      <c r="I68" s="36">
        <f t="shared" si="9"/>
        <v>0.26122770769899956</v>
      </c>
      <c r="J68" s="31">
        <v>0</v>
      </c>
      <c r="K68" s="36">
        <f t="shared" si="10"/>
        <v>0</v>
      </c>
      <c r="L68" s="31">
        <v>-674</v>
      </c>
      <c r="M68" s="36">
        <f t="shared" si="11"/>
        <v>1.7465664679968903E-2</v>
      </c>
      <c r="N68" s="31">
        <f t="shared" si="12"/>
        <v>-21077</v>
      </c>
      <c r="O68" s="36">
        <f t="shared" si="13"/>
        <v>0.54617776626068926</v>
      </c>
      <c r="P68" s="31">
        <v>-9114</v>
      </c>
      <c r="Q68" s="31">
        <v>-33341</v>
      </c>
      <c r="R68" s="31">
        <v>-33341</v>
      </c>
      <c r="S68" s="31">
        <v>-20203</v>
      </c>
      <c r="T68" s="36">
        <f t="shared" si="14"/>
        <v>0.60595063135478844</v>
      </c>
      <c r="U68" s="36">
        <f t="shared" si="15"/>
        <v>-0.92604783849023486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100000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83000</v>
      </c>
      <c r="K69" s="36">
        <f t="shared" si="10"/>
        <v>0.83</v>
      </c>
      <c r="L69" s="31">
        <v>10500</v>
      </c>
      <c r="M69" s="36">
        <f t="shared" si="11"/>
        <v>0.105</v>
      </c>
      <c r="N69" s="31">
        <f t="shared" si="12"/>
        <v>93500</v>
      </c>
      <c r="O69" s="36">
        <f t="shared" si="13"/>
        <v>0.93500000000000005</v>
      </c>
      <c r="P69" s="31">
        <v>0</v>
      </c>
      <c r="Q69" s="31">
        <v>0</v>
      </c>
      <c r="R69" s="31">
        <v>1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-36784</v>
      </c>
      <c r="E70" s="32">
        <f>SUM(E64:E69)</f>
        <v>61410</v>
      </c>
      <c r="F70" s="32">
        <f>SUM(F64:F69)</f>
        <v>-10794</v>
      </c>
      <c r="G70" s="37">
        <f t="shared" si="8"/>
        <v>0.29344280121792082</v>
      </c>
      <c r="H70" s="32">
        <f>SUM(H64:H69)</f>
        <v>-9609</v>
      </c>
      <c r="I70" s="37">
        <f t="shared" si="9"/>
        <v>0.26122770769899956</v>
      </c>
      <c r="J70" s="32">
        <f>SUM(J64:J69)</f>
        <v>83000</v>
      </c>
      <c r="K70" s="37">
        <f t="shared" si="10"/>
        <v>1.3515714053085817</v>
      </c>
      <c r="L70" s="32">
        <f>SUM(L64:L69)</f>
        <v>9826</v>
      </c>
      <c r="M70" s="37">
        <f t="shared" si="11"/>
        <v>0.16000651359713403</v>
      </c>
      <c r="N70" s="32">
        <f t="shared" si="12"/>
        <v>72423</v>
      </c>
      <c r="O70" s="37">
        <f t="shared" si="13"/>
        <v>1.1793356130923303</v>
      </c>
      <c r="P70" s="32">
        <f>SUM(P64:P69)</f>
        <v>-9114</v>
      </c>
      <c r="Q70" s="32">
        <f>SUM(Q64:Q69)</f>
        <v>-33341</v>
      </c>
      <c r="R70" s="32">
        <f>SUM(R64:R69)</f>
        <v>-33340</v>
      </c>
      <c r="S70" s="32">
        <f>SUM(S64:S69)</f>
        <v>-20203</v>
      </c>
      <c r="T70" s="37">
        <f t="shared" si="14"/>
        <v>0.60596880623875227</v>
      </c>
      <c r="U70" s="37">
        <f t="shared" si="15"/>
        <v>-2.0781215712091288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-2762004</v>
      </c>
      <c r="E77" s="31">
        <v>-2762004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58879</v>
      </c>
      <c r="Q77" s="31">
        <v>0</v>
      </c>
      <c r="R77" s="31">
        <v>0</v>
      </c>
      <c r="S77" s="31">
        <v>58879</v>
      </c>
      <c r="T77" s="36">
        <f t="shared" si="14"/>
        <v>0</v>
      </c>
      <c r="U77" s="36">
        <f t="shared" si="15"/>
        <v>-1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-2762004</v>
      </c>
      <c r="E78" s="32">
        <f>SUM(E71:E77)</f>
        <v>-2762004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58879</v>
      </c>
      <c r="Q78" s="32">
        <f>SUM(Q71:Q77)</f>
        <v>0</v>
      </c>
      <c r="R78" s="32">
        <f>SUM(R71:R77)</f>
        <v>0</v>
      </c>
      <c r="S78" s="32">
        <f>SUM(S71:S77)</f>
        <v>58879</v>
      </c>
      <c r="T78" s="37">
        <f t="shared" si="14"/>
        <v>0</v>
      </c>
      <c r="U78" s="37">
        <f t="shared" si="15"/>
        <v>-1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-2791137</v>
      </c>
      <c r="E85" s="32">
        <f>SUM(E57,E59:E62,E64:E69,E71:E77,E79:E83)</f>
        <v>-2692943</v>
      </c>
      <c r="F85" s="32">
        <f>SUM(F57,F59:F62,F64:F69,F71:F77,F79:F83)</f>
        <v>-2199</v>
      </c>
      <c r="G85" s="37">
        <f t="shared" si="8"/>
        <v>7.8785097256064464E-4</v>
      </c>
      <c r="H85" s="32">
        <f>SUM(H57,H59:H62,H64:H69,H71:H77,H79:H83)</f>
        <v>2134</v>
      </c>
      <c r="I85" s="37">
        <f t="shared" si="9"/>
        <v>-7.6456297200746507E-4</v>
      </c>
      <c r="J85" s="32">
        <f>SUM(J57,J59:J62,J64:J69,J71:J77,J79:J83)</f>
        <v>88117</v>
      </c>
      <c r="K85" s="37">
        <f t="shared" si="10"/>
        <v>-3.2721450101246108E-2</v>
      </c>
      <c r="L85" s="32">
        <f>SUM(L57,L59:L62,L64:L69,L71:L77,L79:L83)</f>
        <v>13721</v>
      </c>
      <c r="M85" s="37">
        <f t="shared" si="11"/>
        <v>-5.0951691142367295E-3</v>
      </c>
      <c r="N85" s="32">
        <f t="shared" si="12"/>
        <v>101773</v>
      </c>
      <c r="O85" s="37">
        <f t="shared" si="13"/>
        <v>-3.779248205402045E-2</v>
      </c>
      <c r="P85" s="32">
        <f>SUM(P57,P59:P62,P64:P69,P71:P77,P79:P83)</f>
        <v>51416</v>
      </c>
      <c r="Q85" s="32">
        <f>SUM(Q57,Q59:Q62,Q64:Q69,Q71:Q77,Q79:Q83)</f>
        <v>-26075</v>
      </c>
      <c r="R85" s="32">
        <f>SUM(R57,R59:R62,R64:R69,R71:R77,R79:R83)</f>
        <v>-26074</v>
      </c>
      <c r="S85" s="32">
        <f>SUM(S57,S59:S62,S64:S69,S71:S77,S79:S83)</f>
        <v>54617</v>
      </c>
      <c r="T85" s="37">
        <f t="shared" si="14"/>
        <v>-2.0946920303750862</v>
      </c>
      <c r="U85" s="37">
        <f t="shared" si="15"/>
        <v>-0.73313754473315695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202970250</v>
      </c>
      <c r="E88" s="31">
        <v>203806308</v>
      </c>
      <c r="F88" s="31">
        <v>106366177</v>
      </c>
      <c r="G88" s="36">
        <f t="shared" ref="G88:G99" si="16">IF(($D88      =0),0,($F88      /$D88      ))</f>
        <v>0.52404811542578289</v>
      </c>
      <c r="H88" s="31">
        <v>25322000</v>
      </c>
      <c r="I88" s="36">
        <f t="shared" ref="I88:I99" si="17">IF(($D88      =0),0,($H88      /$D88      ))</f>
        <v>0.12475719963886334</v>
      </c>
      <c r="J88" s="31">
        <v>70816762</v>
      </c>
      <c r="K88" s="36">
        <f t="shared" ref="K88:K99" si="18">IF(($E88      =0),0,($J88      /$E88      ))</f>
        <v>0.34747090359931354</v>
      </c>
      <c r="L88" s="31">
        <v>6936115</v>
      </c>
      <c r="M88" s="36">
        <f t="shared" ref="M88:M99" si="19">IF(($E88      =0),0,($L88      /$E88      ))</f>
        <v>3.4032876941178875E-2</v>
      </c>
      <c r="N88" s="31">
        <f t="shared" ref="N88:N99" si="20">$F88      +$H88      +$J88      +$L88</f>
        <v>209441054</v>
      </c>
      <c r="O88" s="36">
        <f t="shared" ref="O88:O99" si="21">IF(($E88      =0),0,($N88      /$E88      ))</f>
        <v>1.0276475544613664</v>
      </c>
      <c r="P88" s="31">
        <v>8054288</v>
      </c>
      <c r="Q88" s="31">
        <v>194404250</v>
      </c>
      <c r="R88" s="31">
        <v>194900258</v>
      </c>
      <c r="S88" s="31">
        <v>198133132</v>
      </c>
      <c r="T88" s="36">
        <f t="shared" ref="T88:T99" si="22">IF(($R88      =0),0,($S88      /$R88      ))</f>
        <v>1.0165873254000515</v>
      </c>
      <c r="U88" s="36">
        <f t="shared" ref="U88:U99" si="23">IF(($P88      =0),0,(($L88      /$P88      )-1))</f>
        <v>-0.13882952782418512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30649000</v>
      </c>
      <c r="E89" s="31">
        <v>30649000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205736</v>
      </c>
      <c r="K89" s="36">
        <f t="shared" si="18"/>
        <v>6.7126496786192045E-3</v>
      </c>
      <c r="L89" s="31">
        <v>13938642</v>
      </c>
      <c r="M89" s="36">
        <f t="shared" si="19"/>
        <v>0.45478292929622499</v>
      </c>
      <c r="N89" s="31">
        <f t="shared" si="20"/>
        <v>14144378</v>
      </c>
      <c r="O89" s="36">
        <f t="shared" si="21"/>
        <v>0.46149557897484422</v>
      </c>
      <c r="P89" s="31">
        <v>7716689</v>
      </c>
      <c r="Q89" s="31">
        <v>29433000</v>
      </c>
      <c r="R89" s="31">
        <v>29433000</v>
      </c>
      <c r="S89" s="31">
        <v>7877218</v>
      </c>
      <c r="T89" s="36">
        <f t="shared" si="22"/>
        <v>0.26763218156491014</v>
      </c>
      <c r="U89" s="36">
        <f t="shared" si="23"/>
        <v>0.80629827118858888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96438415</v>
      </c>
      <c r="E90" s="31">
        <v>95938415</v>
      </c>
      <c r="F90" s="31">
        <v>481301</v>
      </c>
      <c r="G90" s="36">
        <f t="shared" si="16"/>
        <v>4.9907601654382234E-3</v>
      </c>
      <c r="H90" s="31">
        <v>-128066232</v>
      </c>
      <c r="I90" s="36">
        <f t="shared" si="17"/>
        <v>-1.3279586977865616</v>
      </c>
      <c r="J90" s="31">
        <v>103749052</v>
      </c>
      <c r="K90" s="36">
        <f t="shared" si="18"/>
        <v>1.0814130293897393</v>
      </c>
      <c r="L90" s="31">
        <v>102185021</v>
      </c>
      <c r="M90" s="36">
        <f t="shared" si="19"/>
        <v>1.0651105816163422</v>
      </c>
      <c r="N90" s="31">
        <f t="shared" si="20"/>
        <v>78349142</v>
      </c>
      <c r="O90" s="36">
        <f t="shared" si="21"/>
        <v>0.81666079223843757</v>
      </c>
      <c r="P90" s="31">
        <v>3780337</v>
      </c>
      <c r="Q90" s="31">
        <v>3610794</v>
      </c>
      <c r="R90" s="31">
        <v>89970300</v>
      </c>
      <c r="S90" s="31">
        <v>29054463</v>
      </c>
      <c r="T90" s="36">
        <f t="shared" si="22"/>
        <v>0.32293393486517219</v>
      </c>
      <c r="U90" s="36">
        <f t="shared" si="23"/>
        <v>26.030664461924957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330057665</v>
      </c>
      <c r="E91" s="32">
        <f>SUM(E88:E90)</f>
        <v>330393723</v>
      </c>
      <c r="F91" s="32">
        <f>SUM(F88:F90)</f>
        <v>106847478</v>
      </c>
      <c r="G91" s="37">
        <f t="shared" si="16"/>
        <v>0.32372366810508701</v>
      </c>
      <c r="H91" s="32">
        <f>SUM(H88:H90)</f>
        <v>-102744232</v>
      </c>
      <c r="I91" s="37">
        <f t="shared" si="17"/>
        <v>-0.31129176169867168</v>
      </c>
      <c r="J91" s="32">
        <f>SUM(J88:J90)</f>
        <v>174771550</v>
      </c>
      <c r="K91" s="37">
        <f t="shared" si="18"/>
        <v>0.52897963197684605</v>
      </c>
      <c r="L91" s="32">
        <f>SUM(L88:L90)</f>
        <v>123059778</v>
      </c>
      <c r="M91" s="37">
        <f t="shared" si="19"/>
        <v>0.37246403134601924</v>
      </c>
      <c r="N91" s="32">
        <f t="shared" si="20"/>
        <v>301934574</v>
      </c>
      <c r="O91" s="37">
        <f t="shared" si="21"/>
        <v>0.91386292469000685</v>
      </c>
      <c r="P91" s="32">
        <f>SUM(P88:P90)</f>
        <v>19551314</v>
      </c>
      <c r="Q91" s="32">
        <f>SUM(Q88:Q90)</f>
        <v>227448044</v>
      </c>
      <c r="R91" s="32">
        <f>SUM(R88:R90)</f>
        <v>314303558</v>
      </c>
      <c r="S91" s="32">
        <f>SUM(S88:S90)</f>
        <v>235064813</v>
      </c>
      <c r="T91" s="37">
        <f t="shared" si="22"/>
        <v>0.74789103405568191</v>
      </c>
      <c r="U91" s="37">
        <f t="shared" si="23"/>
        <v>5.2941947533551961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44529248</v>
      </c>
      <c r="E92" s="31">
        <v>44529248</v>
      </c>
      <c r="F92" s="31">
        <v>7118611</v>
      </c>
      <c r="G92" s="36">
        <f t="shared" si="16"/>
        <v>0.15986371474317285</v>
      </c>
      <c r="H92" s="31">
        <v>10830645</v>
      </c>
      <c r="I92" s="36">
        <f t="shared" si="17"/>
        <v>0.24322541894262395</v>
      </c>
      <c r="J92" s="31">
        <v>10437711</v>
      </c>
      <c r="K92" s="36">
        <f t="shared" si="18"/>
        <v>0.23440124117972977</v>
      </c>
      <c r="L92" s="31">
        <v>9666444</v>
      </c>
      <c r="M92" s="36">
        <f t="shared" si="19"/>
        <v>0.2170807825005264</v>
      </c>
      <c r="N92" s="31">
        <f t="shared" si="20"/>
        <v>38053411</v>
      </c>
      <c r="O92" s="36">
        <f t="shared" si="21"/>
        <v>0.85457115736605294</v>
      </c>
      <c r="P92" s="31">
        <v>10531598</v>
      </c>
      <c r="Q92" s="31">
        <v>61333162</v>
      </c>
      <c r="R92" s="31">
        <v>61358329</v>
      </c>
      <c r="S92" s="31">
        <v>40418934</v>
      </c>
      <c r="T92" s="36">
        <f t="shared" si="22"/>
        <v>0.65873589875630412</v>
      </c>
      <c r="U92" s="36">
        <f t="shared" si="23"/>
        <v>-8.2148407107829224E-2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5284254</v>
      </c>
      <c r="E93" s="31">
        <v>4713505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4112772</v>
      </c>
      <c r="M93" s="36">
        <f t="shared" si="19"/>
        <v>0.87255068149922399</v>
      </c>
      <c r="N93" s="31">
        <f t="shared" si="20"/>
        <v>4112772</v>
      </c>
      <c r="O93" s="36">
        <f t="shared" si="21"/>
        <v>0.87255068149922399</v>
      </c>
      <c r="P93" s="31">
        <v>0</v>
      </c>
      <c r="Q93" s="31">
        <v>5952477</v>
      </c>
      <c r="R93" s="31">
        <v>5892407</v>
      </c>
      <c r="S93" s="31">
        <v>1687197</v>
      </c>
      <c r="T93" s="36">
        <f t="shared" si="22"/>
        <v>0.28633409063562648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1811356</v>
      </c>
      <c r="E94" s="31">
        <v>5750171</v>
      </c>
      <c r="F94" s="31">
        <v>910130</v>
      </c>
      <c r="G94" s="36">
        <f t="shared" si="16"/>
        <v>0.5024578271747796</v>
      </c>
      <c r="H94" s="31">
        <v>481567</v>
      </c>
      <c r="I94" s="36">
        <f t="shared" si="17"/>
        <v>0.26585994139197378</v>
      </c>
      <c r="J94" s="31">
        <v>2176894</v>
      </c>
      <c r="K94" s="36">
        <f t="shared" si="18"/>
        <v>0.37857900225923719</v>
      </c>
      <c r="L94" s="31">
        <v>1579354</v>
      </c>
      <c r="M94" s="36">
        <f t="shared" si="19"/>
        <v>0.2746620926577662</v>
      </c>
      <c r="N94" s="31">
        <f t="shared" si="20"/>
        <v>5147945</v>
      </c>
      <c r="O94" s="36">
        <f t="shared" si="21"/>
        <v>0.89526815811216742</v>
      </c>
      <c r="P94" s="31">
        <v>444600</v>
      </c>
      <c r="Q94" s="31">
        <v>4687254</v>
      </c>
      <c r="R94" s="31">
        <v>5404766</v>
      </c>
      <c r="S94" s="31">
        <v>2210371</v>
      </c>
      <c r="T94" s="36">
        <f t="shared" si="22"/>
        <v>0.40896701170781491</v>
      </c>
      <c r="U94" s="36">
        <f t="shared" si="23"/>
        <v>2.5523031938821412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1680000</v>
      </c>
      <c r="E95" s="31">
        <v>1680000</v>
      </c>
      <c r="F95" s="31">
        <v>95000</v>
      </c>
      <c r="G95" s="36">
        <f t="shared" si="16"/>
        <v>5.6547619047619048E-2</v>
      </c>
      <c r="H95" s="31">
        <v>40000</v>
      </c>
      <c r="I95" s="36">
        <f t="shared" si="17"/>
        <v>2.3809523809523808E-2</v>
      </c>
      <c r="J95" s="31">
        <v>30000</v>
      </c>
      <c r="K95" s="36">
        <f t="shared" si="18"/>
        <v>1.7857142857142856E-2</v>
      </c>
      <c r="L95" s="31">
        <v>55000</v>
      </c>
      <c r="M95" s="36">
        <f t="shared" si="19"/>
        <v>3.273809523809524E-2</v>
      </c>
      <c r="N95" s="31">
        <f t="shared" si="20"/>
        <v>220000</v>
      </c>
      <c r="O95" s="36">
        <f t="shared" si="21"/>
        <v>0.13095238095238096</v>
      </c>
      <c r="P95" s="31">
        <v>45000</v>
      </c>
      <c r="Q95" s="31">
        <v>1575000</v>
      </c>
      <c r="R95" s="31">
        <v>1575000</v>
      </c>
      <c r="S95" s="31">
        <v>212000</v>
      </c>
      <c r="T95" s="36">
        <f t="shared" si="22"/>
        <v>0.13460317460317461</v>
      </c>
      <c r="U95" s="36">
        <f t="shared" si="23"/>
        <v>0.22222222222222232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53304858</v>
      </c>
      <c r="E96" s="32">
        <f>SUM(E92:E95)</f>
        <v>56672924</v>
      </c>
      <c r="F96" s="32">
        <f>SUM(F92:F95)</f>
        <v>8123741</v>
      </c>
      <c r="G96" s="37">
        <f t="shared" si="16"/>
        <v>0.15240151282271497</v>
      </c>
      <c r="H96" s="32">
        <f>SUM(H92:H95)</f>
        <v>11352212</v>
      </c>
      <c r="I96" s="37">
        <f t="shared" si="17"/>
        <v>0.21296768110703906</v>
      </c>
      <c r="J96" s="32">
        <f>SUM(J92:J95)</f>
        <v>12644605</v>
      </c>
      <c r="K96" s="37">
        <f t="shared" si="18"/>
        <v>0.22311545103972402</v>
      </c>
      <c r="L96" s="32">
        <f>SUM(L92:L95)</f>
        <v>15413570</v>
      </c>
      <c r="M96" s="37">
        <f t="shared" si="19"/>
        <v>0.27197414412568516</v>
      </c>
      <c r="N96" s="32">
        <f t="shared" si="20"/>
        <v>47534128</v>
      </c>
      <c r="O96" s="37">
        <f t="shared" si="21"/>
        <v>0.83874493576509301</v>
      </c>
      <c r="P96" s="32">
        <f>SUM(P92:P95)</f>
        <v>11021198</v>
      </c>
      <c r="Q96" s="32">
        <f>SUM(Q92:Q95)</f>
        <v>73547893</v>
      </c>
      <c r="R96" s="32">
        <f>SUM(R92:R95)</f>
        <v>74230502</v>
      </c>
      <c r="S96" s="32">
        <f>SUM(S92:S95)</f>
        <v>44528502</v>
      </c>
      <c r="T96" s="37">
        <f t="shared" si="22"/>
        <v>0.59986798957657594</v>
      </c>
      <c r="U96" s="37">
        <f t="shared" si="23"/>
        <v>0.39853852548516056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208039505</v>
      </c>
      <c r="E97" s="31">
        <v>4438605</v>
      </c>
      <c r="F97" s="31">
        <v>85783666</v>
      </c>
      <c r="G97" s="36">
        <f t="shared" si="16"/>
        <v>0.41234315569055019</v>
      </c>
      <c r="H97" s="31">
        <v>68911196</v>
      </c>
      <c r="I97" s="36">
        <f t="shared" si="17"/>
        <v>0.33124091503678593</v>
      </c>
      <c r="J97" s="31">
        <v>746056</v>
      </c>
      <c r="K97" s="36">
        <f t="shared" si="18"/>
        <v>0.16808344063055847</v>
      </c>
      <c r="L97" s="31">
        <v>0</v>
      </c>
      <c r="M97" s="36">
        <f t="shared" si="19"/>
        <v>0</v>
      </c>
      <c r="N97" s="31">
        <f t="shared" si="20"/>
        <v>155440918</v>
      </c>
      <c r="O97" s="36">
        <f t="shared" si="21"/>
        <v>35.020218739896883</v>
      </c>
      <c r="P97" s="31">
        <v>1676963</v>
      </c>
      <c r="Q97" s="31">
        <v>187779068</v>
      </c>
      <c r="R97" s="31">
        <v>188081940</v>
      </c>
      <c r="S97" s="31">
        <v>186612016</v>
      </c>
      <c r="T97" s="36">
        <f t="shared" si="22"/>
        <v>0.99218466164268615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792000</v>
      </c>
      <c r="E99" s="31">
        <v>4702278</v>
      </c>
      <c r="F99" s="31">
        <v>330000</v>
      </c>
      <c r="G99" s="36">
        <f t="shared" si="16"/>
        <v>0.41666666666666669</v>
      </c>
      <c r="H99" s="31">
        <v>2211626</v>
      </c>
      <c r="I99" s="36">
        <f t="shared" si="17"/>
        <v>2.7924570707070706</v>
      </c>
      <c r="J99" s="31">
        <v>398542</v>
      </c>
      <c r="K99" s="36">
        <f t="shared" si="18"/>
        <v>8.4755091043107189E-2</v>
      </c>
      <c r="L99" s="31">
        <v>1713332</v>
      </c>
      <c r="M99" s="36">
        <f t="shared" si="19"/>
        <v>0.36436212405987056</v>
      </c>
      <c r="N99" s="31">
        <f t="shared" si="20"/>
        <v>4653500</v>
      </c>
      <c r="O99" s="36">
        <f t="shared" si="21"/>
        <v>0.98962672985306266</v>
      </c>
      <c r="P99" s="31">
        <v>2106222</v>
      </c>
      <c r="Q99" s="31">
        <v>7578030</v>
      </c>
      <c r="R99" s="31">
        <v>8051458</v>
      </c>
      <c r="S99" s="31">
        <v>8409102</v>
      </c>
      <c r="T99" s="36">
        <f t="shared" si="22"/>
        <v>1.0444197808645341</v>
      </c>
      <c r="U99" s="36">
        <f t="shared" si="23"/>
        <v>-0.18653779136292381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49252588</v>
      </c>
      <c r="E100" s="31">
        <v>49831368</v>
      </c>
      <c r="F100" s="31">
        <v>15084956</v>
      </c>
      <c r="G100" s="36">
        <f>IF(($D100     =0),0,($F100     /$D100     ))</f>
        <v>0.30627742850791922</v>
      </c>
      <c r="H100" s="31">
        <v>23753466</v>
      </c>
      <c r="I100" s="36">
        <f>IF(($D100     =0),0,($H100     /$D100     ))</f>
        <v>0.48227853529239928</v>
      </c>
      <c r="J100" s="31">
        <v>9027773</v>
      </c>
      <c r="K100" s="36">
        <f>IF(($E100     =0),0,($J100     /$E100     ))</f>
        <v>0.18116646928095573</v>
      </c>
      <c r="L100" s="31">
        <v>119914</v>
      </c>
      <c r="M100" s="36">
        <f>IF(($E100     =0),0,($L100     /$E100     ))</f>
        <v>2.406395907092095E-3</v>
      </c>
      <c r="N100" s="31">
        <f>$F100     +$H100     +$J100     +$L100</f>
        <v>47986109</v>
      </c>
      <c r="O100" s="36">
        <f>IF(($E100     =0),0,($N100     /$E100     ))</f>
        <v>0.96296993090777683</v>
      </c>
      <c r="P100" s="31">
        <v>290585</v>
      </c>
      <c r="Q100" s="31">
        <v>46719792</v>
      </c>
      <c r="R100" s="31">
        <v>48503705</v>
      </c>
      <c r="S100" s="31">
        <v>46984458</v>
      </c>
      <c r="T100" s="36">
        <f>IF(($R100     =0),0,($S100     /$R100     ))</f>
        <v>0.968677712352077</v>
      </c>
      <c r="U100" s="36">
        <f>IF(($P100     =0),0,(($L100     /$P100     )-1))</f>
        <v>-0.58733589139150333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258084093</v>
      </c>
      <c r="E101" s="32">
        <f>SUM(E97:E100)</f>
        <v>58972251</v>
      </c>
      <c r="F101" s="32">
        <f>SUM(F97:F100)</f>
        <v>101198622</v>
      </c>
      <c r="G101" s="37">
        <f>IF(($D101     =0),0,($F101     /$D101     ))</f>
        <v>0.39211491426556072</v>
      </c>
      <c r="H101" s="32">
        <f>SUM(H97:H100)</f>
        <v>94876288</v>
      </c>
      <c r="I101" s="37">
        <f>IF(($D101     =0),0,($H101     /$D101     ))</f>
        <v>0.36761772838126833</v>
      </c>
      <c r="J101" s="32">
        <f>SUM(J97:J100)</f>
        <v>10172371</v>
      </c>
      <c r="K101" s="37">
        <f>IF(($E101     =0),0,($J101     /$E101     ))</f>
        <v>0.17249419561752866</v>
      </c>
      <c r="L101" s="32">
        <f>SUM(L97:L100)</f>
        <v>1833246</v>
      </c>
      <c r="M101" s="37">
        <f>IF(($E101     =0),0,($L101     /$E101     ))</f>
        <v>3.1086586808429611E-2</v>
      </c>
      <c r="N101" s="32">
        <f>$F101     +$H101     +$J101     +$L101</f>
        <v>208080527</v>
      </c>
      <c r="O101" s="37">
        <f>IF(($E101     =0),0,($N101     /$E101     ))</f>
        <v>3.528448100107286</v>
      </c>
      <c r="P101" s="32">
        <f>SUM(P97:P100)</f>
        <v>4073770</v>
      </c>
      <c r="Q101" s="32">
        <f>SUM(Q97:Q100)</f>
        <v>242076890</v>
      </c>
      <c r="R101" s="32">
        <f>SUM(R97:R100)</f>
        <v>244637103</v>
      </c>
      <c r="S101" s="32">
        <f>SUM(S97:S100)</f>
        <v>242005576</v>
      </c>
      <c r="T101" s="37">
        <f>IF(($R101     =0),0,($S101     /$R101     ))</f>
        <v>0.98924314027704952</v>
      </c>
      <c r="U101" s="37">
        <f>IF(($P101     =0),0,(($L101     /$P101     )-1))</f>
        <v>-0.5499878490931005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641446616</v>
      </c>
      <c r="E102" s="32">
        <f>SUM(E88:E90,E92:E95,E97:E100)</f>
        <v>446038898</v>
      </c>
      <c r="F102" s="32">
        <f>SUM(F88:F90,F92:F95,F97:F100)</f>
        <v>216169841</v>
      </c>
      <c r="G102" s="37">
        <f>IF(($D102     =0),0,($F102     /$D102     ))</f>
        <v>0.33700363460955574</v>
      </c>
      <c r="H102" s="32">
        <f>SUM(H88:H90,H92:H95,H97:H100)</f>
        <v>3484268</v>
      </c>
      <c r="I102" s="37">
        <f>IF(($D102     =0),0,($H102     /$D102     ))</f>
        <v>5.4318908434306873E-3</v>
      </c>
      <c r="J102" s="32">
        <f>SUM(J88:J90,J92:J95,J97:J100)</f>
        <v>197588526</v>
      </c>
      <c r="K102" s="37">
        <f>IF(($E102     =0),0,($J102     /$E102     ))</f>
        <v>0.44298496585380764</v>
      </c>
      <c r="L102" s="32">
        <f>SUM(L88:L90,L92:L95,L97:L100)</f>
        <v>140306594</v>
      </c>
      <c r="M102" s="37">
        <f>IF(($E102     =0),0,($L102     /$E102     ))</f>
        <v>0.31456134123979473</v>
      </c>
      <c r="N102" s="32">
        <f>$F102     +$H102     +$J102     +$L102</f>
        <v>557549229</v>
      </c>
      <c r="O102" s="37">
        <f>IF(($E102     =0),0,($N102     /$E102     ))</f>
        <v>1.2500013597468802</v>
      </c>
      <c r="P102" s="32">
        <f>SUM(P88:P90,P92:P95,P97:P100)</f>
        <v>34646282</v>
      </c>
      <c r="Q102" s="32">
        <f>SUM(Q88:Q90,Q92:Q95,Q97:Q100)</f>
        <v>543072827</v>
      </c>
      <c r="R102" s="32">
        <f>SUM(R88:R90,R92:R95,R97:R100)</f>
        <v>633171163</v>
      </c>
      <c r="S102" s="32">
        <f>SUM(S88:S90,S92:S95,S97:S100)</f>
        <v>521598891</v>
      </c>
      <c r="T102" s="37">
        <f>IF(($R102     =0),0,($S102     /$R102     ))</f>
        <v>0.82378813420471586</v>
      </c>
      <c r="U102" s="37">
        <f>IF(($P102     =0),0,(($L102     /$P102     )-1))</f>
        <v>3.0496868899237155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272761040</v>
      </c>
      <c r="E105" s="31">
        <v>272761040</v>
      </c>
      <c r="F105" s="31">
        <v>27347869</v>
      </c>
      <c r="G105" s="36">
        <f t="shared" ref="G105:G136" si="24">IF(($D105     =0),0,($F105     /$D105     ))</f>
        <v>0.10026310575733249</v>
      </c>
      <c r="H105" s="31">
        <v>116385316</v>
      </c>
      <c r="I105" s="36">
        <f t="shared" ref="I105:I136" si="25">IF(($D105     =0),0,($H105     /$D105     ))</f>
        <v>0.42669332834337337</v>
      </c>
      <c r="J105" s="31">
        <v>11541801</v>
      </c>
      <c r="K105" s="36">
        <f t="shared" ref="K105:K136" si="26">IF(($E105     =0),0,($J105     /$E105     ))</f>
        <v>4.2314697876206953E-2</v>
      </c>
      <c r="L105" s="31">
        <v>81532953</v>
      </c>
      <c r="M105" s="36">
        <f t="shared" ref="M105:M136" si="27">IF(($E105     =0),0,($L105     /$E105     ))</f>
        <v>0.29891715107113537</v>
      </c>
      <c r="N105" s="31">
        <f t="shared" ref="N105:N136" si="28">$F105     +$H105     +$J105     +$L105</f>
        <v>236807939</v>
      </c>
      <c r="O105" s="36">
        <f t="shared" ref="O105:O136" si="29">IF(($E105     =0),0,($N105     /$E105     ))</f>
        <v>0.86818828304804818</v>
      </c>
      <c r="P105" s="31">
        <v>-50272422</v>
      </c>
      <c r="Q105" s="31">
        <v>261265000</v>
      </c>
      <c r="R105" s="31">
        <v>261265000</v>
      </c>
      <c r="S105" s="31">
        <v>37242164</v>
      </c>
      <c r="T105" s="36">
        <f t="shared" ref="T105:T136" si="30">IF(($R105     =0),0,($S105     /$R105     ))</f>
        <v>0.14254555336535701</v>
      </c>
      <c r="U105" s="36">
        <f t="shared" ref="U105:U136" si="31">IF(($P105     =0),0,(($L105     /$P105     )-1))</f>
        <v>-2.6218226565650644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272761040</v>
      </c>
      <c r="E106" s="32">
        <f>E105</f>
        <v>272761040</v>
      </c>
      <c r="F106" s="32">
        <f>F105</f>
        <v>27347869</v>
      </c>
      <c r="G106" s="37">
        <f t="shared" si="24"/>
        <v>0.10026310575733249</v>
      </c>
      <c r="H106" s="32">
        <f>H105</f>
        <v>116385316</v>
      </c>
      <c r="I106" s="37">
        <f t="shared" si="25"/>
        <v>0.42669332834337337</v>
      </c>
      <c r="J106" s="32">
        <f>J105</f>
        <v>11541801</v>
      </c>
      <c r="K106" s="37">
        <f t="shared" si="26"/>
        <v>4.2314697876206953E-2</v>
      </c>
      <c r="L106" s="32">
        <f>L105</f>
        <v>81532953</v>
      </c>
      <c r="M106" s="37">
        <f t="shared" si="27"/>
        <v>0.29891715107113537</v>
      </c>
      <c r="N106" s="32">
        <f t="shared" si="28"/>
        <v>236807939</v>
      </c>
      <c r="O106" s="37">
        <f t="shared" si="29"/>
        <v>0.86818828304804818</v>
      </c>
      <c r="P106" s="32">
        <f>P105</f>
        <v>-50272422</v>
      </c>
      <c r="Q106" s="32">
        <f>Q105</f>
        <v>261265000</v>
      </c>
      <c r="R106" s="32">
        <f>R105</f>
        <v>261265000</v>
      </c>
      <c r="S106" s="32">
        <f>S105</f>
        <v>37242164</v>
      </c>
      <c r="T106" s="37">
        <f t="shared" si="30"/>
        <v>0.14254555336535701</v>
      </c>
      <c r="U106" s="37">
        <f t="shared" si="31"/>
        <v>-2.6218226565650644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17092</v>
      </c>
      <c r="G120" s="36">
        <f t="shared" si="24"/>
        <v>0</v>
      </c>
      <c r="H120" s="31">
        <v>16315</v>
      </c>
      <c r="I120" s="36">
        <f t="shared" si="25"/>
        <v>0</v>
      </c>
      <c r="J120" s="31">
        <v>-239266</v>
      </c>
      <c r="K120" s="36">
        <f t="shared" si="26"/>
        <v>0</v>
      </c>
      <c r="L120" s="31">
        <v>13501</v>
      </c>
      <c r="M120" s="36">
        <f t="shared" si="27"/>
        <v>0</v>
      </c>
      <c r="N120" s="31">
        <f t="shared" si="28"/>
        <v>-192358</v>
      </c>
      <c r="O120" s="36">
        <f t="shared" si="29"/>
        <v>0</v>
      </c>
      <c r="P120" s="31">
        <v>17506</v>
      </c>
      <c r="Q120" s="31">
        <v>0</v>
      </c>
      <c r="R120" s="31">
        <v>0</v>
      </c>
      <c r="S120" s="31">
        <v>62864</v>
      </c>
      <c r="T120" s="36">
        <f t="shared" si="30"/>
        <v>0</v>
      </c>
      <c r="U120" s="36">
        <f t="shared" si="31"/>
        <v>-0.22877870444419057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17092</v>
      </c>
      <c r="G121" s="37">
        <f t="shared" si="24"/>
        <v>0</v>
      </c>
      <c r="H121" s="32">
        <f>SUM(H113:H120)</f>
        <v>16315</v>
      </c>
      <c r="I121" s="37">
        <f t="shared" si="25"/>
        <v>0</v>
      </c>
      <c r="J121" s="32">
        <f>SUM(J113:J120)</f>
        <v>-239266</v>
      </c>
      <c r="K121" s="37">
        <f t="shared" si="26"/>
        <v>0</v>
      </c>
      <c r="L121" s="32">
        <f>SUM(L113:L120)</f>
        <v>13501</v>
      </c>
      <c r="M121" s="37">
        <f t="shared" si="27"/>
        <v>0</v>
      </c>
      <c r="N121" s="32">
        <f t="shared" si="28"/>
        <v>-192358</v>
      </c>
      <c r="O121" s="37">
        <f t="shared" si="29"/>
        <v>0</v>
      </c>
      <c r="P121" s="32">
        <f>SUM(P113:P120)</f>
        <v>17506</v>
      </c>
      <c r="Q121" s="32">
        <f>SUM(Q113:Q120)</f>
        <v>0</v>
      </c>
      <c r="R121" s="32">
        <f>SUM(R113:R120)</f>
        <v>0</v>
      </c>
      <c r="S121" s="32">
        <f>SUM(S113:S120)</f>
        <v>62864</v>
      </c>
      <c r="T121" s="37">
        <f t="shared" si="30"/>
        <v>0</v>
      </c>
      <c r="U121" s="37">
        <f t="shared" si="31"/>
        <v>-0.22877870444419057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38520</v>
      </c>
      <c r="E125" s="31">
        <v>27430</v>
      </c>
      <c r="F125" s="31">
        <v>7500</v>
      </c>
      <c r="G125" s="36">
        <f t="shared" si="24"/>
        <v>0.19470404984423675</v>
      </c>
      <c r="H125" s="31">
        <v>5500</v>
      </c>
      <c r="I125" s="36">
        <f t="shared" si="25"/>
        <v>0.14278296988577363</v>
      </c>
      <c r="J125" s="31">
        <v>11700</v>
      </c>
      <c r="K125" s="36">
        <f t="shared" si="26"/>
        <v>0.42654028436018959</v>
      </c>
      <c r="L125" s="31">
        <v>17000</v>
      </c>
      <c r="M125" s="36">
        <f t="shared" si="27"/>
        <v>0.61975938753189941</v>
      </c>
      <c r="N125" s="31">
        <f t="shared" si="28"/>
        <v>41700</v>
      </c>
      <c r="O125" s="36">
        <f t="shared" si="29"/>
        <v>1.5202333211811885</v>
      </c>
      <c r="P125" s="31">
        <v>10000</v>
      </c>
      <c r="Q125" s="31">
        <v>0</v>
      </c>
      <c r="R125" s="31">
        <v>36345</v>
      </c>
      <c r="S125" s="31">
        <v>31200</v>
      </c>
      <c r="T125" s="36">
        <f t="shared" si="30"/>
        <v>0.8584399504746183</v>
      </c>
      <c r="U125" s="36">
        <f t="shared" si="31"/>
        <v>0.7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38520</v>
      </c>
      <c r="E126" s="32">
        <f>SUM(E122:E125)</f>
        <v>27430</v>
      </c>
      <c r="F126" s="32">
        <f>SUM(F122:F125)</f>
        <v>7500</v>
      </c>
      <c r="G126" s="37">
        <f t="shared" si="24"/>
        <v>0.19470404984423675</v>
      </c>
      <c r="H126" s="32">
        <f>SUM(H122:H125)</f>
        <v>5500</v>
      </c>
      <c r="I126" s="37">
        <f t="shared" si="25"/>
        <v>0.14278296988577363</v>
      </c>
      <c r="J126" s="32">
        <f>SUM(J122:J125)</f>
        <v>11700</v>
      </c>
      <c r="K126" s="37">
        <f t="shared" si="26"/>
        <v>0.42654028436018959</v>
      </c>
      <c r="L126" s="32">
        <f>SUM(L122:L125)</f>
        <v>17000</v>
      </c>
      <c r="M126" s="37">
        <f t="shared" si="27"/>
        <v>0.61975938753189941</v>
      </c>
      <c r="N126" s="32">
        <f t="shared" si="28"/>
        <v>41700</v>
      </c>
      <c r="O126" s="37">
        <f t="shared" si="29"/>
        <v>1.5202333211811885</v>
      </c>
      <c r="P126" s="32">
        <f>SUM(P122:P125)</f>
        <v>10000</v>
      </c>
      <c r="Q126" s="32">
        <f>SUM(Q122:Q125)</f>
        <v>0</v>
      </c>
      <c r="R126" s="32">
        <f>SUM(R122:R125)</f>
        <v>36345</v>
      </c>
      <c r="S126" s="32">
        <f>SUM(S122:S125)</f>
        <v>31200</v>
      </c>
      <c r="T126" s="37">
        <f t="shared" si="30"/>
        <v>0.8584399504746183</v>
      </c>
      <c r="U126" s="37">
        <f t="shared" si="31"/>
        <v>0.7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4237</v>
      </c>
      <c r="E133" s="31">
        <v>4237</v>
      </c>
      <c r="F133" s="31">
        <v>4398</v>
      </c>
      <c r="G133" s="36">
        <f t="shared" si="24"/>
        <v>1.0379985839037054</v>
      </c>
      <c r="H133" s="31">
        <v>19357</v>
      </c>
      <c r="I133" s="36">
        <f t="shared" si="25"/>
        <v>4.5685626622610336</v>
      </c>
      <c r="J133" s="31">
        <v>14920</v>
      </c>
      <c r="K133" s="36">
        <f t="shared" si="26"/>
        <v>3.5213594524427663</v>
      </c>
      <c r="L133" s="31">
        <v>6230</v>
      </c>
      <c r="M133" s="36">
        <f t="shared" si="27"/>
        <v>1.470379985839037</v>
      </c>
      <c r="N133" s="31">
        <f t="shared" si="28"/>
        <v>44905</v>
      </c>
      <c r="O133" s="36">
        <f t="shared" si="29"/>
        <v>10.598300684446542</v>
      </c>
      <c r="P133" s="31">
        <v>3497</v>
      </c>
      <c r="Q133" s="31">
        <v>3997</v>
      </c>
      <c r="R133" s="31">
        <v>3997</v>
      </c>
      <c r="S133" s="31">
        <v>12287</v>
      </c>
      <c r="T133" s="36">
        <f t="shared" si="30"/>
        <v>3.0740555416562421</v>
      </c>
      <c r="U133" s="36">
        <f t="shared" si="31"/>
        <v>0.78152702316271094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5780000</v>
      </c>
      <c r="E136" s="31">
        <v>5780000</v>
      </c>
      <c r="F136" s="31">
        <v>2408349</v>
      </c>
      <c r="G136" s="36">
        <f t="shared" si="24"/>
        <v>0.41666937716262975</v>
      </c>
      <c r="H136" s="31">
        <v>1323777</v>
      </c>
      <c r="I136" s="36">
        <f t="shared" si="25"/>
        <v>0.22902716262975778</v>
      </c>
      <c r="J136" s="31">
        <v>1197247</v>
      </c>
      <c r="K136" s="36">
        <f t="shared" si="26"/>
        <v>0.20713615916955017</v>
      </c>
      <c r="L136" s="31">
        <v>0</v>
      </c>
      <c r="M136" s="36">
        <f t="shared" si="27"/>
        <v>0</v>
      </c>
      <c r="N136" s="31">
        <f t="shared" si="28"/>
        <v>4929373</v>
      </c>
      <c r="O136" s="36">
        <f t="shared" si="29"/>
        <v>0.8528326989619377</v>
      </c>
      <c r="P136" s="31">
        <v>0</v>
      </c>
      <c r="Q136" s="31">
        <v>4516367</v>
      </c>
      <c r="R136" s="31">
        <v>4516367</v>
      </c>
      <c r="S136" s="31">
        <v>4067674</v>
      </c>
      <c r="T136" s="36">
        <f t="shared" si="30"/>
        <v>0.90065178494130349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5784237</v>
      </c>
      <c r="E137" s="32">
        <f>SUM(E133:E136)</f>
        <v>5784237</v>
      </c>
      <c r="F137" s="32">
        <f>SUM(F133:F136)</f>
        <v>2412747</v>
      </c>
      <c r="G137" s="37">
        <f t="shared" ref="G137:G170" si="32">IF(($D137     =0),0,($F137     /$D137     ))</f>
        <v>0.41712450579047849</v>
      </c>
      <c r="H137" s="32">
        <f>SUM(H133:H136)</f>
        <v>1343134</v>
      </c>
      <c r="I137" s="37">
        <f t="shared" ref="I137:I170" si="33">IF(($D137     =0),0,($H137     /$D137     ))</f>
        <v>0.2322059071922537</v>
      </c>
      <c r="J137" s="32">
        <f>SUM(J133:J136)</f>
        <v>1212167</v>
      </c>
      <c r="K137" s="37">
        <f t="shared" ref="K137:K170" si="34">IF(($E137     =0),0,($J137     /$E137     ))</f>
        <v>0.20956385431648114</v>
      </c>
      <c r="L137" s="32">
        <f>SUM(L133:L136)</f>
        <v>6230</v>
      </c>
      <c r="M137" s="37">
        <f t="shared" ref="M137:M170" si="35">IF(($E137     =0),0,($L137     /$E137     ))</f>
        <v>1.077065134087694E-3</v>
      </c>
      <c r="N137" s="32">
        <f t="shared" ref="N137:N170" si="36">$F137     +$H137     +$J137     +$L137</f>
        <v>4974278</v>
      </c>
      <c r="O137" s="37">
        <f t="shared" ref="O137:O170" si="37">IF(($E137     =0),0,($N137     /$E137     ))</f>
        <v>0.85997133243330104</v>
      </c>
      <c r="P137" s="32">
        <f>SUM(P133:P136)</f>
        <v>3497</v>
      </c>
      <c r="Q137" s="32">
        <f>SUM(Q133:Q136)</f>
        <v>4520364</v>
      </c>
      <c r="R137" s="32">
        <f>SUM(R133:R136)</f>
        <v>4520364</v>
      </c>
      <c r="S137" s="32">
        <f>SUM(S133:S136)</f>
        <v>4079961</v>
      </c>
      <c r="T137" s="37">
        <f t="shared" ref="T137:T170" si="38">IF(($R137     =0),0,($S137     /$R137     ))</f>
        <v>0.90257355381115323</v>
      </c>
      <c r="U137" s="37">
        <f t="shared" ref="U137:U170" si="39">IF(($P137     =0),0,(($L137     /$P137     )-1))</f>
        <v>0.78152702316271094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560000</v>
      </c>
      <c r="E143" s="31">
        <v>603218</v>
      </c>
      <c r="F143" s="31">
        <v>24705</v>
      </c>
      <c r="G143" s="36">
        <f t="shared" si="32"/>
        <v>4.4116071428571428E-2</v>
      </c>
      <c r="H143" s="31">
        <v>26622</v>
      </c>
      <c r="I143" s="36">
        <f t="shared" si="33"/>
        <v>4.7539285714285714E-2</v>
      </c>
      <c r="J143" s="31">
        <v>23143</v>
      </c>
      <c r="K143" s="36">
        <f t="shared" si="34"/>
        <v>3.8365897569369617E-2</v>
      </c>
      <c r="L143" s="31">
        <v>32091</v>
      </c>
      <c r="M143" s="36">
        <f t="shared" si="35"/>
        <v>5.319967242356826E-2</v>
      </c>
      <c r="N143" s="31">
        <f t="shared" si="36"/>
        <v>106561</v>
      </c>
      <c r="O143" s="36">
        <f t="shared" si="37"/>
        <v>0.17665421124701186</v>
      </c>
      <c r="P143" s="31">
        <v>36328</v>
      </c>
      <c r="Q143" s="31">
        <v>100000</v>
      </c>
      <c r="R143" s="31">
        <v>55693</v>
      </c>
      <c r="S143" s="31">
        <v>75966</v>
      </c>
      <c r="T143" s="36">
        <f t="shared" si="38"/>
        <v>1.3640134307722693</v>
      </c>
      <c r="U143" s="36">
        <f t="shared" si="39"/>
        <v>-0.11663179916317989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560000</v>
      </c>
      <c r="E144" s="32">
        <f>SUM(E138:E143)</f>
        <v>603218</v>
      </c>
      <c r="F144" s="32">
        <f>SUM(F138:F143)</f>
        <v>24705</v>
      </c>
      <c r="G144" s="37">
        <f t="shared" si="32"/>
        <v>4.4116071428571428E-2</v>
      </c>
      <c r="H144" s="32">
        <f>SUM(H138:H143)</f>
        <v>26622</v>
      </c>
      <c r="I144" s="37">
        <f t="shared" si="33"/>
        <v>4.7539285714285714E-2</v>
      </c>
      <c r="J144" s="32">
        <f>SUM(J138:J143)</f>
        <v>23143</v>
      </c>
      <c r="K144" s="37">
        <f t="shared" si="34"/>
        <v>3.8365897569369617E-2</v>
      </c>
      <c r="L144" s="32">
        <f>SUM(L138:L143)</f>
        <v>32091</v>
      </c>
      <c r="M144" s="37">
        <f t="shared" si="35"/>
        <v>5.319967242356826E-2</v>
      </c>
      <c r="N144" s="32">
        <f t="shared" si="36"/>
        <v>106561</v>
      </c>
      <c r="O144" s="37">
        <f t="shared" si="37"/>
        <v>0.17665421124701186</v>
      </c>
      <c r="P144" s="32">
        <f>SUM(P138:P143)</f>
        <v>36328</v>
      </c>
      <c r="Q144" s="32">
        <f>SUM(Q138:Q143)</f>
        <v>100000</v>
      </c>
      <c r="R144" s="32">
        <f>SUM(R138:R143)</f>
        <v>55693</v>
      </c>
      <c r="S144" s="32">
        <f>SUM(S138:S143)</f>
        <v>75966</v>
      </c>
      <c r="T144" s="37">
        <f t="shared" si="38"/>
        <v>1.3640134307722693</v>
      </c>
      <c r="U144" s="37">
        <f t="shared" si="39"/>
        <v>-0.11663179916317989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2100000</v>
      </c>
      <c r="E147" s="31">
        <v>2100000</v>
      </c>
      <c r="F147" s="31">
        <v>335743</v>
      </c>
      <c r="G147" s="36">
        <f t="shared" si="32"/>
        <v>0.15987761904761905</v>
      </c>
      <c r="H147" s="31">
        <v>690703</v>
      </c>
      <c r="I147" s="36">
        <f t="shared" si="33"/>
        <v>0.32890619047619046</v>
      </c>
      <c r="J147" s="31">
        <v>644659</v>
      </c>
      <c r="K147" s="36">
        <f t="shared" si="34"/>
        <v>0.30698047619047619</v>
      </c>
      <c r="L147" s="31">
        <v>428895</v>
      </c>
      <c r="M147" s="36">
        <f t="shared" si="35"/>
        <v>0.2042357142857143</v>
      </c>
      <c r="N147" s="31">
        <f t="shared" si="36"/>
        <v>2100000</v>
      </c>
      <c r="O147" s="36">
        <f t="shared" si="37"/>
        <v>1</v>
      </c>
      <c r="P147" s="31">
        <v>436570</v>
      </c>
      <c r="Q147" s="31">
        <v>0</v>
      </c>
      <c r="R147" s="31">
        <v>0</v>
      </c>
      <c r="S147" s="31">
        <v>2307145</v>
      </c>
      <c r="T147" s="36">
        <f t="shared" si="38"/>
        <v>0</v>
      </c>
      <c r="U147" s="36">
        <f t="shared" si="39"/>
        <v>-1.7580227683991145E-2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2100000</v>
      </c>
      <c r="E150" s="32">
        <f>SUM(E145:E149)</f>
        <v>2100000</v>
      </c>
      <c r="F150" s="32">
        <f>SUM(F145:F149)</f>
        <v>335743</v>
      </c>
      <c r="G150" s="37">
        <f t="shared" si="32"/>
        <v>0.15987761904761905</v>
      </c>
      <c r="H150" s="32">
        <f>SUM(H145:H149)</f>
        <v>690703</v>
      </c>
      <c r="I150" s="37">
        <f t="shared" si="33"/>
        <v>0.32890619047619046</v>
      </c>
      <c r="J150" s="32">
        <f>SUM(J145:J149)</f>
        <v>644659</v>
      </c>
      <c r="K150" s="37">
        <f t="shared" si="34"/>
        <v>0.30698047619047619</v>
      </c>
      <c r="L150" s="32">
        <f>SUM(L145:L149)</f>
        <v>428895</v>
      </c>
      <c r="M150" s="37">
        <f t="shared" si="35"/>
        <v>0.2042357142857143</v>
      </c>
      <c r="N150" s="32">
        <f t="shared" si="36"/>
        <v>2100000</v>
      </c>
      <c r="O150" s="37">
        <f t="shared" si="37"/>
        <v>1</v>
      </c>
      <c r="P150" s="32">
        <f>SUM(P145:P149)</f>
        <v>436570</v>
      </c>
      <c r="Q150" s="32">
        <f>SUM(Q145:Q149)</f>
        <v>0</v>
      </c>
      <c r="R150" s="32">
        <f>SUM(R145:R149)</f>
        <v>0</v>
      </c>
      <c r="S150" s="32">
        <f>SUM(S145:S149)</f>
        <v>2307145</v>
      </c>
      <c r="T150" s="37">
        <f t="shared" si="38"/>
        <v>0</v>
      </c>
      <c r="U150" s="37">
        <f t="shared" si="39"/>
        <v>-1.7580227683991145E-2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27500</v>
      </c>
      <c r="E152" s="31">
        <v>27500</v>
      </c>
      <c r="F152" s="31">
        <v>6876</v>
      </c>
      <c r="G152" s="36">
        <f t="shared" si="32"/>
        <v>0.25003636363636361</v>
      </c>
      <c r="H152" s="31">
        <v>6876</v>
      </c>
      <c r="I152" s="36">
        <f t="shared" si="33"/>
        <v>0.25003636363636361</v>
      </c>
      <c r="J152" s="31">
        <v>6876</v>
      </c>
      <c r="K152" s="36">
        <f t="shared" si="34"/>
        <v>0.25003636363636361</v>
      </c>
      <c r="L152" s="31">
        <v>267969</v>
      </c>
      <c r="M152" s="36">
        <f t="shared" si="35"/>
        <v>9.7443272727272721</v>
      </c>
      <c r="N152" s="31">
        <f t="shared" si="36"/>
        <v>288597</v>
      </c>
      <c r="O152" s="36">
        <f t="shared" si="37"/>
        <v>10.494436363636364</v>
      </c>
      <c r="P152" s="31">
        <v>0</v>
      </c>
      <c r="Q152" s="31">
        <v>31400</v>
      </c>
      <c r="R152" s="31">
        <v>31400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27500</v>
      </c>
      <c r="E157" s="32">
        <f>SUM(E151:E156)</f>
        <v>27500</v>
      </c>
      <c r="F157" s="32">
        <f>SUM(F151:F156)</f>
        <v>6876</v>
      </c>
      <c r="G157" s="37">
        <f t="shared" si="32"/>
        <v>0.25003636363636361</v>
      </c>
      <c r="H157" s="32">
        <f>SUM(H151:H156)</f>
        <v>6876</v>
      </c>
      <c r="I157" s="37">
        <f t="shared" si="33"/>
        <v>0.25003636363636361</v>
      </c>
      <c r="J157" s="32">
        <f>SUM(J151:J156)</f>
        <v>6876</v>
      </c>
      <c r="K157" s="37">
        <f t="shared" si="34"/>
        <v>0.25003636363636361</v>
      </c>
      <c r="L157" s="32">
        <f>SUM(L151:L156)</f>
        <v>267969</v>
      </c>
      <c r="M157" s="37">
        <f t="shared" si="35"/>
        <v>9.7443272727272721</v>
      </c>
      <c r="N157" s="32">
        <f t="shared" si="36"/>
        <v>288597</v>
      </c>
      <c r="O157" s="37">
        <f t="shared" si="37"/>
        <v>10.494436363636364</v>
      </c>
      <c r="P157" s="32">
        <f>SUM(P151:P156)</f>
        <v>0</v>
      </c>
      <c r="Q157" s="32">
        <f>SUM(Q151:Q156)</f>
        <v>31400</v>
      </c>
      <c r="R157" s="32">
        <f>SUM(R151:R156)</f>
        <v>31400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26621770</v>
      </c>
      <c r="E162" s="31">
        <v>26621770</v>
      </c>
      <c r="F162" s="31">
        <v>11091660</v>
      </c>
      <c r="G162" s="36">
        <f t="shared" si="32"/>
        <v>0.41663871335377023</v>
      </c>
      <c r="H162" s="31">
        <v>6004</v>
      </c>
      <c r="I162" s="36">
        <f t="shared" si="33"/>
        <v>2.2552970745371174E-4</v>
      </c>
      <c r="J162" s="31">
        <v>15508323</v>
      </c>
      <c r="K162" s="36">
        <f t="shared" si="34"/>
        <v>0.58254289628375577</v>
      </c>
      <c r="L162" s="31">
        <v>4503</v>
      </c>
      <c r="M162" s="36">
        <f t="shared" si="35"/>
        <v>1.6914728059028381E-4</v>
      </c>
      <c r="N162" s="31">
        <f t="shared" si="36"/>
        <v>26610490</v>
      </c>
      <c r="O162" s="36">
        <f t="shared" si="37"/>
        <v>0.99957628662556997</v>
      </c>
      <c r="P162" s="31">
        <v>2742</v>
      </c>
      <c r="Q162" s="31">
        <v>24375015</v>
      </c>
      <c r="R162" s="31">
        <v>24375015</v>
      </c>
      <c r="S162" s="31">
        <v>24343236</v>
      </c>
      <c r="T162" s="36">
        <f t="shared" si="38"/>
        <v>0.99869624695615566</v>
      </c>
      <c r="U162" s="36">
        <f t="shared" si="39"/>
        <v>0.64223194748358869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26621770</v>
      </c>
      <c r="E163" s="32">
        <f>SUM(E158:E162)</f>
        <v>26621770</v>
      </c>
      <c r="F163" s="32">
        <f>SUM(F158:F162)</f>
        <v>11091660</v>
      </c>
      <c r="G163" s="37">
        <f t="shared" si="32"/>
        <v>0.41663871335377023</v>
      </c>
      <c r="H163" s="32">
        <f>SUM(H158:H162)</f>
        <v>6004</v>
      </c>
      <c r="I163" s="37">
        <f t="shared" si="33"/>
        <v>2.2552970745371174E-4</v>
      </c>
      <c r="J163" s="32">
        <f>SUM(J158:J162)</f>
        <v>15508323</v>
      </c>
      <c r="K163" s="37">
        <f t="shared" si="34"/>
        <v>0.58254289628375577</v>
      </c>
      <c r="L163" s="32">
        <f>SUM(L158:L162)</f>
        <v>4503</v>
      </c>
      <c r="M163" s="37">
        <f t="shared" si="35"/>
        <v>1.6914728059028381E-4</v>
      </c>
      <c r="N163" s="32">
        <f t="shared" si="36"/>
        <v>26610490</v>
      </c>
      <c r="O163" s="37">
        <f t="shared" si="37"/>
        <v>0.99957628662556997</v>
      </c>
      <c r="P163" s="32">
        <f>SUM(P158:P162)</f>
        <v>2742</v>
      </c>
      <c r="Q163" s="32">
        <f>SUM(Q158:Q162)</f>
        <v>24375015</v>
      </c>
      <c r="R163" s="32">
        <f>SUM(R158:R162)</f>
        <v>24375015</v>
      </c>
      <c r="S163" s="32">
        <f>SUM(S158:S162)</f>
        <v>24343236</v>
      </c>
      <c r="T163" s="37">
        <f t="shared" si="38"/>
        <v>0.99869624695615566</v>
      </c>
      <c r="U163" s="37">
        <f t="shared" si="39"/>
        <v>0.64223194748358869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307893067</v>
      </c>
      <c r="E170" s="32">
        <f>SUM(E105,E107:E111,E113:E120,E122:E125,E127:E131,E133:E136,E138:E143,E145:E149,E151:E156,E158:E162,E164:E168)</f>
        <v>307925195</v>
      </c>
      <c r="F170" s="32">
        <f>SUM(F105,F107:F111,F113:F120,F122:F125,F127:F131,F133:F136,F138:F143,F145:F149,F151:F156,F158:F162,F164:F168)</f>
        <v>41244192</v>
      </c>
      <c r="G170" s="37">
        <f t="shared" si="32"/>
        <v>0.13395622188530798</v>
      </c>
      <c r="H170" s="32">
        <f>SUM(H105,H107:H111,H113:H120,H122:H125,H127:H131,H133:H136,H138:H143,H145:H149,H151:H156,H158:H162,H164:H168)</f>
        <v>118480470</v>
      </c>
      <c r="I170" s="37">
        <f t="shared" si="33"/>
        <v>0.38481045109080031</v>
      </c>
      <c r="J170" s="32">
        <f>SUM(J105,J107:J111,J113:J120,J122:J125,J127:J131,J133:J136,J138:J143,J145:J149,J151:J156,J158:J162,J164:J168)</f>
        <v>28709403</v>
      </c>
      <c r="K170" s="37">
        <f t="shared" si="34"/>
        <v>9.3234991699851E-2</v>
      </c>
      <c r="L170" s="32">
        <f>SUM(L105,L107:L111,L113:L120,L122:L125,L127:L131,L133:L136,L138:L143,L145:L149,L151:L156,L158:L162,L164:L168)</f>
        <v>82303142</v>
      </c>
      <c r="M170" s="37">
        <f t="shared" si="35"/>
        <v>0.26728290940921545</v>
      </c>
      <c r="N170" s="32">
        <f t="shared" si="36"/>
        <v>270737207</v>
      </c>
      <c r="O170" s="37">
        <f t="shared" si="37"/>
        <v>0.87923044751177315</v>
      </c>
      <c r="P170" s="32">
        <f>SUM(P105,P107:P111,P113:P120,P122:P125,P127:P131,P133:P136,P138:P143,P145:P149,P151:P156,P158:P162,P164:P168)</f>
        <v>-49765779</v>
      </c>
      <c r="Q170" s="32">
        <f>SUM(Q105,Q107:Q111,Q113:Q120,Q122:Q125,Q127:Q131,Q133:Q136,Q138:Q143,Q145:Q149,Q151:Q156,Q158:Q162,Q164:Q168)</f>
        <v>290291779</v>
      </c>
      <c r="R170" s="32">
        <f>SUM(R105,R107:R111,R113:R120,R122:R125,R127:R131,R133:R136,R138:R143,R145:R149,R151:R156,R158:R162,R164:R168)</f>
        <v>290283817</v>
      </c>
      <c r="S170" s="32">
        <f>SUM(S105,S107:S111,S113:S120,S122:S125,S127:S131,S133:S136,S138:S143,S145:S149,S151:S156,S158:S162,S164:S168)</f>
        <v>68142536</v>
      </c>
      <c r="T170" s="37">
        <f t="shared" si="38"/>
        <v>0.23474452246161556</v>
      </c>
      <c r="U170" s="37">
        <f t="shared" si="39"/>
        <v>-2.6538099805490836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13000</v>
      </c>
      <c r="E175" s="31">
        <v>314000</v>
      </c>
      <c r="F175" s="31">
        <v>21652</v>
      </c>
      <c r="G175" s="36">
        <f t="shared" si="40"/>
        <v>1.6655384615384616</v>
      </c>
      <c r="H175" s="31">
        <v>170424</v>
      </c>
      <c r="I175" s="36">
        <f t="shared" si="41"/>
        <v>13.109538461538461</v>
      </c>
      <c r="J175" s="31">
        <v>91304</v>
      </c>
      <c r="K175" s="36">
        <f t="shared" si="42"/>
        <v>0.29077707006369424</v>
      </c>
      <c r="L175" s="31">
        <v>304261</v>
      </c>
      <c r="M175" s="36">
        <f t="shared" si="43"/>
        <v>0.96898407643312101</v>
      </c>
      <c r="N175" s="31">
        <f t="shared" si="44"/>
        <v>587641</v>
      </c>
      <c r="O175" s="36">
        <f t="shared" si="45"/>
        <v>1.871468152866242</v>
      </c>
      <c r="P175" s="31">
        <v>140957</v>
      </c>
      <c r="Q175" s="31">
        <v>13000</v>
      </c>
      <c r="R175" s="31">
        <v>13000</v>
      </c>
      <c r="S175" s="31">
        <v>670608</v>
      </c>
      <c r="T175" s="36">
        <f t="shared" si="46"/>
        <v>51.585230769230769</v>
      </c>
      <c r="U175" s="36">
        <f t="shared" si="47"/>
        <v>1.1585377100817982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53971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13000</v>
      </c>
      <c r="E179" s="32">
        <f>SUM(E173:E178)</f>
        <v>314000</v>
      </c>
      <c r="F179" s="32">
        <f>SUM(F173:F178)</f>
        <v>21652</v>
      </c>
      <c r="G179" s="37">
        <f t="shared" si="40"/>
        <v>1.6655384615384616</v>
      </c>
      <c r="H179" s="32">
        <f>SUM(H173:H178)</f>
        <v>170424</v>
      </c>
      <c r="I179" s="37">
        <f t="shared" si="41"/>
        <v>13.109538461538461</v>
      </c>
      <c r="J179" s="32">
        <f>SUM(J173:J178)</f>
        <v>91304</v>
      </c>
      <c r="K179" s="37">
        <f t="shared" si="42"/>
        <v>0.29077707006369424</v>
      </c>
      <c r="L179" s="32">
        <f>SUM(L173:L178)</f>
        <v>304261</v>
      </c>
      <c r="M179" s="37">
        <f t="shared" si="43"/>
        <v>0.96898407643312101</v>
      </c>
      <c r="N179" s="32">
        <f t="shared" si="44"/>
        <v>587641</v>
      </c>
      <c r="O179" s="37">
        <f t="shared" si="45"/>
        <v>1.871468152866242</v>
      </c>
      <c r="P179" s="32">
        <f>SUM(P173:P178)</f>
        <v>140957</v>
      </c>
      <c r="Q179" s="32">
        <f>SUM(Q173:Q178)</f>
        <v>13000</v>
      </c>
      <c r="R179" s="32">
        <f>SUM(R173:R178)</f>
        <v>13000</v>
      </c>
      <c r="S179" s="32">
        <f>SUM(S173:S178)</f>
        <v>724579</v>
      </c>
      <c r="T179" s="37">
        <f t="shared" si="46"/>
        <v>55.736846153846152</v>
      </c>
      <c r="U179" s="37">
        <f t="shared" si="47"/>
        <v>1.1585377100817982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275</v>
      </c>
      <c r="F184" s="31">
        <v>137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137</v>
      </c>
      <c r="O184" s="36">
        <f t="shared" si="45"/>
        <v>0.49818181818181817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275</v>
      </c>
      <c r="F185" s="32">
        <f>SUM(F180:F184)</f>
        <v>137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137</v>
      </c>
      <c r="O185" s="37">
        <f t="shared" si="45"/>
        <v>0.49818181818181817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1623</v>
      </c>
      <c r="E188" s="31">
        <v>1623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1551</v>
      </c>
      <c r="R188" s="31">
        <v>1551</v>
      </c>
      <c r="S188" s="31">
        <v>50</v>
      </c>
      <c r="T188" s="36">
        <f t="shared" si="46"/>
        <v>3.2237266279819474E-2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21239000</v>
      </c>
      <c r="F190" s="31">
        <v>9770416</v>
      </c>
      <c r="G190" s="36">
        <f t="shared" si="40"/>
        <v>0.41666663823617212</v>
      </c>
      <c r="H190" s="31">
        <v>7816333</v>
      </c>
      <c r="I190" s="36">
        <f t="shared" si="41"/>
        <v>0.33333331911808606</v>
      </c>
      <c r="J190" s="31">
        <v>5862250</v>
      </c>
      <c r="K190" s="36">
        <f t="shared" si="42"/>
        <v>0.27601346579405811</v>
      </c>
      <c r="L190" s="31">
        <v>0</v>
      </c>
      <c r="M190" s="36">
        <f t="shared" si="43"/>
        <v>0</v>
      </c>
      <c r="N190" s="31">
        <f t="shared" si="44"/>
        <v>23448999</v>
      </c>
      <c r="O190" s="36">
        <f t="shared" si="45"/>
        <v>1.1040538160930364</v>
      </c>
      <c r="P190" s="31">
        <v>0</v>
      </c>
      <c r="Q190" s="31">
        <v>21716000</v>
      </c>
      <c r="R190" s="31">
        <v>22210000</v>
      </c>
      <c r="S190" s="31">
        <v>6096138297</v>
      </c>
      <c r="T190" s="36">
        <f t="shared" si="46"/>
        <v>274.47718581719948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23450623</v>
      </c>
      <c r="E191" s="32">
        <f>SUM(E186:E190)</f>
        <v>21240623</v>
      </c>
      <c r="F191" s="32">
        <f>SUM(F186:F190)</f>
        <v>9770416</v>
      </c>
      <c r="G191" s="37">
        <f t="shared" si="40"/>
        <v>0.41663780105117038</v>
      </c>
      <c r="H191" s="32">
        <f>SUM(H186:H190)</f>
        <v>7816333</v>
      </c>
      <c r="I191" s="37">
        <f t="shared" si="41"/>
        <v>0.33331024936949438</v>
      </c>
      <c r="J191" s="32">
        <f>SUM(J186:J190)</f>
        <v>5862250</v>
      </c>
      <c r="K191" s="37">
        <f t="shared" si="42"/>
        <v>0.27599237555320294</v>
      </c>
      <c r="L191" s="32">
        <f>SUM(L186:L190)</f>
        <v>0</v>
      </c>
      <c r="M191" s="37">
        <f t="shared" si="43"/>
        <v>0</v>
      </c>
      <c r="N191" s="32">
        <f t="shared" si="44"/>
        <v>23448999</v>
      </c>
      <c r="O191" s="37">
        <f t="shared" si="45"/>
        <v>1.1039694551332133</v>
      </c>
      <c r="P191" s="32">
        <f>SUM(P186:P190)</f>
        <v>0</v>
      </c>
      <c r="Q191" s="32">
        <f>SUM(Q186:Q190)</f>
        <v>21717551</v>
      </c>
      <c r="R191" s="32">
        <f>SUM(R186:R190)</f>
        <v>22211551</v>
      </c>
      <c r="S191" s="32">
        <f>SUM(S186:S190)</f>
        <v>6096138347</v>
      </c>
      <c r="T191" s="37">
        <f t="shared" si="46"/>
        <v>274.45802172932451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105300</v>
      </c>
      <c r="E197" s="31">
        <v>355300</v>
      </c>
      <c r="F197" s="31">
        <v>99469</v>
      </c>
      <c r="G197" s="36">
        <f t="shared" si="40"/>
        <v>0.94462488129154798</v>
      </c>
      <c r="H197" s="31">
        <v>91619</v>
      </c>
      <c r="I197" s="36">
        <f t="shared" si="41"/>
        <v>0.87007597340930676</v>
      </c>
      <c r="J197" s="31">
        <v>85165</v>
      </c>
      <c r="K197" s="36">
        <f t="shared" si="42"/>
        <v>0.23969884604559527</v>
      </c>
      <c r="L197" s="31">
        <v>88082</v>
      </c>
      <c r="M197" s="36">
        <f t="shared" si="43"/>
        <v>0.24790880945679708</v>
      </c>
      <c r="N197" s="31">
        <f t="shared" si="44"/>
        <v>364335</v>
      </c>
      <c r="O197" s="36">
        <f t="shared" si="45"/>
        <v>1.0254292147481001</v>
      </c>
      <c r="P197" s="31">
        <v>115367</v>
      </c>
      <c r="Q197" s="31">
        <v>50000</v>
      </c>
      <c r="R197" s="31">
        <v>100000</v>
      </c>
      <c r="S197" s="31">
        <v>375720</v>
      </c>
      <c r="T197" s="36">
        <f t="shared" si="46"/>
        <v>3.7572000000000001</v>
      </c>
      <c r="U197" s="36">
        <f t="shared" si="47"/>
        <v>-0.23650610659894078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105300</v>
      </c>
      <c r="E198" s="32">
        <f>SUM(E192:E197)</f>
        <v>355300</v>
      </c>
      <c r="F198" s="32">
        <f>SUM(F192:F197)</f>
        <v>99469</v>
      </c>
      <c r="G198" s="37">
        <f t="shared" si="40"/>
        <v>0.94462488129154798</v>
      </c>
      <c r="H198" s="32">
        <f>SUM(H192:H197)</f>
        <v>91619</v>
      </c>
      <c r="I198" s="37">
        <f t="shared" si="41"/>
        <v>0.87007597340930676</v>
      </c>
      <c r="J198" s="32">
        <f>SUM(J192:J197)</f>
        <v>85165</v>
      </c>
      <c r="K198" s="37">
        <f t="shared" si="42"/>
        <v>0.23969884604559527</v>
      </c>
      <c r="L198" s="32">
        <f>SUM(L192:L197)</f>
        <v>88082</v>
      </c>
      <c r="M198" s="37">
        <f t="shared" si="43"/>
        <v>0.24790880945679708</v>
      </c>
      <c r="N198" s="32">
        <f t="shared" si="44"/>
        <v>364335</v>
      </c>
      <c r="O198" s="37">
        <f t="shared" si="45"/>
        <v>1.0254292147481001</v>
      </c>
      <c r="P198" s="32">
        <f>SUM(P192:P197)</f>
        <v>115367</v>
      </c>
      <c r="Q198" s="32">
        <f>SUM(Q192:Q197)</f>
        <v>50000</v>
      </c>
      <c r="R198" s="32">
        <f>SUM(R192:R197)</f>
        <v>100000</v>
      </c>
      <c r="S198" s="32">
        <f>SUM(S192:S197)</f>
        <v>375720</v>
      </c>
      <c r="T198" s="37">
        <f t="shared" si="46"/>
        <v>3.7572000000000001</v>
      </c>
      <c r="U198" s="37">
        <f t="shared" si="47"/>
        <v>-0.23650610659894078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23568923</v>
      </c>
      <c r="E205" s="32">
        <f>SUM(E173:E178,E180:E184,E186:E190,E192:E197,E199:E203)</f>
        <v>21910198</v>
      </c>
      <c r="F205" s="32">
        <f>SUM(F173:F178,F180:F184,F186:F190,F192:F197,F199:F203)</f>
        <v>9891674</v>
      </c>
      <c r="G205" s="37">
        <f t="shared" si="40"/>
        <v>0.41969138768029407</v>
      </c>
      <c r="H205" s="32">
        <f>SUM(H173:H178,H180:H184,H186:H190,H192:H197,H199:H203)</f>
        <v>8078376</v>
      </c>
      <c r="I205" s="37">
        <f t="shared" si="41"/>
        <v>0.34275541568021584</v>
      </c>
      <c r="J205" s="32">
        <f>SUM(J173:J178,J180:J184,J186:J190,J192:J197,J199:J203)</f>
        <v>6038719</v>
      </c>
      <c r="K205" s="37">
        <f t="shared" si="42"/>
        <v>0.27561225142739465</v>
      </c>
      <c r="L205" s="32">
        <f>SUM(L173:L178,L180:L184,L186:L190,L192:L197,L199:L203)</f>
        <v>392343</v>
      </c>
      <c r="M205" s="37">
        <f t="shared" si="43"/>
        <v>1.7906866930184749E-2</v>
      </c>
      <c r="N205" s="32">
        <f t="shared" si="44"/>
        <v>24401112</v>
      </c>
      <c r="O205" s="37">
        <f t="shared" si="45"/>
        <v>1.1136874253715097</v>
      </c>
      <c r="P205" s="32">
        <f>SUM(P173:P178,P180:P184,P186:P190,P192:P197,P199:P203)</f>
        <v>256324</v>
      </c>
      <c r="Q205" s="32">
        <f>SUM(Q173:Q178,Q180:Q184,Q186:Q190,Q192:Q197,Q199:Q203)</f>
        <v>21780551</v>
      </c>
      <c r="R205" s="32">
        <f>SUM(R173:R178,R180:R184,R186:R190,R192:R197,R199:R203)</f>
        <v>22324551</v>
      </c>
      <c r="S205" s="32">
        <f>SUM(S173:S178,S180:S184,S186:S190,S192:S197,S199:S203)</f>
        <v>6097238646</v>
      </c>
      <c r="T205" s="37">
        <f t="shared" si="46"/>
        <v>273.11808627192545</v>
      </c>
      <c r="U205" s="37">
        <f t="shared" si="47"/>
        <v>0.5306526115385215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331863</v>
      </c>
      <c r="E209" s="31">
        <v>10331863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702690</v>
      </c>
      <c r="E215" s="31">
        <v>902690</v>
      </c>
      <c r="F215" s="31">
        <v>38427</v>
      </c>
      <c r="G215" s="36">
        <f t="shared" si="48"/>
        <v>5.4685565469837341E-2</v>
      </c>
      <c r="H215" s="31">
        <v>454315</v>
      </c>
      <c r="I215" s="36">
        <f t="shared" si="49"/>
        <v>0.64653687970513318</v>
      </c>
      <c r="J215" s="31">
        <v>328157</v>
      </c>
      <c r="K215" s="36">
        <f t="shared" si="50"/>
        <v>0.36353233114358197</v>
      </c>
      <c r="L215" s="31">
        <v>261463</v>
      </c>
      <c r="M215" s="36">
        <f t="shared" si="51"/>
        <v>0.28964871661367692</v>
      </c>
      <c r="N215" s="31">
        <f t="shared" si="52"/>
        <v>1082362</v>
      </c>
      <c r="O215" s="36">
        <f t="shared" si="53"/>
        <v>1.1990406451827316</v>
      </c>
      <c r="P215" s="31">
        <v>233460</v>
      </c>
      <c r="Q215" s="31">
        <v>512950</v>
      </c>
      <c r="R215" s="31">
        <v>602560</v>
      </c>
      <c r="S215" s="31">
        <v>966127</v>
      </c>
      <c r="T215" s="36">
        <f t="shared" si="54"/>
        <v>1.6033706186935741</v>
      </c>
      <c r="U215" s="36">
        <f t="shared" si="55"/>
        <v>0.11994774265398789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1034553</v>
      </c>
      <c r="E216" s="32">
        <f>SUM(E208:E215)</f>
        <v>11234553</v>
      </c>
      <c r="F216" s="32">
        <f>SUM(F208:F215)</f>
        <v>38427</v>
      </c>
      <c r="G216" s="37">
        <f t="shared" si="48"/>
        <v>3.7143577951057126E-2</v>
      </c>
      <c r="H216" s="32">
        <f>SUM(H208:H215)</f>
        <v>454315</v>
      </c>
      <c r="I216" s="37">
        <f t="shared" si="49"/>
        <v>0.43914134896907164</v>
      </c>
      <c r="J216" s="32">
        <f>SUM(J208:J215)</f>
        <v>328157</v>
      </c>
      <c r="K216" s="37">
        <f t="shared" si="50"/>
        <v>2.9209617863745891E-2</v>
      </c>
      <c r="L216" s="32">
        <f>SUM(L208:L215)</f>
        <v>261463</v>
      </c>
      <c r="M216" s="37">
        <f t="shared" si="51"/>
        <v>2.3273111088620971E-2</v>
      </c>
      <c r="N216" s="32">
        <f t="shared" si="52"/>
        <v>1082362</v>
      </c>
      <c r="O216" s="37">
        <f t="shared" si="53"/>
        <v>9.6342239873718163E-2</v>
      </c>
      <c r="P216" s="32">
        <f>SUM(P208:P215)</f>
        <v>233460</v>
      </c>
      <c r="Q216" s="32">
        <f>SUM(Q208:Q215)</f>
        <v>811534</v>
      </c>
      <c r="R216" s="32">
        <f>SUM(R208:R215)</f>
        <v>901144</v>
      </c>
      <c r="S216" s="32">
        <f>SUM(S208:S215)</f>
        <v>966127</v>
      </c>
      <c r="T216" s="37">
        <f t="shared" si="54"/>
        <v>1.072111671386593</v>
      </c>
      <c r="U216" s="37">
        <f t="shared" si="55"/>
        <v>0.11994774265398789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103176</v>
      </c>
      <c r="E219" s="31">
        <v>103176</v>
      </c>
      <c r="F219" s="31">
        <v>0</v>
      </c>
      <c r="G219" s="36">
        <f t="shared" si="48"/>
        <v>0</v>
      </c>
      <c r="H219" s="31">
        <v>1884</v>
      </c>
      <c r="I219" s="36">
        <f t="shared" si="49"/>
        <v>1.8260060479181203E-2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1884</v>
      </c>
      <c r="O219" s="36">
        <f t="shared" si="53"/>
        <v>1.8260060479181203E-2</v>
      </c>
      <c r="P219" s="31">
        <v>0</v>
      </c>
      <c r="Q219" s="31">
        <v>98268</v>
      </c>
      <c r="R219" s="31">
        <v>98268</v>
      </c>
      <c r="S219" s="31">
        <v>6244</v>
      </c>
      <c r="T219" s="36">
        <f t="shared" si="54"/>
        <v>6.3540521838238287E-2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350000</v>
      </c>
      <c r="E223" s="31">
        <v>350000</v>
      </c>
      <c r="F223" s="31">
        <v>305879</v>
      </c>
      <c r="G223" s="36">
        <f t="shared" si="48"/>
        <v>0.87394000000000005</v>
      </c>
      <c r="H223" s="31">
        <v>322085</v>
      </c>
      <c r="I223" s="36">
        <f t="shared" si="49"/>
        <v>0.92024285714285714</v>
      </c>
      <c r="J223" s="31">
        <v>337837</v>
      </c>
      <c r="K223" s="36">
        <f t="shared" si="50"/>
        <v>0.96524857142857146</v>
      </c>
      <c r="L223" s="31">
        <v>268508</v>
      </c>
      <c r="M223" s="36">
        <f t="shared" si="51"/>
        <v>0.76716571428571434</v>
      </c>
      <c r="N223" s="31">
        <f t="shared" si="52"/>
        <v>1234309</v>
      </c>
      <c r="O223" s="36">
        <f t="shared" si="53"/>
        <v>3.5265971428571428</v>
      </c>
      <c r="P223" s="31">
        <v>211363</v>
      </c>
      <c r="Q223" s="31">
        <v>450000</v>
      </c>
      <c r="R223" s="31">
        <v>450000</v>
      </c>
      <c r="S223" s="31">
        <v>846796</v>
      </c>
      <c r="T223" s="36">
        <f t="shared" si="54"/>
        <v>1.8817688888888888</v>
      </c>
      <c r="U223" s="36">
        <f t="shared" si="55"/>
        <v>0.27036425486012217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453176</v>
      </c>
      <c r="E224" s="32">
        <f>SUM(E217:E223)</f>
        <v>453176</v>
      </c>
      <c r="F224" s="32">
        <f>SUM(F217:F223)</f>
        <v>305879</v>
      </c>
      <c r="G224" s="37">
        <f t="shared" si="48"/>
        <v>0.67496734160679295</v>
      </c>
      <c r="H224" s="32">
        <f>SUM(H217:H223)</f>
        <v>323969</v>
      </c>
      <c r="I224" s="37">
        <f t="shared" si="49"/>
        <v>0.71488560735784767</v>
      </c>
      <c r="J224" s="32">
        <f>SUM(J217:J223)</f>
        <v>337837</v>
      </c>
      <c r="K224" s="37">
        <f t="shared" si="50"/>
        <v>0.74548740445213335</v>
      </c>
      <c r="L224" s="32">
        <f>SUM(L217:L223)</f>
        <v>268508</v>
      </c>
      <c r="M224" s="37">
        <f t="shared" si="51"/>
        <v>0.59250269211079143</v>
      </c>
      <c r="N224" s="32">
        <f t="shared" si="52"/>
        <v>1236193</v>
      </c>
      <c r="O224" s="37">
        <f t="shared" si="53"/>
        <v>2.7278430455275653</v>
      </c>
      <c r="P224" s="32">
        <f>SUM(P217:P223)</f>
        <v>211363</v>
      </c>
      <c r="Q224" s="32">
        <f>SUM(Q217:Q223)</f>
        <v>548268</v>
      </c>
      <c r="R224" s="32">
        <f>SUM(R217:R223)</f>
        <v>548268</v>
      </c>
      <c r="S224" s="32">
        <f>SUM(S217:S223)</f>
        <v>853040</v>
      </c>
      <c r="T224" s="37">
        <f t="shared" si="54"/>
        <v>1.5558814302494401</v>
      </c>
      <c r="U224" s="37">
        <f t="shared" si="55"/>
        <v>0.27036425486012217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-20837</v>
      </c>
      <c r="Q229" s="31">
        <v>0</v>
      </c>
      <c r="R229" s="31">
        <v>0</v>
      </c>
      <c r="S229" s="31">
        <v>17042</v>
      </c>
      <c r="T229" s="36">
        <f t="shared" si="54"/>
        <v>0</v>
      </c>
      <c r="U229" s="36">
        <f t="shared" si="55"/>
        <v>-1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-20837</v>
      </c>
      <c r="Q230" s="32">
        <f>SUM(Q225:Q229)</f>
        <v>0</v>
      </c>
      <c r="R230" s="32">
        <f>SUM(R225:R229)</f>
        <v>0</v>
      </c>
      <c r="S230" s="32">
        <f>SUM(S225:S229)</f>
        <v>17042</v>
      </c>
      <c r="T230" s="37">
        <f t="shared" si="54"/>
        <v>0</v>
      </c>
      <c r="U230" s="37">
        <f t="shared" si="55"/>
        <v>-1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1487729</v>
      </c>
      <c r="E231" s="32">
        <f>SUM(E208:E215,E217:E223,E225:E229)</f>
        <v>11687729</v>
      </c>
      <c r="F231" s="32">
        <f>SUM(F208:F215,F217:F223,F225:F229)</f>
        <v>344306</v>
      </c>
      <c r="G231" s="37">
        <f t="shared" si="48"/>
        <v>0.23143058984532802</v>
      </c>
      <c r="H231" s="32">
        <f>SUM(H208:H215,H217:H223,H225:H229)</f>
        <v>778284</v>
      </c>
      <c r="I231" s="37">
        <f t="shared" si="49"/>
        <v>0.52313559794828224</v>
      </c>
      <c r="J231" s="32">
        <f>SUM(J208:J215,J217:J223,J225:J229)</f>
        <v>665994</v>
      </c>
      <c r="K231" s="37">
        <f t="shared" si="50"/>
        <v>5.6982327362313075E-2</v>
      </c>
      <c r="L231" s="32">
        <f>SUM(L208:L215,L217:L223,L225:L229)</f>
        <v>529971</v>
      </c>
      <c r="M231" s="37">
        <f t="shared" si="51"/>
        <v>4.5344223843656883E-2</v>
      </c>
      <c r="N231" s="32">
        <f t="shared" si="52"/>
        <v>2318555</v>
      </c>
      <c r="O231" s="37">
        <f t="shared" si="53"/>
        <v>0.19837515055319985</v>
      </c>
      <c r="P231" s="32">
        <f>SUM(P208:P215,P217:P223,P225:P229)</f>
        <v>423986</v>
      </c>
      <c r="Q231" s="32">
        <f>SUM(Q208:Q215,Q217:Q223,Q225:Q229)</f>
        <v>1359802</v>
      </c>
      <c r="R231" s="32">
        <f>SUM(R208:R215,R217:R223,R225:R229)</f>
        <v>1449412</v>
      </c>
      <c r="S231" s="32">
        <f>SUM(S208:S215,S217:S223,S225:S229)</f>
        <v>1836209</v>
      </c>
      <c r="T231" s="37">
        <f t="shared" si="54"/>
        <v>1.2668647699894855</v>
      </c>
      <c r="U231" s="37">
        <f t="shared" si="55"/>
        <v>0.24997287646290212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-26742504</v>
      </c>
      <c r="E243" s="31">
        <v>-26742504</v>
      </c>
      <c r="F243" s="31">
        <v>200</v>
      </c>
      <c r="G243" s="36">
        <f t="shared" si="56"/>
        <v>-7.4787312362372652E-6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200</v>
      </c>
      <c r="O243" s="36">
        <f t="shared" si="61"/>
        <v>-7.4787312362372652E-6</v>
      </c>
      <c r="P243" s="31">
        <v>0</v>
      </c>
      <c r="Q243" s="31">
        <v>249996</v>
      </c>
      <c r="R243" s="31">
        <v>27249996</v>
      </c>
      <c r="S243" s="31">
        <v>500</v>
      </c>
      <c r="T243" s="36">
        <f t="shared" si="62"/>
        <v>1.8348626546587383E-5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90000</v>
      </c>
      <c r="E246" s="31">
        <v>90000</v>
      </c>
      <c r="F246" s="31">
        <v>22270</v>
      </c>
      <c r="G246" s="36">
        <f t="shared" si="56"/>
        <v>0.24744444444444444</v>
      </c>
      <c r="H246" s="31">
        <v>40916</v>
      </c>
      <c r="I246" s="36">
        <f t="shared" si="57"/>
        <v>0.45462222222222221</v>
      </c>
      <c r="J246" s="31">
        <v>19273</v>
      </c>
      <c r="K246" s="36">
        <f t="shared" si="58"/>
        <v>0.21414444444444444</v>
      </c>
      <c r="L246" s="31">
        <v>0</v>
      </c>
      <c r="M246" s="36">
        <f t="shared" si="59"/>
        <v>0</v>
      </c>
      <c r="N246" s="31">
        <f t="shared" si="60"/>
        <v>82459</v>
      </c>
      <c r="O246" s="36">
        <f t="shared" si="61"/>
        <v>0.91621111111111109</v>
      </c>
      <c r="P246" s="31">
        <v>17453</v>
      </c>
      <c r="Q246" s="31">
        <v>50000</v>
      </c>
      <c r="R246" s="31">
        <v>50000</v>
      </c>
      <c r="S246" s="31">
        <v>89060</v>
      </c>
      <c r="T246" s="36">
        <f t="shared" si="62"/>
        <v>1.7811999999999999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-26652504</v>
      </c>
      <c r="E247" s="32">
        <f>SUM(E241:E246)</f>
        <v>-26652504</v>
      </c>
      <c r="F247" s="32">
        <f>SUM(F241:F246)</f>
        <v>22470</v>
      </c>
      <c r="G247" s="37">
        <f t="shared" si="56"/>
        <v>-8.4307275594068011E-4</v>
      </c>
      <c r="H247" s="32">
        <f>SUM(H241:H246)</f>
        <v>40916</v>
      </c>
      <c r="I247" s="37">
        <f t="shared" si="57"/>
        <v>-1.5351653263048005E-3</v>
      </c>
      <c r="J247" s="32">
        <f>SUM(J241:J246)</f>
        <v>19273</v>
      </c>
      <c r="K247" s="37">
        <f t="shared" si="58"/>
        <v>-7.2312154985512808E-4</v>
      </c>
      <c r="L247" s="32">
        <f>SUM(L241:L246)</f>
        <v>0</v>
      </c>
      <c r="M247" s="37">
        <f t="shared" si="59"/>
        <v>0</v>
      </c>
      <c r="N247" s="32">
        <f t="shared" si="60"/>
        <v>82659</v>
      </c>
      <c r="O247" s="37">
        <f t="shared" si="61"/>
        <v>-3.1013596321006085E-3</v>
      </c>
      <c r="P247" s="32">
        <f>SUM(P241:P246)</f>
        <v>17453</v>
      </c>
      <c r="Q247" s="32">
        <f>SUM(Q241:Q246)</f>
        <v>299996</v>
      </c>
      <c r="R247" s="32">
        <f>SUM(R241:R246)</f>
        <v>27299996</v>
      </c>
      <c r="S247" s="32">
        <f>SUM(S241:S246)</f>
        <v>89560</v>
      </c>
      <c r="T247" s="37">
        <f t="shared" si="62"/>
        <v>3.2805865612581041E-3</v>
      </c>
      <c r="U247" s="37">
        <f t="shared" si="63"/>
        <v>-1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-26652504</v>
      </c>
      <c r="E260" s="32">
        <f>SUM(E234:E239,E241:E246,E248:E253,E255:E258)</f>
        <v>-26652504</v>
      </c>
      <c r="F260" s="32">
        <f>SUM(F234:F239,F241:F246,F248:F253,F255:F258)</f>
        <v>22470</v>
      </c>
      <c r="G260" s="37">
        <f t="shared" si="56"/>
        <v>-8.4307275594068011E-4</v>
      </c>
      <c r="H260" s="32">
        <f>SUM(H234:H239,H241:H246,H248:H253,H255:H258)</f>
        <v>40916</v>
      </c>
      <c r="I260" s="37">
        <f t="shared" si="57"/>
        <v>-1.5351653263048005E-3</v>
      </c>
      <c r="J260" s="32">
        <f>SUM(J234:J239,J241:J246,J248:J253,J255:J258)</f>
        <v>19273</v>
      </c>
      <c r="K260" s="37">
        <f t="shared" si="58"/>
        <v>-7.2312154985512808E-4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82659</v>
      </c>
      <c r="O260" s="37">
        <f t="shared" si="61"/>
        <v>-3.1013596321006085E-3</v>
      </c>
      <c r="P260" s="32">
        <f>SUM(P234:P239,P241:P246,P248:P253,P255:P258)</f>
        <v>17453</v>
      </c>
      <c r="Q260" s="32">
        <f>SUM(Q234:Q239,Q241:Q246,Q248:Q253,Q255:Q258)</f>
        <v>299996</v>
      </c>
      <c r="R260" s="32">
        <f>SUM(R234:R239,R241:R246,R248:R253,R255:R258)</f>
        <v>27299996</v>
      </c>
      <c r="S260" s="32">
        <f>SUM(S234:S239,S241:S246,S248:S253,S255:S258)</f>
        <v>89560</v>
      </c>
      <c r="T260" s="37">
        <f t="shared" si="62"/>
        <v>3.2805865612581041E-3</v>
      </c>
      <c r="U260" s="37">
        <f t="shared" si="63"/>
        <v>-1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9544725</v>
      </c>
      <c r="E266" s="31">
        <v>9544725</v>
      </c>
      <c r="F266" s="31">
        <v>3976969</v>
      </c>
      <c r="G266" s="36">
        <f t="shared" si="64"/>
        <v>0.4166666928591447</v>
      </c>
      <c r="H266" s="31">
        <v>3181575</v>
      </c>
      <c r="I266" s="36">
        <f t="shared" si="65"/>
        <v>0.33333333333333331</v>
      </c>
      <c r="J266" s="31">
        <v>2386182</v>
      </c>
      <c r="K266" s="36">
        <f t="shared" si="66"/>
        <v>0.25000007857743411</v>
      </c>
      <c r="L266" s="31">
        <v>0</v>
      </c>
      <c r="M266" s="36">
        <f t="shared" si="67"/>
        <v>0</v>
      </c>
      <c r="N266" s="31">
        <f t="shared" si="68"/>
        <v>9544726</v>
      </c>
      <c r="O266" s="36">
        <f t="shared" si="69"/>
        <v>1.0000001047699121</v>
      </c>
      <c r="P266" s="31">
        <v>0</v>
      </c>
      <c r="Q266" s="31">
        <v>8864986</v>
      </c>
      <c r="R266" s="31">
        <v>9692992</v>
      </c>
      <c r="S266" s="31">
        <v>9096837</v>
      </c>
      <c r="T266" s="36">
        <f t="shared" si="70"/>
        <v>0.93849628680184616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9544725</v>
      </c>
      <c r="E267" s="32">
        <f>SUM(E263:E266)</f>
        <v>9544725</v>
      </c>
      <c r="F267" s="32">
        <f>SUM(F263:F266)</f>
        <v>3976969</v>
      </c>
      <c r="G267" s="37">
        <f t="shared" si="64"/>
        <v>0.4166666928591447</v>
      </c>
      <c r="H267" s="32">
        <f>SUM(H263:H266)</f>
        <v>3181575</v>
      </c>
      <c r="I267" s="37">
        <f t="shared" si="65"/>
        <v>0.33333333333333331</v>
      </c>
      <c r="J267" s="32">
        <f>SUM(J263:J266)</f>
        <v>2386182</v>
      </c>
      <c r="K267" s="37">
        <f t="shared" si="66"/>
        <v>0.25000007857743411</v>
      </c>
      <c r="L267" s="32">
        <f>SUM(L263:L266)</f>
        <v>0</v>
      </c>
      <c r="M267" s="37">
        <f t="shared" si="67"/>
        <v>0</v>
      </c>
      <c r="N267" s="32">
        <f t="shared" si="68"/>
        <v>9544726</v>
      </c>
      <c r="O267" s="37">
        <f t="shared" si="69"/>
        <v>1.0000001047699121</v>
      </c>
      <c r="P267" s="32">
        <f>SUM(P263:P266)</f>
        <v>0</v>
      </c>
      <c r="Q267" s="32">
        <f>SUM(Q263:Q266)</f>
        <v>8864986</v>
      </c>
      <c r="R267" s="32">
        <f>SUM(R263:R266)</f>
        <v>9692992</v>
      </c>
      <c r="S267" s="32">
        <f>SUM(S263:S266)</f>
        <v>9096837</v>
      </c>
      <c r="T267" s="37">
        <f t="shared" si="70"/>
        <v>0.93849628680184616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2251815</v>
      </c>
      <c r="E268" s="31">
        <v>0</v>
      </c>
      <c r="F268" s="31">
        <v>-966</v>
      </c>
      <c r="G268" s="36">
        <f t="shared" si="64"/>
        <v>-4.2898728359123641E-4</v>
      </c>
      <c r="H268" s="31">
        <v>-2283</v>
      </c>
      <c r="I268" s="36">
        <f t="shared" si="65"/>
        <v>-1.0138488286115866E-3</v>
      </c>
      <c r="J268" s="31">
        <v>-1497</v>
      </c>
      <c r="K268" s="36">
        <f t="shared" si="66"/>
        <v>0</v>
      </c>
      <c r="L268" s="31">
        <v>-1364</v>
      </c>
      <c r="M268" s="36">
        <f t="shared" si="67"/>
        <v>0</v>
      </c>
      <c r="N268" s="31">
        <f t="shared" si="68"/>
        <v>-6110</v>
      </c>
      <c r="O268" s="36">
        <f t="shared" si="69"/>
        <v>0</v>
      </c>
      <c r="P268" s="31">
        <v>-808</v>
      </c>
      <c r="Q268" s="31">
        <v>-2972</v>
      </c>
      <c r="R268" s="31">
        <v>123283</v>
      </c>
      <c r="S268" s="31">
        <v>-1334</v>
      </c>
      <c r="T268" s="36">
        <f t="shared" si="70"/>
        <v>-1.0820632203953505E-2</v>
      </c>
      <c r="U268" s="36">
        <f t="shared" si="71"/>
        <v>0.68811881188118806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2251815</v>
      </c>
      <c r="E275" s="32">
        <f>SUM(E268:E274)</f>
        <v>0</v>
      </c>
      <c r="F275" s="32">
        <f>SUM(F268:F274)</f>
        <v>-966</v>
      </c>
      <c r="G275" s="37">
        <f t="shared" si="64"/>
        <v>-4.2898728359123641E-4</v>
      </c>
      <c r="H275" s="32">
        <f>SUM(H268:H274)</f>
        <v>-2283</v>
      </c>
      <c r="I275" s="37">
        <f t="shared" si="65"/>
        <v>-1.0138488286115866E-3</v>
      </c>
      <c r="J275" s="32">
        <f>SUM(J268:J274)</f>
        <v>-1497</v>
      </c>
      <c r="K275" s="37">
        <f t="shared" si="66"/>
        <v>0</v>
      </c>
      <c r="L275" s="32">
        <f>SUM(L268:L274)</f>
        <v>-1364</v>
      </c>
      <c r="M275" s="37">
        <f t="shared" si="67"/>
        <v>0</v>
      </c>
      <c r="N275" s="32">
        <f t="shared" si="68"/>
        <v>-6110</v>
      </c>
      <c r="O275" s="37">
        <f t="shared" si="69"/>
        <v>0</v>
      </c>
      <c r="P275" s="32">
        <f>SUM(P268:P274)</f>
        <v>-808</v>
      </c>
      <c r="Q275" s="32">
        <f>SUM(Q268:Q274)</f>
        <v>-2972</v>
      </c>
      <c r="R275" s="32">
        <f>SUM(R268:R274)</f>
        <v>123283</v>
      </c>
      <c r="S275" s="32">
        <f>SUM(S268:S274)</f>
        <v>-1334</v>
      </c>
      <c r="T275" s="37">
        <f t="shared" si="70"/>
        <v>-1.0820632203953505E-2</v>
      </c>
      <c r="U275" s="37">
        <f t="shared" si="71"/>
        <v>0.68811881188118806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</v>
      </c>
      <c r="E278" s="31">
        <v>1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1960245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1250000</v>
      </c>
      <c r="E284" s="31">
        <v>1400000</v>
      </c>
      <c r="F284" s="31">
        <v>378625</v>
      </c>
      <c r="G284" s="36">
        <f t="shared" si="64"/>
        <v>0.3029</v>
      </c>
      <c r="H284" s="31">
        <v>503599</v>
      </c>
      <c r="I284" s="36">
        <f t="shared" si="65"/>
        <v>0.40287919999999999</v>
      </c>
      <c r="J284" s="31">
        <v>248558</v>
      </c>
      <c r="K284" s="36">
        <f t="shared" si="66"/>
        <v>0.17754142857142857</v>
      </c>
      <c r="L284" s="31">
        <v>411513</v>
      </c>
      <c r="M284" s="36">
        <f t="shared" si="67"/>
        <v>0.29393785714285714</v>
      </c>
      <c r="N284" s="31">
        <f t="shared" si="68"/>
        <v>1542295</v>
      </c>
      <c r="O284" s="36">
        <f t="shared" si="69"/>
        <v>1.1016392857142858</v>
      </c>
      <c r="P284" s="31">
        <v>370685</v>
      </c>
      <c r="Q284" s="31">
        <v>1000000</v>
      </c>
      <c r="R284" s="31">
        <v>1100000</v>
      </c>
      <c r="S284" s="31">
        <v>1124909</v>
      </c>
      <c r="T284" s="36">
        <f t="shared" si="70"/>
        <v>1.0226445454545454</v>
      </c>
      <c r="U284" s="36">
        <f t="shared" si="71"/>
        <v>0.11014203434182668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1250001</v>
      </c>
      <c r="E285" s="32">
        <f>SUM(E276:E284)</f>
        <v>1400001</v>
      </c>
      <c r="F285" s="32">
        <f>SUM(F276:F284)</f>
        <v>378625</v>
      </c>
      <c r="G285" s="37">
        <f t="shared" si="64"/>
        <v>0.30289975768019384</v>
      </c>
      <c r="H285" s="32">
        <f>SUM(H276:H284)</f>
        <v>503599</v>
      </c>
      <c r="I285" s="37">
        <f t="shared" si="65"/>
        <v>0.40287887769689784</v>
      </c>
      <c r="J285" s="32">
        <f>SUM(J276:J284)</f>
        <v>248558</v>
      </c>
      <c r="K285" s="37">
        <f t="shared" si="66"/>
        <v>0.17754130175621302</v>
      </c>
      <c r="L285" s="32">
        <f>SUM(L276:L284)</f>
        <v>411513</v>
      </c>
      <c r="M285" s="37">
        <f t="shared" si="67"/>
        <v>0.29393764718739485</v>
      </c>
      <c r="N285" s="32">
        <f t="shared" si="68"/>
        <v>1542295</v>
      </c>
      <c r="O285" s="37">
        <f t="shared" si="69"/>
        <v>1.1016384988296437</v>
      </c>
      <c r="P285" s="32">
        <f>SUM(P276:P284)</f>
        <v>370685</v>
      </c>
      <c r="Q285" s="32">
        <f>SUM(Q276:Q284)</f>
        <v>2960245</v>
      </c>
      <c r="R285" s="32">
        <f>SUM(R276:R284)</f>
        <v>1100001</v>
      </c>
      <c r="S285" s="32">
        <f>SUM(S276:S284)</f>
        <v>1124909</v>
      </c>
      <c r="T285" s="37">
        <f t="shared" si="70"/>
        <v>1.022643615778531</v>
      </c>
      <c r="U285" s="37">
        <f t="shared" si="71"/>
        <v>0.11014203434182668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70000</v>
      </c>
      <c r="E293" s="31">
        <v>3870000</v>
      </c>
      <c r="F293" s="31">
        <v>16382</v>
      </c>
      <c r="G293" s="36">
        <f t="shared" si="64"/>
        <v>0.23402857142857142</v>
      </c>
      <c r="H293" s="31">
        <v>34304</v>
      </c>
      <c r="I293" s="36">
        <f t="shared" si="65"/>
        <v>0.49005714285714286</v>
      </c>
      <c r="J293" s="31">
        <v>16696</v>
      </c>
      <c r="K293" s="36">
        <f t="shared" si="66"/>
        <v>4.3142118863049098E-3</v>
      </c>
      <c r="L293" s="31">
        <v>3800000</v>
      </c>
      <c r="M293" s="36">
        <f t="shared" si="67"/>
        <v>0.98191214470284238</v>
      </c>
      <c r="N293" s="31">
        <f t="shared" si="68"/>
        <v>3867382</v>
      </c>
      <c r="O293" s="36">
        <f t="shared" si="69"/>
        <v>0.99932351421188625</v>
      </c>
      <c r="P293" s="31">
        <v>13879</v>
      </c>
      <c r="Q293" s="31">
        <v>80000</v>
      </c>
      <c r="R293" s="31">
        <v>3580000</v>
      </c>
      <c r="S293" s="31">
        <v>3560497</v>
      </c>
      <c r="T293" s="36">
        <f t="shared" si="70"/>
        <v>0.99455223463687148</v>
      </c>
      <c r="U293" s="36">
        <f t="shared" si="71"/>
        <v>272.79494199870305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70000</v>
      </c>
      <c r="E298" s="32">
        <f>SUM(E293:E297)</f>
        <v>3870000</v>
      </c>
      <c r="F298" s="32">
        <f>SUM(F293:F297)</f>
        <v>16382</v>
      </c>
      <c r="G298" s="37">
        <f t="shared" si="64"/>
        <v>0.23402857142857142</v>
      </c>
      <c r="H298" s="32">
        <f>SUM(H293:H297)</f>
        <v>34304</v>
      </c>
      <c r="I298" s="37">
        <f t="shared" si="65"/>
        <v>0.49005714285714286</v>
      </c>
      <c r="J298" s="32">
        <f>SUM(J293:J297)</f>
        <v>16696</v>
      </c>
      <c r="K298" s="37">
        <f t="shared" si="66"/>
        <v>4.3142118863049098E-3</v>
      </c>
      <c r="L298" s="32">
        <f>SUM(L293:L297)</f>
        <v>3800000</v>
      </c>
      <c r="M298" s="37">
        <f t="shared" si="67"/>
        <v>0.98191214470284238</v>
      </c>
      <c r="N298" s="32">
        <f t="shared" si="68"/>
        <v>3867382</v>
      </c>
      <c r="O298" s="37">
        <f t="shared" si="69"/>
        <v>0.99932351421188625</v>
      </c>
      <c r="P298" s="32">
        <f>SUM(P293:P297)</f>
        <v>13879</v>
      </c>
      <c r="Q298" s="32">
        <f>SUM(Q293:Q297)</f>
        <v>80000</v>
      </c>
      <c r="R298" s="32">
        <f>SUM(R293:R297)</f>
        <v>3580000</v>
      </c>
      <c r="S298" s="32">
        <f>SUM(S293:S297)</f>
        <v>3560497</v>
      </c>
      <c r="T298" s="37">
        <f t="shared" si="70"/>
        <v>0.99455223463687148</v>
      </c>
      <c r="U298" s="37">
        <f t="shared" si="71"/>
        <v>272.79494199870305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13116541</v>
      </c>
      <c r="E299" s="32">
        <f>SUM(E263:E266,E268:E274,E276:E284,E286:E291,E293:E297)</f>
        <v>14814726</v>
      </c>
      <c r="F299" s="32">
        <f>SUM(F263:F266,F268:F274,F276:F284,F286:F291,F293:F297)</f>
        <v>4371010</v>
      </c>
      <c r="G299" s="37">
        <f t="shared" si="64"/>
        <v>0.33324410757378792</v>
      </c>
      <c r="H299" s="32">
        <f>SUM(H263:H266,H268:H274,H276:H284,H286:H291,H293:H297)</f>
        <v>3717195</v>
      </c>
      <c r="I299" s="37">
        <f t="shared" si="65"/>
        <v>0.2833975054856307</v>
      </c>
      <c r="J299" s="32">
        <f>SUM(J263:J266,J268:J274,J276:J284,J286:J291,J293:J297)</f>
        <v>2649939</v>
      </c>
      <c r="K299" s="37">
        <f t="shared" si="66"/>
        <v>0.17887195483736926</v>
      </c>
      <c r="L299" s="32">
        <f>SUM(L263:L266,L268:L274,L276:L284,L286:L291,L293:L297)</f>
        <v>4210149</v>
      </c>
      <c r="M299" s="37">
        <f t="shared" si="67"/>
        <v>0.28418676119963338</v>
      </c>
      <c r="N299" s="32">
        <f t="shared" si="68"/>
        <v>14948293</v>
      </c>
      <c r="O299" s="37">
        <f t="shared" si="69"/>
        <v>1.0090158265498801</v>
      </c>
      <c r="P299" s="32">
        <f>SUM(P263:P266,P268:P274,P276:P284,P286:P291,P293:P297)</f>
        <v>383756</v>
      </c>
      <c r="Q299" s="32">
        <f>SUM(Q263:Q266,Q268:Q274,Q276:Q284,Q286:Q291,Q293:Q297)</f>
        <v>11902259</v>
      </c>
      <c r="R299" s="32">
        <f>SUM(R263:R266,R268:R274,R276:R284,R286:R291,R293:R297)</f>
        <v>14496276</v>
      </c>
      <c r="S299" s="32">
        <f>SUM(S263:S266,S268:S274,S276:S284,S286:S291,S293:S297)</f>
        <v>13780909</v>
      </c>
      <c r="T299" s="37">
        <f t="shared" si="70"/>
        <v>0.95065167081531832</v>
      </c>
      <c r="U299" s="37">
        <f t="shared" si="71"/>
        <v>9.9709007807044063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459127281</v>
      </c>
      <c r="E302" s="31">
        <v>436965281</v>
      </c>
      <c r="F302" s="31">
        <v>42098656</v>
      </c>
      <c r="G302" s="36">
        <f t="shared" ref="G302:G339" si="72">IF(($D302     =0),0,($F302     /$D302     ))</f>
        <v>9.1692778325668689E-2</v>
      </c>
      <c r="H302" s="31">
        <v>116626083</v>
      </c>
      <c r="I302" s="36">
        <f t="shared" ref="I302:I339" si="73">IF(($D302     =0),0,($H302     /$D302     ))</f>
        <v>0.25401688774838888</v>
      </c>
      <c r="J302" s="31">
        <v>90370725</v>
      </c>
      <c r="K302" s="36">
        <f t="shared" ref="K302:K339" si="74">IF(($E302     =0),0,($J302     /$E302     ))</f>
        <v>0.20681442881042075</v>
      </c>
      <c r="L302" s="31">
        <v>63999732</v>
      </c>
      <c r="M302" s="36">
        <f t="shared" ref="M302:M339" si="75">IF(($E302     =0),0,($L302     /$E302     ))</f>
        <v>0.14646411232841175</v>
      </c>
      <c r="N302" s="31">
        <f t="shared" ref="N302:N339" si="76">$F302     +$H302     +$J302     +$L302</f>
        <v>313095196</v>
      </c>
      <c r="O302" s="36">
        <f t="shared" ref="O302:O339" si="77">IF(($E302     =0),0,($N302     /$E302     ))</f>
        <v>0.71652190600470156</v>
      </c>
      <c r="P302" s="31">
        <v>62380986</v>
      </c>
      <c r="Q302" s="31">
        <v>481367289</v>
      </c>
      <c r="R302" s="31">
        <v>464623289</v>
      </c>
      <c r="S302" s="31">
        <v>334385326</v>
      </c>
      <c r="T302" s="36">
        <f t="shared" ref="T302:T339" si="78">IF(($R302     =0),0,($S302     /$R302     ))</f>
        <v>0.71969127229866425</v>
      </c>
      <c r="U302" s="36">
        <f t="shared" ref="U302:U339" si="79">IF(($P302     =0),0,(($L302     /$P302     )-1))</f>
        <v>2.5949349373862063E-2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459127281</v>
      </c>
      <c r="E303" s="32">
        <f>E302</f>
        <v>436965281</v>
      </c>
      <c r="F303" s="32">
        <f>F302</f>
        <v>42098656</v>
      </c>
      <c r="G303" s="37">
        <f t="shared" si="72"/>
        <v>9.1692778325668689E-2</v>
      </c>
      <c r="H303" s="32">
        <f>H302</f>
        <v>116626083</v>
      </c>
      <c r="I303" s="37">
        <f t="shared" si="73"/>
        <v>0.25401688774838888</v>
      </c>
      <c r="J303" s="32">
        <f>J302</f>
        <v>90370725</v>
      </c>
      <c r="K303" s="37">
        <f t="shared" si="74"/>
        <v>0.20681442881042075</v>
      </c>
      <c r="L303" s="32">
        <f>L302</f>
        <v>63999732</v>
      </c>
      <c r="M303" s="37">
        <f t="shared" si="75"/>
        <v>0.14646411232841175</v>
      </c>
      <c r="N303" s="32">
        <f t="shared" si="76"/>
        <v>313095196</v>
      </c>
      <c r="O303" s="37">
        <f t="shared" si="77"/>
        <v>0.71652190600470156</v>
      </c>
      <c r="P303" s="32">
        <f>P302</f>
        <v>62380986</v>
      </c>
      <c r="Q303" s="32">
        <f>Q302</f>
        <v>481367289</v>
      </c>
      <c r="R303" s="32">
        <f>R302</f>
        <v>464623289</v>
      </c>
      <c r="S303" s="32">
        <f>S302</f>
        <v>334385326</v>
      </c>
      <c r="T303" s="37">
        <f t="shared" si="78"/>
        <v>0.71969127229866425</v>
      </c>
      <c r="U303" s="37">
        <f t="shared" si="79"/>
        <v>2.5949349373862063E-2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13629312</v>
      </c>
      <c r="E309" s="31">
        <v>13629312</v>
      </c>
      <c r="F309" s="31">
        <v>4333424</v>
      </c>
      <c r="G309" s="36">
        <f t="shared" si="72"/>
        <v>0.31794884437306886</v>
      </c>
      <c r="H309" s="31">
        <v>4524051</v>
      </c>
      <c r="I309" s="36">
        <f t="shared" si="73"/>
        <v>0.3319353904290987</v>
      </c>
      <c r="J309" s="31">
        <v>4632867</v>
      </c>
      <c r="K309" s="36">
        <f t="shared" si="74"/>
        <v>0.33991935909897725</v>
      </c>
      <c r="L309" s="31">
        <v>374539</v>
      </c>
      <c r="M309" s="36">
        <f t="shared" si="75"/>
        <v>2.7480403999849735E-2</v>
      </c>
      <c r="N309" s="31">
        <f t="shared" si="76"/>
        <v>13864881</v>
      </c>
      <c r="O309" s="36">
        <f t="shared" si="77"/>
        <v>1.0172839979009947</v>
      </c>
      <c r="P309" s="31">
        <v>414782</v>
      </c>
      <c r="Q309" s="31">
        <v>13876060</v>
      </c>
      <c r="R309" s="31">
        <v>13822000</v>
      </c>
      <c r="S309" s="31">
        <v>13749550</v>
      </c>
      <c r="T309" s="36">
        <f t="shared" si="78"/>
        <v>0.99475835624366948</v>
      </c>
      <c r="U309" s="36">
        <f t="shared" si="79"/>
        <v>-9.702205013718046E-2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13629312</v>
      </c>
      <c r="E310" s="32">
        <f>SUM(E304:E309)</f>
        <v>13629312</v>
      </c>
      <c r="F310" s="32">
        <f>SUM(F304:F309)</f>
        <v>4333424</v>
      </c>
      <c r="G310" s="37">
        <f t="shared" si="72"/>
        <v>0.31794884437306886</v>
      </c>
      <c r="H310" s="32">
        <f>SUM(H304:H309)</f>
        <v>4524051</v>
      </c>
      <c r="I310" s="37">
        <f t="shared" si="73"/>
        <v>0.3319353904290987</v>
      </c>
      <c r="J310" s="32">
        <f>SUM(J304:J309)</f>
        <v>4632867</v>
      </c>
      <c r="K310" s="37">
        <f t="shared" si="74"/>
        <v>0.33991935909897725</v>
      </c>
      <c r="L310" s="32">
        <f>SUM(L304:L309)</f>
        <v>374539</v>
      </c>
      <c r="M310" s="37">
        <f t="shared" si="75"/>
        <v>2.7480403999849735E-2</v>
      </c>
      <c r="N310" s="32">
        <f t="shared" si="76"/>
        <v>13864881</v>
      </c>
      <c r="O310" s="37">
        <f t="shared" si="77"/>
        <v>1.0172839979009947</v>
      </c>
      <c r="P310" s="32">
        <f>SUM(P304:P309)</f>
        <v>414782</v>
      </c>
      <c r="Q310" s="32">
        <f>SUM(Q304:Q309)</f>
        <v>13876060</v>
      </c>
      <c r="R310" s="32">
        <f>SUM(R304:R309)</f>
        <v>13822000</v>
      </c>
      <c r="S310" s="32">
        <f>SUM(S304:S309)</f>
        <v>13749550</v>
      </c>
      <c r="T310" s="37">
        <f t="shared" si="78"/>
        <v>0.99475835624366948</v>
      </c>
      <c r="U310" s="37">
        <f t="shared" si="79"/>
        <v>-9.702205013718046E-2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210645</v>
      </c>
      <c r="G316" s="36">
        <f t="shared" si="72"/>
        <v>0.3225803981623277</v>
      </c>
      <c r="H316" s="31">
        <v>151775</v>
      </c>
      <c r="I316" s="36">
        <f t="shared" si="73"/>
        <v>0.23242725880551302</v>
      </c>
      <c r="J316" s="31">
        <v>114302</v>
      </c>
      <c r="K316" s="36">
        <f t="shared" si="74"/>
        <v>0.17504134762633997</v>
      </c>
      <c r="L316" s="31">
        <v>341277</v>
      </c>
      <c r="M316" s="36">
        <f t="shared" si="75"/>
        <v>0.52262940275650838</v>
      </c>
      <c r="N316" s="31">
        <f t="shared" si="76"/>
        <v>817999</v>
      </c>
      <c r="O316" s="36">
        <f t="shared" si="77"/>
        <v>1.2526784073506891</v>
      </c>
      <c r="P316" s="31">
        <v>176700</v>
      </c>
      <c r="Q316" s="31">
        <v>653000</v>
      </c>
      <c r="R316" s="31">
        <v>653000</v>
      </c>
      <c r="S316" s="31">
        <v>610663</v>
      </c>
      <c r="T316" s="36">
        <f t="shared" si="78"/>
        <v>0.93516539050535985</v>
      </c>
      <c r="U316" s="36">
        <f t="shared" si="79"/>
        <v>0.93139219015280128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210645</v>
      </c>
      <c r="G317" s="37">
        <f t="shared" si="72"/>
        <v>0.3225803981623277</v>
      </c>
      <c r="H317" s="32">
        <f>SUM(H311:H316)</f>
        <v>151775</v>
      </c>
      <c r="I317" s="37">
        <f t="shared" si="73"/>
        <v>0.23242725880551302</v>
      </c>
      <c r="J317" s="32">
        <f>SUM(J311:J316)</f>
        <v>114302</v>
      </c>
      <c r="K317" s="37">
        <f t="shared" si="74"/>
        <v>0.17504134762633997</v>
      </c>
      <c r="L317" s="32">
        <f>SUM(L311:L316)</f>
        <v>341277</v>
      </c>
      <c r="M317" s="37">
        <f t="shared" si="75"/>
        <v>0.52262940275650838</v>
      </c>
      <c r="N317" s="32">
        <f t="shared" si="76"/>
        <v>817999</v>
      </c>
      <c r="O317" s="37">
        <f t="shared" si="77"/>
        <v>1.2526784073506891</v>
      </c>
      <c r="P317" s="32">
        <f>SUM(P311:P316)</f>
        <v>176700</v>
      </c>
      <c r="Q317" s="32">
        <f>SUM(Q311:Q316)</f>
        <v>653000</v>
      </c>
      <c r="R317" s="32">
        <f>SUM(R311:R316)</f>
        <v>653000</v>
      </c>
      <c r="S317" s="32">
        <f>SUM(S311:S316)</f>
        <v>610663</v>
      </c>
      <c r="T317" s="37">
        <f t="shared" si="78"/>
        <v>0.93516539050535985</v>
      </c>
      <c r="U317" s="37">
        <f t="shared" si="79"/>
        <v>0.93139219015280128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1201927</v>
      </c>
      <c r="E322" s="31">
        <v>936927</v>
      </c>
      <c r="F322" s="31">
        <v>188771</v>
      </c>
      <c r="G322" s="36">
        <f t="shared" si="72"/>
        <v>0.15705695936608463</v>
      </c>
      <c r="H322" s="31">
        <v>240131</v>
      </c>
      <c r="I322" s="36">
        <f t="shared" si="73"/>
        <v>0.19978833989085859</v>
      </c>
      <c r="J322" s="31">
        <v>219395</v>
      </c>
      <c r="K322" s="36">
        <f t="shared" si="74"/>
        <v>0.23416445464801419</v>
      </c>
      <c r="L322" s="31">
        <v>277843</v>
      </c>
      <c r="M322" s="36">
        <f t="shared" si="75"/>
        <v>0.29654711626412728</v>
      </c>
      <c r="N322" s="31">
        <f t="shared" si="76"/>
        <v>926140</v>
      </c>
      <c r="O322" s="36">
        <f t="shared" si="77"/>
        <v>0.98848682981705083</v>
      </c>
      <c r="P322" s="31">
        <v>219862</v>
      </c>
      <c r="Q322" s="31">
        <v>4131800</v>
      </c>
      <c r="R322" s="31">
        <v>1231800</v>
      </c>
      <c r="S322" s="31">
        <v>902385</v>
      </c>
      <c r="T322" s="36">
        <f t="shared" si="78"/>
        <v>0.73257428153921089</v>
      </c>
      <c r="U322" s="36">
        <f t="shared" si="79"/>
        <v>0.26371542149166305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1201927</v>
      </c>
      <c r="E323" s="32">
        <f>SUM(E318:E322)</f>
        <v>936927</v>
      </c>
      <c r="F323" s="32">
        <f>SUM(F318:F322)</f>
        <v>188771</v>
      </c>
      <c r="G323" s="37">
        <f t="shared" si="72"/>
        <v>0.15705695936608463</v>
      </c>
      <c r="H323" s="32">
        <f>SUM(H318:H322)</f>
        <v>240131</v>
      </c>
      <c r="I323" s="37">
        <f t="shared" si="73"/>
        <v>0.19978833989085859</v>
      </c>
      <c r="J323" s="32">
        <f>SUM(J318:J322)</f>
        <v>219395</v>
      </c>
      <c r="K323" s="37">
        <f t="shared" si="74"/>
        <v>0.23416445464801419</v>
      </c>
      <c r="L323" s="32">
        <f>SUM(L318:L322)</f>
        <v>277843</v>
      </c>
      <c r="M323" s="37">
        <f t="shared" si="75"/>
        <v>0.29654711626412728</v>
      </c>
      <c r="N323" s="32">
        <f t="shared" si="76"/>
        <v>926140</v>
      </c>
      <c r="O323" s="37">
        <f t="shared" si="77"/>
        <v>0.98848682981705083</v>
      </c>
      <c r="P323" s="32">
        <f>SUM(P318:P322)</f>
        <v>219862</v>
      </c>
      <c r="Q323" s="32">
        <f>SUM(Q318:Q322)</f>
        <v>4131800</v>
      </c>
      <c r="R323" s="32">
        <f>SUM(R318:R322)</f>
        <v>1231800</v>
      </c>
      <c r="S323" s="32">
        <f>SUM(S318:S322)</f>
        <v>902385</v>
      </c>
      <c r="T323" s="37">
        <f t="shared" si="78"/>
        <v>0.73257428153921089</v>
      </c>
      <c r="U323" s="37">
        <f t="shared" si="79"/>
        <v>0.26371542149166305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174900</v>
      </c>
      <c r="E327" s="31">
        <v>174900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715</v>
      </c>
      <c r="K327" s="36">
        <f t="shared" si="74"/>
        <v>4.0880503144654088E-3</v>
      </c>
      <c r="L327" s="31">
        <v>0</v>
      </c>
      <c r="M327" s="36">
        <f t="shared" si="75"/>
        <v>0</v>
      </c>
      <c r="N327" s="31">
        <f t="shared" si="76"/>
        <v>715</v>
      </c>
      <c r="O327" s="36">
        <f t="shared" si="77"/>
        <v>4.0880503144654088E-3</v>
      </c>
      <c r="P327" s="31">
        <v>1671</v>
      </c>
      <c r="Q327" s="31">
        <v>165000</v>
      </c>
      <c r="R327" s="31">
        <v>165000</v>
      </c>
      <c r="S327" s="31">
        <v>3096</v>
      </c>
      <c r="T327" s="36">
        <f t="shared" si="78"/>
        <v>1.8763636363636364E-2</v>
      </c>
      <c r="U327" s="36">
        <f t="shared" si="79"/>
        <v>-1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438599</v>
      </c>
      <c r="E331" s="31">
        <v>439885</v>
      </c>
      <c r="F331" s="31">
        <v>104950</v>
      </c>
      <c r="G331" s="36">
        <f t="shared" si="72"/>
        <v>0.23928463129190902</v>
      </c>
      <c r="H331" s="31">
        <v>114792</v>
      </c>
      <c r="I331" s="36">
        <f t="shared" si="73"/>
        <v>0.26172426293721601</v>
      </c>
      <c r="J331" s="31">
        <v>118794</v>
      </c>
      <c r="K331" s="36">
        <f t="shared" si="74"/>
        <v>0.27005694670197894</v>
      </c>
      <c r="L331" s="31">
        <v>135392</v>
      </c>
      <c r="M331" s="36">
        <f t="shared" si="75"/>
        <v>0.30778953590142877</v>
      </c>
      <c r="N331" s="31">
        <f t="shared" si="76"/>
        <v>473928</v>
      </c>
      <c r="O331" s="36">
        <f t="shared" si="77"/>
        <v>1.0773906816554326</v>
      </c>
      <c r="P331" s="31">
        <v>93563</v>
      </c>
      <c r="Q331" s="31">
        <v>413773</v>
      </c>
      <c r="R331" s="31">
        <v>413773</v>
      </c>
      <c r="S331" s="31">
        <v>380009</v>
      </c>
      <c r="T331" s="36">
        <f t="shared" si="78"/>
        <v>0.91839970225220113</v>
      </c>
      <c r="U331" s="36">
        <f t="shared" si="79"/>
        <v>0.44706775114094244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613499</v>
      </c>
      <c r="E332" s="32">
        <f>SUM(E324:E331)</f>
        <v>614785</v>
      </c>
      <c r="F332" s="32">
        <f>SUM(F324:F331)</f>
        <v>104950</v>
      </c>
      <c r="G332" s="37">
        <f t="shared" si="72"/>
        <v>0.17106792350109781</v>
      </c>
      <c r="H332" s="32">
        <f>SUM(H324:H331)</f>
        <v>114792</v>
      </c>
      <c r="I332" s="37">
        <f t="shared" si="73"/>
        <v>0.18711032943818978</v>
      </c>
      <c r="J332" s="32">
        <f>SUM(J324:J331)</f>
        <v>119509</v>
      </c>
      <c r="K332" s="37">
        <f t="shared" si="74"/>
        <v>0.19439153525216132</v>
      </c>
      <c r="L332" s="32">
        <f>SUM(L324:L331)</f>
        <v>135392</v>
      </c>
      <c r="M332" s="37">
        <f t="shared" si="75"/>
        <v>0.22022658327708061</v>
      </c>
      <c r="N332" s="32">
        <f t="shared" si="76"/>
        <v>474643</v>
      </c>
      <c r="O332" s="37">
        <f t="shared" si="77"/>
        <v>0.77204713843050821</v>
      </c>
      <c r="P332" s="32">
        <f>SUM(P324:P331)</f>
        <v>95234</v>
      </c>
      <c r="Q332" s="32">
        <f>SUM(Q324:Q331)</f>
        <v>578773</v>
      </c>
      <c r="R332" s="32">
        <f>SUM(R324:R331)</f>
        <v>578773</v>
      </c>
      <c r="S332" s="32">
        <f>SUM(S324:S331)</f>
        <v>383105</v>
      </c>
      <c r="T332" s="37">
        <f t="shared" si="78"/>
        <v>0.66192617831170419</v>
      </c>
      <c r="U332" s="37">
        <f t="shared" si="79"/>
        <v>0.42167713211668101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533533</v>
      </c>
      <c r="E336" s="31">
        <v>513533</v>
      </c>
      <c r="F336" s="31">
        <v>0</v>
      </c>
      <c r="G336" s="36">
        <f t="shared" si="72"/>
        <v>0</v>
      </c>
      <c r="H336" s="31">
        <v>140</v>
      </c>
      <c r="I336" s="36">
        <f t="shared" si="73"/>
        <v>2.6240176333984966E-4</v>
      </c>
      <c r="J336" s="31">
        <v>140</v>
      </c>
      <c r="K336" s="36">
        <f t="shared" si="74"/>
        <v>2.7262123368897422E-4</v>
      </c>
      <c r="L336" s="31">
        <v>210</v>
      </c>
      <c r="M336" s="36">
        <f t="shared" si="75"/>
        <v>4.0893185053346133E-4</v>
      </c>
      <c r="N336" s="31">
        <f t="shared" si="76"/>
        <v>490</v>
      </c>
      <c r="O336" s="36">
        <f t="shared" si="77"/>
        <v>9.5417431791140978E-4</v>
      </c>
      <c r="P336" s="31">
        <v>5195</v>
      </c>
      <c r="Q336" s="31">
        <v>32120</v>
      </c>
      <c r="R336" s="31">
        <v>27120</v>
      </c>
      <c r="S336" s="31">
        <v>22475</v>
      </c>
      <c r="T336" s="36">
        <f t="shared" si="78"/>
        <v>0.82872418879056042</v>
      </c>
      <c r="U336" s="36">
        <f t="shared" si="79"/>
        <v>-0.95957651588065451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533533</v>
      </c>
      <c r="E337" s="32">
        <f>SUM(E333:E336)</f>
        <v>513533</v>
      </c>
      <c r="F337" s="32">
        <f>SUM(F333:F336)</f>
        <v>0</v>
      </c>
      <c r="G337" s="37">
        <f t="shared" si="72"/>
        <v>0</v>
      </c>
      <c r="H337" s="32">
        <f>SUM(H333:H336)</f>
        <v>140</v>
      </c>
      <c r="I337" s="37">
        <f t="shared" si="73"/>
        <v>2.6240176333984966E-4</v>
      </c>
      <c r="J337" s="32">
        <f>SUM(J333:J336)</f>
        <v>140</v>
      </c>
      <c r="K337" s="37">
        <f t="shared" si="74"/>
        <v>2.7262123368897422E-4</v>
      </c>
      <c r="L337" s="32">
        <f>SUM(L333:L336)</f>
        <v>210</v>
      </c>
      <c r="M337" s="37">
        <f t="shared" si="75"/>
        <v>4.0893185053346133E-4</v>
      </c>
      <c r="N337" s="32">
        <f t="shared" si="76"/>
        <v>490</v>
      </c>
      <c r="O337" s="37">
        <f t="shared" si="77"/>
        <v>9.5417431791140978E-4</v>
      </c>
      <c r="P337" s="32">
        <f>SUM(P333:P336)</f>
        <v>5195</v>
      </c>
      <c r="Q337" s="32">
        <f>SUM(Q333:Q336)</f>
        <v>32120</v>
      </c>
      <c r="R337" s="32">
        <f>SUM(R333:R336)</f>
        <v>27120</v>
      </c>
      <c r="S337" s="32">
        <f>SUM(S333:S336)</f>
        <v>22475</v>
      </c>
      <c r="T337" s="37">
        <f t="shared" si="78"/>
        <v>0.82872418879056042</v>
      </c>
      <c r="U337" s="37">
        <f t="shared" si="79"/>
        <v>-0.95957651588065451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475758552</v>
      </c>
      <c r="E338" s="32">
        <f>SUM(E302,E304:E309,E311:E316,E318:E322,E324:E331,E333:E336)</f>
        <v>453312838</v>
      </c>
      <c r="F338" s="32">
        <f>SUM(F302,F304:F309,F311:F316,F318:F322,F324:F331,F333:F336)</f>
        <v>46936446</v>
      </c>
      <c r="G338" s="37">
        <f t="shared" si="72"/>
        <v>9.8656021636790256E-2</v>
      </c>
      <c r="H338" s="32">
        <f>SUM(H302,H304:H309,H311:H316,H318:H322,H324:H331,H333:H336)</f>
        <v>121656972</v>
      </c>
      <c r="I338" s="37">
        <f t="shared" si="73"/>
        <v>0.25571158203794098</v>
      </c>
      <c r="J338" s="32">
        <f>SUM(J302,J304:J309,J311:J316,J318:J322,J324:J331,J333:J336)</f>
        <v>95456938</v>
      </c>
      <c r="K338" s="37">
        <f t="shared" si="74"/>
        <v>0.21057629521624094</v>
      </c>
      <c r="L338" s="32">
        <f>SUM(L302,L304:L309,L311:L316,L318:L322,L324:L331,L333:L336)</f>
        <v>65128993</v>
      </c>
      <c r="M338" s="37">
        <f t="shared" si="75"/>
        <v>0.14367339183983138</v>
      </c>
      <c r="N338" s="32">
        <f t="shared" si="76"/>
        <v>329179349</v>
      </c>
      <c r="O338" s="37">
        <f t="shared" si="77"/>
        <v>0.72616374698834363</v>
      </c>
      <c r="P338" s="32">
        <f>SUM(P302,P304:P309,P311:P316,P318:P322,P324:P331,P333:P336)</f>
        <v>63292759</v>
      </c>
      <c r="Q338" s="32">
        <f>SUM(Q302,Q304:Q309,Q311:Q316,Q318:Q322,Q324:Q331,Q333:Q336)</f>
        <v>500639042</v>
      </c>
      <c r="R338" s="32">
        <f>SUM(R302,R304:R309,R311:R316,R318:R322,R324:R331,R333:R336)</f>
        <v>480935982</v>
      </c>
      <c r="S338" s="32">
        <f>SUM(S302,S304:S309,S311:S316,S318:S322,S324:S331,S333:S336)</f>
        <v>350053504</v>
      </c>
      <c r="T338" s="37">
        <f t="shared" si="78"/>
        <v>0.72785883589803846</v>
      </c>
      <c r="U338" s="37">
        <f t="shared" si="79"/>
        <v>2.9011754725370764E-2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1586127932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1376634639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319811305</v>
      </c>
      <c r="G339" s="39">
        <f t="shared" si="72"/>
        <v>0.20163020809849783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257305573</v>
      </c>
      <c r="I339" s="39">
        <f t="shared" si="73"/>
        <v>0.16222245873670171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332041562</v>
      </c>
      <c r="K339" s="39">
        <f t="shared" si="74"/>
        <v>0.24119802930514522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297417875</v>
      </c>
      <c r="M339" s="39">
        <f t="shared" si="75"/>
        <v>0.21604706621071737</v>
      </c>
      <c r="N339" s="34">
        <f t="shared" si="76"/>
        <v>1206576315</v>
      </c>
      <c r="O339" s="39">
        <f t="shared" si="77"/>
        <v>0.87646807716277431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52615490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1500144085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1603649752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7066746481</v>
      </c>
      <c r="T339" s="39">
        <f t="shared" si="78"/>
        <v>4.406664530198487</v>
      </c>
      <c r="U339" s="39">
        <f t="shared" si="79"/>
        <v>4.6526675889552678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100202049</v>
      </c>
      <c r="E8" s="31">
        <v>131130159</v>
      </c>
      <c r="F8" s="31">
        <v>9694032</v>
      </c>
      <c r="G8" s="36">
        <f>IF(($D8       =0),0,($F8       /$D8       ))</f>
        <v>9.6744848002060319E-2</v>
      </c>
      <c r="H8" s="31">
        <v>9305220</v>
      </c>
      <c r="I8" s="36">
        <f>IF(($D8       =0),0,($H8       /$D8       ))</f>
        <v>9.2864568068862549E-2</v>
      </c>
      <c r="J8" s="31">
        <v>15043607</v>
      </c>
      <c r="K8" s="36">
        <f>IF(($E8       =0),0,($J8       /$E8       ))</f>
        <v>0.11472270845031157</v>
      </c>
      <c r="L8" s="31">
        <v>12582837</v>
      </c>
      <c r="M8" s="36">
        <f>IF(($E8       =0),0,($L8       /$E8       ))</f>
        <v>9.5956850018003872E-2</v>
      </c>
      <c r="N8" s="31">
        <f>$F8       +$H8       +$J8       +$L8</f>
        <v>46625696</v>
      </c>
      <c r="O8" s="36">
        <f>IF(($E8       =0),0,($N8       /$E8       ))</f>
        <v>0.35556805814595255</v>
      </c>
      <c r="P8" s="31">
        <v>10347509</v>
      </c>
      <c r="Q8" s="31">
        <v>178813704</v>
      </c>
      <c r="R8" s="31">
        <v>167523747</v>
      </c>
      <c r="S8" s="31">
        <v>37421700</v>
      </c>
      <c r="T8" s="36">
        <f>IF(($R8       =0),0,($S8       /$R8       ))</f>
        <v>0.22338146483793728</v>
      </c>
      <c r="U8" s="36">
        <f>IF(($P8       =0),0,(($L8       /$P8       )-1))</f>
        <v>0.21602571208200927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205246960</v>
      </c>
      <c r="E9" s="31">
        <v>193630200</v>
      </c>
      <c r="F9" s="31">
        <v>47872591</v>
      </c>
      <c r="G9" s="36">
        <f>IF(($D9       =0),0,($F9       /$D9       ))</f>
        <v>0.23324384926334596</v>
      </c>
      <c r="H9" s="31">
        <v>13151296</v>
      </c>
      <c r="I9" s="36">
        <f>IF(($D9       =0),0,($H9       /$D9       ))</f>
        <v>6.4075472786539689E-2</v>
      </c>
      <c r="J9" s="31">
        <v>12547370</v>
      </c>
      <c r="K9" s="36">
        <f>IF(($E9       =0),0,($J9       /$E9       ))</f>
        <v>6.4800687082903388E-2</v>
      </c>
      <c r="L9" s="31">
        <v>16311818</v>
      </c>
      <c r="M9" s="36">
        <f>IF(($E9       =0),0,($L9       /$E9       ))</f>
        <v>8.4242117190396953E-2</v>
      </c>
      <c r="N9" s="31">
        <f>$F9       +$H9       +$J9       +$L9</f>
        <v>89883075</v>
      </c>
      <c r="O9" s="36">
        <f>IF(($E9       =0),0,($N9       /$E9       ))</f>
        <v>0.46419967029936449</v>
      </c>
      <c r="P9" s="31">
        <v>8281882</v>
      </c>
      <c r="Q9" s="31">
        <v>170123090</v>
      </c>
      <c r="R9" s="31">
        <v>48066260</v>
      </c>
      <c r="S9" s="31">
        <v>154662925</v>
      </c>
      <c r="T9" s="36">
        <f>IF(($R9       =0),0,($S9       /$R9       ))</f>
        <v>3.2177025006730293</v>
      </c>
      <c r="U9" s="36">
        <f>IF(($P9       =0),0,(($L9       /$P9       )-1))</f>
        <v>0.96957865374078023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305449009</v>
      </c>
      <c r="E10" s="32">
        <f>SUM(E8:E9)</f>
        <v>324760359</v>
      </c>
      <c r="F10" s="32">
        <f>SUM(F8:F9)</f>
        <v>57566623</v>
      </c>
      <c r="G10" s="37">
        <f t="shared" ref="G10:G54" si="0">IF(($D10      =0),0,($F10      /$D10      ))</f>
        <v>0.18846557462558342</v>
      </c>
      <c r="H10" s="32">
        <f>SUM(H8:H9)</f>
        <v>22456516</v>
      </c>
      <c r="I10" s="37">
        <f t="shared" ref="I10:I54" si="1">IF(($D10      =0),0,($H10      /$D10      ))</f>
        <v>7.3519688518616205E-2</v>
      </c>
      <c r="J10" s="32">
        <f>SUM(J8:J9)</f>
        <v>27590977</v>
      </c>
      <c r="K10" s="37">
        <f t="shared" ref="K10:K54" si="2">IF(($E10      =0),0,($J10      /$E10      ))</f>
        <v>8.4957958184791876E-2</v>
      </c>
      <c r="L10" s="32">
        <f>SUM(L8:L9)</f>
        <v>28894655</v>
      </c>
      <c r="M10" s="37">
        <f t="shared" ref="M10:M54" si="3">IF(($E10      =0),0,($L10      /$E10      ))</f>
        <v>8.8972235062715885E-2</v>
      </c>
      <c r="N10" s="32">
        <f t="shared" ref="N10:N54" si="4">$F10      +$H10      +$J10      +$L10</f>
        <v>136508771</v>
      </c>
      <c r="O10" s="37">
        <f t="shared" ref="O10:O54" si="5">IF(($E10      =0),0,($N10      /$E10      ))</f>
        <v>0.42033692603474426</v>
      </c>
      <c r="P10" s="32">
        <f>SUM(P8:P9)</f>
        <v>18629391</v>
      </c>
      <c r="Q10" s="32">
        <f>SUM(Q8:Q9)</f>
        <v>348936794</v>
      </c>
      <c r="R10" s="32">
        <f>SUM(R8:R9)</f>
        <v>215590007</v>
      </c>
      <c r="S10" s="32">
        <f>SUM(S8:S9)</f>
        <v>192084625</v>
      </c>
      <c r="T10" s="37">
        <f t="shared" ref="T10:T54" si="6">IF(($R10      =0),0,($S10      /$R10      ))</f>
        <v>0.89097183896839893</v>
      </c>
      <c r="U10" s="37">
        <f t="shared" ref="U10:U54" si="7">IF(($P10      =0),0,(($L10      /$P10      )-1))</f>
        <v>0.55102520527912047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2513473</v>
      </c>
      <c r="E11" s="31">
        <v>1943941</v>
      </c>
      <c r="F11" s="31">
        <v>226628</v>
      </c>
      <c r="G11" s="36">
        <f t="shared" si="0"/>
        <v>9.0165281266200201E-2</v>
      </c>
      <c r="H11" s="31">
        <v>409072</v>
      </c>
      <c r="I11" s="36">
        <f t="shared" si="1"/>
        <v>0.16275169854619484</v>
      </c>
      <c r="J11" s="31">
        <v>504452</v>
      </c>
      <c r="K11" s="36">
        <f t="shared" si="2"/>
        <v>0.25949964530816522</v>
      </c>
      <c r="L11" s="31">
        <v>433890</v>
      </c>
      <c r="M11" s="36">
        <f t="shared" si="3"/>
        <v>0.22320121855550143</v>
      </c>
      <c r="N11" s="31">
        <f t="shared" si="4"/>
        <v>1574042</v>
      </c>
      <c r="O11" s="36">
        <f t="shared" si="5"/>
        <v>0.80971696157445106</v>
      </c>
      <c r="P11" s="31">
        <v>-233655</v>
      </c>
      <c r="Q11" s="31">
        <v>2055392</v>
      </c>
      <c r="R11" s="31">
        <v>2055392</v>
      </c>
      <c r="S11" s="31">
        <v>1877452</v>
      </c>
      <c r="T11" s="36">
        <f t="shared" si="6"/>
        <v>0.91342770624776204</v>
      </c>
      <c r="U11" s="36">
        <f t="shared" si="7"/>
        <v>-2.8569686075624317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-10</v>
      </c>
      <c r="S12" s="31">
        <v>9400</v>
      </c>
      <c r="T12" s="36">
        <f t="shared" si="6"/>
        <v>-940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14624325</v>
      </c>
      <c r="F13" s="31">
        <v>1711488</v>
      </c>
      <c r="G13" s="36">
        <f t="shared" si="0"/>
        <v>0</v>
      </c>
      <c r="H13" s="31">
        <v>1304887</v>
      </c>
      <c r="I13" s="36">
        <f t="shared" si="1"/>
        <v>0</v>
      </c>
      <c r="J13" s="31">
        <v>2915214</v>
      </c>
      <c r="K13" s="36">
        <f t="shared" si="2"/>
        <v>0.19934007210589208</v>
      </c>
      <c r="L13" s="31">
        <v>65457</v>
      </c>
      <c r="M13" s="36">
        <f t="shared" si="3"/>
        <v>4.4758988876409684E-3</v>
      </c>
      <c r="N13" s="31">
        <f t="shared" si="4"/>
        <v>5997046</v>
      </c>
      <c r="O13" s="36">
        <f t="shared" si="5"/>
        <v>0.41007335381291105</v>
      </c>
      <c r="P13" s="31">
        <v>436941</v>
      </c>
      <c r="Q13" s="31">
        <v>10870440</v>
      </c>
      <c r="R13" s="31">
        <v>10870440</v>
      </c>
      <c r="S13" s="31">
        <v>5072430</v>
      </c>
      <c r="T13" s="36">
        <f t="shared" si="6"/>
        <v>0.46662600593904202</v>
      </c>
      <c r="U13" s="36">
        <f t="shared" si="7"/>
        <v>-0.85019258893077099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5214251</v>
      </c>
      <c r="E14" s="31">
        <v>5214251</v>
      </c>
      <c r="F14" s="31">
        <v>1689972</v>
      </c>
      <c r="G14" s="36">
        <f t="shared" si="0"/>
        <v>0.32410637692738614</v>
      </c>
      <c r="H14" s="31">
        <v>1706863</v>
      </c>
      <c r="I14" s="36">
        <f t="shared" si="1"/>
        <v>0.32734576835675921</v>
      </c>
      <c r="J14" s="31">
        <v>1789223</v>
      </c>
      <c r="K14" s="36">
        <f t="shared" si="2"/>
        <v>0.34314094200681938</v>
      </c>
      <c r="L14" s="31">
        <v>1755012</v>
      </c>
      <c r="M14" s="36">
        <f t="shared" si="3"/>
        <v>0.33657988462772503</v>
      </c>
      <c r="N14" s="31">
        <f t="shared" si="4"/>
        <v>6941070</v>
      </c>
      <c r="O14" s="36">
        <f t="shared" si="5"/>
        <v>1.3311729719186898</v>
      </c>
      <c r="P14" s="31">
        <v>1298569</v>
      </c>
      <c r="Q14" s="31">
        <v>5655470</v>
      </c>
      <c r="R14" s="31">
        <v>5655470</v>
      </c>
      <c r="S14" s="31">
        <v>5563551</v>
      </c>
      <c r="T14" s="36">
        <f t="shared" si="6"/>
        <v>0.98374688575838964</v>
      </c>
      <c r="U14" s="36">
        <f t="shared" si="7"/>
        <v>0.35149691699093388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5305858</v>
      </c>
      <c r="E15" s="31">
        <v>5048162</v>
      </c>
      <c r="F15" s="31">
        <v>595279</v>
      </c>
      <c r="G15" s="36">
        <f t="shared" si="0"/>
        <v>0.11219278766977933</v>
      </c>
      <c r="H15" s="31">
        <v>78261</v>
      </c>
      <c r="I15" s="36">
        <f t="shared" si="1"/>
        <v>1.4749923575037252E-2</v>
      </c>
      <c r="J15" s="31">
        <v>24637</v>
      </c>
      <c r="K15" s="36">
        <f t="shared" si="2"/>
        <v>4.8803901301107218E-3</v>
      </c>
      <c r="L15" s="31">
        <v>56631</v>
      </c>
      <c r="M15" s="36">
        <f t="shared" si="3"/>
        <v>1.1218142365478762E-2</v>
      </c>
      <c r="N15" s="31">
        <f t="shared" si="4"/>
        <v>754808</v>
      </c>
      <c r="O15" s="36">
        <f t="shared" si="5"/>
        <v>0.14952135054302931</v>
      </c>
      <c r="P15" s="31">
        <v>17837</v>
      </c>
      <c r="Q15" s="31">
        <v>1701250</v>
      </c>
      <c r="R15" s="31">
        <v>1701250</v>
      </c>
      <c r="S15" s="31">
        <v>80467</v>
      </c>
      <c r="T15" s="36">
        <f t="shared" si="6"/>
        <v>4.7298750918442323E-2</v>
      </c>
      <c r="U15" s="36">
        <f t="shared" si="7"/>
        <v>2.1749173067219822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8083148</v>
      </c>
      <c r="E16" s="31">
        <v>9690228</v>
      </c>
      <c r="F16" s="31">
        <v>2031462</v>
      </c>
      <c r="G16" s="36">
        <f t="shared" si="0"/>
        <v>0.25132064883631972</v>
      </c>
      <c r="H16" s="31">
        <v>2054423</v>
      </c>
      <c r="I16" s="36">
        <f t="shared" si="1"/>
        <v>0.25416125004762996</v>
      </c>
      <c r="J16" s="31">
        <v>2135840</v>
      </c>
      <c r="K16" s="36">
        <f t="shared" si="2"/>
        <v>0.22041173850604959</v>
      </c>
      <c r="L16" s="31">
        <v>2128611</v>
      </c>
      <c r="M16" s="36">
        <f t="shared" si="3"/>
        <v>0.21966572922742375</v>
      </c>
      <c r="N16" s="31">
        <f t="shared" si="4"/>
        <v>8350336</v>
      </c>
      <c r="O16" s="36">
        <f t="shared" si="5"/>
        <v>0.86172750527644959</v>
      </c>
      <c r="P16" s="31">
        <v>2818842</v>
      </c>
      <c r="Q16" s="31">
        <v>6754211</v>
      </c>
      <c r="R16" s="31">
        <v>8366650</v>
      </c>
      <c r="S16" s="31">
        <v>6537805</v>
      </c>
      <c r="T16" s="36">
        <f t="shared" si="6"/>
        <v>0.78141251277392987</v>
      </c>
      <c r="U16" s="36">
        <f t="shared" si="7"/>
        <v>-0.24486331621282786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2265177</v>
      </c>
      <c r="E17" s="31">
        <v>2206427</v>
      </c>
      <c r="F17" s="31">
        <v>273733</v>
      </c>
      <c r="G17" s="36">
        <f t="shared" si="0"/>
        <v>0.12084397819684731</v>
      </c>
      <c r="H17" s="31">
        <v>724899</v>
      </c>
      <c r="I17" s="36">
        <f t="shared" si="1"/>
        <v>0.32001870052538939</v>
      </c>
      <c r="J17" s="31">
        <v>559183</v>
      </c>
      <c r="K17" s="36">
        <f t="shared" si="2"/>
        <v>0.25343371885858901</v>
      </c>
      <c r="L17" s="31">
        <v>121465</v>
      </c>
      <c r="M17" s="36">
        <f t="shared" si="3"/>
        <v>5.5050540987759848E-2</v>
      </c>
      <c r="N17" s="31">
        <f t="shared" si="4"/>
        <v>1679280</v>
      </c>
      <c r="O17" s="36">
        <f t="shared" si="5"/>
        <v>0.76108568287099465</v>
      </c>
      <c r="P17" s="31">
        <v>313959</v>
      </c>
      <c r="Q17" s="31">
        <v>2908239</v>
      </c>
      <c r="R17" s="31">
        <v>2841480</v>
      </c>
      <c r="S17" s="31">
        <v>1350757</v>
      </c>
      <c r="T17" s="36">
        <f t="shared" si="6"/>
        <v>0.47537093345721243</v>
      </c>
      <c r="U17" s="36">
        <f t="shared" si="7"/>
        <v>-0.61311827340512615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29881000</v>
      </c>
      <c r="E18" s="31">
        <v>66181000</v>
      </c>
      <c r="F18" s="31">
        <v>332610</v>
      </c>
      <c r="G18" s="36">
        <f t="shared" si="0"/>
        <v>1.1131153575850875E-2</v>
      </c>
      <c r="H18" s="31">
        <v>628320</v>
      </c>
      <c r="I18" s="36">
        <f t="shared" si="1"/>
        <v>2.1027408721261003E-2</v>
      </c>
      <c r="J18" s="31">
        <v>8119724</v>
      </c>
      <c r="K18" s="36">
        <f t="shared" si="2"/>
        <v>0.12268965413033953</v>
      </c>
      <c r="L18" s="31">
        <v>20739378</v>
      </c>
      <c r="M18" s="36">
        <f t="shared" si="3"/>
        <v>0.31337359665160697</v>
      </c>
      <c r="N18" s="31">
        <f t="shared" si="4"/>
        <v>29820032</v>
      </c>
      <c r="O18" s="36">
        <f t="shared" si="5"/>
        <v>0.45058297698735289</v>
      </c>
      <c r="P18" s="31">
        <v>0</v>
      </c>
      <c r="Q18" s="31">
        <v>3000000</v>
      </c>
      <c r="R18" s="31">
        <v>23700000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53262907</v>
      </c>
      <c r="E19" s="32">
        <f>SUM(E11:E18)</f>
        <v>104908334</v>
      </c>
      <c r="F19" s="32">
        <f>SUM(F11:F18)</f>
        <v>6861172</v>
      </c>
      <c r="G19" s="37">
        <f t="shared" si="0"/>
        <v>0.12881707714526358</v>
      </c>
      <c r="H19" s="32">
        <f>SUM(H11:H18)</f>
        <v>6906725</v>
      </c>
      <c r="I19" s="37">
        <f t="shared" si="1"/>
        <v>0.12967232524503403</v>
      </c>
      <c r="J19" s="32">
        <f>SUM(J11:J18)</f>
        <v>16048273</v>
      </c>
      <c r="K19" s="37">
        <f t="shared" si="2"/>
        <v>0.15297424320931452</v>
      </c>
      <c r="L19" s="32">
        <f>SUM(L11:L18)</f>
        <v>25300444</v>
      </c>
      <c r="M19" s="37">
        <f t="shared" si="3"/>
        <v>0.24116715074323838</v>
      </c>
      <c r="N19" s="32">
        <f t="shared" si="4"/>
        <v>55116614</v>
      </c>
      <c r="O19" s="37">
        <f t="shared" si="5"/>
        <v>0.52537879402412391</v>
      </c>
      <c r="P19" s="32">
        <f>SUM(P11:P18)</f>
        <v>4652493</v>
      </c>
      <c r="Q19" s="32">
        <f>SUM(Q11:Q18)</f>
        <v>32945002</v>
      </c>
      <c r="R19" s="32">
        <f>SUM(R11:R18)</f>
        <v>55190672</v>
      </c>
      <c r="S19" s="32">
        <f>SUM(S11:S18)</f>
        <v>20491862</v>
      </c>
      <c r="T19" s="37">
        <f t="shared" si="6"/>
        <v>0.37129212704639653</v>
      </c>
      <c r="U19" s="37">
        <f t="shared" si="7"/>
        <v>4.4380402076908014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1790000</v>
      </c>
      <c r="E20" s="31">
        <v>2290000</v>
      </c>
      <c r="F20" s="31">
        <v>1844270</v>
      </c>
      <c r="G20" s="36">
        <f t="shared" si="0"/>
        <v>1.0303184357541899</v>
      </c>
      <c r="H20" s="31">
        <v>808333</v>
      </c>
      <c r="I20" s="36">
        <f t="shared" si="1"/>
        <v>0.4515826815642458</v>
      </c>
      <c r="J20" s="31">
        <v>-70880</v>
      </c>
      <c r="K20" s="36">
        <f t="shared" si="2"/>
        <v>-3.0951965065502185E-2</v>
      </c>
      <c r="L20" s="31">
        <v>886791</v>
      </c>
      <c r="M20" s="36">
        <f t="shared" si="3"/>
        <v>0.38724497816593889</v>
      </c>
      <c r="N20" s="31">
        <f t="shared" si="4"/>
        <v>3468514</v>
      </c>
      <c r="O20" s="36">
        <f t="shared" si="5"/>
        <v>1.5146349344978165</v>
      </c>
      <c r="P20" s="31">
        <v>778710</v>
      </c>
      <c r="Q20" s="31">
        <v>2100000</v>
      </c>
      <c r="R20" s="31">
        <v>2290000</v>
      </c>
      <c r="S20" s="31">
        <v>3885412</v>
      </c>
      <c r="T20" s="36">
        <f t="shared" si="6"/>
        <v>1.6966864628820961</v>
      </c>
      <c r="U20" s="36">
        <f t="shared" si="7"/>
        <v>0.13879493007666532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180801</v>
      </c>
      <c r="E21" s="31">
        <v>2670498</v>
      </c>
      <c r="F21" s="31">
        <v>1953970</v>
      </c>
      <c r="G21" s="36">
        <f t="shared" si="0"/>
        <v>10.807296419820688</v>
      </c>
      <c r="H21" s="31">
        <v>725376</v>
      </c>
      <c r="I21" s="36">
        <f t="shared" si="1"/>
        <v>4.0120132078915489</v>
      </c>
      <c r="J21" s="31">
        <v>64953</v>
      </c>
      <c r="K21" s="36">
        <f t="shared" si="2"/>
        <v>2.4322429749058041E-2</v>
      </c>
      <c r="L21" s="31">
        <v>248428</v>
      </c>
      <c r="M21" s="36">
        <f t="shared" si="3"/>
        <v>9.3026843682339405E-2</v>
      </c>
      <c r="N21" s="31">
        <f t="shared" si="4"/>
        <v>2992727</v>
      </c>
      <c r="O21" s="36">
        <f t="shared" si="5"/>
        <v>1.1206625131342545</v>
      </c>
      <c r="P21" s="31">
        <v>1912606</v>
      </c>
      <c r="Q21" s="31">
        <v>5000072</v>
      </c>
      <c r="R21" s="31">
        <v>5000072</v>
      </c>
      <c r="S21" s="31">
        <v>3037081</v>
      </c>
      <c r="T21" s="36">
        <f t="shared" si="6"/>
        <v>0.60740745333267199</v>
      </c>
      <c r="U21" s="36">
        <f t="shared" si="7"/>
        <v>-0.87011020565657538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663390</v>
      </c>
      <c r="E22" s="31">
        <v>3706390</v>
      </c>
      <c r="F22" s="31">
        <v>146956</v>
      </c>
      <c r="G22" s="36">
        <f t="shared" si="0"/>
        <v>0.22152278448574744</v>
      </c>
      <c r="H22" s="31">
        <v>38378</v>
      </c>
      <c r="I22" s="36">
        <f t="shared" si="1"/>
        <v>5.7851339332820814E-2</v>
      </c>
      <c r="J22" s="31">
        <v>134496</v>
      </c>
      <c r="K22" s="36">
        <f t="shared" si="2"/>
        <v>3.6287600603282441E-2</v>
      </c>
      <c r="L22" s="31">
        <v>141029</v>
      </c>
      <c r="M22" s="36">
        <f t="shared" si="3"/>
        <v>3.8050232166609556E-2</v>
      </c>
      <c r="N22" s="31">
        <f t="shared" si="4"/>
        <v>460859</v>
      </c>
      <c r="O22" s="36">
        <f t="shared" si="5"/>
        <v>0.12434174493240054</v>
      </c>
      <c r="P22" s="31">
        <v>117844</v>
      </c>
      <c r="Q22" s="31">
        <v>630000</v>
      </c>
      <c r="R22" s="31">
        <v>630000</v>
      </c>
      <c r="S22" s="31">
        <v>435063</v>
      </c>
      <c r="T22" s="36">
        <f t="shared" si="6"/>
        <v>0.69057619047619045</v>
      </c>
      <c r="U22" s="36">
        <f t="shared" si="7"/>
        <v>0.19674315196361292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1665648</v>
      </c>
      <c r="E23" s="31">
        <v>1598234</v>
      </c>
      <c r="F23" s="31">
        <v>7478</v>
      </c>
      <c r="G23" s="36">
        <f t="shared" si="0"/>
        <v>4.4895440092984828E-3</v>
      </c>
      <c r="H23" s="31">
        <v>21390</v>
      </c>
      <c r="I23" s="36">
        <f t="shared" si="1"/>
        <v>1.2841848938070949E-2</v>
      </c>
      <c r="J23" s="31">
        <v>1568881</v>
      </c>
      <c r="K23" s="36">
        <f t="shared" si="2"/>
        <v>0.98163410364189474</v>
      </c>
      <c r="L23" s="31">
        <v>47176</v>
      </c>
      <c r="M23" s="36">
        <f t="shared" si="3"/>
        <v>2.951758002895696E-2</v>
      </c>
      <c r="N23" s="31">
        <f t="shared" si="4"/>
        <v>1644925</v>
      </c>
      <c r="O23" s="36">
        <f t="shared" si="5"/>
        <v>1.0292141200850438</v>
      </c>
      <c r="P23" s="31">
        <v>2565</v>
      </c>
      <c r="Q23" s="31">
        <v>50000</v>
      </c>
      <c r="R23" s="31">
        <v>15100</v>
      </c>
      <c r="S23" s="31">
        <v>57420</v>
      </c>
      <c r="T23" s="36">
        <f t="shared" si="6"/>
        <v>3.8026490066225165</v>
      </c>
      <c r="U23" s="36">
        <f t="shared" si="7"/>
        <v>17.392202729044833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257703</v>
      </c>
      <c r="E24" s="31">
        <v>257703</v>
      </c>
      <c r="F24" s="31">
        <v>3474</v>
      </c>
      <c r="G24" s="36">
        <f t="shared" si="0"/>
        <v>1.3480634684113106E-2</v>
      </c>
      <c r="H24" s="31">
        <v>198</v>
      </c>
      <c r="I24" s="36">
        <f t="shared" si="1"/>
        <v>7.6832632914634283E-4</v>
      </c>
      <c r="J24" s="31">
        <v>9752</v>
      </c>
      <c r="K24" s="36">
        <f t="shared" si="2"/>
        <v>3.7842011928460283E-2</v>
      </c>
      <c r="L24" s="31">
        <v>199187</v>
      </c>
      <c r="M24" s="36">
        <f t="shared" si="3"/>
        <v>0.77293240668521512</v>
      </c>
      <c r="N24" s="31">
        <f t="shared" si="4"/>
        <v>212611</v>
      </c>
      <c r="O24" s="36">
        <f t="shared" si="5"/>
        <v>0.82502337962693484</v>
      </c>
      <c r="P24" s="31">
        <v>52130</v>
      </c>
      <c r="Q24" s="31">
        <v>249188</v>
      </c>
      <c r="R24" s="31">
        <v>249188</v>
      </c>
      <c r="S24" s="31">
        <v>54903</v>
      </c>
      <c r="T24" s="36">
        <f t="shared" si="6"/>
        <v>0.22032762412315199</v>
      </c>
      <c r="U24" s="36">
        <f t="shared" si="7"/>
        <v>2.8209668137348936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24255512</v>
      </c>
      <c r="E25" s="31">
        <v>24255512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23851057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73868033</v>
      </c>
      <c r="E26" s="31">
        <v>67358040</v>
      </c>
      <c r="F26" s="31">
        <v>112936</v>
      </c>
      <c r="G26" s="36">
        <f t="shared" si="0"/>
        <v>1.5288886872079023E-3</v>
      </c>
      <c r="H26" s="31">
        <v>960549</v>
      </c>
      <c r="I26" s="36">
        <f t="shared" si="1"/>
        <v>1.3003581671113403E-2</v>
      </c>
      <c r="J26" s="31">
        <v>2981481</v>
      </c>
      <c r="K26" s="36">
        <f t="shared" si="2"/>
        <v>4.4263179273031104E-2</v>
      </c>
      <c r="L26" s="31">
        <v>1826347</v>
      </c>
      <c r="M26" s="36">
        <f t="shared" si="3"/>
        <v>2.711401638171182E-2</v>
      </c>
      <c r="N26" s="31">
        <f t="shared" si="4"/>
        <v>5881313</v>
      </c>
      <c r="O26" s="36">
        <f t="shared" si="5"/>
        <v>8.7314194415395702E-2</v>
      </c>
      <c r="P26" s="31">
        <v>765110</v>
      </c>
      <c r="Q26" s="31">
        <v>66175483</v>
      </c>
      <c r="R26" s="31">
        <v>76993945</v>
      </c>
      <c r="S26" s="31">
        <v>4497441</v>
      </c>
      <c r="T26" s="36">
        <f t="shared" si="6"/>
        <v>5.8412918054789896E-2</v>
      </c>
      <c r="U26" s="36">
        <f t="shared" si="7"/>
        <v>1.3870384650573122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102681087</v>
      </c>
      <c r="E27" s="32">
        <f>SUM(E20:E26)</f>
        <v>102136377</v>
      </c>
      <c r="F27" s="32">
        <f>SUM(F20:F26)</f>
        <v>4069084</v>
      </c>
      <c r="G27" s="37">
        <f t="shared" si="0"/>
        <v>3.9628368951723308E-2</v>
      </c>
      <c r="H27" s="32">
        <f>SUM(H20:H26)</f>
        <v>2554224</v>
      </c>
      <c r="I27" s="37">
        <f t="shared" si="1"/>
        <v>2.4875311263504642E-2</v>
      </c>
      <c r="J27" s="32">
        <f>SUM(J20:J26)</f>
        <v>4688683</v>
      </c>
      <c r="K27" s="37">
        <f t="shared" si="2"/>
        <v>4.590610258282414E-2</v>
      </c>
      <c r="L27" s="32">
        <f>SUM(L20:L26)</f>
        <v>3348958</v>
      </c>
      <c r="M27" s="37">
        <f t="shared" si="3"/>
        <v>3.2789081602140634E-2</v>
      </c>
      <c r="N27" s="32">
        <f t="shared" si="4"/>
        <v>14660949</v>
      </c>
      <c r="O27" s="37">
        <f t="shared" si="5"/>
        <v>0.14354287307449726</v>
      </c>
      <c r="P27" s="32">
        <f>SUM(P20:P26)</f>
        <v>3628965</v>
      </c>
      <c r="Q27" s="32">
        <f>SUM(Q20:Q26)</f>
        <v>74204743</v>
      </c>
      <c r="R27" s="32">
        <f>SUM(R20:R26)</f>
        <v>109029362</v>
      </c>
      <c r="S27" s="32">
        <f>SUM(S20:S26)</f>
        <v>11967320</v>
      </c>
      <c r="T27" s="37">
        <f t="shared" si="6"/>
        <v>0.10976235924410895</v>
      </c>
      <c r="U27" s="37">
        <f t="shared" si="7"/>
        <v>-7.7158914456325722E-2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1223266</v>
      </c>
      <c r="E28" s="31">
        <v>1223266</v>
      </c>
      <c r="F28" s="31">
        <v>101466</v>
      </c>
      <c r="G28" s="36">
        <f t="shared" si="0"/>
        <v>8.2946799796610057E-2</v>
      </c>
      <c r="H28" s="31">
        <v>80678</v>
      </c>
      <c r="I28" s="36">
        <f t="shared" si="1"/>
        <v>6.5952948908904518E-2</v>
      </c>
      <c r="J28" s="31">
        <v>74370</v>
      </c>
      <c r="K28" s="36">
        <f t="shared" si="2"/>
        <v>6.0796261810595567E-2</v>
      </c>
      <c r="L28" s="31">
        <v>123386</v>
      </c>
      <c r="M28" s="36">
        <f t="shared" si="3"/>
        <v>0.10086604221812753</v>
      </c>
      <c r="N28" s="31">
        <f t="shared" si="4"/>
        <v>379900</v>
      </c>
      <c r="O28" s="36">
        <f t="shared" si="5"/>
        <v>0.3105620527342377</v>
      </c>
      <c r="P28" s="31">
        <v>37475</v>
      </c>
      <c r="Q28" s="31">
        <v>923266</v>
      </c>
      <c r="R28" s="31">
        <v>923266</v>
      </c>
      <c r="S28" s="31">
        <v>159901</v>
      </c>
      <c r="T28" s="36">
        <f t="shared" si="6"/>
        <v>0.17319060812376932</v>
      </c>
      <c r="U28" s="36">
        <f t="shared" si="7"/>
        <v>2.2924883255503667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1274034</v>
      </c>
      <c r="E29" s="31">
        <v>167034</v>
      </c>
      <c r="F29" s="31">
        <v>55467</v>
      </c>
      <c r="G29" s="36">
        <f t="shared" si="0"/>
        <v>4.3536514724096843E-2</v>
      </c>
      <c r="H29" s="31">
        <v>18849</v>
      </c>
      <c r="I29" s="36">
        <f t="shared" si="1"/>
        <v>1.4794738601952538E-2</v>
      </c>
      <c r="J29" s="31">
        <v>396798</v>
      </c>
      <c r="K29" s="36">
        <f t="shared" si="2"/>
        <v>2.3755522827687776</v>
      </c>
      <c r="L29" s="31">
        <v>7964</v>
      </c>
      <c r="M29" s="36">
        <f t="shared" si="3"/>
        <v>4.7678915669863618E-2</v>
      </c>
      <c r="N29" s="31">
        <f t="shared" si="4"/>
        <v>479078</v>
      </c>
      <c r="O29" s="36">
        <f t="shared" si="5"/>
        <v>2.8681466048828383</v>
      </c>
      <c r="P29" s="31">
        <v>6266</v>
      </c>
      <c r="Q29" s="31">
        <v>1299000</v>
      </c>
      <c r="R29" s="31">
        <v>1159433</v>
      </c>
      <c r="S29" s="31">
        <v>686677</v>
      </c>
      <c r="T29" s="36">
        <f t="shared" si="6"/>
        <v>0.5922524199328465</v>
      </c>
      <c r="U29" s="36">
        <f t="shared" si="7"/>
        <v>0.27098627513565265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3490351</v>
      </c>
      <c r="E30" s="31">
        <v>3676858</v>
      </c>
      <c r="F30" s="31">
        <v>1156208</v>
      </c>
      <c r="G30" s="36">
        <f t="shared" si="0"/>
        <v>0.33125837487404564</v>
      </c>
      <c r="H30" s="31">
        <v>1247920</v>
      </c>
      <c r="I30" s="36">
        <f t="shared" si="1"/>
        <v>0.35753424225815683</v>
      </c>
      <c r="J30" s="31">
        <v>23075</v>
      </c>
      <c r="K30" s="36">
        <f t="shared" si="2"/>
        <v>6.2757386877600385E-3</v>
      </c>
      <c r="L30" s="31">
        <v>824512</v>
      </c>
      <c r="M30" s="36">
        <f t="shared" si="3"/>
        <v>0.22424363410281278</v>
      </c>
      <c r="N30" s="31">
        <f t="shared" si="4"/>
        <v>3251715</v>
      </c>
      <c r="O30" s="36">
        <f t="shared" si="5"/>
        <v>0.8843732882803742</v>
      </c>
      <c r="P30" s="31">
        <v>397105</v>
      </c>
      <c r="Q30" s="31">
        <v>3787800</v>
      </c>
      <c r="R30" s="31">
        <v>4287800</v>
      </c>
      <c r="S30" s="31">
        <v>4329084</v>
      </c>
      <c r="T30" s="36">
        <f t="shared" si="6"/>
        <v>1.0096282475861746</v>
      </c>
      <c r="U30" s="36">
        <f t="shared" si="7"/>
        <v>1.0763072738948138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488479</v>
      </c>
      <c r="E31" s="31">
        <v>249479</v>
      </c>
      <c r="F31" s="31">
        <v>35180</v>
      </c>
      <c r="G31" s="36">
        <f t="shared" si="0"/>
        <v>7.2019472689716452E-2</v>
      </c>
      <c r="H31" s="31">
        <v>100538</v>
      </c>
      <c r="I31" s="36">
        <f t="shared" si="1"/>
        <v>0.20581846916653532</v>
      </c>
      <c r="J31" s="31">
        <v>44848</v>
      </c>
      <c r="K31" s="36">
        <f t="shared" si="2"/>
        <v>0.17976663366455695</v>
      </c>
      <c r="L31" s="31">
        <v>27707</v>
      </c>
      <c r="M31" s="36">
        <f t="shared" si="3"/>
        <v>0.11105944788940152</v>
      </c>
      <c r="N31" s="31">
        <f t="shared" si="4"/>
        <v>208273</v>
      </c>
      <c r="O31" s="36">
        <f t="shared" si="5"/>
        <v>0.8348317894492121</v>
      </c>
      <c r="P31" s="31">
        <v>-1493</v>
      </c>
      <c r="Q31" s="31">
        <v>409000</v>
      </c>
      <c r="R31" s="31">
        <v>409000</v>
      </c>
      <c r="S31" s="31">
        <v>223517</v>
      </c>
      <c r="T31" s="36">
        <f t="shared" si="6"/>
        <v>0.5464963325183374</v>
      </c>
      <c r="U31" s="36">
        <f t="shared" si="7"/>
        <v>-19.55793703951775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2473783</v>
      </c>
      <c r="E32" s="31">
        <v>2473783</v>
      </c>
      <c r="F32" s="31">
        <v>905388</v>
      </c>
      <c r="G32" s="36">
        <f t="shared" si="0"/>
        <v>0.36599329852295048</v>
      </c>
      <c r="H32" s="31">
        <v>473434</v>
      </c>
      <c r="I32" s="36">
        <f t="shared" si="1"/>
        <v>0.19138056975894813</v>
      </c>
      <c r="J32" s="31">
        <v>80508</v>
      </c>
      <c r="K32" s="36">
        <f t="shared" si="2"/>
        <v>3.2544487531848992E-2</v>
      </c>
      <c r="L32" s="31">
        <v>37426</v>
      </c>
      <c r="M32" s="36">
        <f t="shared" si="3"/>
        <v>1.5129055377937354E-2</v>
      </c>
      <c r="N32" s="31">
        <f t="shared" si="4"/>
        <v>1496756</v>
      </c>
      <c r="O32" s="36">
        <f t="shared" si="5"/>
        <v>0.60504741119168493</v>
      </c>
      <c r="P32" s="31">
        <v>166807</v>
      </c>
      <c r="Q32" s="31">
        <v>4794688</v>
      </c>
      <c r="R32" s="31">
        <v>2757578</v>
      </c>
      <c r="S32" s="31">
        <v>1753596</v>
      </c>
      <c r="T32" s="36">
        <f t="shared" si="6"/>
        <v>0.63591891145055557</v>
      </c>
      <c r="U32" s="36">
        <f t="shared" si="7"/>
        <v>-0.77563291708381543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82359732</v>
      </c>
      <c r="E34" s="31">
        <v>82332994</v>
      </c>
      <c r="F34" s="31">
        <v>18152968</v>
      </c>
      <c r="G34" s="36">
        <f t="shared" si="0"/>
        <v>0.22041072207471485</v>
      </c>
      <c r="H34" s="31">
        <v>18822652</v>
      </c>
      <c r="I34" s="36">
        <f t="shared" si="1"/>
        <v>0.22854192871827217</v>
      </c>
      <c r="J34" s="31">
        <v>11476936</v>
      </c>
      <c r="K34" s="36">
        <f t="shared" si="2"/>
        <v>0.13939655832265738</v>
      </c>
      <c r="L34" s="31">
        <v>22141225</v>
      </c>
      <c r="M34" s="36">
        <f t="shared" si="3"/>
        <v>0.26892286948777788</v>
      </c>
      <c r="N34" s="31">
        <f t="shared" si="4"/>
        <v>70593781</v>
      </c>
      <c r="O34" s="36">
        <f t="shared" si="5"/>
        <v>0.85741787794088964</v>
      </c>
      <c r="P34" s="31">
        <v>4912143</v>
      </c>
      <c r="Q34" s="31">
        <v>76956950</v>
      </c>
      <c r="R34" s="31">
        <v>55026658</v>
      </c>
      <c r="S34" s="31">
        <v>55824591</v>
      </c>
      <c r="T34" s="36">
        <f t="shared" si="6"/>
        <v>1.0145008442998664</v>
      </c>
      <c r="U34" s="36">
        <f t="shared" si="7"/>
        <v>3.5074471569740542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91309645</v>
      </c>
      <c r="E35" s="32">
        <f>SUM(E28:E34)</f>
        <v>90123414</v>
      </c>
      <c r="F35" s="32">
        <f>SUM(F28:F34)</f>
        <v>20406677</v>
      </c>
      <c r="G35" s="37">
        <f t="shared" si="0"/>
        <v>0.22348873440478276</v>
      </c>
      <c r="H35" s="32">
        <f>SUM(H28:H34)</f>
        <v>20744071</v>
      </c>
      <c r="I35" s="37">
        <f t="shared" si="1"/>
        <v>0.22718378764915798</v>
      </c>
      <c r="J35" s="32">
        <f>SUM(J28:J34)</f>
        <v>12096535</v>
      </c>
      <c r="K35" s="37">
        <f t="shared" si="2"/>
        <v>0.13422189044014687</v>
      </c>
      <c r="L35" s="32">
        <f>SUM(L28:L34)</f>
        <v>23162220</v>
      </c>
      <c r="M35" s="37">
        <f t="shared" si="3"/>
        <v>0.25700557681936015</v>
      </c>
      <c r="N35" s="32">
        <f t="shared" si="4"/>
        <v>76409503</v>
      </c>
      <c r="O35" s="37">
        <f t="shared" si="5"/>
        <v>0.8478318741897638</v>
      </c>
      <c r="P35" s="32">
        <f>SUM(P28:P34)</f>
        <v>5518303</v>
      </c>
      <c r="Q35" s="32">
        <f>SUM(Q28:Q34)</f>
        <v>88170704</v>
      </c>
      <c r="R35" s="32">
        <f>SUM(R28:R34)</f>
        <v>64563735</v>
      </c>
      <c r="S35" s="32">
        <f>SUM(S28:S34)</f>
        <v>62977366</v>
      </c>
      <c r="T35" s="37">
        <f t="shared" si="6"/>
        <v>0.9754294109533781</v>
      </c>
      <c r="U35" s="37">
        <f t="shared" si="7"/>
        <v>3.1973447271742783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763656</v>
      </c>
      <c r="E36" s="31">
        <v>763656</v>
      </c>
      <c r="F36" s="31">
        <v>124535</v>
      </c>
      <c r="G36" s="36">
        <f t="shared" si="0"/>
        <v>0.16307735420136815</v>
      </c>
      <c r="H36" s="31">
        <v>37305</v>
      </c>
      <c r="I36" s="36">
        <f t="shared" si="1"/>
        <v>4.885052955781137E-2</v>
      </c>
      <c r="J36" s="31">
        <v>12460</v>
      </c>
      <c r="K36" s="36">
        <f t="shared" si="2"/>
        <v>1.6316247106026797E-2</v>
      </c>
      <c r="L36" s="31">
        <v>2211415</v>
      </c>
      <c r="M36" s="36">
        <f t="shared" si="3"/>
        <v>2.8958261311375804</v>
      </c>
      <c r="N36" s="31">
        <f t="shared" si="4"/>
        <v>2385715</v>
      </c>
      <c r="O36" s="36">
        <f t="shared" si="5"/>
        <v>3.1240702620027867</v>
      </c>
      <c r="P36" s="31">
        <v>40982</v>
      </c>
      <c r="Q36" s="31">
        <v>2933976</v>
      </c>
      <c r="R36" s="31">
        <v>2933976</v>
      </c>
      <c r="S36" s="31">
        <v>490155</v>
      </c>
      <c r="T36" s="36">
        <f t="shared" si="6"/>
        <v>0.16706169375618615</v>
      </c>
      <c r="U36" s="36">
        <f t="shared" si="7"/>
        <v>52.960641257137283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9556109</v>
      </c>
      <c r="E37" s="31">
        <v>9157365</v>
      </c>
      <c r="F37" s="31">
        <v>1497425</v>
      </c>
      <c r="G37" s="36">
        <f t="shared" si="0"/>
        <v>0.15669819170124577</v>
      </c>
      <c r="H37" s="31">
        <v>977373</v>
      </c>
      <c r="I37" s="36">
        <f t="shared" si="1"/>
        <v>0.10227729717189286</v>
      </c>
      <c r="J37" s="31">
        <v>168277</v>
      </c>
      <c r="K37" s="36">
        <f t="shared" si="2"/>
        <v>1.8376137677159315E-2</v>
      </c>
      <c r="L37" s="31">
        <v>3674366</v>
      </c>
      <c r="M37" s="36">
        <f t="shared" si="3"/>
        <v>0.40124708363159051</v>
      </c>
      <c r="N37" s="31">
        <f t="shared" si="4"/>
        <v>6317441</v>
      </c>
      <c r="O37" s="36">
        <f t="shared" si="5"/>
        <v>0.68987541721881784</v>
      </c>
      <c r="P37" s="31">
        <v>8148</v>
      </c>
      <c r="Q37" s="31">
        <v>9705002</v>
      </c>
      <c r="R37" s="31">
        <v>10315676</v>
      </c>
      <c r="S37" s="31">
        <v>3501081</v>
      </c>
      <c r="T37" s="36">
        <f t="shared" si="6"/>
        <v>0.33939423843866362</v>
      </c>
      <c r="U37" s="36">
        <f t="shared" si="7"/>
        <v>449.95311732940598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50000</v>
      </c>
      <c r="E38" s="31">
        <v>50000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3704</v>
      </c>
      <c r="K38" s="36">
        <f t="shared" si="2"/>
        <v>7.4079999999999993E-2</v>
      </c>
      <c r="L38" s="31">
        <v>0</v>
      </c>
      <c r="M38" s="36">
        <f t="shared" si="3"/>
        <v>0</v>
      </c>
      <c r="N38" s="31">
        <f t="shared" si="4"/>
        <v>3704</v>
      </c>
      <c r="O38" s="36">
        <f t="shared" si="5"/>
        <v>7.4079999999999993E-2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30812700</v>
      </c>
      <c r="E39" s="31">
        <v>33136450</v>
      </c>
      <c r="F39" s="31">
        <v>0</v>
      </c>
      <c r="G39" s="36">
        <f t="shared" si="0"/>
        <v>0</v>
      </c>
      <c r="H39" s="31">
        <v>1382000</v>
      </c>
      <c r="I39" s="36">
        <f t="shared" si="1"/>
        <v>4.4851635851450862E-2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1382000</v>
      </c>
      <c r="O39" s="36">
        <f t="shared" si="5"/>
        <v>4.1706338488281029E-2</v>
      </c>
      <c r="P39" s="31">
        <v>0</v>
      </c>
      <c r="Q39" s="31">
        <v>22326300</v>
      </c>
      <c r="R39" s="31">
        <v>33662708</v>
      </c>
      <c r="S39" s="31">
        <v>10749412</v>
      </c>
      <c r="T39" s="36">
        <f t="shared" si="6"/>
        <v>0.31932701314463469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41182465</v>
      </c>
      <c r="E40" s="32">
        <f>SUM(E36:E39)</f>
        <v>43107471</v>
      </c>
      <c r="F40" s="32">
        <f>SUM(F36:F39)</f>
        <v>1621960</v>
      </c>
      <c r="G40" s="37">
        <f t="shared" si="0"/>
        <v>3.9384723571063561E-2</v>
      </c>
      <c r="H40" s="32">
        <f>SUM(H36:H39)</f>
        <v>2396678</v>
      </c>
      <c r="I40" s="37">
        <f t="shared" si="1"/>
        <v>5.8196564970066748E-2</v>
      </c>
      <c r="J40" s="32">
        <f>SUM(J36:J39)</f>
        <v>184441</v>
      </c>
      <c r="K40" s="37">
        <f t="shared" si="2"/>
        <v>4.278631887266131E-3</v>
      </c>
      <c r="L40" s="32">
        <f>SUM(L36:L39)</f>
        <v>5885781</v>
      </c>
      <c r="M40" s="37">
        <f t="shared" si="3"/>
        <v>0.13653737654895134</v>
      </c>
      <c r="N40" s="32">
        <f t="shared" si="4"/>
        <v>10088860</v>
      </c>
      <c r="O40" s="37">
        <f t="shared" si="5"/>
        <v>0.23403970972920216</v>
      </c>
      <c r="P40" s="32">
        <f>SUM(P36:P39)</f>
        <v>49130</v>
      </c>
      <c r="Q40" s="32">
        <f>SUM(Q36:Q39)</f>
        <v>34965278</v>
      </c>
      <c r="R40" s="32">
        <f>SUM(R36:R39)</f>
        <v>46912360</v>
      </c>
      <c r="S40" s="32">
        <f>SUM(S36:S39)</f>
        <v>14740648</v>
      </c>
      <c r="T40" s="37">
        <f t="shared" si="6"/>
        <v>0.31421672241601145</v>
      </c>
      <c r="U40" s="37">
        <f t="shared" si="7"/>
        <v>118.80014247913698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5992176</v>
      </c>
      <c r="E41" s="31">
        <v>5775276</v>
      </c>
      <c r="F41" s="31">
        <v>718886</v>
      </c>
      <c r="G41" s="36">
        <f t="shared" si="0"/>
        <v>0.11997077522422572</v>
      </c>
      <c r="H41" s="31">
        <v>851444</v>
      </c>
      <c r="I41" s="36">
        <f t="shared" si="1"/>
        <v>0.14209262211256812</v>
      </c>
      <c r="J41" s="31">
        <v>697196</v>
      </c>
      <c r="K41" s="36">
        <f t="shared" si="2"/>
        <v>0.12072081057251637</v>
      </c>
      <c r="L41" s="31">
        <v>713353</v>
      </c>
      <c r="M41" s="36">
        <f t="shared" si="3"/>
        <v>0.12351842578605766</v>
      </c>
      <c r="N41" s="31">
        <f t="shared" si="4"/>
        <v>2980879</v>
      </c>
      <c r="O41" s="36">
        <f t="shared" si="5"/>
        <v>0.51614485610730987</v>
      </c>
      <c r="P41" s="31">
        <v>330056</v>
      </c>
      <c r="Q41" s="31">
        <v>1407996</v>
      </c>
      <c r="R41" s="31">
        <v>1407996</v>
      </c>
      <c r="S41" s="31">
        <v>1257478</v>
      </c>
      <c r="T41" s="36">
        <f t="shared" si="6"/>
        <v>0.89309770766394225</v>
      </c>
      <c r="U41" s="36">
        <f t="shared" si="7"/>
        <v>1.1613089899895774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18978097</v>
      </c>
      <c r="E42" s="31">
        <v>18978097</v>
      </c>
      <c r="F42" s="31">
        <v>8968222</v>
      </c>
      <c r="G42" s="36">
        <f t="shared" si="0"/>
        <v>0.47255644230293481</v>
      </c>
      <c r="H42" s="31">
        <v>7152556</v>
      </c>
      <c r="I42" s="36">
        <f t="shared" si="1"/>
        <v>0.37688478460195457</v>
      </c>
      <c r="J42" s="31">
        <v>5380889</v>
      </c>
      <c r="K42" s="36">
        <f t="shared" si="2"/>
        <v>0.28353153638112399</v>
      </c>
      <c r="L42" s="31">
        <v>0</v>
      </c>
      <c r="M42" s="36">
        <f t="shared" si="3"/>
        <v>0</v>
      </c>
      <c r="N42" s="31">
        <f t="shared" si="4"/>
        <v>21501667</v>
      </c>
      <c r="O42" s="36">
        <f t="shared" si="5"/>
        <v>1.1329727632860134</v>
      </c>
      <c r="P42" s="31">
        <v>0</v>
      </c>
      <c r="Q42" s="31">
        <v>17927073</v>
      </c>
      <c r="R42" s="31">
        <v>19147073</v>
      </c>
      <c r="S42" s="31">
        <v>18606869</v>
      </c>
      <c r="T42" s="36">
        <f t="shared" si="6"/>
        <v>0.97178660153434415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247911</v>
      </c>
      <c r="E43" s="31">
        <v>6620669</v>
      </c>
      <c r="F43" s="31">
        <v>28780</v>
      </c>
      <c r="G43" s="36">
        <f t="shared" si="0"/>
        <v>0.11609004844480479</v>
      </c>
      <c r="H43" s="31">
        <v>76129</v>
      </c>
      <c r="I43" s="36">
        <f t="shared" si="1"/>
        <v>0.30708197699981044</v>
      </c>
      <c r="J43" s="31">
        <v>23376</v>
      </c>
      <c r="K43" s="36">
        <f t="shared" si="2"/>
        <v>3.5307610152387923E-3</v>
      </c>
      <c r="L43" s="31">
        <v>1002783</v>
      </c>
      <c r="M43" s="36">
        <f t="shared" si="3"/>
        <v>0.15146248815640836</v>
      </c>
      <c r="N43" s="31">
        <f t="shared" si="4"/>
        <v>1131068</v>
      </c>
      <c r="O43" s="36">
        <f t="shared" si="5"/>
        <v>0.1708389288151998</v>
      </c>
      <c r="P43" s="31">
        <v>218713</v>
      </c>
      <c r="Q43" s="31">
        <v>256065</v>
      </c>
      <c r="R43" s="31">
        <v>4445706</v>
      </c>
      <c r="S43" s="31">
        <v>3474100</v>
      </c>
      <c r="T43" s="36">
        <f t="shared" si="6"/>
        <v>0.78145068522299943</v>
      </c>
      <c r="U43" s="36">
        <f t="shared" si="7"/>
        <v>3.5849263646879699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36813973</v>
      </c>
      <c r="E44" s="31">
        <v>36638573</v>
      </c>
      <c r="F44" s="31">
        <v>23846826</v>
      </c>
      <c r="G44" s="36">
        <f t="shared" si="0"/>
        <v>0.64776561877741368</v>
      </c>
      <c r="H44" s="31">
        <v>19065647</v>
      </c>
      <c r="I44" s="36">
        <f t="shared" si="1"/>
        <v>0.51789158969611893</v>
      </c>
      <c r="J44" s="31">
        <v>14333146</v>
      </c>
      <c r="K44" s="36">
        <f t="shared" si="2"/>
        <v>0.39120371855093811</v>
      </c>
      <c r="L44" s="31">
        <v>82288</v>
      </c>
      <c r="M44" s="36">
        <f t="shared" si="3"/>
        <v>2.2459389998622488E-3</v>
      </c>
      <c r="N44" s="31">
        <f t="shared" si="4"/>
        <v>57327907</v>
      </c>
      <c r="O44" s="36">
        <f t="shared" si="5"/>
        <v>1.5646872218522265</v>
      </c>
      <c r="P44" s="31">
        <v>35521</v>
      </c>
      <c r="Q44" s="31">
        <v>3509872</v>
      </c>
      <c r="R44" s="31">
        <v>43650229</v>
      </c>
      <c r="S44" s="31">
        <v>77117816</v>
      </c>
      <c r="T44" s="36">
        <f t="shared" si="6"/>
        <v>1.7667219111267434</v>
      </c>
      <c r="U44" s="36">
        <f t="shared" si="7"/>
        <v>1.3166014470313336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13966674</v>
      </c>
      <c r="E45" s="31">
        <v>15065761</v>
      </c>
      <c r="F45" s="31">
        <v>3006790</v>
      </c>
      <c r="G45" s="36">
        <f t="shared" si="0"/>
        <v>0.2152831805195711</v>
      </c>
      <c r="H45" s="31">
        <v>4401178</v>
      </c>
      <c r="I45" s="36">
        <f t="shared" si="1"/>
        <v>0.31511997774130046</v>
      </c>
      <c r="J45" s="31">
        <v>3563822</v>
      </c>
      <c r="K45" s="36">
        <f t="shared" si="2"/>
        <v>0.23655107763889258</v>
      </c>
      <c r="L45" s="31">
        <v>5050939</v>
      </c>
      <c r="M45" s="36">
        <f t="shared" si="3"/>
        <v>0.33525946681352503</v>
      </c>
      <c r="N45" s="31">
        <f t="shared" si="4"/>
        <v>16022729</v>
      </c>
      <c r="O45" s="36">
        <f t="shared" si="5"/>
        <v>1.0635193934113252</v>
      </c>
      <c r="P45" s="31">
        <v>3932474</v>
      </c>
      <c r="Q45" s="31">
        <v>10819943</v>
      </c>
      <c r="R45" s="31">
        <v>12427075</v>
      </c>
      <c r="S45" s="31">
        <v>11477975</v>
      </c>
      <c r="T45" s="36">
        <f t="shared" si="6"/>
        <v>0.92362643663130706</v>
      </c>
      <c r="U45" s="36">
        <f t="shared" si="7"/>
        <v>0.28441764649937928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177050061</v>
      </c>
      <c r="E46" s="31">
        <v>175235376</v>
      </c>
      <c r="F46" s="31">
        <v>0</v>
      </c>
      <c r="G46" s="36">
        <f t="shared" si="0"/>
        <v>0</v>
      </c>
      <c r="H46" s="31">
        <v>207316</v>
      </c>
      <c r="I46" s="36">
        <f t="shared" si="1"/>
        <v>1.170945657002626E-3</v>
      </c>
      <c r="J46" s="31">
        <v>-207316</v>
      </c>
      <c r="K46" s="36">
        <f t="shared" si="2"/>
        <v>-1.1830716190548191E-3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178389749</v>
      </c>
      <c r="R46" s="31">
        <v>178689749</v>
      </c>
      <c r="S46" s="31">
        <v>11542000</v>
      </c>
      <c r="T46" s="36">
        <f t="shared" si="6"/>
        <v>6.4592401436525601E-2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253048892</v>
      </c>
      <c r="E47" s="32">
        <f>SUM(E41:E46)</f>
        <v>258313752</v>
      </c>
      <c r="F47" s="32">
        <f>SUM(F41:F46)</f>
        <v>36569504</v>
      </c>
      <c r="G47" s="37">
        <f t="shared" si="0"/>
        <v>0.14451556658070647</v>
      </c>
      <c r="H47" s="32">
        <f>SUM(H41:H46)</f>
        <v>31754270</v>
      </c>
      <c r="I47" s="37">
        <f t="shared" si="1"/>
        <v>0.12548669843612673</v>
      </c>
      <c r="J47" s="32">
        <f>SUM(J41:J46)</f>
        <v>23791113</v>
      </c>
      <c r="K47" s="37">
        <f t="shared" si="2"/>
        <v>9.21016121511022E-2</v>
      </c>
      <c r="L47" s="32">
        <f>SUM(L41:L46)</f>
        <v>6849363</v>
      </c>
      <c r="M47" s="37">
        <f t="shared" si="3"/>
        <v>2.6515673079612116E-2</v>
      </c>
      <c r="N47" s="32">
        <f t="shared" si="4"/>
        <v>98964250</v>
      </c>
      <c r="O47" s="37">
        <f t="shared" si="5"/>
        <v>0.38311645908809377</v>
      </c>
      <c r="P47" s="32">
        <f>SUM(P41:P46)</f>
        <v>4516764</v>
      </c>
      <c r="Q47" s="32">
        <f>SUM(Q41:Q46)</f>
        <v>212310698</v>
      </c>
      <c r="R47" s="32">
        <f>SUM(R41:R46)</f>
        <v>259767828</v>
      </c>
      <c r="S47" s="32">
        <f>SUM(S41:S46)</f>
        <v>123476238</v>
      </c>
      <c r="T47" s="37">
        <f t="shared" si="6"/>
        <v>0.47533306549416121</v>
      </c>
      <c r="U47" s="37">
        <f t="shared" si="7"/>
        <v>0.51643145402327861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3503844</v>
      </c>
      <c r="E48" s="31">
        <v>1286256</v>
      </c>
      <c r="F48" s="31">
        <v>39502</v>
      </c>
      <c r="G48" s="36">
        <f t="shared" si="0"/>
        <v>1.1273903746856309E-2</v>
      </c>
      <c r="H48" s="31">
        <v>27856</v>
      </c>
      <c r="I48" s="36">
        <f t="shared" si="1"/>
        <v>7.9501256334471512E-3</v>
      </c>
      <c r="J48" s="31">
        <v>49200</v>
      </c>
      <c r="K48" s="36">
        <f t="shared" si="2"/>
        <v>3.8250550434750161E-2</v>
      </c>
      <c r="L48" s="31">
        <v>1104488</v>
      </c>
      <c r="M48" s="36">
        <f t="shared" si="3"/>
        <v>0.85868442984911242</v>
      </c>
      <c r="N48" s="31">
        <f t="shared" si="4"/>
        <v>1221046</v>
      </c>
      <c r="O48" s="36">
        <f t="shared" si="5"/>
        <v>0.94930247166971427</v>
      </c>
      <c r="P48" s="31">
        <v>639396</v>
      </c>
      <c r="Q48" s="31">
        <v>201984</v>
      </c>
      <c r="R48" s="31">
        <v>508124</v>
      </c>
      <c r="S48" s="31">
        <v>763628</v>
      </c>
      <c r="T48" s="36">
        <f t="shared" si="6"/>
        <v>1.502837889963867</v>
      </c>
      <c r="U48" s="36">
        <f t="shared" si="7"/>
        <v>0.72739272688599876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470010</v>
      </c>
      <c r="E49" s="31">
        <v>22967775</v>
      </c>
      <c r="F49" s="31">
        <v>106437</v>
      </c>
      <c r="G49" s="36">
        <f t="shared" si="0"/>
        <v>0.22645688389608731</v>
      </c>
      <c r="H49" s="31">
        <v>134533</v>
      </c>
      <c r="I49" s="36">
        <f t="shared" si="1"/>
        <v>0.28623433543967147</v>
      </c>
      <c r="J49" s="31">
        <v>10487005</v>
      </c>
      <c r="K49" s="36">
        <f t="shared" si="2"/>
        <v>0.45659647048963165</v>
      </c>
      <c r="L49" s="31">
        <v>3355526</v>
      </c>
      <c r="M49" s="36">
        <f t="shared" si="3"/>
        <v>0.1460971295652278</v>
      </c>
      <c r="N49" s="31">
        <f t="shared" si="4"/>
        <v>14083501</v>
      </c>
      <c r="O49" s="36">
        <f t="shared" si="5"/>
        <v>0.61318525629931497</v>
      </c>
      <c r="P49" s="31">
        <v>249296</v>
      </c>
      <c r="Q49" s="31">
        <v>901596</v>
      </c>
      <c r="R49" s="31">
        <v>901596</v>
      </c>
      <c r="S49" s="31">
        <v>1231622</v>
      </c>
      <c r="T49" s="36">
        <f t="shared" si="6"/>
        <v>1.3660464332139894</v>
      </c>
      <c r="U49" s="36">
        <f t="shared" si="7"/>
        <v>12.460007380784289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2986284</v>
      </c>
      <c r="E50" s="31">
        <v>8049574</v>
      </c>
      <c r="F50" s="31">
        <v>1234308</v>
      </c>
      <c r="G50" s="36">
        <f t="shared" si="0"/>
        <v>0.41332572521568611</v>
      </c>
      <c r="H50" s="31">
        <v>1187385</v>
      </c>
      <c r="I50" s="36">
        <f t="shared" si="1"/>
        <v>0.39761288611531925</v>
      </c>
      <c r="J50" s="31">
        <v>556750</v>
      </c>
      <c r="K50" s="36">
        <f t="shared" si="2"/>
        <v>6.9165150851461202E-2</v>
      </c>
      <c r="L50" s="31">
        <v>-129839</v>
      </c>
      <c r="M50" s="36">
        <f t="shared" si="3"/>
        <v>-1.6129921906426353E-2</v>
      </c>
      <c r="N50" s="31">
        <f t="shared" si="4"/>
        <v>2848604</v>
      </c>
      <c r="O50" s="36">
        <f t="shared" si="5"/>
        <v>0.35388257813394847</v>
      </c>
      <c r="P50" s="31">
        <v>-205993</v>
      </c>
      <c r="Q50" s="31">
        <v>12212502</v>
      </c>
      <c r="R50" s="31">
        <v>11944702</v>
      </c>
      <c r="S50" s="31">
        <v>2615677</v>
      </c>
      <c r="T50" s="36">
        <f t="shared" si="6"/>
        <v>0.21898218976078265</v>
      </c>
      <c r="U50" s="36">
        <f t="shared" si="7"/>
        <v>-0.36969217400591281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85552353</v>
      </c>
      <c r="E51" s="31">
        <v>91434378</v>
      </c>
      <c r="F51" s="31">
        <v>18891</v>
      </c>
      <c r="G51" s="36">
        <f t="shared" si="0"/>
        <v>2.2081216164796777E-4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-212788</v>
      </c>
      <c r="M51" s="36">
        <f t="shared" si="3"/>
        <v>-2.3272209496520008E-3</v>
      </c>
      <c r="N51" s="31">
        <f t="shared" si="4"/>
        <v>-193897</v>
      </c>
      <c r="O51" s="36">
        <f t="shared" si="5"/>
        <v>-2.1206137586455721E-3</v>
      </c>
      <c r="P51" s="31">
        <v>11704</v>
      </c>
      <c r="Q51" s="31">
        <v>89551</v>
      </c>
      <c r="R51" s="31">
        <v>18494676</v>
      </c>
      <c r="S51" s="31">
        <v>40930</v>
      </c>
      <c r="T51" s="36">
        <f t="shared" si="6"/>
        <v>2.2130693178945117E-3</v>
      </c>
      <c r="U51" s="36">
        <f t="shared" si="7"/>
        <v>-19.180792891319207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22678150</v>
      </c>
      <c r="E52" s="31">
        <v>21161350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115190641</v>
      </c>
      <c r="E53" s="32">
        <f>SUM(E48:E52)</f>
        <v>144899333</v>
      </c>
      <c r="F53" s="32">
        <f>SUM(F48:F52)</f>
        <v>1399138</v>
      </c>
      <c r="G53" s="37">
        <f t="shared" si="0"/>
        <v>1.2146281918858321E-2</v>
      </c>
      <c r="H53" s="32">
        <f>SUM(H48:H52)</f>
        <v>1349774</v>
      </c>
      <c r="I53" s="37">
        <f t="shared" si="1"/>
        <v>1.1717740159115878E-2</v>
      </c>
      <c r="J53" s="32">
        <f>SUM(J48:J52)</f>
        <v>11092955</v>
      </c>
      <c r="K53" s="37">
        <f t="shared" si="2"/>
        <v>7.6556287529632727E-2</v>
      </c>
      <c r="L53" s="32">
        <f>SUM(L48:L52)</f>
        <v>4117387</v>
      </c>
      <c r="M53" s="37">
        <f t="shared" si="3"/>
        <v>2.8415500021659865E-2</v>
      </c>
      <c r="N53" s="32">
        <f t="shared" si="4"/>
        <v>17959254</v>
      </c>
      <c r="O53" s="37">
        <f t="shared" si="5"/>
        <v>0.12394297218745652</v>
      </c>
      <c r="P53" s="32">
        <f>SUM(P48:P52)</f>
        <v>694403</v>
      </c>
      <c r="Q53" s="32">
        <f>SUM(Q48:Q52)</f>
        <v>13405633</v>
      </c>
      <c r="R53" s="32">
        <f>SUM(R48:R52)</f>
        <v>31849098</v>
      </c>
      <c r="S53" s="32">
        <f>SUM(S48:S52)</f>
        <v>4651857</v>
      </c>
      <c r="T53" s="37">
        <f t="shared" si="6"/>
        <v>0.14605930127126363</v>
      </c>
      <c r="U53" s="37">
        <f t="shared" si="7"/>
        <v>4.9293911460635975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962124646</v>
      </c>
      <c r="E54" s="32">
        <f>SUM(E8:E9,E11:E18,E20:E26,E28:E34,E36:E39,E41:E46,E48:E52)</f>
        <v>1068249040</v>
      </c>
      <c r="F54" s="32">
        <f>SUM(F8:F9,F11:F18,F20:F26,F28:F34,F36:F39,F41:F46,F48:F52)</f>
        <v>128494158</v>
      </c>
      <c r="G54" s="37">
        <f t="shared" si="0"/>
        <v>0.13355250645975034</v>
      </c>
      <c r="H54" s="32">
        <f>SUM(H8:H9,H11:H18,H20:H26,H28:H34,H36:H39,H41:H46,H48:H52)</f>
        <v>88162258</v>
      </c>
      <c r="I54" s="37">
        <f t="shared" si="1"/>
        <v>9.1632885995106286E-2</v>
      </c>
      <c r="J54" s="32">
        <f>SUM(J8:J9,J11:J18,J20:J26,J28:J34,J36:J39,J41:J46,J48:J52)</f>
        <v>95492977</v>
      </c>
      <c r="K54" s="37">
        <f t="shared" si="2"/>
        <v>8.9392055058621911E-2</v>
      </c>
      <c r="L54" s="32">
        <f>SUM(L8:L9,L11:L18,L20:L26,L28:L34,L36:L39,L41:L46,L48:L52)</f>
        <v>97558808</v>
      </c>
      <c r="M54" s="37">
        <f t="shared" si="3"/>
        <v>9.1325902806334375E-2</v>
      </c>
      <c r="N54" s="32">
        <f t="shared" si="4"/>
        <v>409708201</v>
      </c>
      <c r="O54" s="37">
        <f t="shared" si="5"/>
        <v>0.38353247759529929</v>
      </c>
      <c r="P54" s="32">
        <f>SUM(P8:P9,P11:P18,P20:P26,P28:P34,P36:P39,P41:P46,P48:P52)</f>
        <v>37689449</v>
      </c>
      <c r="Q54" s="32">
        <f>SUM(Q8:Q9,Q11:Q18,Q20:Q26,Q28:Q34,Q36:Q39,Q41:Q46,Q48:Q52)</f>
        <v>804938852</v>
      </c>
      <c r="R54" s="32">
        <f>SUM(R8:R9,R11:R18,R20:R26,R28:R34,R36:R39,R41:R46,R48:R52)</f>
        <v>782903062</v>
      </c>
      <c r="S54" s="32">
        <f>SUM(S8:S9,S11:S18,S20:S26,S28:S34,S36:S39,S41:S46,S48:S52)</f>
        <v>430389916</v>
      </c>
      <c r="T54" s="37">
        <f t="shared" si="6"/>
        <v>0.54973589565549563</v>
      </c>
      <c r="U54" s="37">
        <f t="shared" si="7"/>
        <v>1.5884912246926191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14485044</v>
      </c>
      <c r="E57" s="31">
        <v>14485044</v>
      </c>
      <c r="F57" s="31">
        <v>3857052</v>
      </c>
      <c r="G57" s="36">
        <f t="shared" ref="G57:G85" si="8">IF(($D57      =0),0,($F57      /$D57      ))</f>
        <v>0.26627823843683179</v>
      </c>
      <c r="H57" s="31">
        <v>3168424</v>
      </c>
      <c r="I57" s="36">
        <f t="shared" ref="I57:I85" si="9">IF(($D57      =0),0,($H57      /$D57      ))</f>
        <v>0.21873761653744372</v>
      </c>
      <c r="J57" s="31">
        <v>3847163</v>
      </c>
      <c r="K57" s="36">
        <f t="shared" ref="K57:K85" si="10">IF(($E57      =0),0,($J57      /$E57      ))</f>
        <v>0.26559553426278859</v>
      </c>
      <c r="L57" s="31">
        <v>462170</v>
      </c>
      <c r="M57" s="36">
        <f t="shared" ref="M57:M85" si="11">IF(($E57      =0),0,($L57      /$E57      ))</f>
        <v>3.1906703217470377E-2</v>
      </c>
      <c r="N57" s="31">
        <f t="shared" ref="N57:N85" si="12">$F57      +$H57      +$J57      +$L57</f>
        <v>11334809</v>
      </c>
      <c r="O57" s="36">
        <f t="shared" ref="O57:O85" si="13">IF(($E57      =0),0,($N57      /$E57      ))</f>
        <v>0.78251809245453452</v>
      </c>
      <c r="P57" s="31">
        <v>5623307</v>
      </c>
      <c r="Q57" s="31">
        <v>13755977</v>
      </c>
      <c r="R57" s="31">
        <v>13755977</v>
      </c>
      <c r="S57" s="31">
        <v>15342747</v>
      </c>
      <c r="T57" s="36">
        <f t="shared" ref="T57:T85" si="14">IF(($R57      =0),0,($S57      /$R57      ))</f>
        <v>1.1153513123786118</v>
      </c>
      <c r="U57" s="36">
        <f t="shared" ref="U57:U85" si="15">IF(($P57      =0),0,(($L57      /$P57      )-1))</f>
        <v>-0.91781170759483699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14485044</v>
      </c>
      <c r="E58" s="32">
        <f>E57</f>
        <v>14485044</v>
      </c>
      <c r="F58" s="32">
        <f>F57</f>
        <v>3857052</v>
      </c>
      <c r="G58" s="37">
        <f t="shared" si="8"/>
        <v>0.26627823843683179</v>
      </c>
      <c r="H58" s="32">
        <f>H57</f>
        <v>3168424</v>
      </c>
      <c r="I58" s="37">
        <f t="shared" si="9"/>
        <v>0.21873761653744372</v>
      </c>
      <c r="J58" s="32">
        <f>J57</f>
        <v>3847163</v>
      </c>
      <c r="K58" s="37">
        <f t="shared" si="10"/>
        <v>0.26559553426278859</v>
      </c>
      <c r="L58" s="32">
        <f>L57</f>
        <v>462170</v>
      </c>
      <c r="M58" s="37">
        <f t="shared" si="11"/>
        <v>3.1906703217470377E-2</v>
      </c>
      <c r="N58" s="32">
        <f t="shared" si="12"/>
        <v>11334809</v>
      </c>
      <c r="O58" s="37">
        <f t="shared" si="13"/>
        <v>0.78251809245453452</v>
      </c>
      <c r="P58" s="32">
        <f>P57</f>
        <v>5623307</v>
      </c>
      <c r="Q58" s="32">
        <f>Q57</f>
        <v>13755977</v>
      </c>
      <c r="R58" s="32">
        <f>R57</f>
        <v>13755977</v>
      </c>
      <c r="S58" s="32">
        <f>S57</f>
        <v>15342747</v>
      </c>
      <c r="T58" s="37">
        <f t="shared" si="14"/>
        <v>1.1153513123786118</v>
      </c>
      <c r="U58" s="37">
        <f t="shared" si="15"/>
        <v>-0.91781170759483699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950000</v>
      </c>
      <c r="E59" s="31">
        <v>950000</v>
      </c>
      <c r="F59" s="31">
        <v>0</v>
      </c>
      <c r="G59" s="36">
        <f t="shared" si="8"/>
        <v>0</v>
      </c>
      <c r="H59" s="31">
        <v>428000</v>
      </c>
      <c r="I59" s="36">
        <f t="shared" si="9"/>
        <v>0.45052631578947366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428000</v>
      </c>
      <c r="O59" s="36">
        <f t="shared" si="13"/>
        <v>0.45052631578947366</v>
      </c>
      <c r="P59" s="31">
        <v>0</v>
      </c>
      <c r="Q59" s="31">
        <v>1073000</v>
      </c>
      <c r="R59" s="31">
        <v>1073000</v>
      </c>
      <c r="S59" s="31">
        <v>1073000</v>
      </c>
      <c r="T59" s="36">
        <f t="shared" si="14"/>
        <v>1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10600</v>
      </c>
      <c r="E61" s="31">
        <v>4760</v>
      </c>
      <c r="F61" s="31">
        <v>1496</v>
      </c>
      <c r="G61" s="36">
        <f t="shared" si="8"/>
        <v>0.14113207547169812</v>
      </c>
      <c r="H61" s="31">
        <v>884</v>
      </c>
      <c r="I61" s="36">
        <f t="shared" si="9"/>
        <v>8.3396226415094338E-2</v>
      </c>
      <c r="J61" s="31">
        <v>1496</v>
      </c>
      <c r="K61" s="36">
        <f t="shared" si="10"/>
        <v>0.31428571428571428</v>
      </c>
      <c r="L61" s="31">
        <v>272</v>
      </c>
      <c r="M61" s="36">
        <f t="shared" si="11"/>
        <v>5.7142857142857141E-2</v>
      </c>
      <c r="N61" s="31">
        <f t="shared" si="12"/>
        <v>4148</v>
      </c>
      <c r="O61" s="36">
        <f t="shared" si="13"/>
        <v>0.87142857142857144</v>
      </c>
      <c r="P61" s="31">
        <v>0</v>
      </c>
      <c r="Q61" s="31">
        <v>1009550</v>
      </c>
      <c r="R61" s="31">
        <v>1009550</v>
      </c>
      <c r="S61" s="31">
        <v>4491</v>
      </c>
      <c r="T61" s="36">
        <f t="shared" si="14"/>
        <v>4.4485166658412168E-3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14255261</v>
      </c>
      <c r="E62" s="31">
        <v>14255261</v>
      </c>
      <c r="F62" s="31">
        <v>151286</v>
      </c>
      <c r="G62" s="36">
        <f t="shared" si="8"/>
        <v>1.0612643290080765E-2</v>
      </c>
      <c r="H62" s="31">
        <v>4674138</v>
      </c>
      <c r="I62" s="36">
        <f t="shared" si="9"/>
        <v>0.32788863002929236</v>
      </c>
      <c r="J62" s="31">
        <v>3506130</v>
      </c>
      <c r="K62" s="36">
        <f t="shared" si="10"/>
        <v>0.24595340625471537</v>
      </c>
      <c r="L62" s="31">
        <v>1543666</v>
      </c>
      <c r="M62" s="36">
        <f t="shared" si="11"/>
        <v>0.10828745962630919</v>
      </c>
      <c r="N62" s="31">
        <f t="shared" si="12"/>
        <v>9875220</v>
      </c>
      <c r="O62" s="36">
        <f t="shared" si="13"/>
        <v>0.69274213920039762</v>
      </c>
      <c r="P62" s="31">
        <v>1775315</v>
      </c>
      <c r="Q62" s="31">
        <v>15089260</v>
      </c>
      <c r="R62" s="31">
        <v>15198738</v>
      </c>
      <c r="S62" s="31">
        <v>16104261</v>
      </c>
      <c r="T62" s="36">
        <f t="shared" si="14"/>
        <v>1.0595788281895511</v>
      </c>
      <c r="U62" s="36">
        <f t="shared" si="15"/>
        <v>-0.13048332267794727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15215861</v>
      </c>
      <c r="E63" s="32">
        <f>SUM(E59:E62)</f>
        <v>15210021</v>
      </c>
      <c r="F63" s="32">
        <f>SUM(F59:F62)</f>
        <v>152782</v>
      </c>
      <c r="G63" s="37">
        <f t="shared" si="8"/>
        <v>1.0040969748606405E-2</v>
      </c>
      <c r="H63" s="32">
        <f>SUM(H59:H62)</f>
        <v>5103022</v>
      </c>
      <c r="I63" s="37">
        <f t="shared" si="9"/>
        <v>0.33537517199979677</v>
      </c>
      <c r="J63" s="32">
        <f>SUM(J59:J62)</f>
        <v>3507626</v>
      </c>
      <c r="K63" s="37">
        <f t="shared" si="10"/>
        <v>0.2306128308435603</v>
      </c>
      <c r="L63" s="32">
        <f>SUM(L59:L62)</f>
        <v>1543938</v>
      </c>
      <c r="M63" s="37">
        <f t="shared" si="11"/>
        <v>0.10150794663597111</v>
      </c>
      <c r="N63" s="32">
        <f t="shared" si="12"/>
        <v>10307368</v>
      </c>
      <c r="O63" s="37">
        <f t="shared" si="13"/>
        <v>0.67766954430897897</v>
      </c>
      <c r="P63" s="32">
        <f>SUM(P59:P62)</f>
        <v>1775315</v>
      </c>
      <c r="Q63" s="32">
        <f>SUM(Q59:Q62)</f>
        <v>17171810</v>
      </c>
      <c r="R63" s="32">
        <f>SUM(R59:R62)</f>
        <v>17281288</v>
      </c>
      <c r="S63" s="32">
        <f>SUM(S59:S62)</f>
        <v>17181752</v>
      </c>
      <c r="T63" s="37">
        <f t="shared" si="14"/>
        <v>0.99424024412995138</v>
      </c>
      <c r="U63" s="37">
        <f t="shared" si="15"/>
        <v>-0.13033011043110654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12919976</v>
      </c>
      <c r="E65" s="31">
        <v>12919976</v>
      </c>
      <c r="F65" s="31">
        <v>261</v>
      </c>
      <c r="G65" s="36">
        <f t="shared" si="8"/>
        <v>2.0201275915682817E-5</v>
      </c>
      <c r="H65" s="31">
        <v>26087</v>
      </c>
      <c r="I65" s="36">
        <f t="shared" si="9"/>
        <v>2.0191213977487263E-3</v>
      </c>
      <c r="J65" s="31">
        <v>0</v>
      </c>
      <c r="K65" s="36">
        <f t="shared" si="10"/>
        <v>0</v>
      </c>
      <c r="L65" s="31">
        <v>80652</v>
      </c>
      <c r="M65" s="36">
        <f t="shared" si="11"/>
        <v>6.2424264565197332E-3</v>
      </c>
      <c r="N65" s="31">
        <f t="shared" si="12"/>
        <v>107000</v>
      </c>
      <c r="O65" s="36">
        <f t="shared" si="13"/>
        <v>8.2817491301841427E-3</v>
      </c>
      <c r="P65" s="31">
        <v>23653</v>
      </c>
      <c r="Q65" s="31">
        <v>9312013</v>
      </c>
      <c r="R65" s="31">
        <v>9312013</v>
      </c>
      <c r="S65" s="31">
        <v>298261</v>
      </c>
      <c r="T65" s="36">
        <f t="shared" si="14"/>
        <v>3.2029701848569153E-2</v>
      </c>
      <c r="U65" s="36">
        <f t="shared" si="15"/>
        <v>2.4098000253667613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330000</v>
      </c>
      <c r="E66" s="31">
        <v>380000</v>
      </c>
      <c r="F66" s="31">
        <v>21307</v>
      </c>
      <c r="G66" s="36">
        <f t="shared" si="8"/>
        <v>6.4566666666666661E-2</v>
      </c>
      <c r="H66" s="31">
        <v>87230</v>
      </c>
      <c r="I66" s="36">
        <f t="shared" si="9"/>
        <v>0.26433333333333331</v>
      </c>
      <c r="J66" s="31">
        <v>40914</v>
      </c>
      <c r="K66" s="36">
        <f t="shared" si="10"/>
        <v>0.10766842105263158</v>
      </c>
      <c r="L66" s="31">
        <v>31366</v>
      </c>
      <c r="M66" s="36">
        <f t="shared" si="11"/>
        <v>8.2542105263157889E-2</v>
      </c>
      <c r="N66" s="31">
        <f t="shared" si="12"/>
        <v>180817</v>
      </c>
      <c r="O66" s="36">
        <f t="shared" si="13"/>
        <v>0.4758342105263158</v>
      </c>
      <c r="P66" s="31">
        <v>32137</v>
      </c>
      <c r="Q66" s="31">
        <v>110000</v>
      </c>
      <c r="R66" s="31">
        <v>110000</v>
      </c>
      <c r="S66" s="31">
        <v>123293</v>
      </c>
      <c r="T66" s="36">
        <f t="shared" si="14"/>
        <v>1.1208454545454545</v>
      </c>
      <c r="U66" s="36">
        <f t="shared" si="15"/>
        <v>-2.3991038366991346E-2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130479</v>
      </c>
      <c r="E67" s="31">
        <v>130479</v>
      </c>
      <c r="F67" s="31">
        <v>1404</v>
      </c>
      <c r="G67" s="36">
        <f t="shared" si="8"/>
        <v>1.0760352240590439E-2</v>
      </c>
      <c r="H67" s="31">
        <v>3317</v>
      </c>
      <c r="I67" s="36">
        <f t="shared" si="9"/>
        <v>2.5421715371822286E-2</v>
      </c>
      <c r="J67" s="31">
        <v>1404</v>
      </c>
      <c r="K67" s="36">
        <f t="shared" si="10"/>
        <v>1.0760352240590439E-2</v>
      </c>
      <c r="L67" s="31">
        <v>7373</v>
      </c>
      <c r="M67" s="36">
        <f t="shared" si="11"/>
        <v>5.6507177400194668E-2</v>
      </c>
      <c r="N67" s="31">
        <f t="shared" si="12"/>
        <v>13498</v>
      </c>
      <c r="O67" s="36">
        <f t="shared" si="13"/>
        <v>0.10344959725319783</v>
      </c>
      <c r="P67" s="31">
        <v>8050</v>
      </c>
      <c r="Q67" s="31">
        <v>0</v>
      </c>
      <c r="R67" s="31">
        <v>0</v>
      </c>
      <c r="S67" s="31">
        <v>12979</v>
      </c>
      <c r="T67" s="36">
        <f t="shared" si="14"/>
        <v>0</v>
      </c>
      <c r="U67" s="36">
        <f t="shared" si="15"/>
        <v>-8.4099378881987596E-2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1816568</v>
      </c>
      <c r="E68" s="31">
        <v>1758240</v>
      </c>
      <c r="F68" s="31">
        <v>5229</v>
      </c>
      <c r="G68" s="36">
        <f t="shared" si="8"/>
        <v>2.8785049610033867E-3</v>
      </c>
      <c r="H68" s="31">
        <v>529733</v>
      </c>
      <c r="I68" s="36">
        <f t="shared" si="9"/>
        <v>0.29161198479770645</v>
      </c>
      <c r="J68" s="31">
        <v>644144</v>
      </c>
      <c r="K68" s="36">
        <f t="shared" si="10"/>
        <v>0.36635726635726634</v>
      </c>
      <c r="L68" s="31">
        <v>487</v>
      </c>
      <c r="M68" s="36">
        <f t="shared" si="11"/>
        <v>2.7698152698152698E-4</v>
      </c>
      <c r="N68" s="31">
        <f t="shared" si="12"/>
        <v>1179593</v>
      </c>
      <c r="O68" s="36">
        <f t="shared" si="13"/>
        <v>0.67089418964418968</v>
      </c>
      <c r="P68" s="31">
        <v>160407</v>
      </c>
      <c r="Q68" s="31">
        <v>1747164</v>
      </c>
      <c r="R68" s="31">
        <v>1747164</v>
      </c>
      <c r="S68" s="31">
        <v>961527</v>
      </c>
      <c r="T68" s="36">
        <f t="shared" si="14"/>
        <v>0.55033585856851441</v>
      </c>
      <c r="U68" s="36">
        <f t="shared" si="15"/>
        <v>-0.996963972893951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4216000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15197023</v>
      </c>
      <c r="E70" s="32">
        <f>SUM(E64:E69)</f>
        <v>15188695</v>
      </c>
      <c r="F70" s="32">
        <f>SUM(F64:F69)</f>
        <v>28201</v>
      </c>
      <c r="G70" s="37">
        <f t="shared" si="8"/>
        <v>1.8556923944906842E-3</v>
      </c>
      <c r="H70" s="32">
        <f>SUM(H64:H69)</f>
        <v>646367</v>
      </c>
      <c r="I70" s="37">
        <f t="shared" si="9"/>
        <v>4.2532474945915395E-2</v>
      </c>
      <c r="J70" s="32">
        <f>SUM(J64:J69)</f>
        <v>686462</v>
      </c>
      <c r="K70" s="37">
        <f t="shared" si="10"/>
        <v>4.519558790271317E-2</v>
      </c>
      <c r="L70" s="32">
        <f>SUM(L64:L69)</f>
        <v>119878</v>
      </c>
      <c r="M70" s="37">
        <f t="shared" si="11"/>
        <v>7.8925806331617034E-3</v>
      </c>
      <c r="N70" s="32">
        <f t="shared" si="12"/>
        <v>1480908</v>
      </c>
      <c r="O70" s="37">
        <f t="shared" si="13"/>
        <v>9.7500674021039985E-2</v>
      </c>
      <c r="P70" s="32">
        <f>SUM(P64:P69)</f>
        <v>224247</v>
      </c>
      <c r="Q70" s="32">
        <f>SUM(Q64:Q69)</f>
        <v>15385177</v>
      </c>
      <c r="R70" s="32">
        <f>SUM(R64:R69)</f>
        <v>11169177</v>
      </c>
      <c r="S70" s="32">
        <f>SUM(S64:S69)</f>
        <v>1396060</v>
      </c>
      <c r="T70" s="37">
        <f t="shared" si="14"/>
        <v>0.12499219951478968</v>
      </c>
      <c r="U70" s="37">
        <f t="shared" si="15"/>
        <v>-0.46541982724406572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6000</v>
      </c>
      <c r="E71" s="31">
        <v>126000</v>
      </c>
      <c r="F71" s="31">
        <v>45820</v>
      </c>
      <c r="G71" s="36">
        <f t="shared" si="8"/>
        <v>7.6366666666666667</v>
      </c>
      <c r="H71" s="31">
        <v>17140</v>
      </c>
      <c r="I71" s="36">
        <f t="shared" si="9"/>
        <v>2.8566666666666665</v>
      </c>
      <c r="J71" s="31">
        <v>21545</v>
      </c>
      <c r="K71" s="36">
        <f t="shared" si="10"/>
        <v>0.1709920634920635</v>
      </c>
      <c r="L71" s="31">
        <v>5337</v>
      </c>
      <c r="M71" s="36">
        <f t="shared" si="11"/>
        <v>4.2357142857142857E-2</v>
      </c>
      <c r="N71" s="31">
        <f t="shared" si="12"/>
        <v>89842</v>
      </c>
      <c r="O71" s="36">
        <f t="shared" si="13"/>
        <v>0.71303174603174602</v>
      </c>
      <c r="P71" s="31">
        <v>20578</v>
      </c>
      <c r="Q71" s="31">
        <v>50004</v>
      </c>
      <c r="R71" s="31">
        <v>10000</v>
      </c>
      <c r="S71" s="31">
        <v>27257</v>
      </c>
      <c r="T71" s="36">
        <f t="shared" si="14"/>
        <v>2.7256999999999998</v>
      </c>
      <c r="U71" s="36">
        <f t="shared" si="15"/>
        <v>-0.74064534940227422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36990</v>
      </c>
      <c r="E72" s="31">
        <v>36990</v>
      </c>
      <c r="F72" s="31">
        <v>22822</v>
      </c>
      <c r="G72" s="36">
        <f t="shared" si="8"/>
        <v>0.6169775615031089</v>
      </c>
      <c r="H72" s="31">
        <v>9387</v>
      </c>
      <c r="I72" s="36">
        <f t="shared" si="9"/>
        <v>0.25377128953771289</v>
      </c>
      <c r="J72" s="31">
        <v>9387</v>
      </c>
      <c r="K72" s="36">
        <f t="shared" si="10"/>
        <v>0.25377128953771289</v>
      </c>
      <c r="L72" s="31">
        <v>9387</v>
      </c>
      <c r="M72" s="36">
        <f t="shared" si="11"/>
        <v>0.25377128953771289</v>
      </c>
      <c r="N72" s="31">
        <f t="shared" si="12"/>
        <v>50983</v>
      </c>
      <c r="O72" s="36">
        <f t="shared" si="13"/>
        <v>1.3782914301162477</v>
      </c>
      <c r="P72" s="31">
        <v>5944</v>
      </c>
      <c r="Q72" s="31">
        <v>23419</v>
      </c>
      <c r="R72" s="31">
        <v>35086</v>
      </c>
      <c r="S72" s="31">
        <v>20197</v>
      </c>
      <c r="T72" s="36">
        <f t="shared" si="14"/>
        <v>0.57564270649261817</v>
      </c>
      <c r="U72" s="36">
        <f t="shared" si="15"/>
        <v>0.57923956931359344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1721179</v>
      </c>
      <c r="E73" s="31">
        <v>1721179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1539950</v>
      </c>
      <c r="R73" s="31">
        <v>1589659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573575</v>
      </c>
      <c r="E74" s="31">
        <v>1417573</v>
      </c>
      <c r="F74" s="31">
        <v>270127</v>
      </c>
      <c r="G74" s="36">
        <f t="shared" si="8"/>
        <v>0.47095323192259075</v>
      </c>
      <c r="H74" s="31">
        <v>80682</v>
      </c>
      <c r="I74" s="36">
        <f t="shared" si="9"/>
        <v>0.1406651266181406</v>
      </c>
      <c r="J74" s="31">
        <v>406689</v>
      </c>
      <c r="K74" s="36">
        <f t="shared" si="10"/>
        <v>0.28689104546996874</v>
      </c>
      <c r="L74" s="31">
        <v>52982</v>
      </c>
      <c r="M74" s="36">
        <f t="shared" si="11"/>
        <v>3.7375147523266879E-2</v>
      </c>
      <c r="N74" s="31">
        <f t="shared" si="12"/>
        <v>810480</v>
      </c>
      <c r="O74" s="36">
        <f t="shared" si="13"/>
        <v>0.57173775177715713</v>
      </c>
      <c r="P74" s="31">
        <v>36269</v>
      </c>
      <c r="Q74" s="31">
        <v>573575</v>
      </c>
      <c r="R74" s="31">
        <v>278758</v>
      </c>
      <c r="S74" s="31">
        <v>235319</v>
      </c>
      <c r="T74" s="36">
        <f t="shared" si="14"/>
        <v>0.84416949468714797</v>
      </c>
      <c r="U74" s="36">
        <f t="shared" si="15"/>
        <v>0.46080674956574486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69931</v>
      </c>
      <c r="E75" s="31">
        <v>45446</v>
      </c>
      <c r="F75" s="31">
        <v>10550</v>
      </c>
      <c r="G75" s="36">
        <f t="shared" si="8"/>
        <v>0.15086299352218616</v>
      </c>
      <c r="H75" s="31">
        <v>15398</v>
      </c>
      <c r="I75" s="36">
        <f t="shared" si="9"/>
        <v>0.22018847149332915</v>
      </c>
      <c r="J75" s="31">
        <v>11150</v>
      </c>
      <c r="K75" s="36">
        <f t="shared" si="10"/>
        <v>0.24534612507151343</v>
      </c>
      <c r="L75" s="31">
        <v>1675</v>
      </c>
      <c r="M75" s="36">
        <f t="shared" si="11"/>
        <v>3.6856929102671306E-2</v>
      </c>
      <c r="N75" s="31">
        <f t="shared" si="12"/>
        <v>38773</v>
      </c>
      <c r="O75" s="36">
        <f t="shared" si="13"/>
        <v>0.85316639528231308</v>
      </c>
      <c r="P75" s="31">
        <v>12371</v>
      </c>
      <c r="Q75" s="31">
        <v>66411</v>
      </c>
      <c r="R75" s="31">
        <v>66411</v>
      </c>
      <c r="S75" s="31">
        <v>78946</v>
      </c>
      <c r="T75" s="36">
        <f t="shared" si="14"/>
        <v>1.1887488518468325</v>
      </c>
      <c r="U75" s="36">
        <f t="shared" si="15"/>
        <v>-0.86460269986258187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3465530</v>
      </c>
      <c r="E76" s="31">
        <v>842530</v>
      </c>
      <c r="F76" s="31">
        <v>0</v>
      </c>
      <c r="G76" s="36">
        <f t="shared" si="8"/>
        <v>0</v>
      </c>
      <c r="H76" s="31">
        <v>211047</v>
      </c>
      <c r="I76" s="36">
        <f t="shared" si="9"/>
        <v>6.0898910123415466E-2</v>
      </c>
      <c r="J76" s="31">
        <v>171710</v>
      </c>
      <c r="K76" s="36">
        <f t="shared" si="10"/>
        <v>0.20380283194663693</v>
      </c>
      <c r="L76" s="31">
        <v>231654</v>
      </c>
      <c r="M76" s="36">
        <f t="shared" si="11"/>
        <v>0.27495044686836079</v>
      </c>
      <c r="N76" s="31">
        <f t="shared" si="12"/>
        <v>614411</v>
      </c>
      <c r="O76" s="36">
        <f t="shared" si="13"/>
        <v>0.72924524942732005</v>
      </c>
      <c r="P76" s="31">
        <v>0</v>
      </c>
      <c r="Q76" s="31">
        <v>7151927</v>
      </c>
      <c r="R76" s="31">
        <v>6609381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550000</v>
      </c>
      <c r="G77" s="36">
        <f t="shared" si="8"/>
        <v>0</v>
      </c>
      <c r="H77" s="31">
        <v>4308873</v>
      </c>
      <c r="I77" s="36">
        <f t="shared" si="9"/>
        <v>0</v>
      </c>
      <c r="J77" s="31">
        <v>2524557</v>
      </c>
      <c r="K77" s="36">
        <f t="shared" si="10"/>
        <v>0</v>
      </c>
      <c r="L77" s="31">
        <v>990206</v>
      </c>
      <c r="M77" s="36">
        <f t="shared" si="11"/>
        <v>0</v>
      </c>
      <c r="N77" s="31">
        <f t="shared" si="12"/>
        <v>8373636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-1244361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5873205</v>
      </c>
      <c r="E78" s="32">
        <f>SUM(E71:E77)</f>
        <v>4189718</v>
      </c>
      <c r="F78" s="32">
        <f>SUM(F71:F77)</f>
        <v>899319</v>
      </c>
      <c r="G78" s="37">
        <f t="shared" si="8"/>
        <v>0.15312235823540979</v>
      </c>
      <c r="H78" s="32">
        <f>SUM(H71:H77)</f>
        <v>4642527</v>
      </c>
      <c r="I78" s="37">
        <f t="shared" si="9"/>
        <v>0.79045887211496957</v>
      </c>
      <c r="J78" s="32">
        <f>SUM(J71:J77)</f>
        <v>3145038</v>
      </c>
      <c r="K78" s="37">
        <f t="shared" si="10"/>
        <v>0.75065624941821862</v>
      </c>
      <c r="L78" s="32">
        <f>SUM(L71:L77)</f>
        <v>1291241</v>
      </c>
      <c r="M78" s="37">
        <f t="shared" si="11"/>
        <v>0.30819281870522075</v>
      </c>
      <c r="N78" s="32">
        <f t="shared" si="12"/>
        <v>9978125</v>
      </c>
      <c r="O78" s="37">
        <f t="shared" si="13"/>
        <v>2.381574368489717</v>
      </c>
      <c r="P78" s="32">
        <f>SUM(P71:P77)</f>
        <v>75162</v>
      </c>
      <c r="Q78" s="32">
        <f>SUM(Q71:Q77)</f>
        <v>9405286</v>
      </c>
      <c r="R78" s="32">
        <f>SUM(R71:R77)</f>
        <v>8589295</v>
      </c>
      <c r="S78" s="32">
        <f>SUM(S71:S77)</f>
        <v>-882642</v>
      </c>
      <c r="T78" s="37">
        <f t="shared" si="14"/>
        <v>-0.10276070387616212</v>
      </c>
      <c r="U78" s="37">
        <f t="shared" si="15"/>
        <v>16.17943907825763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1318700</v>
      </c>
      <c r="E79" s="31">
        <v>1648291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1701023</v>
      </c>
      <c r="K79" s="36">
        <f t="shared" si="10"/>
        <v>1.0319919237561814</v>
      </c>
      <c r="L79" s="31">
        <v>567900</v>
      </c>
      <c r="M79" s="36">
        <f t="shared" si="11"/>
        <v>0.344538676726379</v>
      </c>
      <c r="N79" s="31">
        <f t="shared" si="12"/>
        <v>2268923</v>
      </c>
      <c r="O79" s="36">
        <f t="shared" si="13"/>
        <v>1.3765306004825604</v>
      </c>
      <c r="P79" s="31">
        <v>329484</v>
      </c>
      <c r="Q79" s="31">
        <v>1524000</v>
      </c>
      <c r="R79" s="31">
        <v>1269100</v>
      </c>
      <c r="S79" s="31">
        <v>1308795</v>
      </c>
      <c r="T79" s="36">
        <f t="shared" si="14"/>
        <v>1.0312780710739895</v>
      </c>
      <c r="U79" s="36">
        <f t="shared" si="15"/>
        <v>0.72360418108314817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727660</v>
      </c>
      <c r="E80" s="31">
        <v>835660</v>
      </c>
      <c r="F80" s="31">
        <v>174361</v>
      </c>
      <c r="G80" s="36">
        <f t="shared" si="8"/>
        <v>0.23961877800071463</v>
      </c>
      <c r="H80" s="31">
        <v>118009</v>
      </c>
      <c r="I80" s="36">
        <f t="shared" si="9"/>
        <v>0.16217601627133552</v>
      </c>
      <c r="J80" s="31">
        <v>95566</v>
      </c>
      <c r="K80" s="36">
        <f t="shared" si="10"/>
        <v>0.11435990713926716</v>
      </c>
      <c r="L80" s="31">
        <v>75210</v>
      </c>
      <c r="M80" s="36">
        <f t="shared" si="11"/>
        <v>9.0000717995356957E-2</v>
      </c>
      <c r="N80" s="31">
        <f t="shared" si="12"/>
        <v>463146</v>
      </c>
      <c r="O80" s="36">
        <f t="shared" si="13"/>
        <v>0.55422779599358596</v>
      </c>
      <c r="P80" s="31">
        <v>134372</v>
      </c>
      <c r="Q80" s="31">
        <v>691038</v>
      </c>
      <c r="R80" s="31">
        <v>691038</v>
      </c>
      <c r="S80" s="31">
        <v>1848610</v>
      </c>
      <c r="T80" s="36">
        <f t="shared" si="14"/>
        <v>2.6751206156535532</v>
      </c>
      <c r="U80" s="36">
        <f t="shared" si="15"/>
        <v>-0.4402851784597982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4298000</v>
      </c>
      <c r="E81" s="31">
        <v>4298000</v>
      </c>
      <c r="F81" s="31">
        <v>862480</v>
      </c>
      <c r="G81" s="36">
        <f t="shared" si="8"/>
        <v>0.20067007910656118</v>
      </c>
      <c r="H81" s="31">
        <v>587396</v>
      </c>
      <c r="I81" s="36">
        <f t="shared" si="9"/>
        <v>0.13666728711028386</v>
      </c>
      <c r="J81" s="31">
        <v>857891</v>
      </c>
      <c r="K81" s="36">
        <f t="shared" si="10"/>
        <v>0.19960237319683574</v>
      </c>
      <c r="L81" s="31">
        <v>597351</v>
      </c>
      <c r="M81" s="36">
        <f t="shared" si="11"/>
        <v>0.1389834806886924</v>
      </c>
      <c r="N81" s="31">
        <f t="shared" si="12"/>
        <v>2905118</v>
      </c>
      <c r="O81" s="36">
        <f t="shared" si="13"/>
        <v>0.67592322010237316</v>
      </c>
      <c r="P81" s="31">
        <v>715782</v>
      </c>
      <c r="Q81" s="31">
        <v>4188800</v>
      </c>
      <c r="R81" s="31">
        <v>4188800</v>
      </c>
      <c r="S81" s="31">
        <v>2857320</v>
      </c>
      <c r="T81" s="36">
        <f t="shared" si="14"/>
        <v>0.68213330786860193</v>
      </c>
      <c r="U81" s="36">
        <f t="shared" si="15"/>
        <v>-0.16545680109307026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6344360</v>
      </c>
      <c r="E84" s="32">
        <f>SUM(E79:E83)</f>
        <v>6781951</v>
      </c>
      <c r="F84" s="32">
        <f>SUM(F79:F83)</f>
        <v>1036841</v>
      </c>
      <c r="G84" s="37">
        <f t="shared" si="8"/>
        <v>0.16342720148289189</v>
      </c>
      <c r="H84" s="32">
        <f>SUM(H79:H83)</f>
        <v>705405</v>
      </c>
      <c r="I84" s="37">
        <f t="shared" si="9"/>
        <v>0.11118615589279297</v>
      </c>
      <c r="J84" s="32">
        <f>SUM(J79:J83)</f>
        <v>2654480</v>
      </c>
      <c r="K84" s="37">
        <f t="shared" si="10"/>
        <v>0.39140359462933305</v>
      </c>
      <c r="L84" s="32">
        <f>SUM(L79:L83)</f>
        <v>1240461</v>
      </c>
      <c r="M84" s="37">
        <f t="shared" si="11"/>
        <v>0.18290621680988259</v>
      </c>
      <c r="N84" s="32">
        <f t="shared" si="12"/>
        <v>5637187</v>
      </c>
      <c r="O84" s="37">
        <f t="shared" si="13"/>
        <v>0.83120432453729021</v>
      </c>
      <c r="P84" s="32">
        <f>SUM(P79:P83)</f>
        <v>1179638</v>
      </c>
      <c r="Q84" s="32">
        <f>SUM(Q79:Q83)</f>
        <v>6403838</v>
      </c>
      <c r="R84" s="32">
        <f>SUM(R79:R83)</f>
        <v>6148938</v>
      </c>
      <c r="S84" s="32">
        <f>SUM(S79:S83)</f>
        <v>6014725</v>
      </c>
      <c r="T84" s="37">
        <f t="shared" si="14"/>
        <v>0.97817297881357723</v>
      </c>
      <c r="U84" s="37">
        <f t="shared" si="15"/>
        <v>5.1560733038440665E-2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57115493</v>
      </c>
      <c r="E85" s="32">
        <f>SUM(E57,E59:E62,E64:E69,E71:E77,E79:E83)</f>
        <v>55855429</v>
      </c>
      <c r="F85" s="32">
        <f>SUM(F57,F59:F62,F64:F69,F71:F77,F79:F83)</f>
        <v>5974195</v>
      </c>
      <c r="G85" s="37">
        <f t="shared" si="8"/>
        <v>0.10459850184607529</v>
      </c>
      <c r="H85" s="32">
        <f>SUM(H57,H59:H62,H64:H69,H71:H77,H79:H83)</f>
        <v>14265745</v>
      </c>
      <c r="I85" s="37">
        <f t="shared" si="9"/>
        <v>0.24977014555402682</v>
      </c>
      <c r="J85" s="32">
        <f>SUM(J57,J59:J62,J64:J69,J71:J77,J79:J83)</f>
        <v>13840769</v>
      </c>
      <c r="K85" s="37">
        <f t="shared" si="10"/>
        <v>0.24779630642528946</v>
      </c>
      <c r="L85" s="32">
        <f>SUM(L57,L59:L62,L64:L69,L71:L77,L79:L83)</f>
        <v>4657688</v>
      </c>
      <c r="M85" s="37">
        <f t="shared" si="11"/>
        <v>8.3388277261284657E-2</v>
      </c>
      <c r="N85" s="32">
        <f t="shared" si="12"/>
        <v>38738397</v>
      </c>
      <c r="O85" s="37">
        <f t="shared" si="13"/>
        <v>0.69354756902860781</v>
      </c>
      <c r="P85" s="32">
        <f>SUM(P57,P59:P62,P64:P69,P71:P77,P79:P83)</f>
        <v>8877669</v>
      </c>
      <c r="Q85" s="32">
        <f>SUM(Q57,Q59:Q62,Q64:Q69,Q71:Q77,Q79:Q83)</f>
        <v>62122088</v>
      </c>
      <c r="R85" s="32">
        <f>SUM(R57,R59:R62,R64:R69,R71:R77,R79:R83)</f>
        <v>56944675</v>
      </c>
      <c r="S85" s="32">
        <f>SUM(S57,S59:S62,S64:S69,S71:S77,S79:S83)</f>
        <v>39052642</v>
      </c>
      <c r="T85" s="37">
        <f t="shared" si="14"/>
        <v>0.68579971700602382</v>
      </c>
      <c r="U85" s="37">
        <f t="shared" si="15"/>
        <v>-0.47534786439999055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325471921</v>
      </c>
      <c r="E88" s="31">
        <v>297679661</v>
      </c>
      <c r="F88" s="31">
        <v>45617263</v>
      </c>
      <c r="G88" s="36">
        <f t="shared" ref="G88:G99" si="16">IF(($D88      =0),0,($F88      /$D88      ))</f>
        <v>0.14015729178677752</v>
      </c>
      <c r="H88" s="31">
        <v>85827968</v>
      </c>
      <c r="I88" s="36">
        <f t="shared" ref="I88:I99" si="17">IF(($D88      =0),0,($H88      /$D88      ))</f>
        <v>0.26370314138404582</v>
      </c>
      <c r="J88" s="31">
        <v>73540256</v>
      </c>
      <c r="K88" s="36">
        <f t="shared" ref="K88:K99" si="18">IF(($E88      =0),0,($J88      /$E88      ))</f>
        <v>0.24704494674898195</v>
      </c>
      <c r="L88" s="31">
        <v>102174187</v>
      </c>
      <c r="M88" s="36">
        <f t="shared" ref="M88:M99" si="19">IF(($E88      =0),0,($L88      /$E88      ))</f>
        <v>0.34323536467612409</v>
      </c>
      <c r="N88" s="31">
        <f t="shared" ref="N88:N99" si="20">$F88      +$H88      +$J88      +$L88</f>
        <v>307159674</v>
      </c>
      <c r="O88" s="36">
        <f t="shared" ref="O88:O99" si="21">IF(($E88      =0),0,($N88      /$E88      ))</f>
        <v>1.0318463578201937</v>
      </c>
      <c r="P88" s="31">
        <v>68566119</v>
      </c>
      <c r="Q88" s="31">
        <v>177809574</v>
      </c>
      <c r="R88" s="31">
        <v>239459902</v>
      </c>
      <c r="S88" s="31">
        <v>181782351</v>
      </c>
      <c r="T88" s="36">
        <f t="shared" ref="T88:T99" si="22">IF(($R88      =0),0,($S88      /$R88      ))</f>
        <v>0.75913482583818981</v>
      </c>
      <c r="U88" s="36">
        <f t="shared" ref="U88:U99" si="23">IF(($P88      =0),0,(($L88      /$P88      )-1))</f>
        <v>0.4901556116950414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405797700</v>
      </c>
      <c r="E89" s="31">
        <v>224487624</v>
      </c>
      <c r="F89" s="31">
        <v>44032929</v>
      </c>
      <c r="G89" s="36">
        <f t="shared" si="16"/>
        <v>0.10850955784125933</v>
      </c>
      <c r="H89" s="31">
        <v>141451558</v>
      </c>
      <c r="I89" s="36">
        <f t="shared" si="17"/>
        <v>0.34857653949246137</v>
      </c>
      <c r="J89" s="31">
        <v>543473797</v>
      </c>
      <c r="K89" s="36">
        <f t="shared" si="18"/>
        <v>2.4209521545829182</v>
      </c>
      <c r="L89" s="31">
        <v>-359808946</v>
      </c>
      <c r="M89" s="36">
        <f t="shared" si="19"/>
        <v>-1.6028008118612365</v>
      </c>
      <c r="N89" s="31">
        <f t="shared" si="20"/>
        <v>369149338</v>
      </c>
      <c r="O89" s="36">
        <f t="shared" si="21"/>
        <v>1.6444084151382885</v>
      </c>
      <c r="P89" s="31">
        <v>35910038</v>
      </c>
      <c r="Q89" s="31">
        <v>294156600</v>
      </c>
      <c r="R89" s="31">
        <v>433228600</v>
      </c>
      <c r="S89" s="31">
        <v>109195060</v>
      </c>
      <c r="T89" s="36">
        <f t="shared" si="22"/>
        <v>0.25204951842976203</v>
      </c>
      <c r="U89" s="36">
        <f t="shared" si="23"/>
        <v>-11.019731697304247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245541590</v>
      </c>
      <c r="E90" s="31">
        <v>225652386</v>
      </c>
      <c r="F90" s="31">
        <v>38254820</v>
      </c>
      <c r="G90" s="36">
        <f t="shared" si="16"/>
        <v>0.15579772045949528</v>
      </c>
      <c r="H90" s="31">
        <v>21476130</v>
      </c>
      <c r="I90" s="36">
        <f t="shared" si="17"/>
        <v>8.7464327326380834E-2</v>
      </c>
      <c r="J90" s="31">
        <v>27531844</v>
      </c>
      <c r="K90" s="36">
        <f t="shared" si="18"/>
        <v>0.12200998397597267</v>
      </c>
      <c r="L90" s="31">
        <v>81343984</v>
      </c>
      <c r="M90" s="36">
        <f t="shared" si="19"/>
        <v>0.36048359798863372</v>
      </c>
      <c r="N90" s="31">
        <f t="shared" si="20"/>
        <v>168606778</v>
      </c>
      <c r="O90" s="36">
        <f t="shared" si="21"/>
        <v>0.74719696515861345</v>
      </c>
      <c r="P90" s="31">
        <v>144389157</v>
      </c>
      <c r="Q90" s="31">
        <v>243221212</v>
      </c>
      <c r="R90" s="31">
        <v>246661991</v>
      </c>
      <c r="S90" s="31">
        <v>1605306971</v>
      </c>
      <c r="T90" s="36">
        <f t="shared" si="22"/>
        <v>6.5081245979239659</v>
      </c>
      <c r="U90" s="36">
        <f t="shared" si="23"/>
        <v>-0.43663370788985212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976811211</v>
      </c>
      <c r="E91" s="32">
        <f>SUM(E88:E90)</f>
        <v>747819671</v>
      </c>
      <c r="F91" s="32">
        <f>SUM(F88:F90)</f>
        <v>127905012</v>
      </c>
      <c r="G91" s="37">
        <f t="shared" si="16"/>
        <v>0.13094138412791007</v>
      </c>
      <c r="H91" s="32">
        <f>SUM(H88:H90)</f>
        <v>248755656</v>
      </c>
      <c r="I91" s="37">
        <f t="shared" si="17"/>
        <v>0.25466093468085715</v>
      </c>
      <c r="J91" s="32">
        <f>SUM(J88:J90)</f>
        <v>644545897</v>
      </c>
      <c r="K91" s="37">
        <f t="shared" si="18"/>
        <v>0.86190016389659796</v>
      </c>
      <c r="L91" s="32">
        <f>SUM(L88:L90)</f>
        <v>-176290775</v>
      </c>
      <c r="M91" s="37">
        <f t="shared" si="19"/>
        <v>-0.23573968676734636</v>
      </c>
      <c r="N91" s="32">
        <f t="shared" si="20"/>
        <v>844915790</v>
      </c>
      <c r="O91" s="37">
        <f t="shared" si="21"/>
        <v>1.1298389474967421</v>
      </c>
      <c r="P91" s="32">
        <f>SUM(P88:P90)</f>
        <v>248865314</v>
      </c>
      <c r="Q91" s="32">
        <f>SUM(Q88:Q90)</f>
        <v>715187386</v>
      </c>
      <c r="R91" s="32">
        <f>SUM(R88:R90)</f>
        <v>919350493</v>
      </c>
      <c r="S91" s="32">
        <f>SUM(S88:S90)</f>
        <v>1896284382</v>
      </c>
      <c r="T91" s="37">
        <f t="shared" si="22"/>
        <v>2.0626348671572421</v>
      </c>
      <c r="U91" s="37">
        <f t="shared" si="23"/>
        <v>-1.708378247520665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27801061</v>
      </c>
      <c r="E92" s="31">
        <v>14402065</v>
      </c>
      <c r="F92" s="31">
        <v>452992230</v>
      </c>
      <c r="G92" s="36">
        <f t="shared" si="16"/>
        <v>16.294062661853086</v>
      </c>
      <c r="H92" s="31">
        <v>320751899</v>
      </c>
      <c r="I92" s="36">
        <f t="shared" si="17"/>
        <v>11.537397763344355</v>
      </c>
      <c r="J92" s="31">
        <v>309637894</v>
      </c>
      <c r="K92" s="36">
        <f t="shared" si="18"/>
        <v>21.499548432811544</v>
      </c>
      <c r="L92" s="31">
        <v>9803274</v>
      </c>
      <c r="M92" s="36">
        <f t="shared" si="19"/>
        <v>0.68068530450320841</v>
      </c>
      <c r="N92" s="31">
        <f t="shared" si="20"/>
        <v>1093185297</v>
      </c>
      <c r="O92" s="36">
        <f t="shared" si="21"/>
        <v>75.904760671473156</v>
      </c>
      <c r="P92" s="31">
        <v>14312355</v>
      </c>
      <c r="Q92" s="31">
        <v>1000974732</v>
      </c>
      <c r="R92" s="31">
        <v>999505228</v>
      </c>
      <c r="S92" s="31">
        <v>1006624585</v>
      </c>
      <c r="T92" s="36">
        <f t="shared" si="22"/>
        <v>1.0071228812021782</v>
      </c>
      <c r="U92" s="36">
        <f t="shared" si="23"/>
        <v>-0.31504815245289819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4304483</v>
      </c>
      <c r="E93" s="31">
        <v>4300600</v>
      </c>
      <c r="F93" s="31">
        <v>848249</v>
      </c>
      <c r="G93" s="36">
        <f t="shared" si="16"/>
        <v>0.19706176095944622</v>
      </c>
      <c r="H93" s="31">
        <v>1264120</v>
      </c>
      <c r="I93" s="36">
        <f t="shared" si="17"/>
        <v>0.29367522185591161</v>
      </c>
      <c r="J93" s="31">
        <v>860055</v>
      </c>
      <c r="K93" s="36">
        <f t="shared" si="18"/>
        <v>0.19998488582988419</v>
      </c>
      <c r="L93" s="31">
        <v>1135442</v>
      </c>
      <c r="M93" s="36">
        <f t="shared" si="19"/>
        <v>0.26401943914802584</v>
      </c>
      <c r="N93" s="31">
        <f t="shared" si="20"/>
        <v>4107866</v>
      </c>
      <c r="O93" s="36">
        <f t="shared" si="21"/>
        <v>0.95518439287541268</v>
      </c>
      <c r="P93" s="31">
        <v>730059</v>
      </c>
      <c r="Q93" s="31">
        <v>3261008</v>
      </c>
      <c r="R93" s="31">
        <v>4061008</v>
      </c>
      <c r="S93" s="31">
        <v>3809718</v>
      </c>
      <c r="T93" s="36">
        <f t="shared" si="22"/>
        <v>0.93812127432401016</v>
      </c>
      <c r="U93" s="36">
        <f t="shared" si="23"/>
        <v>0.55527429974837661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300643</v>
      </c>
      <c r="E94" s="31">
        <v>462740</v>
      </c>
      <c r="F94" s="31">
        <v>79612</v>
      </c>
      <c r="G94" s="36">
        <f t="shared" si="16"/>
        <v>0.26480576630754749</v>
      </c>
      <c r="H94" s="31">
        <v>159277</v>
      </c>
      <c r="I94" s="36">
        <f t="shared" si="17"/>
        <v>0.52978782143605541</v>
      </c>
      <c r="J94" s="31">
        <v>1009742</v>
      </c>
      <c r="K94" s="36">
        <f t="shared" si="18"/>
        <v>2.1820936162856031</v>
      </c>
      <c r="L94" s="31">
        <v>-766200</v>
      </c>
      <c r="M94" s="36">
        <f t="shared" si="19"/>
        <v>-1.6557894281886156</v>
      </c>
      <c r="N94" s="31">
        <f t="shared" si="20"/>
        <v>482431</v>
      </c>
      <c r="O94" s="36">
        <f t="shared" si="21"/>
        <v>1.04255305355059</v>
      </c>
      <c r="P94" s="31">
        <v>111904</v>
      </c>
      <c r="Q94" s="31">
        <v>285511</v>
      </c>
      <c r="R94" s="31">
        <v>285511</v>
      </c>
      <c r="S94" s="31">
        <v>315063</v>
      </c>
      <c r="T94" s="36">
        <f t="shared" si="22"/>
        <v>1.1035056442658953</v>
      </c>
      <c r="U94" s="36">
        <f t="shared" si="23"/>
        <v>-7.846940234486703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2249000</v>
      </c>
      <c r="E95" s="31">
        <v>2249000</v>
      </c>
      <c r="F95" s="31">
        <v>406975</v>
      </c>
      <c r="G95" s="36">
        <f t="shared" si="16"/>
        <v>0.18095820364606491</v>
      </c>
      <c r="H95" s="31">
        <v>904056</v>
      </c>
      <c r="I95" s="36">
        <f t="shared" si="17"/>
        <v>0.40198132503334816</v>
      </c>
      <c r="J95" s="31">
        <v>312424</v>
      </c>
      <c r="K95" s="36">
        <f t="shared" si="18"/>
        <v>0.13891685193419298</v>
      </c>
      <c r="L95" s="31">
        <v>465230</v>
      </c>
      <c r="M95" s="36">
        <f t="shared" si="19"/>
        <v>0.20686082703423744</v>
      </c>
      <c r="N95" s="31">
        <f t="shared" si="20"/>
        <v>2088685</v>
      </c>
      <c r="O95" s="36">
        <f t="shared" si="21"/>
        <v>0.92871720764784349</v>
      </c>
      <c r="P95" s="31">
        <v>543579</v>
      </c>
      <c r="Q95" s="31">
        <v>2606000</v>
      </c>
      <c r="R95" s="31">
        <v>2606000</v>
      </c>
      <c r="S95" s="31">
        <v>2605038</v>
      </c>
      <c r="T95" s="36">
        <f t="shared" si="22"/>
        <v>0.99963085188027634</v>
      </c>
      <c r="U95" s="36">
        <f t="shared" si="23"/>
        <v>-0.1441354430542755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34655187</v>
      </c>
      <c r="E96" s="32">
        <f>SUM(E92:E95)</f>
        <v>21414405</v>
      </c>
      <c r="F96" s="32">
        <f>SUM(F92:F95)</f>
        <v>454327066</v>
      </c>
      <c r="G96" s="37">
        <f t="shared" si="16"/>
        <v>13.109929719900228</v>
      </c>
      <c r="H96" s="32">
        <f>SUM(H92:H95)</f>
        <v>323079352</v>
      </c>
      <c r="I96" s="37">
        <f t="shared" si="17"/>
        <v>9.3226838452783412</v>
      </c>
      <c r="J96" s="32">
        <f>SUM(J92:J95)</f>
        <v>311820115</v>
      </c>
      <c r="K96" s="37">
        <f t="shared" si="18"/>
        <v>14.561231797007668</v>
      </c>
      <c r="L96" s="32">
        <f>SUM(L92:L95)</f>
        <v>10637746</v>
      </c>
      <c r="M96" s="37">
        <f t="shared" si="19"/>
        <v>0.49675655242347383</v>
      </c>
      <c r="N96" s="32">
        <f t="shared" si="20"/>
        <v>1099864279</v>
      </c>
      <c r="O96" s="37">
        <f t="shared" si="21"/>
        <v>51.360954413629514</v>
      </c>
      <c r="P96" s="32">
        <f>SUM(P92:P95)</f>
        <v>15697897</v>
      </c>
      <c r="Q96" s="32">
        <f>SUM(Q92:Q95)</f>
        <v>1007127251</v>
      </c>
      <c r="R96" s="32">
        <f>SUM(R92:R95)</f>
        <v>1006457747</v>
      </c>
      <c r="S96" s="32">
        <f>SUM(S92:S95)</f>
        <v>1013354404</v>
      </c>
      <c r="T96" s="37">
        <f t="shared" si="22"/>
        <v>1.0068524058963799</v>
      </c>
      <c r="U96" s="37">
        <f t="shared" si="23"/>
        <v>-0.32234578937548131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25398795</v>
      </c>
      <c r="E97" s="31">
        <v>15982154</v>
      </c>
      <c r="F97" s="31">
        <v>6081407</v>
      </c>
      <c r="G97" s="36">
        <f t="shared" si="16"/>
        <v>0.23943683155047316</v>
      </c>
      <c r="H97" s="31">
        <v>3774011</v>
      </c>
      <c r="I97" s="36">
        <f t="shared" si="17"/>
        <v>0.14859015949378701</v>
      </c>
      <c r="J97" s="31">
        <v>14013608</v>
      </c>
      <c r="K97" s="36">
        <f t="shared" si="18"/>
        <v>0.87682849257991136</v>
      </c>
      <c r="L97" s="31">
        <v>11116418</v>
      </c>
      <c r="M97" s="36">
        <f t="shared" si="19"/>
        <v>0.69555192622971851</v>
      </c>
      <c r="N97" s="31">
        <f t="shared" si="20"/>
        <v>34985444</v>
      </c>
      <c r="O97" s="36">
        <f t="shared" si="21"/>
        <v>2.1890318413900904</v>
      </c>
      <c r="P97" s="31">
        <v>4480198</v>
      </c>
      <c r="Q97" s="31">
        <v>24506539</v>
      </c>
      <c r="R97" s="31">
        <v>21097968</v>
      </c>
      <c r="S97" s="31">
        <v>22446256</v>
      </c>
      <c r="T97" s="36">
        <f t="shared" si="22"/>
        <v>1.0639060595788181</v>
      </c>
      <c r="U97" s="36">
        <f t="shared" si="23"/>
        <v>1.4812336419060053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6374278</v>
      </c>
      <c r="E98" s="31">
        <v>24425774</v>
      </c>
      <c r="F98" s="31">
        <v>595487</v>
      </c>
      <c r="G98" s="36">
        <f t="shared" si="16"/>
        <v>9.3420305797770345E-2</v>
      </c>
      <c r="H98" s="31">
        <v>434111</v>
      </c>
      <c r="I98" s="36">
        <f t="shared" si="17"/>
        <v>6.8103556198835388E-2</v>
      </c>
      <c r="J98" s="31">
        <v>0</v>
      </c>
      <c r="K98" s="36">
        <f t="shared" si="18"/>
        <v>0</v>
      </c>
      <c r="L98" s="31">
        <v>195707695</v>
      </c>
      <c r="M98" s="36">
        <f t="shared" si="19"/>
        <v>8.0123436415976013</v>
      </c>
      <c r="N98" s="31">
        <f t="shared" si="20"/>
        <v>196737293</v>
      </c>
      <c r="O98" s="36">
        <f t="shared" si="21"/>
        <v>8.0544957551805734</v>
      </c>
      <c r="P98" s="31">
        <v>286353</v>
      </c>
      <c r="Q98" s="31">
        <v>5509791</v>
      </c>
      <c r="R98" s="31">
        <v>6656273</v>
      </c>
      <c r="S98" s="31">
        <v>1995168</v>
      </c>
      <c r="T98" s="36">
        <f t="shared" si="22"/>
        <v>0.29974251356577475</v>
      </c>
      <c r="U98" s="36">
        <f t="shared" si="23"/>
        <v>682.44908207701678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50929879</v>
      </c>
      <c r="E99" s="31">
        <v>51053277</v>
      </c>
      <c r="F99" s="31">
        <v>7007993</v>
      </c>
      <c r="G99" s="36">
        <f t="shared" si="16"/>
        <v>0.13760081778321132</v>
      </c>
      <c r="H99" s="31">
        <v>9614560</v>
      </c>
      <c r="I99" s="36">
        <f t="shared" si="17"/>
        <v>0.18878034247833184</v>
      </c>
      <c r="J99" s="31">
        <v>2733485</v>
      </c>
      <c r="K99" s="36">
        <f t="shared" si="18"/>
        <v>5.354181280077281E-2</v>
      </c>
      <c r="L99" s="31">
        <v>11489524</v>
      </c>
      <c r="M99" s="36">
        <f t="shared" si="19"/>
        <v>0.22504968682029952</v>
      </c>
      <c r="N99" s="31">
        <f t="shared" si="20"/>
        <v>30845562</v>
      </c>
      <c r="O99" s="36">
        <f t="shared" si="21"/>
        <v>0.60418378236523385</v>
      </c>
      <c r="P99" s="31">
        <v>7915875</v>
      </c>
      <c r="Q99" s="31">
        <v>42453758</v>
      </c>
      <c r="R99" s="31">
        <v>36598763</v>
      </c>
      <c r="S99" s="31">
        <v>42619156</v>
      </c>
      <c r="T99" s="36">
        <f t="shared" si="22"/>
        <v>1.1644971716667036</v>
      </c>
      <c r="U99" s="36">
        <f t="shared" si="23"/>
        <v>0.45145344008085009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32817368</v>
      </c>
      <c r="E100" s="31">
        <v>24868531</v>
      </c>
      <c r="F100" s="31">
        <v>12603766</v>
      </c>
      <c r="G100" s="36">
        <f>IF(($D100     =0),0,($F100     /$D100     ))</f>
        <v>0.38405779525036865</v>
      </c>
      <c r="H100" s="31">
        <v>10837302</v>
      </c>
      <c r="I100" s="36">
        <f>IF(($D100     =0),0,($H100     /$D100     ))</f>
        <v>0.33023068760419788</v>
      </c>
      <c r="J100" s="31">
        <v>8251251</v>
      </c>
      <c r="K100" s="36">
        <f>IF(($E100     =0),0,($J100     /$E100     ))</f>
        <v>0.33179486958839666</v>
      </c>
      <c r="L100" s="31">
        <v>859624</v>
      </c>
      <c r="M100" s="36">
        <f>IF(($E100     =0),0,($L100     /$E100     ))</f>
        <v>3.4566738180071832E-2</v>
      </c>
      <c r="N100" s="31">
        <f>$F100     +$H100     +$J100     +$L100</f>
        <v>32551943</v>
      </c>
      <c r="O100" s="36">
        <f>IF(($E100     =0),0,($N100     /$E100     ))</f>
        <v>1.3089612329735119</v>
      </c>
      <c r="P100" s="31">
        <v>231574</v>
      </c>
      <c r="Q100" s="31">
        <v>31216236</v>
      </c>
      <c r="R100" s="31">
        <v>31123275</v>
      </c>
      <c r="S100" s="31">
        <v>29156861</v>
      </c>
      <c r="T100" s="36">
        <f>IF(($R100     =0),0,($S100     /$R100     ))</f>
        <v>0.93681853853747721</v>
      </c>
      <c r="U100" s="36">
        <f>IF(($P100     =0),0,(($L100     /$P100     )-1))</f>
        <v>2.7120920310570273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115520320</v>
      </c>
      <c r="E101" s="32">
        <f>SUM(E97:E100)</f>
        <v>116329736</v>
      </c>
      <c r="F101" s="32">
        <f>SUM(F97:F100)</f>
        <v>26288653</v>
      </c>
      <c r="G101" s="37">
        <f>IF(($D101     =0),0,($F101     /$D101     ))</f>
        <v>0.22756734919016844</v>
      </c>
      <c r="H101" s="32">
        <f>SUM(H97:H100)</f>
        <v>24659984</v>
      </c>
      <c r="I101" s="37">
        <f>IF(($D101     =0),0,($H101     /$D101     ))</f>
        <v>0.21346879925540371</v>
      </c>
      <c r="J101" s="32">
        <f>SUM(J97:J100)</f>
        <v>24998344</v>
      </c>
      <c r="K101" s="37">
        <f>IF(($E101     =0),0,($J101     /$E101     ))</f>
        <v>0.21489212354096635</v>
      </c>
      <c r="L101" s="32">
        <f>SUM(L97:L100)</f>
        <v>219173261</v>
      </c>
      <c r="M101" s="37">
        <f>IF(($E101     =0),0,($L101     /$E101     ))</f>
        <v>1.8840690999247174</v>
      </c>
      <c r="N101" s="32">
        <f>$F101     +$H101     +$J101     +$L101</f>
        <v>295120242</v>
      </c>
      <c r="O101" s="37">
        <f>IF(($E101     =0),0,($N101     /$E101     ))</f>
        <v>2.5369286662870101</v>
      </c>
      <c r="P101" s="32">
        <f>SUM(P97:P100)</f>
        <v>12914000</v>
      </c>
      <c r="Q101" s="32">
        <f>SUM(Q97:Q100)</f>
        <v>103686324</v>
      </c>
      <c r="R101" s="32">
        <f>SUM(R97:R100)</f>
        <v>95476279</v>
      </c>
      <c r="S101" s="32">
        <f>SUM(S97:S100)</f>
        <v>96217441</v>
      </c>
      <c r="T101" s="37">
        <f>IF(($R101     =0),0,($S101     /$R101     ))</f>
        <v>1.0077627868174461</v>
      </c>
      <c r="U101" s="37">
        <f>IF(($P101     =0),0,(($L101     /$P101     )-1))</f>
        <v>15.971756310980332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1126986718</v>
      </c>
      <c r="E102" s="32">
        <f>SUM(E88:E90,E92:E95,E97:E100)</f>
        <v>885563812</v>
      </c>
      <c r="F102" s="32">
        <f>SUM(F88:F90,F92:F95,F97:F100)</f>
        <v>608520731</v>
      </c>
      <c r="G102" s="37">
        <f>IF(($D102     =0),0,($F102     /$D102     ))</f>
        <v>0.5399537734392359</v>
      </c>
      <c r="H102" s="32">
        <f>SUM(H88:H90,H92:H95,H97:H100)</f>
        <v>596494992</v>
      </c>
      <c r="I102" s="37">
        <f>IF(($D102     =0),0,($H102     /$D102     ))</f>
        <v>0.52928307181700074</v>
      </c>
      <c r="J102" s="32">
        <f>SUM(J88:J90,J92:J95,J97:J100)</f>
        <v>981364356</v>
      </c>
      <c r="K102" s="37">
        <f>IF(($E102     =0),0,($J102     /$E102     ))</f>
        <v>1.10818028322955</v>
      </c>
      <c r="L102" s="32">
        <f>SUM(L88:L90,L92:L95,L97:L100)</f>
        <v>53520232</v>
      </c>
      <c r="M102" s="37">
        <f>IF(($E102     =0),0,($L102     /$E102     ))</f>
        <v>6.0436335896706675E-2</v>
      </c>
      <c r="N102" s="32">
        <f>$F102     +$H102     +$J102     +$L102</f>
        <v>2239900311</v>
      </c>
      <c r="O102" s="37">
        <f>IF(($E102     =0),0,($N102     /$E102     ))</f>
        <v>2.5293494163241621</v>
      </c>
      <c r="P102" s="32">
        <f>SUM(P88:P90,P92:P95,P97:P100)</f>
        <v>277477211</v>
      </c>
      <c r="Q102" s="32">
        <f>SUM(Q88:Q90,Q92:Q95,Q97:Q100)</f>
        <v>1826000961</v>
      </c>
      <c r="R102" s="32">
        <f>SUM(R88:R90,R92:R95,R97:R100)</f>
        <v>2021284519</v>
      </c>
      <c r="S102" s="32">
        <f>SUM(S88:S90,S92:S95,S97:S100)</f>
        <v>3005856227</v>
      </c>
      <c r="T102" s="37">
        <f>IF(($R102     =0),0,($S102     /$R102     ))</f>
        <v>1.4871019882382031</v>
      </c>
      <c r="U102" s="37">
        <f>IF(($P102     =0),0,(($L102     /$P102     )-1))</f>
        <v>-0.80711845918041902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200550660</v>
      </c>
      <c r="E105" s="31">
        <v>252399720</v>
      </c>
      <c r="F105" s="31">
        <v>126294489</v>
      </c>
      <c r="G105" s="36">
        <f t="shared" ref="G105:G136" si="24">IF(($D105     =0),0,($F105     /$D105     ))</f>
        <v>0.62973858575184938</v>
      </c>
      <c r="H105" s="31">
        <v>71645677</v>
      </c>
      <c r="I105" s="36">
        <f t="shared" ref="I105:I136" si="25">IF(($D105     =0),0,($H105     /$D105     ))</f>
        <v>0.3572447829391337</v>
      </c>
      <c r="J105" s="31">
        <v>16649506</v>
      </c>
      <c r="K105" s="36">
        <f t="shared" ref="K105:K136" si="26">IF(($E105     =0),0,($J105     /$E105     ))</f>
        <v>6.596483546019781E-2</v>
      </c>
      <c r="L105" s="31">
        <v>16537338</v>
      </c>
      <c r="M105" s="36">
        <f t="shared" ref="M105:M136" si="27">IF(($E105     =0),0,($L105     /$E105     ))</f>
        <v>6.5520429261965898E-2</v>
      </c>
      <c r="N105" s="31">
        <f t="shared" ref="N105:N136" si="28">$F105     +$H105     +$J105     +$L105</f>
        <v>231127010</v>
      </c>
      <c r="O105" s="36">
        <f t="shared" ref="O105:O136" si="29">IF(($E105     =0),0,($N105     /$E105     ))</f>
        <v>0.91571817116120413</v>
      </c>
      <c r="P105" s="31">
        <v>98673289</v>
      </c>
      <c r="Q105" s="31">
        <v>313741610</v>
      </c>
      <c r="R105" s="31">
        <v>441773710</v>
      </c>
      <c r="S105" s="31">
        <v>337919095</v>
      </c>
      <c r="T105" s="36">
        <f t="shared" ref="T105:T136" si="30">IF(($R105     =0),0,($S105     /$R105     ))</f>
        <v>0.7649144513375411</v>
      </c>
      <c r="U105" s="36">
        <f t="shared" ref="U105:U136" si="31">IF(($P105     =0),0,(($L105     /$P105     )-1))</f>
        <v>-0.83240309340453833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200550660</v>
      </c>
      <c r="E106" s="32">
        <f>E105</f>
        <v>252399720</v>
      </c>
      <c r="F106" s="32">
        <f>F105</f>
        <v>126294489</v>
      </c>
      <c r="G106" s="37">
        <f t="shared" si="24"/>
        <v>0.62973858575184938</v>
      </c>
      <c r="H106" s="32">
        <f>H105</f>
        <v>71645677</v>
      </c>
      <c r="I106" s="37">
        <f t="shared" si="25"/>
        <v>0.3572447829391337</v>
      </c>
      <c r="J106" s="32">
        <f>J105</f>
        <v>16649506</v>
      </c>
      <c r="K106" s="37">
        <f t="shared" si="26"/>
        <v>6.596483546019781E-2</v>
      </c>
      <c r="L106" s="32">
        <f>L105</f>
        <v>16537338</v>
      </c>
      <c r="M106" s="37">
        <f t="shared" si="27"/>
        <v>6.5520429261965898E-2</v>
      </c>
      <c r="N106" s="32">
        <f t="shared" si="28"/>
        <v>231127010</v>
      </c>
      <c r="O106" s="37">
        <f t="shared" si="29"/>
        <v>0.91571817116120413</v>
      </c>
      <c r="P106" s="32">
        <f>P105</f>
        <v>98673289</v>
      </c>
      <c r="Q106" s="32">
        <f>Q105</f>
        <v>313741610</v>
      </c>
      <c r="R106" s="32">
        <f>R105</f>
        <v>441773710</v>
      </c>
      <c r="S106" s="32">
        <f>S105</f>
        <v>337919095</v>
      </c>
      <c r="T106" s="37">
        <f t="shared" si="30"/>
        <v>0.7649144513375411</v>
      </c>
      <c r="U106" s="37">
        <f t="shared" si="31"/>
        <v>-0.83240309340453833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2999166</v>
      </c>
      <c r="E107" s="31">
        <v>3195406</v>
      </c>
      <c r="F107" s="31">
        <v>468992</v>
      </c>
      <c r="G107" s="36">
        <f t="shared" si="24"/>
        <v>0.15637413867721894</v>
      </c>
      <c r="H107" s="31">
        <v>676021</v>
      </c>
      <c r="I107" s="36">
        <f t="shared" si="25"/>
        <v>0.22540299536604511</v>
      </c>
      <c r="J107" s="31">
        <v>673708</v>
      </c>
      <c r="K107" s="36">
        <f t="shared" si="26"/>
        <v>0.21083643205276575</v>
      </c>
      <c r="L107" s="31">
        <v>980000</v>
      </c>
      <c r="M107" s="36">
        <f t="shared" si="27"/>
        <v>0.30669029225081257</v>
      </c>
      <c r="N107" s="31">
        <f t="shared" si="28"/>
        <v>2798721</v>
      </c>
      <c r="O107" s="36">
        <f t="shared" si="29"/>
        <v>0.87585771573314941</v>
      </c>
      <c r="P107" s="31">
        <v>26175</v>
      </c>
      <c r="Q107" s="31">
        <v>2336309</v>
      </c>
      <c r="R107" s="31">
        <v>2336309</v>
      </c>
      <c r="S107" s="31">
        <v>2477665</v>
      </c>
      <c r="T107" s="36">
        <f t="shared" si="30"/>
        <v>1.0605039829919758</v>
      </c>
      <c r="U107" s="36">
        <f t="shared" si="31"/>
        <v>36.440305635148043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6741424</v>
      </c>
      <c r="E108" s="31">
        <v>6741424</v>
      </c>
      <c r="F108" s="31">
        <v>433202</v>
      </c>
      <c r="G108" s="36">
        <f t="shared" si="24"/>
        <v>6.4259717234815675E-2</v>
      </c>
      <c r="H108" s="31">
        <v>420051</v>
      </c>
      <c r="I108" s="36">
        <f t="shared" si="25"/>
        <v>6.2308942443020938E-2</v>
      </c>
      <c r="J108" s="31">
        <v>425301</v>
      </c>
      <c r="K108" s="36">
        <f t="shared" si="26"/>
        <v>6.3087709658968191E-2</v>
      </c>
      <c r="L108" s="31">
        <v>142845</v>
      </c>
      <c r="M108" s="36">
        <f t="shared" si="27"/>
        <v>2.1189143421330568E-2</v>
      </c>
      <c r="N108" s="31">
        <f t="shared" si="28"/>
        <v>1421399</v>
      </c>
      <c r="O108" s="36">
        <f t="shared" si="29"/>
        <v>0.21084551275813537</v>
      </c>
      <c r="P108" s="31">
        <v>656329</v>
      </c>
      <c r="Q108" s="31">
        <v>5462786</v>
      </c>
      <c r="R108" s="31">
        <v>5441082</v>
      </c>
      <c r="S108" s="31">
        <v>1756542</v>
      </c>
      <c r="T108" s="36">
        <f t="shared" si="30"/>
        <v>0.32282954015396204</v>
      </c>
      <c r="U108" s="36">
        <f t="shared" si="31"/>
        <v>-0.78235762856738011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14034113</v>
      </c>
      <c r="E109" s="31">
        <v>13971113</v>
      </c>
      <c r="F109" s="31">
        <v>6926960</v>
      </c>
      <c r="G109" s="36">
        <f t="shared" si="24"/>
        <v>0.49358017852642344</v>
      </c>
      <c r="H109" s="31">
        <v>1386986</v>
      </c>
      <c r="I109" s="36">
        <f t="shared" si="25"/>
        <v>9.8829616093300654E-2</v>
      </c>
      <c r="J109" s="31">
        <v>86653</v>
      </c>
      <c r="K109" s="36">
        <f t="shared" si="26"/>
        <v>6.2022975549621568E-3</v>
      </c>
      <c r="L109" s="31">
        <v>5590847</v>
      </c>
      <c r="M109" s="36">
        <f t="shared" si="27"/>
        <v>0.40017191185841816</v>
      </c>
      <c r="N109" s="31">
        <f t="shared" si="28"/>
        <v>13991446</v>
      </c>
      <c r="O109" s="36">
        <f t="shared" si="29"/>
        <v>1.0014553600704539</v>
      </c>
      <c r="P109" s="31">
        <v>7011260</v>
      </c>
      <c r="Q109" s="31">
        <v>14080764</v>
      </c>
      <c r="R109" s="31">
        <v>14023788</v>
      </c>
      <c r="S109" s="31">
        <v>14011717</v>
      </c>
      <c r="T109" s="36">
        <f t="shared" si="30"/>
        <v>0.99913924825446587</v>
      </c>
      <c r="U109" s="36">
        <f t="shared" si="31"/>
        <v>-0.20259026195006313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3311760</v>
      </c>
      <c r="E110" s="31">
        <v>7271310</v>
      </c>
      <c r="F110" s="31">
        <v>1064102</v>
      </c>
      <c r="G110" s="36">
        <f t="shared" si="24"/>
        <v>0.32131011909075535</v>
      </c>
      <c r="H110" s="31">
        <v>1573145</v>
      </c>
      <c r="I110" s="36">
        <f t="shared" si="25"/>
        <v>0.47501781530062565</v>
      </c>
      <c r="J110" s="31">
        <v>993354</v>
      </c>
      <c r="K110" s="36">
        <f t="shared" si="26"/>
        <v>0.13661279741889701</v>
      </c>
      <c r="L110" s="31">
        <v>1690962</v>
      </c>
      <c r="M110" s="36">
        <f t="shared" si="27"/>
        <v>0.2325525936866947</v>
      </c>
      <c r="N110" s="31">
        <f t="shared" si="28"/>
        <v>5321563</v>
      </c>
      <c r="O110" s="36">
        <f t="shared" si="29"/>
        <v>0.73185753323678948</v>
      </c>
      <c r="P110" s="31">
        <v>1194376</v>
      </c>
      <c r="Q110" s="31">
        <v>4763730</v>
      </c>
      <c r="R110" s="31">
        <v>5270942</v>
      </c>
      <c r="S110" s="31">
        <v>3770920</v>
      </c>
      <c r="T110" s="36">
        <f t="shared" si="30"/>
        <v>0.71541671298982235</v>
      </c>
      <c r="U110" s="36">
        <f t="shared" si="31"/>
        <v>0.41577024320649447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2263541</v>
      </c>
      <c r="E111" s="31">
        <v>3609658</v>
      </c>
      <c r="F111" s="31">
        <v>183611</v>
      </c>
      <c r="G111" s="36">
        <f t="shared" si="24"/>
        <v>8.1116710499169228E-2</v>
      </c>
      <c r="H111" s="31">
        <v>3824586</v>
      </c>
      <c r="I111" s="36">
        <f t="shared" si="25"/>
        <v>1.6896473269094749</v>
      </c>
      <c r="J111" s="31">
        <v>3359372</v>
      </c>
      <c r="K111" s="36">
        <f t="shared" si="26"/>
        <v>0.93066212921002489</v>
      </c>
      <c r="L111" s="31">
        <v>1656265</v>
      </c>
      <c r="M111" s="36">
        <f t="shared" si="27"/>
        <v>0.45884263827764293</v>
      </c>
      <c r="N111" s="31">
        <f t="shared" si="28"/>
        <v>9023834</v>
      </c>
      <c r="O111" s="36">
        <f t="shared" si="29"/>
        <v>2.4999138422531995</v>
      </c>
      <c r="P111" s="31">
        <v>850381</v>
      </c>
      <c r="Q111" s="31">
        <v>1438300</v>
      </c>
      <c r="R111" s="31">
        <v>3938300</v>
      </c>
      <c r="S111" s="31">
        <v>2766275</v>
      </c>
      <c r="T111" s="36">
        <f t="shared" si="30"/>
        <v>0.70240332122997229</v>
      </c>
      <c r="U111" s="36">
        <f t="shared" si="31"/>
        <v>0.94767404257621002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29350004</v>
      </c>
      <c r="E112" s="32">
        <f>SUM(E107:E111)</f>
        <v>34788911</v>
      </c>
      <c r="F112" s="32">
        <f>SUM(F107:F111)</f>
        <v>9076867</v>
      </c>
      <c r="G112" s="37">
        <f t="shared" si="24"/>
        <v>0.30926288800505786</v>
      </c>
      <c r="H112" s="32">
        <f>SUM(H107:H111)</f>
        <v>7880789</v>
      </c>
      <c r="I112" s="37">
        <f t="shared" si="25"/>
        <v>0.26851066187248218</v>
      </c>
      <c r="J112" s="32">
        <f>SUM(J107:J111)</f>
        <v>5538388</v>
      </c>
      <c r="K112" s="37">
        <f t="shared" si="26"/>
        <v>0.15919980938753731</v>
      </c>
      <c r="L112" s="32">
        <f>SUM(L107:L111)</f>
        <v>10060919</v>
      </c>
      <c r="M112" s="37">
        <f t="shared" si="27"/>
        <v>0.28919902091790112</v>
      </c>
      <c r="N112" s="32">
        <f t="shared" si="28"/>
        <v>32556963</v>
      </c>
      <c r="O112" s="37">
        <f t="shared" si="29"/>
        <v>0.93584311966534395</v>
      </c>
      <c r="P112" s="32">
        <f>SUM(P107:P111)</f>
        <v>9738521</v>
      </c>
      <c r="Q112" s="32">
        <f>SUM(Q107:Q111)</f>
        <v>28081889</v>
      </c>
      <c r="R112" s="32">
        <f>SUM(R107:R111)</f>
        <v>31010421</v>
      </c>
      <c r="S112" s="32">
        <f>SUM(S107:S111)</f>
        <v>24783119</v>
      </c>
      <c r="T112" s="37">
        <f t="shared" si="30"/>
        <v>0.7991867959483685</v>
      </c>
      <c r="U112" s="37">
        <f t="shared" si="31"/>
        <v>3.3105437673749405E-2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3690</v>
      </c>
      <c r="K113" s="36">
        <f t="shared" si="26"/>
        <v>0</v>
      </c>
      <c r="L113" s="31">
        <v>-3560</v>
      </c>
      <c r="M113" s="36">
        <f t="shared" si="27"/>
        <v>0</v>
      </c>
      <c r="N113" s="31">
        <f t="shared" si="28"/>
        <v>130</v>
      </c>
      <c r="O113" s="36">
        <f t="shared" si="29"/>
        <v>0</v>
      </c>
      <c r="P113" s="31">
        <v>5901889</v>
      </c>
      <c r="Q113" s="31">
        <v>0</v>
      </c>
      <c r="R113" s="31">
        <v>13425000</v>
      </c>
      <c r="S113" s="31">
        <v>9901889</v>
      </c>
      <c r="T113" s="36">
        <f t="shared" si="30"/>
        <v>0.73757087523277465</v>
      </c>
      <c r="U113" s="36">
        <f t="shared" si="31"/>
        <v>-1.0006031967053259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5070951</v>
      </c>
      <c r="E114" s="31">
        <v>4799719</v>
      </c>
      <c r="F114" s="31">
        <v>655959</v>
      </c>
      <c r="G114" s="36">
        <f t="shared" si="24"/>
        <v>0.1293562095157299</v>
      </c>
      <c r="H114" s="31">
        <v>728253</v>
      </c>
      <c r="I114" s="36">
        <f t="shared" si="25"/>
        <v>0.14361270696561651</v>
      </c>
      <c r="J114" s="31">
        <v>758052</v>
      </c>
      <c r="K114" s="36">
        <f t="shared" si="26"/>
        <v>0.15793674588033174</v>
      </c>
      <c r="L114" s="31">
        <v>1030897</v>
      </c>
      <c r="M114" s="36">
        <f t="shared" si="27"/>
        <v>0.21478278207536733</v>
      </c>
      <c r="N114" s="31">
        <f t="shared" si="28"/>
        <v>3173161</v>
      </c>
      <c r="O114" s="36">
        <f t="shared" si="29"/>
        <v>0.66111391104354233</v>
      </c>
      <c r="P114" s="31">
        <v>656321</v>
      </c>
      <c r="Q114" s="31">
        <v>5157383</v>
      </c>
      <c r="R114" s="31">
        <v>3966434</v>
      </c>
      <c r="S114" s="31">
        <v>3151111</v>
      </c>
      <c r="T114" s="36">
        <f t="shared" si="30"/>
        <v>0.79444432959176936</v>
      </c>
      <c r="U114" s="36">
        <f t="shared" si="31"/>
        <v>0.57072072964296439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55824</v>
      </c>
      <c r="E115" s="31">
        <v>0</v>
      </c>
      <c r="F115" s="31">
        <v>153419</v>
      </c>
      <c r="G115" s="36">
        <f t="shared" si="24"/>
        <v>2.7482623961020352</v>
      </c>
      <c r="H115" s="31">
        <v>0</v>
      </c>
      <c r="I115" s="36">
        <f t="shared" si="25"/>
        <v>0</v>
      </c>
      <c r="J115" s="31">
        <v>2320600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2474019</v>
      </c>
      <c r="O115" s="36">
        <f t="shared" si="29"/>
        <v>0</v>
      </c>
      <c r="P115" s="31">
        <v>0</v>
      </c>
      <c r="Q115" s="31">
        <v>1216000</v>
      </c>
      <c r="R115" s="31">
        <v>1216000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13392000</v>
      </c>
      <c r="E116" s="31">
        <v>13597000</v>
      </c>
      <c r="F116" s="31">
        <v>5217050</v>
      </c>
      <c r="G116" s="36">
        <f t="shared" si="24"/>
        <v>0.38956466547192353</v>
      </c>
      <c r="H116" s="31">
        <v>4750749</v>
      </c>
      <c r="I116" s="36">
        <f t="shared" si="25"/>
        <v>0.35474529569892471</v>
      </c>
      <c r="J116" s="31">
        <v>2605706</v>
      </c>
      <c r="K116" s="36">
        <f t="shared" si="26"/>
        <v>0.19163830256674266</v>
      </c>
      <c r="L116" s="31">
        <v>-521857</v>
      </c>
      <c r="M116" s="36">
        <f t="shared" si="27"/>
        <v>-3.8380304478929178E-2</v>
      </c>
      <c r="N116" s="31">
        <f t="shared" si="28"/>
        <v>12051648</v>
      </c>
      <c r="O116" s="36">
        <f t="shared" si="29"/>
        <v>0.88634610575862327</v>
      </c>
      <c r="P116" s="31">
        <v>650410</v>
      </c>
      <c r="Q116" s="31">
        <v>12239500</v>
      </c>
      <c r="R116" s="31">
        <v>14041500</v>
      </c>
      <c r="S116" s="31">
        <v>13784702</v>
      </c>
      <c r="T116" s="36">
        <f t="shared" si="30"/>
        <v>0.98171149805932412</v>
      </c>
      <c r="U116" s="36">
        <f t="shared" si="31"/>
        <v>-1.8023508248643163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14078583</v>
      </c>
      <c r="E117" s="31">
        <v>17194089</v>
      </c>
      <c r="F117" s="31">
        <v>4971924</v>
      </c>
      <c r="G117" s="36">
        <f t="shared" si="24"/>
        <v>0.3531551435254528</v>
      </c>
      <c r="H117" s="31">
        <v>6031870</v>
      </c>
      <c r="I117" s="36">
        <f t="shared" si="25"/>
        <v>0.42844297611485477</v>
      </c>
      <c r="J117" s="31">
        <v>4485871</v>
      </c>
      <c r="K117" s="36">
        <f t="shared" si="26"/>
        <v>0.26089611377491417</v>
      </c>
      <c r="L117" s="31">
        <v>7880128</v>
      </c>
      <c r="M117" s="36">
        <f t="shared" si="27"/>
        <v>0.45830447894040793</v>
      </c>
      <c r="N117" s="31">
        <f t="shared" si="28"/>
        <v>23369793</v>
      </c>
      <c r="O117" s="36">
        <f t="shared" si="29"/>
        <v>1.3591759935638346</v>
      </c>
      <c r="P117" s="31">
        <v>13975349</v>
      </c>
      <c r="Q117" s="31">
        <v>10624382</v>
      </c>
      <c r="R117" s="31">
        <v>27177342</v>
      </c>
      <c r="S117" s="31">
        <v>20649977</v>
      </c>
      <c r="T117" s="36">
        <f t="shared" si="30"/>
        <v>0.75982327484416978</v>
      </c>
      <c r="U117" s="36">
        <f t="shared" si="31"/>
        <v>-0.43614087920094158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400143</v>
      </c>
      <c r="E118" s="31">
        <v>400143</v>
      </c>
      <c r="F118" s="31">
        <v>50085</v>
      </c>
      <c r="G118" s="36">
        <f t="shared" si="24"/>
        <v>0.12516775252847107</v>
      </c>
      <c r="H118" s="31">
        <v>851341</v>
      </c>
      <c r="I118" s="36">
        <f t="shared" si="25"/>
        <v>2.1275918859007903</v>
      </c>
      <c r="J118" s="31">
        <v>171182</v>
      </c>
      <c r="K118" s="36">
        <f t="shared" si="26"/>
        <v>0.42780206076327715</v>
      </c>
      <c r="L118" s="31">
        <v>48586</v>
      </c>
      <c r="M118" s="36">
        <f t="shared" si="27"/>
        <v>0.12142159178093831</v>
      </c>
      <c r="N118" s="31">
        <f t="shared" si="28"/>
        <v>1121194</v>
      </c>
      <c r="O118" s="36">
        <f t="shared" si="29"/>
        <v>2.8019832909734772</v>
      </c>
      <c r="P118" s="31">
        <v>54509</v>
      </c>
      <c r="Q118" s="31">
        <v>1540903</v>
      </c>
      <c r="R118" s="31">
        <v>380003</v>
      </c>
      <c r="S118" s="31">
        <v>192201</v>
      </c>
      <c r="T118" s="36">
        <f t="shared" si="30"/>
        <v>0.50578811219911424</v>
      </c>
      <c r="U118" s="36">
        <f t="shared" si="31"/>
        <v>-0.10866095507163953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13580552</v>
      </c>
      <c r="E119" s="31">
        <v>13068952</v>
      </c>
      <c r="F119" s="31">
        <v>195353</v>
      </c>
      <c r="G119" s="36">
        <f t="shared" si="24"/>
        <v>1.4384761385251498E-2</v>
      </c>
      <c r="H119" s="31">
        <v>183981</v>
      </c>
      <c r="I119" s="36">
        <f t="shared" si="25"/>
        <v>1.3547387469964402E-2</v>
      </c>
      <c r="J119" s="31">
        <v>207450</v>
      </c>
      <c r="K119" s="36">
        <f t="shared" si="26"/>
        <v>1.5873499267577078E-2</v>
      </c>
      <c r="L119" s="31">
        <v>455708</v>
      </c>
      <c r="M119" s="36">
        <f t="shared" si="27"/>
        <v>3.4869513638124926E-2</v>
      </c>
      <c r="N119" s="31">
        <f t="shared" si="28"/>
        <v>1042492</v>
      </c>
      <c r="O119" s="36">
        <f t="shared" si="29"/>
        <v>7.976859965512155E-2</v>
      </c>
      <c r="P119" s="31">
        <v>275774</v>
      </c>
      <c r="Q119" s="31">
        <v>13287540</v>
      </c>
      <c r="R119" s="31">
        <v>13250945</v>
      </c>
      <c r="S119" s="31">
        <v>850998</v>
      </c>
      <c r="T119" s="36">
        <f t="shared" si="30"/>
        <v>6.4221683811984731E-2</v>
      </c>
      <c r="U119" s="36">
        <f t="shared" si="31"/>
        <v>0.65246905074445016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197570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46578053</v>
      </c>
      <c r="E121" s="32">
        <f>SUM(E113:E120)</f>
        <v>49059903</v>
      </c>
      <c r="F121" s="32">
        <f>SUM(F113:F120)</f>
        <v>11243790</v>
      </c>
      <c r="G121" s="37">
        <f t="shared" si="24"/>
        <v>0.24139673678502621</v>
      </c>
      <c r="H121" s="32">
        <f>SUM(H113:H120)</f>
        <v>12546194</v>
      </c>
      <c r="I121" s="37">
        <f t="shared" si="25"/>
        <v>0.26935848950148261</v>
      </c>
      <c r="J121" s="32">
        <f>SUM(J113:J120)</f>
        <v>10552551</v>
      </c>
      <c r="K121" s="37">
        <f t="shared" si="26"/>
        <v>0.21509522756292446</v>
      </c>
      <c r="L121" s="32">
        <f>SUM(L113:L120)</f>
        <v>8889902</v>
      </c>
      <c r="M121" s="37">
        <f t="shared" si="27"/>
        <v>0.18120504641030374</v>
      </c>
      <c r="N121" s="32">
        <f t="shared" si="28"/>
        <v>43232437</v>
      </c>
      <c r="O121" s="37">
        <f t="shared" si="29"/>
        <v>0.88121733546843739</v>
      </c>
      <c r="P121" s="32">
        <f>SUM(P113:P120)</f>
        <v>21514252</v>
      </c>
      <c r="Q121" s="32">
        <f>SUM(Q113:Q120)</f>
        <v>44065708</v>
      </c>
      <c r="R121" s="32">
        <f>SUM(R113:R120)</f>
        <v>73457224</v>
      </c>
      <c r="S121" s="32">
        <f>SUM(S113:S120)</f>
        <v>48728448</v>
      </c>
      <c r="T121" s="37">
        <f t="shared" si="30"/>
        <v>0.66335814704895468</v>
      </c>
      <c r="U121" s="37">
        <f t="shared" si="31"/>
        <v>-0.58679009616509092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467083</v>
      </c>
      <c r="E122" s="31">
        <v>369895</v>
      </c>
      <c r="F122" s="31">
        <v>91065</v>
      </c>
      <c r="G122" s="36">
        <f t="shared" si="24"/>
        <v>0.19496534877098931</v>
      </c>
      <c r="H122" s="31">
        <v>119172</v>
      </c>
      <c r="I122" s="36">
        <f t="shared" si="25"/>
        <v>0.25514094925313058</v>
      </c>
      <c r="J122" s="31">
        <v>54864</v>
      </c>
      <c r="K122" s="36">
        <f t="shared" si="26"/>
        <v>0.14832317279227888</v>
      </c>
      <c r="L122" s="31">
        <v>97008</v>
      </c>
      <c r="M122" s="36">
        <f t="shared" si="27"/>
        <v>0.26225820841049485</v>
      </c>
      <c r="N122" s="31">
        <f t="shared" si="28"/>
        <v>362109</v>
      </c>
      <c r="O122" s="36">
        <f t="shared" si="29"/>
        <v>0.97895078333040453</v>
      </c>
      <c r="P122" s="31">
        <v>116586</v>
      </c>
      <c r="Q122" s="31">
        <v>272927</v>
      </c>
      <c r="R122" s="31">
        <v>443573</v>
      </c>
      <c r="S122" s="31">
        <v>453284</v>
      </c>
      <c r="T122" s="36">
        <f t="shared" si="30"/>
        <v>1.0218926760645937</v>
      </c>
      <c r="U122" s="36">
        <f t="shared" si="31"/>
        <v>-0.16792753846945607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237386</v>
      </c>
      <c r="E123" s="31">
        <v>339522</v>
      </c>
      <c r="F123" s="31">
        <v>60890</v>
      </c>
      <c r="G123" s="36">
        <f t="shared" si="24"/>
        <v>0.25650206836123446</v>
      </c>
      <c r="H123" s="31">
        <v>102169</v>
      </c>
      <c r="I123" s="36">
        <f t="shared" si="25"/>
        <v>0.43039185124649304</v>
      </c>
      <c r="J123" s="31">
        <v>237030</v>
      </c>
      <c r="K123" s="36">
        <f t="shared" si="26"/>
        <v>0.69812854542562774</v>
      </c>
      <c r="L123" s="31">
        <v>81419</v>
      </c>
      <c r="M123" s="36">
        <f t="shared" si="27"/>
        <v>0.23980478437332486</v>
      </c>
      <c r="N123" s="31">
        <f t="shared" si="28"/>
        <v>481508</v>
      </c>
      <c r="O123" s="36">
        <f t="shared" si="29"/>
        <v>1.4181938136556689</v>
      </c>
      <c r="P123" s="31">
        <v>679079</v>
      </c>
      <c r="Q123" s="31">
        <v>379671</v>
      </c>
      <c r="R123" s="31">
        <v>225438</v>
      </c>
      <c r="S123" s="31">
        <v>3964647</v>
      </c>
      <c r="T123" s="36">
        <f t="shared" si="30"/>
        <v>17.586418438772522</v>
      </c>
      <c r="U123" s="36">
        <f t="shared" si="31"/>
        <v>-0.88010378763001063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1124268</v>
      </c>
      <c r="E124" s="31">
        <v>21047785</v>
      </c>
      <c r="F124" s="31">
        <v>135330</v>
      </c>
      <c r="G124" s="36">
        <f t="shared" si="24"/>
        <v>0.12037165515695546</v>
      </c>
      <c r="H124" s="31">
        <v>76920</v>
      </c>
      <c r="I124" s="36">
        <f t="shared" si="25"/>
        <v>6.8417850548089951E-2</v>
      </c>
      <c r="J124" s="31">
        <v>331506</v>
      </c>
      <c r="K124" s="36">
        <f t="shared" si="26"/>
        <v>1.5750160883912488E-2</v>
      </c>
      <c r="L124" s="31">
        <v>322297</v>
      </c>
      <c r="M124" s="36">
        <f t="shared" si="27"/>
        <v>1.5312632659446112E-2</v>
      </c>
      <c r="N124" s="31">
        <f t="shared" si="28"/>
        <v>866053</v>
      </c>
      <c r="O124" s="36">
        <f t="shared" si="29"/>
        <v>4.1146990051447216E-2</v>
      </c>
      <c r="P124" s="31">
        <v>7999090</v>
      </c>
      <c r="Q124" s="31">
        <v>11746836</v>
      </c>
      <c r="R124" s="31">
        <v>54764676</v>
      </c>
      <c r="S124" s="31">
        <v>42577578</v>
      </c>
      <c r="T124" s="36">
        <f t="shared" si="30"/>
        <v>0.77746425451325596</v>
      </c>
      <c r="U124" s="36">
        <f t="shared" si="31"/>
        <v>-0.95970829181819428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1828737</v>
      </c>
      <c r="E126" s="32">
        <f>SUM(E122:E125)</f>
        <v>21757202</v>
      </c>
      <c r="F126" s="32">
        <f>SUM(F122:F125)</f>
        <v>287285</v>
      </c>
      <c r="G126" s="37">
        <f t="shared" si="24"/>
        <v>0.15709475993540897</v>
      </c>
      <c r="H126" s="32">
        <f>SUM(H122:H125)</f>
        <v>298261</v>
      </c>
      <c r="I126" s="37">
        <f t="shared" si="25"/>
        <v>0.16309671647700025</v>
      </c>
      <c r="J126" s="32">
        <f>SUM(J122:J125)</f>
        <v>623400</v>
      </c>
      <c r="K126" s="37">
        <f t="shared" si="26"/>
        <v>2.8652581338354077E-2</v>
      </c>
      <c r="L126" s="32">
        <f>SUM(L122:L125)</f>
        <v>500724</v>
      </c>
      <c r="M126" s="37">
        <f t="shared" si="27"/>
        <v>2.3014172502512042E-2</v>
      </c>
      <c r="N126" s="32">
        <f t="shared" si="28"/>
        <v>1709670</v>
      </c>
      <c r="O126" s="37">
        <f t="shared" si="29"/>
        <v>7.8579497492370573E-2</v>
      </c>
      <c r="P126" s="32">
        <f>SUM(P122:P125)</f>
        <v>8794755</v>
      </c>
      <c r="Q126" s="32">
        <f>SUM(Q122:Q125)</f>
        <v>12399434</v>
      </c>
      <c r="R126" s="32">
        <f>SUM(R122:R125)</f>
        <v>55433687</v>
      </c>
      <c r="S126" s="32">
        <f>SUM(S122:S125)</f>
        <v>46995509</v>
      </c>
      <c r="T126" s="37">
        <f t="shared" si="30"/>
        <v>0.84777887857251855</v>
      </c>
      <c r="U126" s="37">
        <f t="shared" si="31"/>
        <v>-0.94306561126489596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57</v>
      </c>
      <c r="G127" s="36">
        <f t="shared" si="24"/>
        <v>0</v>
      </c>
      <c r="H127" s="31">
        <v>22</v>
      </c>
      <c r="I127" s="36">
        <f t="shared" si="25"/>
        <v>0</v>
      </c>
      <c r="J127" s="31">
        <v>43</v>
      </c>
      <c r="K127" s="36">
        <f t="shared" si="26"/>
        <v>0</v>
      </c>
      <c r="L127" s="31">
        <v>65</v>
      </c>
      <c r="M127" s="36">
        <f t="shared" si="27"/>
        <v>0</v>
      </c>
      <c r="N127" s="31">
        <f t="shared" si="28"/>
        <v>187</v>
      </c>
      <c r="O127" s="36">
        <f t="shared" si="29"/>
        <v>0</v>
      </c>
      <c r="P127" s="31">
        <v>69530</v>
      </c>
      <c r="Q127" s="31">
        <v>0</v>
      </c>
      <c r="R127" s="31">
        <v>0</v>
      </c>
      <c r="S127" s="31">
        <v>69595</v>
      </c>
      <c r="T127" s="36">
        <f t="shared" si="30"/>
        <v>0</v>
      </c>
      <c r="U127" s="36">
        <f t="shared" si="31"/>
        <v>-0.99906515173306487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527997</v>
      </c>
      <c r="E128" s="31">
        <v>695893</v>
      </c>
      <c r="F128" s="31">
        <v>21021</v>
      </c>
      <c r="G128" s="36">
        <f t="shared" si="24"/>
        <v>3.9812726208671642E-2</v>
      </c>
      <c r="H128" s="31">
        <v>222960</v>
      </c>
      <c r="I128" s="36">
        <f t="shared" si="25"/>
        <v>0.42227512656321908</v>
      </c>
      <c r="J128" s="31">
        <v>21749</v>
      </c>
      <c r="K128" s="36">
        <f t="shared" si="26"/>
        <v>3.1253367974674269E-2</v>
      </c>
      <c r="L128" s="31">
        <v>21970</v>
      </c>
      <c r="M128" s="36">
        <f t="shared" si="27"/>
        <v>3.157094553329319E-2</v>
      </c>
      <c r="N128" s="31">
        <f t="shared" si="28"/>
        <v>287700</v>
      </c>
      <c r="O128" s="36">
        <f t="shared" si="29"/>
        <v>0.41342562721567827</v>
      </c>
      <c r="P128" s="31">
        <v>1037896</v>
      </c>
      <c r="Q128" s="31">
        <v>243844</v>
      </c>
      <c r="R128" s="31">
        <v>1401726</v>
      </c>
      <c r="S128" s="31">
        <v>1340270</v>
      </c>
      <c r="T128" s="36">
        <f t="shared" si="30"/>
        <v>0.95615690941025566</v>
      </c>
      <c r="U128" s="36">
        <f t="shared" si="31"/>
        <v>-0.9788321758634777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9090</v>
      </c>
      <c r="G129" s="36">
        <f t="shared" si="24"/>
        <v>0</v>
      </c>
      <c r="H129" s="31">
        <v>6099</v>
      </c>
      <c r="I129" s="36">
        <f t="shared" si="25"/>
        <v>0</v>
      </c>
      <c r="J129" s="31">
        <v>7711</v>
      </c>
      <c r="K129" s="36">
        <f t="shared" si="26"/>
        <v>0</v>
      </c>
      <c r="L129" s="31">
        <v>7232</v>
      </c>
      <c r="M129" s="36">
        <f t="shared" si="27"/>
        <v>0</v>
      </c>
      <c r="N129" s="31">
        <f t="shared" si="28"/>
        <v>30132</v>
      </c>
      <c r="O129" s="36">
        <f t="shared" si="29"/>
        <v>0</v>
      </c>
      <c r="P129" s="31">
        <v>0</v>
      </c>
      <c r="Q129" s="31">
        <v>500000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6837548</v>
      </c>
      <c r="E130" s="31">
        <v>28842416</v>
      </c>
      <c r="F130" s="31">
        <v>118676</v>
      </c>
      <c r="G130" s="36">
        <f t="shared" si="24"/>
        <v>1.7356514352806007E-2</v>
      </c>
      <c r="H130" s="31">
        <v>97017</v>
      </c>
      <c r="I130" s="36">
        <f t="shared" si="25"/>
        <v>1.418885834512606E-2</v>
      </c>
      <c r="J130" s="31">
        <v>127220</v>
      </c>
      <c r="K130" s="36">
        <f t="shared" si="26"/>
        <v>4.4108648873242796E-3</v>
      </c>
      <c r="L130" s="31">
        <v>17315727</v>
      </c>
      <c r="M130" s="36">
        <f t="shared" si="27"/>
        <v>0.60035632937268502</v>
      </c>
      <c r="N130" s="31">
        <f t="shared" si="28"/>
        <v>17658640</v>
      </c>
      <c r="O130" s="36">
        <f t="shared" si="29"/>
        <v>0.6122455206249019</v>
      </c>
      <c r="P130" s="31">
        <v>99978</v>
      </c>
      <c r="Q130" s="31">
        <v>5356917</v>
      </c>
      <c r="R130" s="31">
        <v>6524378</v>
      </c>
      <c r="S130" s="31">
        <v>2459980</v>
      </c>
      <c r="T130" s="36">
        <f t="shared" si="30"/>
        <v>0.3770443711262591</v>
      </c>
      <c r="U130" s="36">
        <f t="shared" si="31"/>
        <v>172.19537298205606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16110119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1739130</v>
      </c>
      <c r="Q131" s="31">
        <v>2500000</v>
      </c>
      <c r="R131" s="31">
        <v>14618830</v>
      </c>
      <c r="S131" s="31">
        <v>1739130</v>
      </c>
      <c r="T131" s="36">
        <f t="shared" si="30"/>
        <v>0.11896506081540041</v>
      </c>
      <c r="U131" s="36">
        <f t="shared" si="31"/>
        <v>-1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23475664</v>
      </c>
      <c r="E132" s="32">
        <f>SUM(E127:E131)</f>
        <v>29538309</v>
      </c>
      <c r="F132" s="32">
        <f>SUM(F127:F131)</f>
        <v>148844</v>
      </c>
      <c r="G132" s="37">
        <f t="shared" si="24"/>
        <v>6.3403531418749224E-3</v>
      </c>
      <c r="H132" s="32">
        <f>SUM(H127:H131)</f>
        <v>326098</v>
      </c>
      <c r="I132" s="37">
        <f t="shared" si="25"/>
        <v>1.3890895695218675E-2</v>
      </c>
      <c r="J132" s="32">
        <f>SUM(J127:J131)</f>
        <v>156723</v>
      </c>
      <c r="K132" s="37">
        <f t="shared" si="26"/>
        <v>5.305753961745068E-3</v>
      </c>
      <c r="L132" s="32">
        <f>SUM(L127:L131)</f>
        <v>17344994</v>
      </c>
      <c r="M132" s="37">
        <f t="shared" si="27"/>
        <v>0.58720335006313329</v>
      </c>
      <c r="N132" s="32">
        <f t="shared" si="28"/>
        <v>17976659</v>
      </c>
      <c r="O132" s="37">
        <f t="shared" si="29"/>
        <v>0.60858795268205768</v>
      </c>
      <c r="P132" s="32">
        <f>SUM(P127:P131)</f>
        <v>2946534</v>
      </c>
      <c r="Q132" s="32">
        <f>SUM(Q127:Q131)</f>
        <v>8600761</v>
      </c>
      <c r="R132" s="32">
        <f>SUM(R127:R131)</f>
        <v>22544934</v>
      </c>
      <c r="S132" s="32">
        <f>SUM(S127:S131)</f>
        <v>5608975</v>
      </c>
      <c r="T132" s="37">
        <f t="shared" si="30"/>
        <v>0.24879092571306707</v>
      </c>
      <c r="U132" s="37">
        <f t="shared" si="31"/>
        <v>4.8865752100603626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4362187</v>
      </c>
      <c r="E133" s="31">
        <v>4188187</v>
      </c>
      <c r="F133" s="31">
        <v>804168</v>
      </c>
      <c r="G133" s="36">
        <f t="shared" si="24"/>
        <v>0.18434973099502611</v>
      </c>
      <c r="H133" s="31">
        <v>1593485</v>
      </c>
      <c r="I133" s="36">
        <f t="shared" si="25"/>
        <v>0.36529497703789404</v>
      </c>
      <c r="J133" s="31">
        <v>1138100</v>
      </c>
      <c r="K133" s="36">
        <f t="shared" si="26"/>
        <v>0.27174049296270675</v>
      </c>
      <c r="L133" s="31">
        <v>1030070</v>
      </c>
      <c r="M133" s="36">
        <f t="shared" si="27"/>
        <v>0.24594651575968313</v>
      </c>
      <c r="N133" s="31">
        <f t="shared" si="28"/>
        <v>4565823</v>
      </c>
      <c r="O133" s="36">
        <f t="shared" si="29"/>
        <v>1.0901669385822552</v>
      </c>
      <c r="P133" s="31">
        <v>1389163</v>
      </c>
      <c r="Q133" s="31">
        <v>14066657</v>
      </c>
      <c r="R133" s="31">
        <v>6938081</v>
      </c>
      <c r="S133" s="31">
        <v>5111492</v>
      </c>
      <c r="T133" s="36">
        <f t="shared" si="30"/>
        <v>0.73672994016645232</v>
      </c>
      <c r="U133" s="36">
        <f t="shared" si="31"/>
        <v>-0.25849594324064207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968225</v>
      </c>
      <c r="E134" s="31">
        <v>1495084</v>
      </c>
      <c r="F134" s="31">
        <v>253707</v>
      </c>
      <c r="G134" s="36">
        <f t="shared" si="24"/>
        <v>0.26203310181001316</v>
      </c>
      <c r="H134" s="31">
        <v>437012</v>
      </c>
      <c r="I134" s="36">
        <f t="shared" si="25"/>
        <v>0.451353765911849</v>
      </c>
      <c r="J134" s="31">
        <v>420286</v>
      </c>
      <c r="K134" s="36">
        <f t="shared" si="26"/>
        <v>0.28111196427759244</v>
      </c>
      <c r="L134" s="31">
        <v>65843</v>
      </c>
      <c r="M134" s="36">
        <f t="shared" si="27"/>
        <v>4.403966599869974E-2</v>
      </c>
      <c r="N134" s="31">
        <f t="shared" si="28"/>
        <v>1176848</v>
      </c>
      <c r="O134" s="36">
        <f t="shared" si="29"/>
        <v>0.78714507010977308</v>
      </c>
      <c r="P134" s="31">
        <v>304273</v>
      </c>
      <c r="Q134" s="31">
        <v>1617855</v>
      </c>
      <c r="R134" s="31">
        <v>1617855</v>
      </c>
      <c r="S134" s="31">
        <v>1019369</v>
      </c>
      <c r="T134" s="36">
        <f t="shared" si="30"/>
        <v>0.63007438861949927</v>
      </c>
      <c r="U134" s="36">
        <f t="shared" si="31"/>
        <v>-0.78360551215520269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9160885</v>
      </c>
      <c r="E135" s="31">
        <v>9160885</v>
      </c>
      <c r="F135" s="31">
        <v>9190</v>
      </c>
      <c r="G135" s="36">
        <f t="shared" si="24"/>
        <v>1.0031781863870139E-3</v>
      </c>
      <c r="H135" s="31">
        <v>1604194</v>
      </c>
      <c r="I135" s="36">
        <f t="shared" si="25"/>
        <v>0.17511343063470397</v>
      </c>
      <c r="J135" s="31">
        <v>-1208817</v>
      </c>
      <c r="K135" s="36">
        <f t="shared" si="26"/>
        <v>-0.13195417254992284</v>
      </c>
      <c r="L135" s="31">
        <v>10897</v>
      </c>
      <c r="M135" s="36">
        <f t="shared" si="27"/>
        <v>1.1895138952186389E-3</v>
      </c>
      <c r="N135" s="31">
        <f t="shared" si="28"/>
        <v>415464</v>
      </c>
      <c r="O135" s="36">
        <f t="shared" si="29"/>
        <v>4.5351950166386761E-2</v>
      </c>
      <c r="P135" s="31">
        <v>281975</v>
      </c>
      <c r="Q135" s="31">
        <v>5767140</v>
      </c>
      <c r="R135" s="31">
        <v>4326790</v>
      </c>
      <c r="S135" s="31">
        <v>19355</v>
      </c>
      <c r="T135" s="36">
        <f t="shared" si="30"/>
        <v>4.4732931341710603E-3</v>
      </c>
      <c r="U135" s="36">
        <f t="shared" si="31"/>
        <v>-0.96135473002925786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20100000</v>
      </c>
      <c r="E136" s="31">
        <v>20100000</v>
      </c>
      <c r="F136" s="31">
        <v>8375055</v>
      </c>
      <c r="G136" s="36">
        <f t="shared" si="24"/>
        <v>0.4166694029850746</v>
      </c>
      <c r="H136" s="31">
        <v>6092442</v>
      </c>
      <c r="I136" s="36">
        <f t="shared" si="25"/>
        <v>0.30310656716417911</v>
      </c>
      <c r="J136" s="31">
        <v>5510111</v>
      </c>
      <c r="K136" s="36">
        <f t="shared" si="26"/>
        <v>0.27413487562189054</v>
      </c>
      <c r="L136" s="31">
        <v>0</v>
      </c>
      <c r="M136" s="36">
        <f t="shared" si="27"/>
        <v>0</v>
      </c>
      <c r="N136" s="31">
        <f t="shared" si="28"/>
        <v>19977608</v>
      </c>
      <c r="O136" s="36">
        <f t="shared" si="29"/>
        <v>0.9939108457711443</v>
      </c>
      <c r="P136" s="31">
        <v>0</v>
      </c>
      <c r="Q136" s="31">
        <v>20785762</v>
      </c>
      <c r="R136" s="31">
        <v>20785762</v>
      </c>
      <c r="S136" s="31">
        <v>18720719</v>
      </c>
      <c r="T136" s="36">
        <f t="shared" si="30"/>
        <v>0.90065108029236551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34591297</v>
      </c>
      <c r="E137" s="32">
        <f>SUM(E133:E136)</f>
        <v>34944156</v>
      </c>
      <c r="F137" s="32">
        <f>SUM(F133:F136)</f>
        <v>9442120</v>
      </c>
      <c r="G137" s="37">
        <f t="shared" ref="G137:G170" si="32">IF(($D137     =0),0,($F137     /$D137     ))</f>
        <v>0.27296230031501856</v>
      </c>
      <c r="H137" s="32">
        <f>SUM(H133:H136)</f>
        <v>9727133</v>
      </c>
      <c r="I137" s="37">
        <f t="shared" ref="I137:I170" si="33">IF(($D137     =0),0,($H137     /$D137     ))</f>
        <v>0.28120174273893228</v>
      </c>
      <c r="J137" s="32">
        <f>SUM(J133:J136)</f>
        <v>5859680</v>
      </c>
      <c r="K137" s="37">
        <f t="shared" ref="K137:K170" si="34">IF(($E137     =0),0,($J137     /$E137     ))</f>
        <v>0.16768698033513815</v>
      </c>
      <c r="L137" s="32">
        <f>SUM(L133:L136)</f>
        <v>1106810</v>
      </c>
      <c r="M137" s="37">
        <f t="shared" ref="M137:M170" si="35">IF(($E137     =0),0,($L137     /$E137     ))</f>
        <v>3.1673679570340743E-2</v>
      </c>
      <c r="N137" s="32">
        <f t="shared" ref="N137:N170" si="36">$F137     +$H137     +$J137     +$L137</f>
        <v>26135743</v>
      </c>
      <c r="O137" s="37">
        <f t="shared" ref="O137:O170" si="37">IF(($E137     =0),0,($N137     /$E137     ))</f>
        <v>0.74792886684686277</v>
      </c>
      <c r="P137" s="32">
        <f>SUM(P133:P136)</f>
        <v>1975411</v>
      </c>
      <c r="Q137" s="32">
        <f>SUM(Q133:Q136)</f>
        <v>42237414</v>
      </c>
      <c r="R137" s="32">
        <f>SUM(R133:R136)</f>
        <v>33668488</v>
      </c>
      <c r="S137" s="32">
        <f>SUM(S133:S136)</f>
        <v>24870935</v>
      </c>
      <c r="T137" s="37">
        <f t="shared" ref="T137:T170" si="38">IF(($R137     =0),0,($S137     /$R137     ))</f>
        <v>0.73870068058892335</v>
      </c>
      <c r="U137" s="37">
        <f t="shared" ref="U137:U170" si="39">IF(($P137     =0),0,(($L137     /$P137     )-1))</f>
        <v>-0.43970647121029494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58377098</v>
      </c>
      <c r="E138" s="31">
        <v>60083139</v>
      </c>
      <c r="F138" s="31">
        <v>23356646</v>
      </c>
      <c r="G138" s="36">
        <f t="shared" si="32"/>
        <v>0.4000994705149612</v>
      </c>
      <c r="H138" s="31">
        <v>12352340</v>
      </c>
      <c r="I138" s="36">
        <f t="shared" si="33"/>
        <v>0.21159565006126205</v>
      </c>
      <c r="J138" s="31">
        <v>9497675</v>
      </c>
      <c r="K138" s="36">
        <f t="shared" si="34"/>
        <v>0.15807554595308343</v>
      </c>
      <c r="L138" s="31">
        <v>764021</v>
      </c>
      <c r="M138" s="36">
        <f t="shared" si="35"/>
        <v>1.2716063320193706E-2</v>
      </c>
      <c r="N138" s="31">
        <f t="shared" si="36"/>
        <v>45970682</v>
      </c>
      <c r="O138" s="36">
        <f t="shared" si="37"/>
        <v>0.76511784778754655</v>
      </c>
      <c r="P138" s="31">
        <v>1938092</v>
      </c>
      <c r="Q138" s="31">
        <v>35681048</v>
      </c>
      <c r="R138" s="31">
        <v>54365648</v>
      </c>
      <c r="S138" s="31">
        <v>54877315</v>
      </c>
      <c r="T138" s="36">
        <f t="shared" si="38"/>
        <v>1.0094115865224305</v>
      </c>
      <c r="U138" s="36">
        <f t="shared" si="39"/>
        <v>-0.60578703178177307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31175679</v>
      </c>
      <c r="E139" s="31">
        <v>29931914</v>
      </c>
      <c r="F139" s="31">
        <v>12769215</v>
      </c>
      <c r="G139" s="36">
        <f t="shared" si="32"/>
        <v>0.40958899403602406</v>
      </c>
      <c r="H139" s="31">
        <v>9864331</v>
      </c>
      <c r="I139" s="36">
        <f t="shared" si="33"/>
        <v>0.31641110366834352</v>
      </c>
      <c r="J139" s="31">
        <v>6565966</v>
      </c>
      <c r="K139" s="36">
        <f t="shared" si="34"/>
        <v>0.21936338584963194</v>
      </c>
      <c r="L139" s="31">
        <v>637950</v>
      </c>
      <c r="M139" s="36">
        <f t="shared" si="35"/>
        <v>2.1313371406853569E-2</v>
      </c>
      <c r="N139" s="31">
        <f t="shared" si="36"/>
        <v>29837462</v>
      </c>
      <c r="O139" s="36">
        <f t="shared" si="37"/>
        <v>0.99684443834764458</v>
      </c>
      <c r="P139" s="31">
        <v>1281126</v>
      </c>
      <c r="Q139" s="31">
        <v>28530693</v>
      </c>
      <c r="R139" s="31">
        <v>29533801</v>
      </c>
      <c r="S139" s="31">
        <v>29165309</v>
      </c>
      <c r="T139" s="36">
        <f t="shared" si="38"/>
        <v>0.98752304181910078</v>
      </c>
      <c r="U139" s="36">
        <f t="shared" si="39"/>
        <v>-0.50203961202879344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3127940</v>
      </c>
      <c r="E140" s="31">
        <v>5127940</v>
      </c>
      <c r="F140" s="31">
        <v>239697</v>
      </c>
      <c r="G140" s="36">
        <f t="shared" si="32"/>
        <v>7.6630945606373527E-2</v>
      </c>
      <c r="H140" s="31">
        <v>464557</v>
      </c>
      <c r="I140" s="36">
        <f t="shared" si="33"/>
        <v>0.14851851378223369</v>
      </c>
      <c r="J140" s="31">
        <v>372545</v>
      </c>
      <c r="K140" s="36">
        <f t="shared" si="34"/>
        <v>7.2650031006603041E-2</v>
      </c>
      <c r="L140" s="31">
        <v>172892</v>
      </c>
      <c r="M140" s="36">
        <f t="shared" si="35"/>
        <v>3.371568310081631E-2</v>
      </c>
      <c r="N140" s="31">
        <f t="shared" si="36"/>
        <v>1249691</v>
      </c>
      <c r="O140" s="36">
        <f t="shared" si="37"/>
        <v>0.24370234441120606</v>
      </c>
      <c r="P140" s="31">
        <v>413244</v>
      </c>
      <c r="Q140" s="31">
        <v>121500</v>
      </c>
      <c r="R140" s="31">
        <v>121500</v>
      </c>
      <c r="S140" s="31">
        <v>1056919</v>
      </c>
      <c r="T140" s="36">
        <f t="shared" si="38"/>
        <v>8.6989218106995878</v>
      </c>
      <c r="U140" s="36">
        <f t="shared" si="39"/>
        <v>-0.58162247969722491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61450</v>
      </c>
      <c r="E141" s="31">
        <v>13629</v>
      </c>
      <c r="F141" s="31">
        <v>43593</v>
      </c>
      <c r="G141" s="36">
        <f t="shared" si="32"/>
        <v>0.70940602115541085</v>
      </c>
      <c r="H141" s="31">
        <v>35218</v>
      </c>
      <c r="I141" s="36">
        <f t="shared" si="33"/>
        <v>0.57311635475996747</v>
      </c>
      <c r="J141" s="31">
        <v>46725</v>
      </c>
      <c r="K141" s="36">
        <f t="shared" si="34"/>
        <v>3.4283513097072418</v>
      </c>
      <c r="L141" s="31">
        <v>60455</v>
      </c>
      <c r="M141" s="36">
        <f t="shared" si="35"/>
        <v>4.4357619781348596</v>
      </c>
      <c r="N141" s="31">
        <f t="shared" si="36"/>
        <v>185991</v>
      </c>
      <c r="O141" s="36">
        <f t="shared" si="37"/>
        <v>13.646709222980409</v>
      </c>
      <c r="P141" s="31">
        <v>53120</v>
      </c>
      <c r="Q141" s="31">
        <v>184238</v>
      </c>
      <c r="R141" s="31">
        <v>184238</v>
      </c>
      <c r="S141" s="31">
        <v>187766</v>
      </c>
      <c r="T141" s="36">
        <f t="shared" si="38"/>
        <v>1.0191491440419458</v>
      </c>
      <c r="U141" s="36">
        <f t="shared" si="39"/>
        <v>0.13808358433734935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524325</v>
      </c>
      <c r="E142" s="31">
        <v>524325</v>
      </c>
      <c r="F142" s="31">
        <v>116411</v>
      </c>
      <c r="G142" s="36">
        <f t="shared" si="32"/>
        <v>0.22202069327230248</v>
      </c>
      <c r="H142" s="31">
        <v>91234</v>
      </c>
      <c r="I142" s="36">
        <f t="shared" si="33"/>
        <v>0.17400276546035379</v>
      </c>
      <c r="J142" s="31">
        <v>142149</v>
      </c>
      <c r="K142" s="36">
        <f t="shared" si="34"/>
        <v>0.27110856815906165</v>
      </c>
      <c r="L142" s="31">
        <v>100237</v>
      </c>
      <c r="M142" s="36">
        <f t="shared" si="35"/>
        <v>0.19117341343632288</v>
      </c>
      <c r="N142" s="31">
        <f t="shared" si="36"/>
        <v>450031</v>
      </c>
      <c r="O142" s="36">
        <f t="shared" si="37"/>
        <v>0.85830544032804079</v>
      </c>
      <c r="P142" s="31">
        <v>1755969</v>
      </c>
      <c r="Q142" s="31">
        <v>143805</v>
      </c>
      <c r="R142" s="31">
        <v>2297935</v>
      </c>
      <c r="S142" s="31">
        <v>2420313</v>
      </c>
      <c r="T142" s="36">
        <f t="shared" si="38"/>
        <v>1.0532556403901765</v>
      </c>
      <c r="U142" s="36">
        <f t="shared" si="39"/>
        <v>-0.94291641822834005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201712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117665</v>
      </c>
      <c r="K143" s="36">
        <f t="shared" si="34"/>
        <v>0.58333168081224718</v>
      </c>
      <c r="L143" s="31">
        <v>0</v>
      </c>
      <c r="M143" s="36">
        <f t="shared" si="35"/>
        <v>0</v>
      </c>
      <c r="N143" s="31">
        <f t="shared" si="36"/>
        <v>117665</v>
      </c>
      <c r="O143" s="36">
        <f t="shared" si="37"/>
        <v>0.58333168081224718</v>
      </c>
      <c r="P143" s="31">
        <v>0</v>
      </c>
      <c r="Q143" s="31">
        <v>2787000</v>
      </c>
      <c r="R143" s="31">
        <v>2787000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93266492</v>
      </c>
      <c r="E144" s="32">
        <f>SUM(E138:E143)</f>
        <v>95882659</v>
      </c>
      <c r="F144" s="32">
        <f>SUM(F138:F143)</f>
        <v>36525562</v>
      </c>
      <c r="G144" s="37">
        <f t="shared" si="32"/>
        <v>0.3916257727373299</v>
      </c>
      <c r="H144" s="32">
        <f>SUM(H138:H143)</f>
        <v>22807680</v>
      </c>
      <c r="I144" s="37">
        <f t="shared" si="33"/>
        <v>0.24454313131022448</v>
      </c>
      <c r="J144" s="32">
        <f>SUM(J138:J143)</f>
        <v>16742725</v>
      </c>
      <c r="K144" s="37">
        <f t="shared" si="34"/>
        <v>0.17461681991943923</v>
      </c>
      <c r="L144" s="32">
        <f>SUM(L138:L143)</f>
        <v>1735555</v>
      </c>
      <c r="M144" s="37">
        <f t="shared" si="35"/>
        <v>1.8100822589828262E-2</v>
      </c>
      <c r="N144" s="32">
        <f t="shared" si="36"/>
        <v>77811522</v>
      </c>
      <c r="O144" s="37">
        <f t="shared" si="37"/>
        <v>0.81152862062367292</v>
      </c>
      <c r="P144" s="32">
        <f>SUM(P138:P143)</f>
        <v>5441551</v>
      </c>
      <c r="Q144" s="32">
        <f>SUM(Q138:Q143)</f>
        <v>67448284</v>
      </c>
      <c r="R144" s="32">
        <f>SUM(R138:R143)</f>
        <v>89290122</v>
      </c>
      <c r="S144" s="32">
        <f>SUM(S138:S143)</f>
        <v>87707622</v>
      </c>
      <c r="T144" s="37">
        <f t="shared" si="38"/>
        <v>0.98227687492688165</v>
      </c>
      <c r="U144" s="37">
        <f t="shared" si="39"/>
        <v>-0.68105508888917887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3322989</v>
      </c>
      <c r="E145" s="31">
        <v>2995242</v>
      </c>
      <c r="F145" s="31">
        <v>1531477</v>
      </c>
      <c r="G145" s="36">
        <f t="shared" si="32"/>
        <v>0.46087332819940119</v>
      </c>
      <c r="H145" s="31">
        <v>822346</v>
      </c>
      <c r="I145" s="36">
        <f t="shared" si="33"/>
        <v>0.24747177917230542</v>
      </c>
      <c r="J145" s="31">
        <v>262650</v>
      </c>
      <c r="K145" s="36">
        <f t="shared" si="34"/>
        <v>8.7689074872748185E-2</v>
      </c>
      <c r="L145" s="31">
        <v>1108574</v>
      </c>
      <c r="M145" s="36">
        <f t="shared" si="35"/>
        <v>0.37011166376539861</v>
      </c>
      <c r="N145" s="31">
        <f t="shared" si="36"/>
        <v>3725047</v>
      </c>
      <c r="O145" s="36">
        <f t="shared" si="37"/>
        <v>1.2436547697982334</v>
      </c>
      <c r="P145" s="31">
        <v>320901</v>
      </c>
      <c r="Q145" s="31">
        <v>1439230</v>
      </c>
      <c r="R145" s="31">
        <v>2982654</v>
      </c>
      <c r="S145" s="31">
        <v>2483455</v>
      </c>
      <c r="T145" s="36">
        <f t="shared" si="38"/>
        <v>0.83263261511392206</v>
      </c>
      <c r="U145" s="36">
        <f t="shared" si="39"/>
        <v>2.4545669848333285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35565862</v>
      </c>
      <c r="E146" s="31">
        <v>35465862</v>
      </c>
      <c r="F146" s="31">
        <v>14827823</v>
      </c>
      <c r="G146" s="36">
        <f t="shared" si="32"/>
        <v>0.41691167220971614</v>
      </c>
      <c r="H146" s="31">
        <v>11825432</v>
      </c>
      <c r="I146" s="36">
        <f t="shared" si="33"/>
        <v>0.33249389541015484</v>
      </c>
      <c r="J146" s="31">
        <v>8866501</v>
      </c>
      <c r="K146" s="36">
        <f t="shared" si="34"/>
        <v>0.25000100096255945</v>
      </c>
      <c r="L146" s="31">
        <v>3842</v>
      </c>
      <c r="M146" s="36">
        <f t="shared" si="35"/>
        <v>1.0832952544618823E-4</v>
      </c>
      <c r="N146" s="31">
        <f t="shared" si="36"/>
        <v>35523598</v>
      </c>
      <c r="O146" s="36">
        <f t="shared" si="37"/>
        <v>1.0016279316713068</v>
      </c>
      <c r="P146" s="31">
        <v>50566</v>
      </c>
      <c r="Q146" s="31">
        <v>30369862</v>
      </c>
      <c r="R146" s="31">
        <v>30139862</v>
      </c>
      <c r="S146" s="31">
        <v>30244094</v>
      </c>
      <c r="T146" s="36">
        <f t="shared" si="38"/>
        <v>1.0034582772807652</v>
      </c>
      <c r="U146" s="36">
        <f t="shared" si="39"/>
        <v>-0.92402009255230788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52592995</v>
      </c>
      <c r="E147" s="31">
        <v>52630174</v>
      </c>
      <c r="F147" s="31">
        <v>31572474</v>
      </c>
      <c r="G147" s="36">
        <f t="shared" si="32"/>
        <v>0.60031709546109702</v>
      </c>
      <c r="H147" s="31">
        <v>59057</v>
      </c>
      <c r="I147" s="36">
        <f t="shared" si="33"/>
        <v>1.1229061969184298E-3</v>
      </c>
      <c r="J147" s="31">
        <v>20972437</v>
      </c>
      <c r="K147" s="36">
        <f t="shared" si="34"/>
        <v>0.398486940210382</v>
      </c>
      <c r="L147" s="31">
        <v>258726</v>
      </c>
      <c r="M147" s="36">
        <f t="shared" si="35"/>
        <v>4.9159252257079747E-3</v>
      </c>
      <c r="N147" s="31">
        <f t="shared" si="36"/>
        <v>52862694</v>
      </c>
      <c r="O147" s="36">
        <f t="shared" si="37"/>
        <v>1.0044179979340369</v>
      </c>
      <c r="P147" s="31">
        <v>1070</v>
      </c>
      <c r="Q147" s="31">
        <v>19683900</v>
      </c>
      <c r="R147" s="31">
        <v>19703900</v>
      </c>
      <c r="S147" s="31">
        <v>19550482</v>
      </c>
      <c r="T147" s="36">
        <f t="shared" si="38"/>
        <v>0.99221382568933059</v>
      </c>
      <c r="U147" s="36">
        <f t="shared" si="39"/>
        <v>240.8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114750</v>
      </c>
      <c r="E148" s="31">
        <v>2714750</v>
      </c>
      <c r="F148" s="31">
        <v>27466</v>
      </c>
      <c r="G148" s="36">
        <f t="shared" si="32"/>
        <v>0.23935511982570806</v>
      </c>
      <c r="H148" s="31">
        <v>6054</v>
      </c>
      <c r="I148" s="36">
        <f t="shared" si="33"/>
        <v>5.2758169934640525E-2</v>
      </c>
      <c r="J148" s="31">
        <v>65746</v>
      </c>
      <c r="K148" s="36">
        <f t="shared" si="34"/>
        <v>2.4218067962059123E-2</v>
      </c>
      <c r="L148" s="31">
        <v>2605228</v>
      </c>
      <c r="M148" s="36">
        <f t="shared" si="35"/>
        <v>0.95965669030297451</v>
      </c>
      <c r="N148" s="31">
        <f t="shared" si="36"/>
        <v>2704494</v>
      </c>
      <c r="O148" s="36">
        <f t="shared" si="37"/>
        <v>0.99622211990054332</v>
      </c>
      <c r="P148" s="31">
        <v>7207</v>
      </c>
      <c r="Q148" s="31">
        <v>30018750</v>
      </c>
      <c r="R148" s="31">
        <v>1220750</v>
      </c>
      <c r="S148" s="31">
        <v>43133</v>
      </c>
      <c r="T148" s="36">
        <f t="shared" si="38"/>
        <v>3.5333196805242675E-2</v>
      </c>
      <c r="U148" s="36">
        <f t="shared" si="39"/>
        <v>360.48577771610934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5383000</v>
      </c>
      <c r="E149" s="31">
        <v>5082000</v>
      </c>
      <c r="F149" s="31">
        <v>1335741</v>
      </c>
      <c r="G149" s="36">
        <f t="shared" si="32"/>
        <v>0.24814062790265651</v>
      </c>
      <c r="H149" s="31">
        <v>4220248</v>
      </c>
      <c r="I149" s="36">
        <f t="shared" si="33"/>
        <v>0.78399554151959872</v>
      </c>
      <c r="J149" s="31">
        <v>-636971</v>
      </c>
      <c r="K149" s="36">
        <f t="shared" si="34"/>
        <v>-0.12533864620228258</v>
      </c>
      <c r="L149" s="31">
        <v>162984</v>
      </c>
      <c r="M149" s="36">
        <f t="shared" si="35"/>
        <v>3.2070838252656435E-2</v>
      </c>
      <c r="N149" s="31">
        <f t="shared" si="36"/>
        <v>5082002</v>
      </c>
      <c r="O149" s="36">
        <f t="shared" si="37"/>
        <v>1.0000003935458481</v>
      </c>
      <c r="P149" s="31">
        <v>1752366</v>
      </c>
      <c r="Q149" s="31">
        <v>6993000</v>
      </c>
      <c r="R149" s="31">
        <v>6993000</v>
      </c>
      <c r="S149" s="31">
        <v>11681376</v>
      </c>
      <c r="T149" s="36">
        <f t="shared" si="38"/>
        <v>1.6704384384384385</v>
      </c>
      <c r="U149" s="36">
        <f t="shared" si="39"/>
        <v>-0.90699203248636417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96979596</v>
      </c>
      <c r="E150" s="32">
        <f>SUM(E145:E149)</f>
        <v>98888028</v>
      </c>
      <c r="F150" s="32">
        <f>SUM(F145:F149)</f>
        <v>49294981</v>
      </c>
      <c r="G150" s="37">
        <f t="shared" si="32"/>
        <v>0.50830260212674017</v>
      </c>
      <c r="H150" s="32">
        <f>SUM(H145:H149)</f>
        <v>16933137</v>
      </c>
      <c r="I150" s="37">
        <f t="shared" si="33"/>
        <v>0.17460515096392029</v>
      </c>
      <c r="J150" s="32">
        <f>SUM(J145:J149)</f>
        <v>29530363</v>
      </c>
      <c r="K150" s="37">
        <f t="shared" si="34"/>
        <v>0.29862424802322884</v>
      </c>
      <c r="L150" s="32">
        <f>SUM(L145:L149)</f>
        <v>4139354</v>
      </c>
      <c r="M150" s="37">
        <f t="shared" si="35"/>
        <v>4.1859000363522268E-2</v>
      </c>
      <c r="N150" s="32">
        <f t="shared" si="36"/>
        <v>99897835</v>
      </c>
      <c r="O150" s="37">
        <f t="shared" si="37"/>
        <v>1.01021162035914</v>
      </c>
      <c r="P150" s="32">
        <f>SUM(P145:P149)</f>
        <v>2132110</v>
      </c>
      <c r="Q150" s="32">
        <f>SUM(Q145:Q149)</f>
        <v>88504742</v>
      </c>
      <c r="R150" s="32">
        <f>SUM(R145:R149)</f>
        <v>61040166</v>
      </c>
      <c r="S150" s="32">
        <f>SUM(S145:S149)</f>
        <v>64002540</v>
      </c>
      <c r="T150" s="37">
        <f t="shared" si="38"/>
        <v>1.0485315521586229</v>
      </c>
      <c r="U150" s="37">
        <f t="shared" si="39"/>
        <v>0.94143547940772287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1533000</v>
      </c>
      <c r="E151" s="31">
        <v>1609000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880854</v>
      </c>
      <c r="M151" s="36">
        <f t="shared" si="35"/>
        <v>0.54745431945307643</v>
      </c>
      <c r="N151" s="31">
        <f t="shared" si="36"/>
        <v>880854</v>
      </c>
      <c r="O151" s="36">
        <f t="shared" si="37"/>
        <v>0.54745431945307643</v>
      </c>
      <c r="P151" s="31">
        <v>2485398</v>
      </c>
      <c r="Q151" s="31">
        <v>1474550</v>
      </c>
      <c r="R151" s="31">
        <v>2224550</v>
      </c>
      <c r="S151" s="31">
        <v>2485398</v>
      </c>
      <c r="T151" s="36">
        <f t="shared" si="38"/>
        <v>1.1172587714369198</v>
      </c>
      <c r="U151" s="36">
        <f t="shared" si="39"/>
        <v>-0.64558835244898405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14529300</v>
      </c>
      <c r="E152" s="31">
        <v>15783900</v>
      </c>
      <c r="F152" s="31">
        <v>2028318</v>
      </c>
      <c r="G152" s="36">
        <f t="shared" si="32"/>
        <v>0.13960190786892693</v>
      </c>
      <c r="H152" s="31">
        <v>1920348</v>
      </c>
      <c r="I152" s="36">
        <f t="shared" si="33"/>
        <v>0.13217071710268216</v>
      </c>
      <c r="J152" s="31">
        <v>92047858</v>
      </c>
      <c r="K152" s="36">
        <f t="shared" si="34"/>
        <v>5.8317562833013383</v>
      </c>
      <c r="L152" s="31">
        <v>12443079</v>
      </c>
      <c r="M152" s="36">
        <f t="shared" si="35"/>
        <v>0.78833995400376333</v>
      </c>
      <c r="N152" s="31">
        <f t="shared" si="36"/>
        <v>108439603</v>
      </c>
      <c r="O152" s="36">
        <f t="shared" si="37"/>
        <v>6.8702667274881364</v>
      </c>
      <c r="P152" s="31">
        <v>58148145</v>
      </c>
      <c r="Q152" s="31">
        <v>17146000</v>
      </c>
      <c r="R152" s="31">
        <v>16751302</v>
      </c>
      <c r="S152" s="31">
        <v>61324959</v>
      </c>
      <c r="T152" s="36">
        <f t="shared" si="38"/>
        <v>3.6609070148696503</v>
      </c>
      <c r="U152" s="36">
        <f t="shared" si="39"/>
        <v>-0.78601073172669567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10017420</v>
      </c>
      <c r="E153" s="31">
        <v>9117720</v>
      </c>
      <c r="F153" s="31">
        <v>1027085</v>
      </c>
      <c r="G153" s="36">
        <f t="shared" si="32"/>
        <v>0.102529892926522</v>
      </c>
      <c r="H153" s="31">
        <v>988207</v>
      </c>
      <c r="I153" s="36">
        <f t="shared" si="33"/>
        <v>9.8648853696860064E-2</v>
      </c>
      <c r="J153" s="31">
        <v>1975980</v>
      </c>
      <c r="K153" s="36">
        <f t="shared" si="34"/>
        <v>0.21671865334754742</v>
      </c>
      <c r="L153" s="31">
        <v>5176032</v>
      </c>
      <c r="M153" s="36">
        <f t="shared" si="35"/>
        <v>0.56768929074373853</v>
      </c>
      <c r="N153" s="31">
        <f t="shared" si="36"/>
        <v>9167304</v>
      </c>
      <c r="O153" s="36">
        <f t="shared" si="37"/>
        <v>1.0054382016556771</v>
      </c>
      <c r="P153" s="31">
        <v>1078780</v>
      </c>
      <c r="Q153" s="31">
        <v>4873360</v>
      </c>
      <c r="R153" s="31">
        <v>3244660</v>
      </c>
      <c r="S153" s="31">
        <v>3104476</v>
      </c>
      <c r="T153" s="36">
        <f t="shared" si="38"/>
        <v>0.95679547317746694</v>
      </c>
      <c r="U153" s="36">
        <f t="shared" si="39"/>
        <v>3.7980422328927119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24539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24539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68004</v>
      </c>
      <c r="E155" s="31">
        <v>68004</v>
      </c>
      <c r="F155" s="31">
        <v>25677</v>
      </c>
      <c r="G155" s="36">
        <f t="shared" si="32"/>
        <v>0.37758073054526203</v>
      </c>
      <c r="H155" s="31">
        <v>0</v>
      </c>
      <c r="I155" s="36">
        <f t="shared" si="33"/>
        <v>0</v>
      </c>
      <c r="J155" s="31">
        <v>7079</v>
      </c>
      <c r="K155" s="36">
        <f t="shared" si="34"/>
        <v>0.10409681783424504</v>
      </c>
      <c r="L155" s="31">
        <v>11111</v>
      </c>
      <c r="M155" s="36">
        <f t="shared" si="35"/>
        <v>0.16338744779718839</v>
      </c>
      <c r="N155" s="31">
        <f t="shared" si="36"/>
        <v>43867</v>
      </c>
      <c r="O155" s="36">
        <f t="shared" si="37"/>
        <v>0.64506499617669544</v>
      </c>
      <c r="P155" s="31">
        <v>27475</v>
      </c>
      <c r="Q155" s="31">
        <v>1151960</v>
      </c>
      <c r="R155" s="31">
        <v>1475788</v>
      </c>
      <c r="S155" s="31">
        <v>40704</v>
      </c>
      <c r="T155" s="36">
        <f t="shared" si="38"/>
        <v>2.7581197299341099E-2</v>
      </c>
      <c r="U155" s="36">
        <f t="shared" si="39"/>
        <v>-0.59559599636032756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241484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26147724</v>
      </c>
      <c r="E157" s="32">
        <f>SUM(E151:E156)</f>
        <v>26578624</v>
      </c>
      <c r="F157" s="32">
        <f>SUM(F151:F156)</f>
        <v>3105619</v>
      </c>
      <c r="G157" s="37">
        <f t="shared" si="32"/>
        <v>0.11877205832522937</v>
      </c>
      <c r="H157" s="32">
        <f>SUM(H151:H156)</f>
        <v>2908555</v>
      </c>
      <c r="I157" s="37">
        <f t="shared" si="33"/>
        <v>0.11123549414855381</v>
      </c>
      <c r="J157" s="32">
        <f>SUM(J151:J156)</f>
        <v>94030917</v>
      </c>
      <c r="K157" s="37">
        <f t="shared" si="34"/>
        <v>3.537839919779143</v>
      </c>
      <c r="L157" s="32">
        <f>SUM(L151:L156)</f>
        <v>18511076</v>
      </c>
      <c r="M157" s="37">
        <f t="shared" si="35"/>
        <v>0.69646479817766338</v>
      </c>
      <c r="N157" s="32">
        <f t="shared" si="36"/>
        <v>118556167</v>
      </c>
      <c r="O157" s="37">
        <f t="shared" si="37"/>
        <v>4.460583324403852</v>
      </c>
      <c r="P157" s="32">
        <f>SUM(P151:P156)</f>
        <v>61739798</v>
      </c>
      <c r="Q157" s="32">
        <f>SUM(Q151:Q156)</f>
        <v>24645870</v>
      </c>
      <c r="R157" s="32">
        <f>SUM(R151:R156)</f>
        <v>23937784</v>
      </c>
      <c r="S157" s="32">
        <f>SUM(S151:S156)</f>
        <v>66955537</v>
      </c>
      <c r="T157" s="37">
        <f t="shared" si="38"/>
        <v>2.7970649664146023</v>
      </c>
      <c r="U157" s="37">
        <f t="shared" si="39"/>
        <v>-0.70017595457633341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2025522</v>
      </c>
      <c r="E158" s="31">
        <v>3341430</v>
      </c>
      <c r="F158" s="31">
        <v>1434906</v>
      </c>
      <c r="G158" s="36">
        <f t="shared" si="32"/>
        <v>0.70841294244150399</v>
      </c>
      <c r="H158" s="31">
        <v>726498</v>
      </c>
      <c r="I158" s="36">
        <f t="shared" si="33"/>
        <v>0.358671986776742</v>
      </c>
      <c r="J158" s="31">
        <v>511043</v>
      </c>
      <c r="K158" s="36">
        <f t="shared" si="34"/>
        <v>0.15294140532646203</v>
      </c>
      <c r="L158" s="31">
        <v>1048413</v>
      </c>
      <c r="M158" s="36">
        <f t="shared" si="35"/>
        <v>0.31376177265422289</v>
      </c>
      <c r="N158" s="31">
        <f t="shared" si="36"/>
        <v>3720860</v>
      </c>
      <c r="O158" s="36">
        <f t="shared" si="37"/>
        <v>1.1135531793274138</v>
      </c>
      <c r="P158" s="31">
        <v>1756496</v>
      </c>
      <c r="Q158" s="31">
        <v>5507120</v>
      </c>
      <c r="R158" s="31">
        <v>6183834</v>
      </c>
      <c r="S158" s="31">
        <v>6529813</v>
      </c>
      <c r="T158" s="36">
        <f t="shared" si="38"/>
        <v>1.0559489468831149</v>
      </c>
      <c r="U158" s="36">
        <f t="shared" si="39"/>
        <v>-0.40312246654703454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57655300</v>
      </c>
      <c r="E159" s="31">
        <v>67383669</v>
      </c>
      <c r="F159" s="31">
        <v>17344921</v>
      </c>
      <c r="G159" s="36">
        <f t="shared" si="32"/>
        <v>0.30083827505884109</v>
      </c>
      <c r="H159" s="31">
        <v>19473949</v>
      </c>
      <c r="I159" s="36">
        <f t="shared" si="33"/>
        <v>0.33776511439538082</v>
      </c>
      <c r="J159" s="31">
        <v>14366823</v>
      </c>
      <c r="K159" s="36">
        <f t="shared" si="34"/>
        <v>0.21320927181925936</v>
      </c>
      <c r="L159" s="31">
        <v>21850927</v>
      </c>
      <c r="M159" s="36">
        <f t="shared" si="35"/>
        <v>0.32427630202208196</v>
      </c>
      <c r="N159" s="31">
        <f t="shared" si="36"/>
        <v>73036620</v>
      </c>
      <c r="O159" s="36">
        <f t="shared" si="37"/>
        <v>1.0838920035654336</v>
      </c>
      <c r="P159" s="31">
        <v>7862644</v>
      </c>
      <c r="Q159" s="31">
        <v>51226176</v>
      </c>
      <c r="R159" s="31">
        <v>55221732</v>
      </c>
      <c r="S159" s="31">
        <v>44605365</v>
      </c>
      <c r="T159" s="36">
        <f t="shared" si="38"/>
        <v>0.80775019878043663</v>
      </c>
      <c r="U159" s="36">
        <f t="shared" si="39"/>
        <v>1.7790813115791582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1000000</v>
      </c>
      <c r="R160" s="31">
        <v>1000000</v>
      </c>
      <c r="S160" s="31">
        <v>999523</v>
      </c>
      <c r="T160" s="36">
        <f t="shared" si="38"/>
        <v>0.99952300000000005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196100</v>
      </c>
      <c r="E161" s="31">
        <v>196100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1000000</v>
      </c>
      <c r="Q161" s="31">
        <v>1145000</v>
      </c>
      <c r="R161" s="31">
        <v>1200614</v>
      </c>
      <c r="S161" s="31">
        <v>1000000</v>
      </c>
      <c r="T161" s="36">
        <f t="shared" si="38"/>
        <v>0.83290716250185326</v>
      </c>
      <c r="U161" s="36">
        <f t="shared" si="39"/>
        <v>-1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55387440</v>
      </c>
      <c r="E162" s="31">
        <v>66279545</v>
      </c>
      <c r="F162" s="31">
        <v>11881539</v>
      </c>
      <c r="G162" s="36">
        <f t="shared" si="32"/>
        <v>0.21451684714079583</v>
      </c>
      <c r="H162" s="31">
        <v>13429376</v>
      </c>
      <c r="I162" s="36">
        <f t="shared" si="33"/>
        <v>0.24246247885802269</v>
      </c>
      <c r="J162" s="31">
        <v>17355919</v>
      </c>
      <c r="K162" s="36">
        <f t="shared" si="34"/>
        <v>0.2618593564575617</v>
      </c>
      <c r="L162" s="31">
        <v>10685162</v>
      </c>
      <c r="M162" s="36">
        <f t="shared" si="35"/>
        <v>0.161213568982708</v>
      </c>
      <c r="N162" s="31">
        <f t="shared" si="36"/>
        <v>53351996</v>
      </c>
      <c r="O162" s="36">
        <f t="shared" si="37"/>
        <v>0.80495416798651831</v>
      </c>
      <c r="P162" s="31">
        <v>11774748</v>
      </c>
      <c r="Q162" s="31">
        <v>67914509</v>
      </c>
      <c r="R162" s="31">
        <v>68667389</v>
      </c>
      <c r="S162" s="31">
        <v>47405541</v>
      </c>
      <c r="T162" s="36">
        <f t="shared" si="38"/>
        <v>0.69036469407625212</v>
      </c>
      <c r="U162" s="36">
        <f t="shared" si="39"/>
        <v>-9.2535823271971518E-2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115264362</v>
      </c>
      <c r="E163" s="32">
        <f>SUM(E158:E162)</f>
        <v>137200744</v>
      </c>
      <c r="F163" s="32">
        <f>SUM(F158:F162)</f>
        <v>30661366</v>
      </c>
      <c r="G163" s="37">
        <f t="shared" si="32"/>
        <v>0.2660090722577374</v>
      </c>
      <c r="H163" s="32">
        <f>SUM(H158:H162)</f>
        <v>33629823</v>
      </c>
      <c r="I163" s="37">
        <f t="shared" si="33"/>
        <v>0.29176253975187927</v>
      </c>
      <c r="J163" s="32">
        <f>SUM(J158:J162)</f>
        <v>32233785</v>
      </c>
      <c r="K163" s="37">
        <f t="shared" si="34"/>
        <v>0.23493884989428337</v>
      </c>
      <c r="L163" s="32">
        <f>SUM(L158:L162)</f>
        <v>33584502</v>
      </c>
      <c r="M163" s="37">
        <f t="shared" si="35"/>
        <v>0.24478367260165879</v>
      </c>
      <c r="N163" s="32">
        <f t="shared" si="36"/>
        <v>130109476</v>
      </c>
      <c r="O163" s="37">
        <f t="shared" si="37"/>
        <v>0.94831465345406585</v>
      </c>
      <c r="P163" s="32">
        <f>SUM(P158:P162)</f>
        <v>22393888</v>
      </c>
      <c r="Q163" s="32">
        <f>SUM(Q158:Q162)</f>
        <v>126792805</v>
      </c>
      <c r="R163" s="32">
        <f>SUM(R158:R162)</f>
        <v>132273569</v>
      </c>
      <c r="S163" s="32">
        <f>SUM(S158:S162)</f>
        <v>100540242</v>
      </c>
      <c r="T163" s="37">
        <f t="shared" si="38"/>
        <v>0.76009321257521978</v>
      </c>
      <c r="U163" s="37">
        <f t="shared" si="39"/>
        <v>0.49971733358673576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4551504</v>
      </c>
      <c r="E164" s="31">
        <v>4423504</v>
      </c>
      <c r="F164" s="31">
        <v>1157430</v>
      </c>
      <c r="G164" s="36">
        <f t="shared" si="32"/>
        <v>0.2542961623234869</v>
      </c>
      <c r="H164" s="31">
        <v>1295169</v>
      </c>
      <c r="I164" s="36">
        <f t="shared" si="33"/>
        <v>0.28455846682766839</v>
      </c>
      <c r="J164" s="31">
        <v>1397045</v>
      </c>
      <c r="K164" s="36">
        <f t="shared" si="34"/>
        <v>0.31582315738835093</v>
      </c>
      <c r="L164" s="31">
        <v>690295</v>
      </c>
      <c r="M164" s="36">
        <f t="shared" si="35"/>
        <v>0.156051627849777</v>
      </c>
      <c r="N164" s="31">
        <f t="shared" si="36"/>
        <v>4539939</v>
      </c>
      <c r="O164" s="36">
        <f t="shared" si="37"/>
        <v>1.0263218932321525</v>
      </c>
      <c r="P164" s="31">
        <v>1819614</v>
      </c>
      <c r="Q164" s="31">
        <v>6053700</v>
      </c>
      <c r="R164" s="31">
        <v>6916430</v>
      </c>
      <c r="S164" s="31">
        <v>7108303</v>
      </c>
      <c r="T164" s="36">
        <f t="shared" si="38"/>
        <v>1.0277416239302646</v>
      </c>
      <c r="U164" s="36">
        <f t="shared" si="39"/>
        <v>-0.62063657457021104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131000</v>
      </c>
      <c r="E165" s="31">
        <v>110000</v>
      </c>
      <c r="F165" s="31">
        <v>195614</v>
      </c>
      <c r="G165" s="36">
        <f t="shared" si="32"/>
        <v>1.493236641221374</v>
      </c>
      <c r="H165" s="31">
        <v>-123680</v>
      </c>
      <c r="I165" s="36">
        <f t="shared" si="33"/>
        <v>-0.94412213740458018</v>
      </c>
      <c r="J165" s="31">
        <v>756240</v>
      </c>
      <c r="K165" s="36">
        <f t="shared" si="34"/>
        <v>6.8749090909090906</v>
      </c>
      <c r="L165" s="31">
        <v>-687069</v>
      </c>
      <c r="M165" s="36">
        <f t="shared" si="35"/>
        <v>-6.2460818181818185</v>
      </c>
      <c r="N165" s="31">
        <f t="shared" si="36"/>
        <v>141105</v>
      </c>
      <c r="O165" s="36">
        <f t="shared" si="37"/>
        <v>1.2827727272727272</v>
      </c>
      <c r="P165" s="31">
        <v>148820</v>
      </c>
      <c r="Q165" s="31">
        <v>2098612</v>
      </c>
      <c r="R165" s="31">
        <v>2098612</v>
      </c>
      <c r="S165" s="31">
        <v>155436</v>
      </c>
      <c r="T165" s="36">
        <f t="shared" si="38"/>
        <v>7.4066097020316288E-2</v>
      </c>
      <c r="U165" s="36">
        <f t="shared" si="39"/>
        <v>-5.6167786587824216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33409866</v>
      </c>
      <c r="E166" s="31">
        <v>34892976</v>
      </c>
      <c r="F166" s="31">
        <v>14798735</v>
      </c>
      <c r="G166" s="36">
        <f t="shared" si="32"/>
        <v>0.44294505700801073</v>
      </c>
      <c r="H166" s="31">
        <v>11506096</v>
      </c>
      <c r="I166" s="36">
        <f t="shared" si="33"/>
        <v>0.34439216248278276</v>
      </c>
      <c r="J166" s="31">
        <v>7485445</v>
      </c>
      <c r="K166" s="36">
        <f t="shared" si="34"/>
        <v>0.21452584038690195</v>
      </c>
      <c r="L166" s="31">
        <v>68124</v>
      </c>
      <c r="M166" s="36">
        <f t="shared" si="35"/>
        <v>1.9523700128071622E-3</v>
      </c>
      <c r="N166" s="31">
        <f t="shared" si="36"/>
        <v>33858400</v>
      </c>
      <c r="O166" s="36">
        <f t="shared" si="37"/>
        <v>0.97035002116185221</v>
      </c>
      <c r="P166" s="31">
        <v>4665921</v>
      </c>
      <c r="Q166" s="31">
        <v>38800909</v>
      </c>
      <c r="R166" s="31">
        <v>38760179</v>
      </c>
      <c r="S166" s="31">
        <v>37231499</v>
      </c>
      <c r="T166" s="36">
        <f t="shared" si="38"/>
        <v>0.96056055365482185</v>
      </c>
      <c r="U166" s="36">
        <f t="shared" si="39"/>
        <v>-0.98539966707537485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305265</v>
      </c>
      <c r="E167" s="31">
        <v>838170</v>
      </c>
      <c r="F167" s="31">
        <v>4933</v>
      </c>
      <c r="G167" s="36">
        <f t="shared" si="32"/>
        <v>1.6159730070594402E-2</v>
      </c>
      <c r="H167" s="31">
        <v>0</v>
      </c>
      <c r="I167" s="36">
        <f t="shared" si="33"/>
        <v>0</v>
      </c>
      <c r="J167" s="31">
        <v>56647</v>
      </c>
      <c r="K167" s="36">
        <f t="shared" si="34"/>
        <v>6.7584141641910359E-2</v>
      </c>
      <c r="L167" s="31">
        <v>59668</v>
      </c>
      <c r="M167" s="36">
        <f t="shared" si="35"/>
        <v>7.1188422396411224E-2</v>
      </c>
      <c r="N167" s="31">
        <f t="shared" si="36"/>
        <v>121248</v>
      </c>
      <c r="O167" s="36">
        <f t="shared" si="37"/>
        <v>0.14465800493933212</v>
      </c>
      <c r="P167" s="31">
        <v>409351</v>
      </c>
      <c r="Q167" s="31">
        <v>1205000</v>
      </c>
      <c r="R167" s="31">
        <v>1205000</v>
      </c>
      <c r="S167" s="31">
        <v>518210</v>
      </c>
      <c r="T167" s="36">
        <f t="shared" si="38"/>
        <v>0.43004979253112036</v>
      </c>
      <c r="U167" s="36">
        <f t="shared" si="39"/>
        <v>-0.8542375614081803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638000</v>
      </c>
      <c r="E168" s="31">
        <v>638000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17180000</v>
      </c>
      <c r="R168" s="31">
        <v>16994244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39035635</v>
      </c>
      <c r="E169" s="32">
        <f>SUM(E164:E168)</f>
        <v>40902650</v>
      </c>
      <c r="F169" s="32">
        <f>SUM(F164:F168)</f>
        <v>16156712</v>
      </c>
      <c r="G169" s="37">
        <f t="shared" si="32"/>
        <v>0.41389648202213181</v>
      </c>
      <c r="H169" s="32">
        <f>SUM(H164:H168)</f>
        <v>12677585</v>
      </c>
      <c r="I169" s="37">
        <f t="shared" si="33"/>
        <v>0.32476953429859667</v>
      </c>
      <c r="J169" s="32">
        <f>SUM(J164:J168)</f>
        <v>9695377</v>
      </c>
      <c r="K169" s="37">
        <f t="shared" si="34"/>
        <v>0.23703542435514569</v>
      </c>
      <c r="L169" s="32">
        <f>SUM(L164:L168)</f>
        <v>131018</v>
      </c>
      <c r="M169" s="37">
        <f t="shared" si="35"/>
        <v>3.2031665429990475E-3</v>
      </c>
      <c r="N169" s="32">
        <f t="shared" si="36"/>
        <v>38660692</v>
      </c>
      <c r="O169" s="37">
        <f t="shared" si="37"/>
        <v>0.94518795236983422</v>
      </c>
      <c r="P169" s="32">
        <f>SUM(P164:P168)</f>
        <v>7043706</v>
      </c>
      <c r="Q169" s="32">
        <f>SUM(Q164:Q168)</f>
        <v>65338221</v>
      </c>
      <c r="R169" s="32">
        <f>SUM(R164:R168)</f>
        <v>65974465</v>
      </c>
      <c r="S169" s="32">
        <f>SUM(S164:S168)</f>
        <v>45013448</v>
      </c>
      <c r="T169" s="37">
        <f t="shared" si="38"/>
        <v>0.68228591167810149</v>
      </c>
      <c r="U169" s="37">
        <f t="shared" si="39"/>
        <v>-0.98139928043561164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707068224</v>
      </c>
      <c r="E170" s="32">
        <f>SUM(E105,E107:E111,E113:E120,E122:E125,E127:E131,E133:E136,E138:E143,E145:E149,E151:E156,E158:E162,E164:E168)</f>
        <v>821940906</v>
      </c>
      <c r="F170" s="32">
        <f>SUM(F105,F107:F111,F113:F120,F122:F125,F127:F131,F133:F136,F138:F143,F145:F149,F151:F156,F158:F162,F164:F168)</f>
        <v>292237635</v>
      </c>
      <c r="G170" s="37">
        <f t="shared" si="32"/>
        <v>0.41330896380375309</v>
      </c>
      <c r="H170" s="32">
        <f>SUM(H105,H107:H111,H113:H120,H122:H125,H127:H131,H133:H136,H138:H143,H145:H149,H151:H156,H158:H162,H164:H168)</f>
        <v>191380932</v>
      </c>
      <c r="I170" s="37">
        <f t="shared" si="33"/>
        <v>0.27066826863937815</v>
      </c>
      <c r="J170" s="32">
        <f>SUM(J105,J107:J111,J113:J120,J122:J125,J127:J131,J133:J136,J138:J143,J145:J149,J151:J156,J158:J162,J164:J168)</f>
        <v>221613415</v>
      </c>
      <c r="K170" s="37">
        <f t="shared" si="34"/>
        <v>0.26962207791614645</v>
      </c>
      <c r="L170" s="32">
        <f>SUM(L105,L107:L111,L113:L120,L122:L125,L127:L131,L133:L136,L138:L143,L145:L149,L151:L156,L158:L162,L164:L168)</f>
        <v>112542192</v>
      </c>
      <c r="M170" s="37">
        <f t="shared" si="35"/>
        <v>0.13692248576322832</v>
      </c>
      <c r="N170" s="32">
        <f t="shared" si="36"/>
        <v>817774174</v>
      </c>
      <c r="O170" s="37">
        <f t="shared" si="37"/>
        <v>0.99493061852794562</v>
      </c>
      <c r="P170" s="32">
        <f>SUM(P105,P107:P111,P113:P120,P122:P125,P127:P131,P133:P136,P138:P143,P145:P149,P151:P156,P158:P162,P164:P168)</f>
        <v>242393815</v>
      </c>
      <c r="Q170" s="32">
        <f>SUM(Q105,Q107:Q111,Q113:Q120,Q122:Q125,Q127:Q131,Q133:Q136,Q138:Q143,Q145:Q149,Q151:Q156,Q158:Q162,Q164:Q168)</f>
        <v>821856738</v>
      </c>
      <c r="R170" s="32">
        <f>SUM(R105,R107:R111,R113:R120,R122:R125,R127:R131,R133:R136,R138:R143,R145:R149,R151:R156,R158:R162,R164:R168)</f>
        <v>1030404570</v>
      </c>
      <c r="S170" s="32">
        <f>SUM(S105,S107:S111,S113:S120,S122:S125,S127:S131,S133:S136,S138:S143,S145:S149,S151:S156,S158:S162,S164:S168)</f>
        <v>853125470</v>
      </c>
      <c r="T170" s="37">
        <f t="shared" si="38"/>
        <v>0.827951947068713</v>
      </c>
      <c r="U170" s="37">
        <f t="shared" si="39"/>
        <v>-0.53570518290658531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820000</v>
      </c>
      <c r="E173" s="31">
        <v>2321315</v>
      </c>
      <c r="F173" s="31">
        <v>546453</v>
      </c>
      <c r="G173" s="36">
        <f t="shared" ref="G173:G205" si="40">IF(($D173     =0),0,($F173     /$D173     ))</f>
        <v>0.66640609756097557</v>
      </c>
      <c r="H173" s="31">
        <v>837015</v>
      </c>
      <c r="I173" s="36">
        <f t="shared" ref="I173:I205" si="41">IF(($D173     =0),0,($H173     /$D173     ))</f>
        <v>1.02075</v>
      </c>
      <c r="J173" s="31">
        <v>278219</v>
      </c>
      <c r="K173" s="36">
        <f t="shared" ref="K173:K205" si="42">IF(($E173     =0),0,($J173     /$E173     ))</f>
        <v>0.11985404824420641</v>
      </c>
      <c r="L173" s="31">
        <v>472317</v>
      </c>
      <c r="M173" s="36">
        <f t="shared" ref="M173:M205" si="43">IF(($E173     =0),0,($L173     /$E173     ))</f>
        <v>0.20346958512739546</v>
      </c>
      <c r="N173" s="31">
        <f t="shared" ref="N173:N205" si="44">$F173     +$H173     +$J173     +$L173</f>
        <v>2134004</v>
      </c>
      <c r="O173" s="36">
        <f t="shared" ref="O173:O205" si="45">IF(($E173     =0),0,($N173     /$E173     ))</f>
        <v>0.91930823692605268</v>
      </c>
      <c r="P173" s="31">
        <v>222868</v>
      </c>
      <c r="Q173" s="31">
        <v>1025000</v>
      </c>
      <c r="R173" s="31">
        <v>670000</v>
      </c>
      <c r="S173" s="31">
        <v>835424</v>
      </c>
      <c r="T173" s="36">
        <f t="shared" ref="T173:T205" si="46">IF(($R173     =0),0,($S173     /$R173     ))</f>
        <v>1.2469014925373134</v>
      </c>
      <c r="U173" s="36">
        <f t="shared" ref="U173:U205" si="47">IF(($P173     =0),0,(($L173     /$P173     )-1))</f>
        <v>1.1192679074609186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45843</v>
      </c>
      <c r="E174" s="31">
        <v>3430250</v>
      </c>
      <c r="F174" s="31">
        <v>714653</v>
      </c>
      <c r="G174" s="36">
        <f t="shared" si="40"/>
        <v>15.58914119931069</v>
      </c>
      <c r="H174" s="31">
        <v>684934</v>
      </c>
      <c r="I174" s="36">
        <f t="shared" si="41"/>
        <v>14.940863381541348</v>
      </c>
      <c r="J174" s="31">
        <v>1023444</v>
      </c>
      <c r="K174" s="36">
        <f t="shared" si="42"/>
        <v>0.29835842868595586</v>
      </c>
      <c r="L174" s="31">
        <v>1052042</v>
      </c>
      <c r="M174" s="36">
        <f t="shared" si="43"/>
        <v>0.30669543036221852</v>
      </c>
      <c r="N174" s="31">
        <f t="shared" si="44"/>
        <v>3475073</v>
      </c>
      <c r="O174" s="36">
        <f t="shared" si="45"/>
        <v>1.0130669776255374</v>
      </c>
      <c r="P174" s="31">
        <v>718421</v>
      </c>
      <c r="Q174" s="31">
        <v>43536</v>
      </c>
      <c r="R174" s="31">
        <v>43536</v>
      </c>
      <c r="S174" s="31">
        <v>3274900</v>
      </c>
      <c r="T174" s="36">
        <f t="shared" si="46"/>
        <v>75.222804116133773</v>
      </c>
      <c r="U174" s="36">
        <f t="shared" si="47"/>
        <v>0.46438091314145891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305100</v>
      </c>
      <c r="E175" s="31">
        <v>305100</v>
      </c>
      <c r="F175" s="31">
        <v>35334</v>
      </c>
      <c r="G175" s="36">
        <f t="shared" si="40"/>
        <v>0.11581120943952802</v>
      </c>
      <c r="H175" s="31">
        <v>44136</v>
      </c>
      <c r="I175" s="36">
        <f t="shared" si="41"/>
        <v>0.14466076696165192</v>
      </c>
      <c r="J175" s="31">
        <v>23576</v>
      </c>
      <c r="K175" s="36">
        <f t="shared" si="42"/>
        <v>7.727302523762701E-2</v>
      </c>
      <c r="L175" s="31">
        <v>139189</v>
      </c>
      <c r="M175" s="36">
        <f t="shared" si="43"/>
        <v>0.45620780072107503</v>
      </c>
      <c r="N175" s="31">
        <f t="shared" si="44"/>
        <v>242235</v>
      </c>
      <c r="O175" s="36">
        <f t="shared" si="45"/>
        <v>0.79395280235988197</v>
      </c>
      <c r="P175" s="31">
        <v>201644</v>
      </c>
      <c r="Q175" s="31">
        <v>300126</v>
      </c>
      <c r="R175" s="31">
        <v>300125</v>
      </c>
      <c r="S175" s="31">
        <v>362615</v>
      </c>
      <c r="T175" s="36">
        <f t="shared" si="46"/>
        <v>1.2082132444814662</v>
      </c>
      <c r="U175" s="36">
        <f t="shared" si="47"/>
        <v>-0.30972902739481467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305622</v>
      </c>
      <c r="E176" s="31">
        <v>260622</v>
      </c>
      <c r="F176" s="31">
        <v>98135</v>
      </c>
      <c r="G176" s="36">
        <f t="shared" si="40"/>
        <v>0.32109926641406705</v>
      </c>
      <c r="H176" s="31">
        <v>38985</v>
      </c>
      <c r="I176" s="36">
        <f t="shared" si="41"/>
        <v>0.12755953432671732</v>
      </c>
      <c r="J176" s="31">
        <v>52395</v>
      </c>
      <c r="K176" s="36">
        <f t="shared" si="42"/>
        <v>0.20103828533278081</v>
      </c>
      <c r="L176" s="31">
        <v>99049</v>
      </c>
      <c r="M176" s="36">
        <f t="shared" si="43"/>
        <v>0.38004849935922524</v>
      </c>
      <c r="N176" s="31">
        <f t="shared" si="44"/>
        <v>288564</v>
      </c>
      <c r="O176" s="36">
        <f t="shared" si="45"/>
        <v>1.1072127448949052</v>
      </c>
      <c r="P176" s="31">
        <v>91522</v>
      </c>
      <c r="Q176" s="31">
        <v>290239</v>
      </c>
      <c r="R176" s="31">
        <v>290239</v>
      </c>
      <c r="S176" s="31">
        <v>200607</v>
      </c>
      <c r="T176" s="36">
        <f t="shared" si="46"/>
        <v>0.69117864932004314</v>
      </c>
      <c r="U176" s="36">
        <f t="shared" si="47"/>
        <v>8.2242520923930806E-2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2996823</v>
      </c>
      <c r="E177" s="31">
        <v>3004610</v>
      </c>
      <c r="F177" s="31">
        <v>957016</v>
      </c>
      <c r="G177" s="36">
        <f t="shared" si="40"/>
        <v>0.3193435181190214</v>
      </c>
      <c r="H177" s="31">
        <v>665534</v>
      </c>
      <c r="I177" s="36">
        <f t="shared" si="41"/>
        <v>0.22207984922699806</v>
      </c>
      <c r="J177" s="31">
        <v>1020356</v>
      </c>
      <c r="K177" s="36">
        <f t="shared" si="42"/>
        <v>0.3395968195539521</v>
      </c>
      <c r="L177" s="31">
        <v>1379038</v>
      </c>
      <c r="M177" s="36">
        <f t="shared" si="43"/>
        <v>0.45897404322025154</v>
      </c>
      <c r="N177" s="31">
        <f t="shared" si="44"/>
        <v>4021944</v>
      </c>
      <c r="O177" s="36">
        <f t="shared" si="45"/>
        <v>1.3385910317811629</v>
      </c>
      <c r="P177" s="31">
        <v>1245568</v>
      </c>
      <c r="Q177" s="31">
        <v>3213238</v>
      </c>
      <c r="R177" s="31">
        <v>2839299</v>
      </c>
      <c r="S177" s="31">
        <v>4109132</v>
      </c>
      <c r="T177" s="36">
        <f t="shared" si="46"/>
        <v>1.4472346871534136</v>
      </c>
      <c r="U177" s="36">
        <f t="shared" si="47"/>
        <v>0.10715593207275709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9458783</v>
      </c>
      <c r="G178" s="36">
        <f t="shared" si="40"/>
        <v>0</v>
      </c>
      <c r="H178" s="31">
        <v>10025397</v>
      </c>
      <c r="I178" s="36">
        <f t="shared" si="41"/>
        <v>0</v>
      </c>
      <c r="J178" s="31">
        <v>10325822</v>
      </c>
      <c r="K178" s="36">
        <f t="shared" si="42"/>
        <v>0</v>
      </c>
      <c r="L178" s="31">
        <v>10985052</v>
      </c>
      <c r="M178" s="36">
        <f t="shared" si="43"/>
        <v>0</v>
      </c>
      <c r="N178" s="31">
        <f t="shared" si="44"/>
        <v>40795054</v>
      </c>
      <c r="O178" s="36">
        <f t="shared" si="45"/>
        <v>0</v>
      </c>
      <c r="P178" s="31">
        <v>8834899</v>
      </c>
      <c r="Q178" s="31">
        <v>0</v>
      </c>
      <c r="R178" s="31">
        <v>0</v>
      </c>
      <c r="S178" s="31">
        <v>24729309</v>
      </c>
      <c r="T178" s="36">
        <f t="shared" si="46"/>
        <v>0</v>
      </c>
      <c r="U178" s="36">
        <f t="shared" si="47"/>
        <v>0.24337041091245082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4473388</v>
      </c>
      <c r="E179" s="32">
        <f>SUM(E173:E178)</f>
        <v>9321897</v>
      </c>
      <c r="F179" s="32">
        <f>SUM(F173:F178)</f>
        <v>11810374</v>
      </c>
      <c r="G179" s="37">
        <f t="shared" si="40"/>
        <v>2.6401407613200556</v>
      </c>
      <c r="H179" s="32">
        <f>SUM(H173:H178)</f>
        <v>12296001</v>
      </c>
      <c r="I179" s="37">
        <f t="shared" si="41"/>
        <v>2.7486998668570668</v>
      </c>
      <c r="J179" s="32">
        <f>SUM(J173:J178)</f>
        <v>12723812</v>
      </c>
      <c r="K179" s="37">
        <f t="shared" si="42"/>
        <v>1.3649380592812814</v>
      </c>
      <c r="L179" s="32">
        <f>SUM(L173:L178)</f>
        <v>14126687</v>
      </c>
      <c r="M179" s="37">
        <f t="shared" si="43"/>
        <v>1.5154304966038565</v>
      </c>
      <c r="N179" s="32">
        <f t="shared" si="44"/>
        <v>50956874</v>
      </c>
      <c r="O179" s="37">
        <f t="shared" si="45"/>
        <v>5.466363123299903</v>
      </c>
      <c r="P179" s="32">
        <f>SUM(P173:P178)</f>
        <v>11314922</v>
      </c>
      <c r="Q179" s="32">
        <f>SUM(Q173:Q178)</f>
        <v>4872139</v>
      </c>
      <c r="R179" s="32">
        <f>SUM(R173:R178)</f>
        <v>4143199</v>
      </c>
      <c r="S179" s="32">
        <f>SUM(S173:S178)</f>
        <v>33511987</v>
      </c>
      <c r="T179" s="37">
        <f t="shared" si="46"/>
        <v>8.0884328751768866</v>
      </c>
      <c r="U179" s="37">
        <f t="shared" si="47"/>
        <v>0.2485006083117498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84437707</v>
      </c>
      <c r="E180" s="31">
        <v>84437707</v>
      </c>
      <c r="F180" s="31">
        <v>768300</v>
      </c>
      <c r="G180" s="36">
        <f t="shared" si="40"/>
        <v>9.0990154434203198E-3</v>
      </c>
      <c r="H180" s="31">
        <v>972331</v>
      </c>
      <c r="I180" s="36">
        <f t="shared" si="41"/>
        <v>1.1515364812073828E-2</v>
      </c>
      <c r="J180" s="31">
        <v>700322</v>
      </c>
      <c r="K180" s="36">
        <f t="shared" si="42"/>
        <v>8.2939485791578872E-3</v>
      </c>
      <c r="L180" s="31">
        <v>224406</v>
      </c>
      <c r="M180" s="36">
        <f t="shared" si="43"/>
        <v>2.6576515158091632E-3</v>
      </c>
      <c r="N180" s="31">
        <f t="shared" si="44"/>
        <v>2665359</v>
      </c>
      <c r="O180" s="36">
        <f t="shared" si="45"/>
        <v>3.1565980350461195E-2</v>
      </c>
      <c r="P180" s="31">
        <v>251555</v>
      </c>
      <c r="Q180" s="31">
        <v>30839479</v>
      </c>
      <c r="R180" s="31">
        <v>30839479</v>
      </c>
      <c r="S180" s="31">
        <v>2664915</v>
      </c>
      <c r="T180" s="36">
        <f t="shared" si="46"/>
        <v>8.6412452039154097E-2</v>
      </c>
      <c r="U180" s="36">
        <f t="shared" si="47"/>
        <v>-0.10792470831428513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37587342</v>
      </c>
      <c r="E181" s="31">
        <v>24981771</v>
      </c>
      <c r="F181" s="31">
        <v>2049514</v>
      </c>
      <c r="G181" s="36">
        <f t="shared" si="40"/>
        <v>5.4526707421876229E-2</v>
      </c>
      <c r="H181" s="31">
        <v>9936584</v>
      </c>
      <c r="I181" s="36">
        <f t="shared" si="41"/>
        <v>0.26435984752526531</v>
      </c>
      <c r="J181" s="31">
        <v>2257481</v>
      </c>
      <c r="K181" s="36">
        <f t="shared" si="42"/>
        <v>9.0365130638656477E-2</v>
      </c>
      <c r="L181" s="31">
        <v>4466519</v>
      </c>
      <c r="M181" s="36">
        <f t="shared" si="43"/>
        <v>0.17879112733841007</v>
      </c>
      <c r="N181" s="31">
        <f t="shared" si="44"/>
        <v>18710098</v>
      </c>
      <c r="O181" s="36">
        <f t="shared" si="45"/>
        <v>0.7489500243997913</v>
      </c>
      <c r="P181" s="31">
        <v>3582245</v>
      </c>
      <c r="Q181" s="31">
        <v>35306200</v>
      </c>
      <c r="R181" s="31">
        <v>27334300</v>
      </c>
      <c r="S181" s="31">
        <v>17534808</v>
      </c>
      <c r="T181" s="36">
        <f t="shared" si="46"/>
        <v>0.64149467884672373</v>
      </c>
      <c r="U181" s="36">
        <f t="shared" si="47"/>
        <v>0.24684911277704336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61242743</v>
      </c>
      <c r="E182" s="31">
        <v>61242743</v>
      </c>
      <c r="F182" s="31">
        <v>1545625</v>
      </c>
      <c r="G182" s="36">
        <f t="shared" si="40"/>
        <v>2.5237684079565149E-2</v>
      </c>
      <c r="H182" s="31">
        <v>836173</v>
      </c>
      <c r="I182" s="36">
        <f t="shared" si="41"/>
        <v>1.3653421761334238E-2</v>
      </c>
      <c r="J182" s="31">
        <v>177980</v>
      </c>
      <c r="K182" s="36">
        <f t="shared" si="42"/>
        <v>2.9061402426080098E-3</v>
      </c>
      <c r="L182" s="31">
        <v>1318354</v>
      </c>
      <c r="M182" s="36">
        <f t="shared" si="43"/>
        <v>2.1526697457035848E-2</v>
      </c>
      <c r="N182" s="31">
        <f t="shared" si="44"/>
        <v>3878132</v>
      </c>
      <c r="O182" s="36">
        <f t="shared" si="45"/>
        <v>6.3323943540543243E-2</v>
      </c>
      <c r="P182" s="31">
        <v>9032782</v>
      </c>
      <c r="Q182" s="31">
        <v>80647352</v>
      </c>
      <c r="R182" s="31">
        <v>54438712</v>
      </c>
      <c r="S182" s="31">
        <v>19275597</v>
      </c>
      <c r="T182" s="36">
        <f t="shared" si="46"/>
        <v>0.35407885844176473</v>
      </c>
      <c r="U182" s="36">
        <f t="shared" si="47"/>
        <v>-0.85404784483894325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88863394</v>
      </c>
      <c r="E183" s="31">
        <v>60191296</v>
      </c>
      <c r="F183" s="31">
        <v>595403</v>
      </c>
      <c r="G183" s="36">
        <f t="shared" si="40"/>
        <v>6.7002054861870341E-3</v>
      </c>
      <c r="H183" s="31">
        <v>423617</v>
      </c>
      <c r="I183" s="36">
        <f t="shared" si="41"/>
        <v>4.7670585258087258E-3</v>
      </c>
      <c r="J183" s="31">
        <v>1588157</v>
      </c>
      <c r="K183" s="36">
        <f t="shared" si="42"/>
        <v>2.6385160405916496E-2</v>
      </c>
      <c r="L183" s="31">
        <v>12233792</v>
      </c>
      <c r="M183" s="36">
        <f t="shared" si="43"/>
        <v>0.20324852284290407</v>
      </c>
      <c r="N183" s="31">
        <f t="shared" si="44"/>
        <v>14840969</v>
      </c>
      <c r="O183" s="36">
        <f t="shared" si="45"/>
        <v>0.24656337354822863</v>
      </c>
      <c r="P183" s="31">
        <v>2510134</v>
      </c>
      <c r="Q183" s="31">
        <v>73881988</v>
      </c>
      <c r="R183" s="31">
        <v>90033480</v>
      </c>
      <c r="S183" s="31">
        <v>10029497</v>
      </c>
      <c r="T183" s="36">
        <f t="shared" si="46"/>
        <v>0.11139741571690887</v>
      </c>
      <c r="U183" s="36">
        <f t="shared" si="47"/>
        <v>3.8737605243385413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136904893</v>
      </c>
      <c r="E184" s="31">
        <v>136808068</v>
      </c>
      <c r="F184" s="31">
        <v>46073956</v>
      </c>
      <c r="G184" s="36">
        <f t="shared" si="40"/>
        <v>0.33653987808894459</v>
      </c>
      <c r="H184" s="31">
        <v>41304862</v>
      </c>
      <c r="I184" s="36">
        <f t="shared" si="41"/>
        <v>0.30170479005450884</v>
      </c>
      <c r="J184" s="31">
        <v>36752529</v>
      </c>
      <c r="K184" s="36">
        <f t="shared" si="42"/>
        <v>0.26864299406669495</v>
      </c>
      <c r="L184" s="31">
        <v>12974760</v>
      </c>
      <c r="M184" s="36">
        <f t="shared" si="43"/>
        <v>9.4839143551095254E-2</v>
      </c>
      <c r="N184" s="31">
        <f t="shared" si="44"/>
        <v>137106107</v>
      </c>
      <c r="O184" s="36">
        <f t="shared" si="45"/>
        <v>1.0021785191791466</v>
      </c>
      <c r="P184" s="31">
        <v>6191510</v>
      </c>
      <c r="Q184" s="31">
        <v>310317439</v>
      </c>
      <c r="R184" s="31">
        <v>931841484</v>
      </c>
      <c r="S184" s="31">
        <v>893928445</v>
      </c>
      <c r="T184" s="36">
        <f t="shared" si="46"/>
        <v>0.95931385364251498</v>
      </c>
      <c r="U184" s="36">
        <f t="shared" si="47"/>
        <v>1.0955728085717378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409036079</v>
      </c>
      <c r="E185" s="32">
        <f>SUM(E180:E184)</f>
        <v>367661585</v>
      </c>
      <c r="F185" s="32">
        <f>SUM(F180:F184)</f>
        <v>51032798</v>
      </c>
      <c r="G185" s="37">
        <f t="shared" si="40"/>
        <v>0.1247635615048031</v>
      </c>
      <c r="H185" s="32">
        <f>SUM(H180:H184)</f>
        <v>53473567</v>
      </c>
      <c r="I185" s="37">
        <f t="shared" si="41"/>
        <v>0.13073068549534966</v>
      </c>
      <c r="J185" s="32">
        <f>SUM(J180:J184)</f>
        <v>41476469</v>
      </c>
      <c r="K185" s="37">
        <f t="shared" si="42"/>
        <v>0.11281153836074552</v>
      </c>
      <c r="L185" s="32">
        <f>SUM(L180:L184)</f>
        <v>31217831</v>
      </c>
      <c r="M185" s="37">
        <f t="shared" si="43"/>
        <v>8.4909145457771992E-2</v>
      </c>
      <c r="N185" s="32">
        <f t="shared" si="44"/>
        <v>177200665</v>
      </c>
      <c r="O185" s="37">
        <f t="shared" si="45"/>
        <v>0.48196676571472652</v>
      </c>
      <c r="P185" s="32">
        <f>SUM(P180:P184)</f>
        <v>21568226</v>
      </c>
      <c r="Q185" s="32">
        <f>SUM(Q180:Q184)</f>
        <v>530992458</v>
      </c>
      <c r="R185" s="32">
        <f>SUM(R180:R184)</f>
        <v>1134487455</v>
      </c>
      <c r="S185" s="32">
        <f>SUM(S180:S184)</f>
        <v>943433262</v>
      </c>
      <c r="T185" s="37">
        <f t="shared" si="46"/>
        <v>0.83159426562367766</v>
      </c>
      <c r="U185" s="37">
        <f t="shared" si="47"/>
        <v>0.44739910459024301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9722374</v>
      </c>
      <c r="E186" s="31">
        <v>10012571</v>
      </c>
      <c r="F186" s="31">
        <v>36679</v>
      </c>
      <c r="G186" s="36">
        <f t="shared" si="40"/>
        <v>3.7726382465846304E-3</v>
      </c>
      <c r="H186" s="31">
        <v>28656</v>
      </c>
      <c r="I186" s="36">
        <f t="shared" si="41"/>
        <v>2.9474282721483457E-3</v>
      </c>
      <c r="J186" s="31">
        <v>8022028</v>
      </c>
      <c r="K186" s="36">
        <f t="shared" si="42"/>
        <v>0.80119561698988206</v>
      </c>
      <c r="L186" s="31">
        <v>93202</v>
      </c>
      <c r="M186" s="36">
        <f t="shared" si="43"/>
        <v>9.3084982868036591E-3</v>
      </c>
      <c r="N186" s="31">
        <f t="shared" si="44"/>
        <v>8180565</v>
      </c>
      <c r="O186" s="36">
        <f t="shared" si="45"/>
        <v>0.81702941232576531</v>
      </c>
      <c r="P186" s="31">
        <v>4691552</v>
      </c>
      <c r="Q186" s="31">
        <v>10575328</v>
      </c>
      <c r="R186" s="31">
        <v>14632528</v>
      </c>
      <c r="S186" s="31">
        <v>6206786</v>
      </c>
      <c r="T186" s="36">
        <f t="shared" si="46"/>
        <v>0.42417728501869262</v>
      </c>
      <c r="U186" s="36">
        <f t="shared" si="47"/>
        <v>-0.98013407929827912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2226786</v>
      </c>
      <c r="E187" s="31">
        <v>1658869</v>
      </c>
      <c r="F187" s="31">
        <v>201688</v>
      </c>
      <c r="G187" s="36">
        <f t="shared" si="40"/>
        <v>9.0573589020229162E-2</v>
      </c>
      <c r="H187" s="31">
        <v>157555</v>
      </c>
      <c r="I187" s="36">
        <f t="shared" si="41"/>
        <v>7.0754441603279344E-2</v>
      </c>
      <c r="J187" s="31">
        <v>34510</v>
      </c>
      <c r="K187" s="36">
        <f t="shared" si="42"/>
        <v>2.0803330461899042E-2</v>
      </c>
      <c r="L187" s="31">
        <v>38336</v>
      </c>
      <c r="M187" s="36">
        <f t="shared" si="43"/>
        <v>2.3109721141331835E-2</v>
      </c>
      <c r="N187" s="31">
        <f t="shared" si="44"/>
        <v>432089</v>
      </c>
      <c r="O187" s="36">
        <f t="shared" si="45"/>
        <v>0.2604720445074325</v>
      </c>
      <c r="P187" s="31">
        <v>1420172</v>
      </c>
      <c r="Q187" s="31">
        <v>2152554</v>
      </c>
      <c r="R187" s="31">
        <v>2167210</v>
      </c>
      <c r="S187" s="31">
        <v>2044909</v>
      </c>
      <c r="T187" s="36">
        <f t="shared" si="46"/>
        <v>0.94356753614093691</v>
      </c>
      <c r="U187" s="36">
        <f t="shared" si="47"/>
        <v>-0.97300608658669518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29091796</v>
      </c>
      <c r="E188" s="31">
        <v>30225611</v>
      </c>
      <c r="F188" s="31">
        <v>3934183</v>
      </c>
      <c r="G188" s="36">
        <f t="shared" si="40"/>
        <v>0.135233417696178</v>
      </c>
      <c r="H188" s="31">
        <v>4501457</v>
      </c>
      <c r="I188" s="36">
        <f t="shared" si="41"/>
        <v>0.15473286695671865</v>
      </c>
      <c r="J188" s="31">
        <v>3979310</v>
      </c>
      <c r="K188" s="36">
        <f t="shared" si="42"/>
        <v>0.13165358344617087</v>
      </c>
      <c r="L188" s="31">
        <v>4392909</v>
      </c>
      <c r="M188" s="36">
        <f t="shared" si="43"/>
        <v>0.14533731013741955</v>
      </c>
      <c r="N188" s="31">
        <f t="shared" si="44"/>
        <v>16807859</v>
      </c>
      <c r="O188" s="36">
        <f t="shared" si="45"/>
        <v>0.55608004086335927</v>
      </c>
      <c r="P188" s="31">
        <v>1841736</v>
      </c>
      <c r="Q188" s="31">
        <v>27785865</v>
      </c>
      <c r="R188" s="31">
        <v>27785865</v>
      </c>
      <c r="S188" s="31">
        <v>14305558</v>
      </c>
      <c r="T188" s="36">
        <f t="shared" si="46"/>
        <v>0.51485019451436909</v>
      </c>
      <c r="U188" s="36">
        <f t="shared" si="47"/>
        <v>1.3852001589804401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19604527</v>
      </c>
      <c r="E189" s="31">
        <v>1329448</v>
      </c>
      <c r="F189" s="31">
        <v>351269</v>
      </c>
      <c r="G189" s="36">
        <f t="shared" si="40"/>
        <v>1.7917749303515459E-2</v>
      </c>
      <c r="H189" s="31">
        <v>141547</v>
      </c>
      <c r="I189" s="36">
        <f t="shared" si="41"/>
        <v>7.2201180880314018E-3</v>
      </c>
      <c r="J189" s="31">
        <v>124513</v>
      </c>
      <c r="K189" s="36">
        <f t="shared" si="42"/>
        <v>9.3657668445851217E-2</v>
      </c>
      <c r="L189" s="31">
        <v>398476</v>
      </c>
      <c r="M189" s="36">
        <f t="shared" si="43"/>
        <v>0.29973041442764214</v>
      </c>
      <c r="N189" s="31">
        <f t="shared" si="44"/>
        <v>1015805</v>
      </c>
      <c r="O189" s="36">
        <f t="shared" si="45"/>
        <v>0.76408027993573269</v>
      </c>
      <c r="P189" s="31">
        <v>-84620</v>
      </c>
      <c r="Q189" s="31">
        <v>18529778</v>
      </c>
      <c r="R189" s="31">
        <v>18636778</v>
      </c>
      <c r="S189" s="31">
        <v>394091</v>
      </c>
      <c r="T189" s="36">
        <f t="shared" si="46"/>
        <v>2.1145876180957889E-2</v>
      </c>
      <c r="U189" s="36">
        <f t="shared" si="47"/>
        <v>-5.7090049633656346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18099000</v>
      </c>
      <c r="E190" s="31">
        <v>16538000</v>
      </c>
      <c r="F190" s="31">
        <v>6829966</v>
      </c>
      <c r="G190" s="36">
        <f t="shared" si="40"/>
        <v>0.37736703685286482</v>
      </c>
      <c r="H190" s="31">
        <v>5950364</v>
      </c>
      <c r="I190" s="36">
        <f t="shared" si="41"/>
        <v>0.32876755621857562</v>
      </c>
      <c r="J190" s="31">
        <v>4370886</v>
      </c>
      <c r="K190" s="36">
        <f t="shared" si="42"/>
        <v>0.26429350586527994</v>
      </c>
      <c r="L190" s="31">
        <v>914087</v>
      </c>
      <c r="M190" s="36">
        <f t="shared" si="43"/>
        <v>5.5271919216350225E-2</v>
      </c>
      <c r="N190" s="31">
        <f t="shared" si="44"/>
        <v>18065303</v>
      </c>
      <c r="O190" s="36">
        <f t="shared" si="45"/>
        <v>1.0923511307292297</v>
      </c>
      <c r="P190" s="31">
        <v>439913</v>
      </c>
      <c r="Q190" s="31">
        <v>17917000</v>
      </c>
      <c r="R190" s="31">
        <v>18757000</v>
      </c>
      <c r="S190" s="31">
        <v>3981568281</v>
      </c>
      <c r="T190" s="36">
        <f t="shared" si="46"/>
        <v>212.27106045742923</v>
      </c>
      <c r="U190" s="36">
        <f t="shared" si="47"/>
        <v>1.0778813083496055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78744483</v>
      </c>
      <c r="E191" s="32">
        <f>SUM(E186:E190)</f>
        <v>59764499</v>
      </c>
      <c r="F191" s="32">
        <f>SUM(F186:F190)</f>
        <v>11353785</v>
      </c>
      <c r="G191" s="37">
        <f t="shared" si="40"/>
        <v>0.14418514881861627</v>
      </c>
      <c r="H191" s="32">
        <f>SUM(H186:H190)</f>
        <v>10779579</v>
      </c>
      <c r="I191" s="37">
        <f t="shared" si="41"/>
        <v>0.13689313319893154</v>
      </c>
      <c r="J191" s="32">
        <f>SUM(J186:J190)</f>
        <v>16531247</v>
      </c>
      <c r="K191" s="37">
        <f t="shared" si="42"/>
        <v>0.27660646833164282</v>
      </c>
      <c r="L191" s="32">
        <f>SUM(L186:L190)</f>
        <v>5837010</v>
      </c>
      <c r="M191" s="37">
        <f t="shared" si="43"/>
        <v>9.7666843990443217E-2</v>
      </c>
      <c r="N191" s="32">
        <f t="shared" si="44"/>
        <v>44501621</v>
      </c>
      <c r="O191" s="37">
        <f t="shared" si="45"/>
        <v>0.74461631477911328</v>
      </c>
      <c r="P191" s="32">
        <f>SUM(P186:P190)</f>
        <v>8308753</v>
      </c>
      <c r="Q191" s="32">
        <f>SUM(Q186:Q190)</f>
        <v>76960525</v>
      </c>
      <c r="R191" s="32">
        <f>SUM(R186:R190)</f>
        <v>81979381</v>
      </c>
      <c r="S191" s="32">
        <f>SUM(S186:S190)</f>
        <v>4004519625</v>
      </c>
      <c r="T191" s="37">
        <f t="shared" si="46"/>
        <v>48.847888043946078</v>
      </c>
      <c r="U191" s="37">
        <f t="shared" si="47"/>
        <v>-0.29748663848835077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689209</v>
      </c>
      <c r="E192" s="31">
        <v>741463</v>
      </c>
      <c r="F192" s="31">
        <v>204960</v>
      </c>
      <c r="G192" s="36">
        <f t="shared" si="40"/>
        <v>0.29738439283294327</v>
      </c>
      <c r="H192" s="31">
        <v>243372</v>
      </c>
      <c r="I192" s="36">
        <f t="shared" si="41"/>
        <v>0.35311784959279408</v>
      </c>
      <c r="J192" s="31">
        <v>48199</v>
      </c>
      <c r="K192" s="36">
        <f t="shared" si="42"/>
        <v>6.5005266614787255E-2</v>
      </c>
      <c r="L192" s="31">
        <v>227435</v>
      </c>
      <c r="M192" s="36">
        <f t="shared" si="43"/>
        <v>0.3067381649522633</v>
      </c>
      <c r="N192" s="31">
        <f t="shared" si="44"/>
        <v>723966</v>
      </c>
      <c r="O192" s="36">
        <f t="shared" si="45"/>
        <v>0.97640205917220413</v>
      </c>
      <c r="P192" s="31">
        <v>24587</v>
      </c>
      <c r="Q192" s="31">
        <v>340294</v>
      </c>
      <c r="R192" s="31">
        <v>1023325</v>
      </c>
      <c r="S192" s="31">
        <v>467850</v>
      </c>
      <c r="T192" s="36">
        <f t="shared" si="46"/>
        <v>0.4571861334375687</v>
      </c>
      <c r="U192" s="36">
        <f t="shared" si="47"/>
        <v>8.2502135274738677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1030598</v>
      </c>
      <c r="E193" s="31">
        <v>1323489</v>
      </c>
      <c r="F193" s="31">
        <v>415055</v>
      </c>
      <c r="G193" s="36">
        <f t="shared" si="40"/>
        <v>0.40273220014011285</v>
      </c>
      <c r="H193" s="31">
        <v>73295</v>
      </c>
      <c r="I193" s="36">
        <f t="shared" si="41"/>
        <v>7.111890378207604E-2</v>
      </c>
      <c r="J193" s="31">
        <v>241755</v>
      </c>
      <c r="K193" s="36">
        <f t="shared" si="42"/>
        <v>0.1826649107019401</v>
      </c>
      <c r="L193" s="31">
        <v>254181</v>
      </c>
      <c r="M193" s="36">
        <f t="shared" si="43"/>
        <v>0.19205373070724427</v>
      </c>
      <c r="N193" s="31">
        <f t="shared" si="44"/>
        <v>984286</v>
      </c>
      <c r="O193" s="36">
        <f t="shared" si="45"/>
        <v>0.7437054633623702</v>
      </c>
      <c r="P193" s="31">
        <v>451054</v>
      </c>
      <c r="Q193" s="31">
        <v>978723</v>
      </c>
      <c r="R193" s="31">
        <v>978723</v>
      </c>
      <c r="S193" s="31">
        <v>1240696</v>
      </c>
      <c r="T193" s="36">
        <f t="shared" si="46"/>
        <v>1.2676681757759856</v>
      </c>
      <c r="U193" s="36">
        <f t="shared" si="47"/>
        <v>-0.43647323823755024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2516407</v>
      </c>
      <c r="E194" s="31">
        <v>2415157</v>
      </c>
      <c r="F194" s="31">
        <v>507571</v>
      </c>
      <c r="G194" s="36">
        <f t="shared" si="40"/>
        <v>0.20170465270522614</v>
      </c>
      <c r="H194" s="31">
        <v>1032448</v>
      </c>
      <c r="I194" s="36">
        <f t="shared" si="41"/>
        <v>0.4102865712899384</v>
      </c>
      <c r="J194" s="31">
        <v>271830</v>
      </c>
      <c r="K194" s="36">
        <f t="shared" si="42"/>
        <v>0.11255168918625166</v>
      </c>
      <c r="L194" s="31">
        <v>246574</v>
      </c>
      <c r="M194" s="36">
        <f t="shared" si="43"/>
        <v>0.10209439800393928</v>
      </c>
      <c r="N194" s="31">
        <f t="shared" si="44"/>
        <v>2058423</v>
      </c>
      <c r="O194" s="36">
        <f t="shared" si="45"/>
        <v>0.85229366041213883</v>
      </c>
      <c r="P194" s="31">
        <v>1705434</v>
      </c>
      <c r="Q194" s="31">
        <v>2066789</v>
      </c>
      <c r="R194" s="31">
        <v>2086698</v>
      </c>
      <c r="S194" s="31">
        <v>3341258</v>
      </c>
      <c r="T194" s="36">
        <f t="shared" si="46"/>
        <v>1.6012178091894467</v>
      </c>
      <c r="U194" s="36">
        <f t="shared" si="47"/>
        <v>-0.85541862071472718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11209215</v>
      </c>
      <c r="E195" s="31">
        <v>11217215</v>
      </c>
      <c r="F195" s="31">
        <v>1832835</v>
      </c>
      <c r="G195" s="36">
        <f t="shared" si="40"/>
        <v>0.16351145017737639</v>
      </c>
      <c r="H195" s="31">
        <v>2031586</v>
      </c>
      <c r="I195" s="36">
        <f t="shared" si="41"/>
        <v>0.18124248665049247</v>
      </c>
      <c r="J195" s="31">
        <v>1999540</v>
      </c>
      <c r="K195" s="36">
        <f t="shared" si="42"/>
        <v>0.17825636755647459</v>
      </c>
      <c r="L195" s="31">
        <v>1856760</v>
      </c>
      <c r="M195" s="36">
        <f t="shared" si="43"/>
        <v>0.16552771788719392</v>
      </c>
      <c r="N195" s="31">
        <f t="shared" si="44"/>
        <v>7720721</v>
      </c>
      <c r="O195" s="36">
        <f t="shared" si="45"/>
        <v>0.68829214738239397</v>
      </c>
      <c r="P195" s="31">
        <v>1138199</v>
      </c>
      <c r="Q195" s="31">
        <v>10089462</v>
      </c>
      <c r="R195" s="31">
        <v>10321362</v>
      </c>
      <c r="S195" s="31">
        <v>3413025</v>
      </c>
      <c r="T195" s="36">
        <f t="shared" si="46"/>
        <v>0.33067583522407218</v>
      </c>
      <c r="U195" s="36">
        <f t="shared" si="47"/>
        <v>0.63131403208050618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151308700</v>
      </c>
      <c r="E196" s="31">
        <v>150308700</v>
      </c>
      <c r="F196" s="31">
        <v>61385588</v>
      </c>
      <c r="G196" s="36">
        <f t="shared" si="40"/>
        <v>0.40569767633982712</v>
      </c>
      <c r="H196" s="31">
        <v>49500382</v>
      </c>
      <c r="I196" s="36">
        <f t="shared" si="41"/>
        <v>0.32714828691278164</v>
      </c>
      <c r="J196" s="31">
        <v>36350114</v>
      </c>
      <c r="K196" s="36">
        <f t="shared" si="42"/>
        <v>0.24183639403441051</v>
      </c>
      <c r="L196" s="31">
        <v>2877976</v>
      </c>
      <c r="M196" s="36">
        <f t="shared" si="43"/>
        <v>1.914710193089289E-2</v>
      </c>
      <c r="N196" s="31">
        <f t="shared" si="44"/>
        <v>150114060</v>
      </c>
      <c r="O196" s="36">
        <f t="shared" si="45"/>
        <v>0.99870506497627887</v>
      </c>
      <c r="P196" s="31">
        <v>2245125</v>
      </c>
      <c r="Q196" s="31">
        <v>140420000</v>
      </c>
      <c r="R196" s="31">
        <v>140421000</v>
      </c>
      <c r="S196" s="31">
        <v>137426294</v>
      </c>
      <c r="T196" s="36">
        <f t="shared" si="46"/>
        <v>0.9786733750649832</v>
      </c>
      <c r="U196" s="36">
        <f t="shared" si="47"/>
        <v>0.28187784644507552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166754129</v>
      </c>
      <c r="E198" s="32">
        <f>SUM(E192:E197)</f>
        <v>166006024</v>
      </c>
      <c r="F198" s="32">
        <f>SUM(F192:F197)</f>
        <v>64346009</v>
      </c>
      <c r="G198" s="37">
        <f t="shared" si="40"/>
        <v>0.38587355758968944</v>
      </c>
      <c r="H198" s="32">
        <f>SUM(H192:H197)</f>
        <v>52881083</v>
      </c>
      <c r="I198" s="37">
        <f t="shared" si="41"/>
        <v>0.31712008162628463</v>
      </c>
      <c r="J198" s="32">
        <f>SUM(J192:J197)</f>
        <v>38911438</v>
      </c>
      <c r="K198" s="37">
        <f t="shared" si="42"/>
        <v>0.23439774691549747</v>
      </c>
      <c r="L198" s="32">
        <f>SUM(L192:L197)</f>
        <v>5462926</v>
      </c>
      <c r="M198" s="37">
        <f t="shared" si="43"/>
        <v>3.2907998567570054E-2</v>
      </c>
      <c r="N198" s="32">
        <f t="shared" si="44"/>
        <v>161601456</v>
      </c>
      <c r="O198" s="37">
        <f t="shared" si="45"/>
        <v>0.97346742067625214</v>
      </c>
      <c r="P198" s="32">
        <f>SUM(P192:P197)</f>
        <v>5564399</v>
      </c>
      <c r="Q198" s="32">
        <f>SUM(Q192:Q197)</f>
        <v>153895268</v>
      </c>
      <c r="R198" s="32">
        <f>SUM(R192:R197)</f>
        <v>154831108</v>
      </c>
      <c r="S198" s="32">
        <f>SUM(S192:S197)</f>
        <v>145889123</v>
      </c>
      <c r="T198" s="37">
        <f t="shared" si="46"/>
        <v>0.94224684486530963</v>
      </c>
      <c r="U198" s="37">
        <f t="shared" si="47"/>
        <v>-1.8236111393162169E-2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64776</v>
      </c>
      <c r="E199" s="31">
        <v>20188</v>
      </c>
      <c r="F199" s="31">
        <v>363</v>
      </c>
      <c r="G199" s="36">
        <f t="shared" si="40"/>
        <v>5.6039273805113003E-3</v>
      </c>
      <c r="H199" s="31">
        <v>8097</v>
      </c>
      <c r="I199" s="36">
        <f t="shared" si="41"/>
        <v>0.125</v>
      </c>
      <c r="J199" s="31">
        <v>2694</v>
      </c>
      <c r="K199" s="36">
        <f t="shared" si="42"/>
        <v>0.13344561125421042</v>
      </c>
      <c r="L199" s="31">
        <v>6926</v>
      </c>
      <c r="M199" s="36">
        <f t="shared" si="43"/>
        <v>0.343075094115316</v>
      </c>
      <c r="N199" s="31">
        <f t="shared" si="44"/>
        <v>18080</v>
      </c>
      <c r="O199" s="36">
        <f t="shared" si="45"/>
        <v>0.89558153358430748</v>
      </c>
      <c r="P199" s="31">
        <v>-1118</v>
      </c>
      <c r="Q199" s="31">
        <v>61869</v>
      </c>
      <c r="R199" s="31">
        <v>61869</v>
      </c>
      <c r="S199" s="31">
        <v>36689</v>
      </c>
      <c r="T199" s="36">
        <f t="shared" si="46"/>
        <v>0.59301103945433098</v>
      </c>
      <c r="U199" s="36">
        <f t="shared" si="47"/>
        <v>-7.194991055456172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22674344</v>
      </c>
      <c r="E200" s="31">
        <v>22488577</v>
      </c>
      <c r="F200" s="31">
        <v>10483785</v>
      </c>
      <c r="G200" s="36">
        <f t="shared" si="40"/>
        <v>0.46236332129388175</v>
      </c>
      <c r="H200" s="31">
        <v>9543095</v>
      </c>
      <c r="I200" s="36">
        <f t="shared" si="41"/>
        <v>0.42087634376544697</v>
      </c>
      <c r="J200" s="31">
        <v>3590176</v>
      </c>
      <c r="K200" s="36">
        <f t="shared" si="42"/>
        <v>0.1596444274797823</v>
      </c>
      <c r="L200" s="31">
        <v>143329</v>
      </c>
      <c r="M200" s="36">
        <f t="shared" si="43"/>
        <v>6.3734134889904329E-3</v>
      </c>
      <c r="N200" s="31">
        <f t="shared" si="44"/>
        <v>23760385</v>
      </c>
      <c r="O200" s="36">
        <f t="shared" si="45"/>
        <v>1.0565535115894615</v>
      </c>
      <c r="P200" s="31">
        <v>-7707914</v>
      </c>
      <c r="Q200" s="31">
        <v>20919523</v>
      </c>
      <c r="R200" s="31">
        <v>21441479</v>
      </c>
      <c r="S200" s="31">
        <v>21640367</v>
      </c>
      <c r="T200" s="36">
        <f t="shared" si="46"/>
        <v>1.0092758526592311</v>
      </c>
      <c r="U200" s="36">
        <f t="shared" si="47"/>
        <v>-1.0185950440028262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2563000</v>
      </c>
      <c r="E202" s="31">
        <v>2743426</v>
      </c>
      <c r="F202" s="31">
        <v>925767</v>
      </c>
      <c r="G202" s="36">
        <f t="shared" si="40"/>
        <v>0.36120444791260242</v>
      </c>
      <c r="H202" s="31">
        <v>1415694</v>
      </c>
      <c r="I202" s="36">
        <f t="shared" si="41"/>
        <v>0.55235817401482634</v>
      </c>
      <c r="J202" s="31">
        <v>1170704</v>
      </c>
      <c r="K202" s="36">
        <f t="shared" si="42"/>
        <v>0.42673066450489278</v>
      </c>
      <c r="L202" s="31">
        <v>-457570</v>
      </c>
      <c r="M202" s="36">
        <f t="shared" si="43"/>
        <v>-0.16678780473757995</v>
      </c>
      <c r="N202" s="31">
        <f t="shared" si="44"/>
        <v>3054595</v>
      </c>
      <c r="O202" s="36">
        <f t="shared" si="45"/>
        <v>1.1134235076871037</v>
      </c>
      <c r="P202" s="31">
        <v>1082374</v>
      </c>
      <c r="Q202" s="31">
        <v>2422298</v>
      </c>
      <c r="R202" s="31">
        <v>2422298</v>
      </c>
      <c r="S202" s="31">
        <v>2534049</v>
      </c>
      <c r="T202" s="36">
        <f t="shared" si="46"/>
        <v>1.0461342906611821</v>
      </c>
      <c r="U202" s="36">
        <f t="shared" si="47"/>
        <v>-1.4227466661246482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25302120</v>
      </c>
      <c r="E204" s="32">
        <f>SUM(E199:E203)</f>
        <v>25252191</v>
      </c>
      <c r="F204" s="32">
        <f>SUM(F199:F203)</f>
        <v>11409915</v>
      </c>
      <c r="G204" s="37">
        <f t="shared" si="40"/>
        <v>0.45094699574581104</v>
      </c>
      <c r="H204" s="32">
        <f>SUM(H199:H203)</f>
        <v>10966886</v>
      </c>
      <c r="I204" s="37">
        <f t="shared" si="41"/>
        <v>0.43343743528210282</v>
      </c>
      <c r="J204" s="32">
        <f>SUM(J199:J203)</f>
        <v>4763574</v>
      </c>
      <c r="K204" s="37">
        <f t="shared" si="42"/>
        <v>0.18864002731485754</v>
      </c>
      <c r="L204" s="32">
        <f>SUM(L199:L203)</f>
        <v>-307315</v>
      </c>
      <c r="M204" s="37">
        <f t="shared" si="43"/>
        <v>-1.2169835084805116E-2</v>
      </c>
      <c r="N204" s="32">
        <f t="shared" si="44"/>
        <v>26833060</v>
      </c>
      <c r="O204" s="37">
        <f t="shared" si="45"/>
        <v>1.0626032410415398</v>
      </c>
      <c r="P204" s="32">
        <f>SUM(P199:P203)</f>
        <v>-6626658</v>
      </c>
      <c r="Q204" s="32">
        <f>SUM(Q199:Q203)</f>
        <v>23403690</v>
      </c>
      <c r="R204" s="32">
        <f>SUM(R199:R203)</f>
        <v>23925646</v>
      </c>
      <c r="S204" s="32">
        <f>SUM(S199:S203)</f>
        <v>24211105</v>
      </c>
      <c r="T204" s="37">
        <f t="shared" si="46"/>
        <v>1.0119310885064503</v>
      </c>
      <c r="U204" s="37">
        <f t="shared" si="47"/>
        <v>-0.95362443632974569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684310199</v>
      </c>
      <c r="E205" s="32">
        <f>SUM(E173:E178,E180:E184,E186:E190,E192:E197,E199:E203)</f>
        <v>628006196</v>
      </c>
      <c r="F205" s="32">
        <f>SUM(F173:F178,F180:F184,F186:F190,F192:F197,F199:F203)</f>
        <v>149952881</v>
      </c>
      <c r="G205" s="37">
        <f t="shared" si="40"/>
        <v>0.21912998113886067</v>
      </c>
      <c r="H205" s="32">
        <f>SUM(H173:H178,H180:H184,H186:H190,H192:H197,H199:H203)</f>
        <v>140397116</v>
      </c>
      <c r="I205" s="37">
        <f t="shared" si="41"/>
        <v>0.20516589728629778</v>
      </c>
      <c r="J205" s="32">
        <f>SUM(J173:J178,J180:J184,J186:J190,J192:J197,J199:J203)</f>
        <v>114406540</v>
      </c>
      <c r="K205" s="37">
        <f t="shared" si="42"/>
        <v>0.18217422173331552</v>
      </c>
      <c r="L205" s="32">
        <f>SUM(L173:L178,L180:L184,L186:L190,L192:L197,L199:L203)</f>
        <v>56337139</v>
      </c>
      <c r="M205" s="37">
        <f t="shared" si="43"/>
        <v>8.9707934983494969E-2</v>
      </c>
      <c r="N205" s="32">
        <f t="shared" si="44"/>
        <v>461093676</v>
      </c>
      <c r="O205" s="37">
        <f t="shared" si="45"/>
        <v>0.73421835475011776</v>
      </c>
      <c r="P205" s="32">
        <f>SUM(P173:P178,P180:P184,P186:P190,P192:P197,P199:P203)</f>
        <v>40129642</v>
      </c>
      <c r="Q205" s="32">
        <f>SUM(Q173:Q178,Q180:Q184,Q186:Q190,Q192:Q197,Q199:Q203)</f>
        <v>790124080</v>
      </c>
      <c r="R205" s="32">
        <f>SUM(R173:R178,R180:R184,R186:R190,R192:R197,R199:R203)</f>
        <v>1399366789</v>
      </c>
      <c r="S205" s="32">
        <f>SUM(S173:S178,S180:S184,S186:S190,S192:S197,S199:S203)</f>
        <v>5151565102</v>
      </c>
      <c r="T205" s="37">
        <f t="shared" si="46"/>
        <v>3.6813544115059029</v>
      </c>
      <c r="U205" s="37">
        <f t="shared" si="47"/>
        <v>0.40387843479889507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5335</v>
      </c>
      <c r="G208" s="36">
        <f t="shared" ref="G208:G231" si="48">IF(($D208     =0),0,($F208     /$D208     ))</f>
        <v>0</v>
      </c>
      <c r="H208" s="31">
        <v>241382</v>
      </c>
      <c r="I208" s="36">
        <f t="shared" ref="I208:I231" si="49">IF(($D208     =0),0,($H208     /$D208     ))</f>
        <v>0</v>
      </c>
      <c r="J208" s="31">
        <v>152094</v>
      </c>
      <c r="K208" s="36">
        <f t="shared" ref="K208:K231" si="50">IF(($E208     =0),0,($J208     /$E208     ))</f>
        <v>0</v>
      </c>
      <c r="L208" s="31">
        <v>183541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582352</v>
      </c>
      <c r="O208" s="36">
        <f t="shared" ref="O208:O231" si="53">IF(($E208     =0),0,($N208     /$E208     ))</f>
        <v>0</v>
      </c>
      <c r="P208" s="31">
        <v>288974</v>
      </c>
      <c r="Q208" s="31">
        <v>235243</v>
      </c>
      <c r="R208" s="31">
        <v>235243</v>
      </c>
      <c r="S208" s="31">
        <v>530295</v>
      </c>
      <c r="T208" s="36">
        <f t="shared" ref="T208:T231" si="54">IF(($R208     =0),0,($S208     /$R208     ))</f>
        <v>2.2542434843969854</v>
      </c>
      <c r="U208" s="36">
        <f t="shared" ref="U208:U231" si="55">IF(($P208     =0),0,(($L208     /$P208     )-1))</f>
        <v>-0.36485289333988524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5714088</v>
      </c>
      <c r="E209" s="31">
        <v>5788354</v>
      </c>
      <c r="F209" s="31">
        <v>397563</v>
      </c>
      <c r="G209" s="36">
        <f t="shared" si="48"/>
        <v>6.9575932327258519E-2</v>
      </c>
      <c r="H209" s="31">
        <v>659311</v>
      </c>
      <c r="I209" s="36">
        <f t="shared" si="49"/>
        <v>0.11538341726623741</v>
      </c>
      <c r="J209" s="31">
        <v>466218</v>
      </c>
      <c r="K209" s="36">
        <f t="shared" si="50"/>
        <v>8.054414087320852E-2</v>
      </c>
      <c r="L209" s="31">
        <v>468128</v>
      </c>
      <c r="M209" s="36">
        <f t="shared" si="51"/>
        <v>8.0874113780877943E-2</v>
      </c>
      <c r="N209" s="31">
        <f t="shared" si="52"/>
        <v>1991220</v>
      </c>
      <c r="O209" s="36">
        <f t="shared" si="53"/>
        <v>0.34400453047619411</v>
      </c>
      <c r="P209" s="31">
        <v>439800</v>
      </c>
      <c r="Q209" s="31">
        <v>5422277</v>
      </c>
      <c r="R209" s="31">
        <v>5452831</v>
      </c>
      <c r="S209" s="31">
        <v>2065574</v>
      </c>
      <c r="T209" s="36">
        <f t="shared" si="54"/>
        <v>0.3788076322189336</v>
      </c>
      <c r="U209" s="36">
        <f t="shared" si="55"/>
        <v>6.4411095952705777E-2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5811054</v>
      </c>
      <c r="E210" s="31">
        <v>6883624</v>
      </c>
      <c r="F210" s="31">
        <v>160609</v>
      </c>
      <c r="G210" s="36">
        <f t="shared" si="48"/>
        <v>2.7638531667404913E-2</v>
      </c>
      <c r="H210" s="31">
        <v>1354584</v>
      </c>
      <c r="I210" s="36">
        <f t="shared" si="49"/>
        <v>0.23310470011120185</v>
      </c>
      <c r="J210" s="31">
        <v>48162</v>
      </c>
      <c r="K210" s="36">
        <f t="shared" si="50"/>
        <v>6.9966052765229481E-3</v>
      </c>
      <c r="L210" s="31">
        <v>152996</v>
      </c>
      <c r="M210" s="36">
        <f t="shared" si="51"/>
        <v>2.2226083237550452E-2</v>
      </c>
      <c r="N210" s="31">
        <f t="shared" si="52"/>
        <v>1716351</v>
      </c>
      <c r="O210" s="36">
        <f t="shared" si="53"/>
        <v>0.24933828460125074</v>
      </c>
      <c r="P210" s="31">
        <v>268198</v>
      </c>
      <c r="Q210" s="31">
        <v>3673639</v>
      </c>
      <c r="R210" s="31">
        <v>3445511</v>
      </c>
      <c r="S210" s="31">
        <v>766237</v>
      </c>
      <c r="T210" s="36">
        <f t="shared" si="54"/>
        <v>0.22238704215426972</v>
      </c>
      <c r="U210" s="36">
        <f t="shared" si="55"/>
        <v>-0.42954086160224914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19139856</v>
      </c>
      <c r="E211" s="31">
        <v>19259856</v>
      </c>
      <c r="F211" s="31">
        <v>39926</v>
      </c>
      <c r="G211" s="36">
        <f t="shared" si="48"/>
        <v>2.0860136042820804E-3</v>
      </c>
      <c r="H211" s="31">
        <v>27532</v>
      </c>
      <c r="I211" s="36">
        <f t="shared" si="49"/>
        <v>1.4384643228245813E-3</v>
      </c>
      <c r="J211" s="31">
        <v>31071</v>
      </c>
      <c r="K211" s="36">
        <f t="shared" si="50"/>
        <v>1.613251937086134E-3</v>
      </c>
      <c r="L211" s="31">
        <v>44027</v>
      </c>
      <c r="M211" s="36">
        <f t="shared" si="51"/>
        <v>2.2859464785198809E-3</v>
      </c>
      <c r="N211" s="31">
        <f t="shared" si="52"/>
        <v>142556</v>
      </c>
      <c r="O211" s="36">
        <f t="shared" si="53"/>
        <v>7.4017168144974712E-3</v>
      </c>
      <c r="P211" s="31">
        <v>47351</v>
      </c>
      <c r="Q211" s="31">
        <v>2925718</v>
      </c>
      <c r="R211" s="31">
        <v>2975718</v>
      </c>
      <c r="S211" s="31">
        <v>205228</v>
      </c>
      <c r="T211" s="36">
        <f t="shared" si="54"/>
        <v>6.8967556737567201E-2</v>
      </c>
      <c r="U211" s="36">
        <f t="shared" si="55"/>
        <v>-7.019915102109775E-2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1265000</v>
      </c>
      <c r="E212" s="31">
        <v>2563400</v>
      </c>
      <c r="F212" s="31">
        <v>205756</v>
      </c>
      <c r="G212" s="36">
        <f t="shared" si="48"/>
        <v>0.16265296442687746</v>
      </c>
      <c r="H212" s="31">
        <v>144279</v>
      </c>
      <c r="I212" s="36">
        <f t="shared" si="49"/>
        <v>0.11405454545454545</v>
      </c>
      <c r="J212" s="31">
        <v>135552</v>
      </c>
      <c r="K212" s="36">
        <f t="shared" si="50"/>
        <v>5.2879769056721544E-2</v>
      </c>
      <c r="L212" s="31">
        <v>1969640</v>
      </c>
      <c r="M212" s="36">
        <f t="shared" si="51"/>
        <v>0.76837013341655613</v>
      </c>
      <c r="N212" s="31">
        <f t="shared" si="52"/>
        <v>2455227</v>
      </c>
      <c r="O212" s="36">
        <f t="shared" si="53"/>
        <v>0.95780096746508547</v>
      </c>
      <c r="P212" s="31">
        <v>1823785</v>
      </c>
      <c r="Q212" s="31">
        <v>850000</v>
      </c>
      <c r="R212" s="31">
        <v>850000</v>
      </c>
      <c r="S212" s="31">
        <v>2451403</v>
      </c>
      <c r="T212" s="36">
        <f t="shared" si="54"/>
        <v>2.8840035294117645</v>
      </c>
      <c r="U212" s="36">
        <f t="shared" si="55"/>
        <v>7.997379077029354E-2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15825</v>
      </c>
      <c r="E213" s="31">
        <v>15825</v>
      </c>
      <c r="F213" s="31">
        <v>8322</v>
      </c>
      <c r="G213" s="36">
        <f t="shared" si="48"/>
        <v>0.52587677725118487</v>
      </c>
      <c r="H213" s="31">
        <v>-3926</v>
      </c>
      <c r="I213" s="36">
        <f t="shared" si="49"/>
        <v>-0.24808846761453396</v>
      </c>
      <c r="J213" s="31">
        <v>9485</v>
      </c>
      <c r="K213" s="36">
        <f t="shared" si="50"/>
        <v>0.59936808846761458</v>
      </c>
      <c r="L213" s="31">
        <v>10406</v>
      </c>
      <c r="M213" s="36">
        <f t="shared" si="51"/>
        <v>0.65756714060031596</v>
      </c>
      <c r="N213" s="31">
        <f t="shared" si="52"/>
        <v>24287</v>
      </c>
      <c r="O213" s="36">
        <f t="shared" si="53"/>
        <v>1.5347235387045814</v>
      </c>
      <c r="P213" s="31">
        <v>8942</v>
      </c>
      <c r="Q213" s="31">
        <v>15000</v>
      </c>
      <c r="R213" s="31">
        <v>15000</v>
      </c>
      <c r="S213" s="31">
        <v>30827</v>
      </c>
      <c r="T213" s="36">
        <f t="shared" si="54"/>
        <v>2.0551333333333335</v>
      </c>
      <c r="U213" s="36">
        <f t="shared" si="55"/>
        <v>0.16372176246924619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3404179</v>
      </c>
      <c r="E214" s="31">
        <v>3718080</v>
      </c>
      <c r="F214" s="31">
        <v>1104893</v>
      </c>
      <c r="G214" s="36">
        <f t="shared" si="48"/>
        <v>0.32456959519461226</v>
      </c>
      <c r="H214" s="31">
        <v>1016675</v>
      </c>
      <c r="I214" s="36">
        <f t="shared" si="49"/>
        <v>0.29865497672125935</v>
      </c>
      <c r="J214" s="31">
        <v>930043</v>
      </c>
      <c r="K214" s="36">
        <f t="shared" si="50"/>
        <v>0.25014066399862295</v>
      </c>
      <c r="L214" s="31">
        <v>564822</v>
      </c>
      <c r="M214" s="36">
        <f t="shared" si="51"/>
        <v>0.15191227730441517</v>
      </c>
      <c r="N214" s="31">
        <f t="shared" si="52"/>
        <v>3616433</v>
      </c>
      <c r="O214" s="36">
        <f t="shared" si="53"/>
        <v>0.97266142740339101</v>
      </c>
      <c r="P214" s="31">
        <v>1167833</v>
      </c>
      <c r="Q214" s="31">
        <v>3232839</v>
      </c>
      <c r="R214" s="31">
        <v>3232839</v>
      </c>
      <c r="S214" s="31">
        <v>3928801</v>
      </c>
      <c r="T214" s="36">
        <f t="shared" si="54"/>
        <v>1.2152788926389468</v>
      </c>
      <c r="U214" s="36">
        <f t="shared" si="55"/>
        <v>-0.51635036858865946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2506490</v>
      </c>
      <c r="E215" s="31">
        <v>450816305</v>
      </c>
      <c r="F215" s="31">
        <v>102440532</v>
      </c>
      <c r="G215" s="36">
        <f t="shared" si="48"/>
        <v>40.87011398409728</v>
      </c>
      <c r="H215" s="31">
        <v>130444770</v>
      </c>
      <c r="I215" s="36">
        <f t="shared" si="49"/>
        <v>52.042804878535321</v>
      </c>
      <c r="J215" s="31">
        <v>67420649</v>
      </c>
      <c r="K215" s="36">
        <f t="shared" si="50"/>
        <v>0.14955237477490971</v>
      </c>
      <c r="L215" s="31">
        <v>108839371</v>
      </c>
      <c r="M215" s="36">
        <f t="shared" si="51"/>
        <v>0.24142731705322859</v>
      </c>
      <c r="N215" s="31">
        <f t="shared" si="52"/>
        <v>409145322</v>
      </c>
      <c r="O215" s="36">
        <f t="shared" si="53"/>
        <v>0.90756549277870502</v>
      </c>
      <c r="P215" s="31">
        <v>832</v>
      </c>
      <c r="Q215" s="31">
        <v>4321030</v>
      </c>
      <c r="R215" s="31">
        <v>3104030</v>
      </c>
      <c r="S215" s="31">
        <v>2597637</v>
      </c>
      <c r="T215" s="36">
        <f t="shared" si="54"/>
        <v>0.8368595020022358</v>
      </c>
      <c r="U215" s="36">
        <f t="shared" si="55"/>
        <v>130815.55168269231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37856492</v>
      </c>
      <c r="E216" s="32">
        <f>SUM(E208:E215)</f>
        <v>489045444</v>
      </c>
      <c r="F216" s="32">
        <f>SUM(F208:F215)</f>
        <v>104362936</v>
      </c>
      <c r="G216" s="37">
        <f t="shared" si="48"/>
        <v>2.7568041962261058</v>
      </c>
      <c r="H216" s="32">
        <f>SUM(H208:H215)</f>
        <v>133884607</v>
      </c>
      <c r="I216" s="37">
        <f t="shared" si="49"/>
        <v>3.5366353279643556</v>
      </c>
      <c r="J216" s="32">
        <f>SUM(J208:J215)</f>
        <v>69193274</v>
      </c>
      <c r="K216" s="37">
        <f t="shared" si="50"/>
        <v>0.14148638914628148</v>
      </c>
      <c r="L216" s="32">
        <f>SUM(L208:L215)</f>
        <v>112232931</v>
      </c>
      <c r="M216" s="37">
        <f t="shared" si="51"/>
        <v>0.2294938688765292</v>
      </c>
      <c r="N216" s="32">
        <f t="shared" si="52"/>
        <v>419673748</v>
      </c>
      <c r="O216" s="37">
        <f t="shared" si="53"/>
        <v>0.85814877359331865</v>
      </c>
      <c r="P216" s="32">
        <f>SUM(P208:P215)</f>
        <v>4045715</v>
      </c>
      <c r="Q216" s="32">
        <f>SUM(Q208:Q215)</f>
        <v>20675746</v>
      </c>
      <c r="R216" s="32">
        <f>SUM(R208:R215)</f>
        <v>19311172</v>
      </c>
      <c r="S216" s="32">
        <f>SUM(S208:S215)</f>
        <v>12576002</v>
      </c>
      <c r="T216" s="37">
        <f t="shared" si="54"/>
        <v>0.65122935055417663</v>
      </c>
      <c r="U216" s="37">
        <f t="shared" si="55"/>
        <v>26.741185674225694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1572000</v>
      </c>
      <c r="E217" s="31">
        <v>1572000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31910449</v>
      </c>
      <c r="E218" s="31">
        <v>29130075</v>
      </c>
      <c r="F218" s="31">
        <v>4062429</v>
      </c>
      <c r="G218" s="36">
        <f t="shared" si="48"/>
        <v>0.12730717139078801</v>
      </c>
      <c r="H218" s="31">
        <v>3959071</v>
      </c>
      <c r="I218" s="36">
        <f t="shared" si="49"/>
        <v>0.12406816964562298</v>
      </c>
      <c r="J218" s="31">
        <v>4085644</v>
      </c>
      <c r="K218" s="36">
        <f t="shared" si="50"/>
        <v>0.14025518300244677</v>
      </c>
      <c r="L218" s="31">
        <v>4351026</v>
      </c>
      <c r="M218" s="36">
        <f t="shared" si="51"/>
        <v>0.14936542387892926</v>
      </c>
      <c r="N218" s="31">
        <f t="shared" si="52"/>
        <v>16458170</v>
      </c>
      <c r="O218" s="36">
        <f t="shared" si="53"/>
        <v>0.56498893325883992</v>
      </c>
      <c r="P218" s="31">
        <v>2935916</v>
      </c>
      <c r="Q218" s="31">
        <v>22687426</v>
      </c>
      <c r="R218" s="31">
        <v>24560297</v>
      </c>
      <c r="S218" s="31">
        <v>15693615</v>
      </c>
      <c r="T218" s="36">
        <f t="shared" si="54"/>
        <v>0.63898311164559618</v>
      </c>
      <c r="U218" s="36">
        <f t="shared" si="55"/>
        <v>0.48199948499888956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5805664</v>
      </c>
      <c r="E219" s="31">
        <v>5805664</v>
      </c>
      <c r="F219" s="31">
        <v>1239972</v>
      </c>
      <c r="G219" s="36">
        <f t="shared" si="48"/>
        <v>0.21357970423365871</v>
      </c>
      <c r="H219" s="31">
        <v>844920</v>
      </c>
      <c r="I219" s="36">
        <f t="shared" si="49"/>
        <v>0.14553374084342463</v>
      </c>
      <c r="J219" s="31">
        <v>1658812</v>
      </c>
      <c r="K219" s="36">
        <f t="shared" si="50"/>
        <v>0.2857230456326787</v>
      </c>
      <c r="L219" s="31">
        <v>1069563</v>
      </c>
      <c r="M219" s="36">
        <f t="shared" si="51"/>
        <v>0.18422750610438357</v>
      </c>
      <c r="N219" s="31">
        <f t="shared" si="52"/>
        <v>4813267</v>
      </c>
      <c r="O219" s="36">
        <f t="shared" si="53"/>
        <v>0.82906399681414567</v>
      </c>
      <c r="P219" s="31">
        <v>1098990</v>
      </c>
      <c r="Q219" s="31">
        <v>5657028</v>
      </c>
      <c r="R219" s="31">
        <v>5657028</v>
      </c>
      <c r="S219" s="31">
        <v>4997583</v>
      </c>
      <c r="T219" s="36">
        <f t="shared" si="54"/>
        <v>0.88342907265086901</v>
      </c>
      <c r="U219" s="36">
        <f t="shared" si="55"/>
        <v>-2.6776403788933423E-2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4426487</v>
      </c>
      <c r="E220" s="31">
        <v>6316854</v>
      </c>
      <c r="F220" s="31">
        <v>753537</v>
      </c>
      <c r="G220" s="36">
        <f t="shared" si="48"/>
        <v>0.17023364125998788</v>
      </c>
      <c r="H220" s="31">
        <v>1726495</v>
      </c>
      <c r="I220" s="36">
        <f t="shared" si="49"/>
        <v>0.3900372914231986</v>
      </c>
      <c r="J220" s="31">
        <v>2571363</v>
      </c>
      <c r="K220" s="36">
        <f t="shared" si="50"/>
        <v>0.40706386438565778</v>
      </c>
      <c r="L220" s="31">
        <v>1936123</v>
      </c>
      <c r="M220" s="36">
        <f t="shared" si="51"/>
        <v>0.30650114756491126</v>
      </c>
      <c r="N220" s="31">
        <f t="shared" si="52"/>
        <v>6987518</v>
      </c>
      <c r="O220" s="36">
        <f t="shared" si="53"/>
        <v>1.1061705716168206</v>
      </c>
      <c r="P220" s="31">
        <v>1235821</v>
      </c>
      <c r="Q220" s="31">
        <v>5188992</v>
      </c>
      <c r="R220" s="31">
        <v>2798249</v>
      </c>
      <c r="S220" s="31">
        <v>1953652</v>
      </c>
      <c r="T220" s="36">
        <f t="shared" si="54"/>
        <v>0.69816946240309563</v>
      </c>
      <c r="U220" s="36">
        <f t="shared" si="55"/>
        <v>0.56666944484678616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8671824</v>
      </c>
      <c r="E221" s="31">
        <v>7376835</v>
      </c>
      <c r="F221" s="31">
        <v>708018</v>
      </c>
      <c r="G221" s="36">
        <f t="shared" si="48"/>
        <v>8.1645799084483259E-2</v>
      </c>
      <c r="H221" s="31">
        <v>3970513</v>
      </c>
      <c r="I221" s="36">
        <f t="shared" si="49"/>
        <v>0.45786365129181589</v>
      </c>
      <c r="J221" s="31">
        <v>100674</v>
      </c>
      <c r="K221" s="36">
        <f t="shared" si="50"/>
        <v>1.3647316227081126E-2</v>
      </c>
      <c r="L221" s="31">
        <v>2376746</v>
      </c>
      <c r="M221" s="36">
        <f t="shared" si="51"/>
        <v>0.3221904787080096</v>
      </c>
      <c r="N221" s="31">
        <f t="shared" si="52"/>
        <v>7155951</v>
      </c>
      <c r="O221" s="36">
        <f t="shared" si="53"/>
        <v>0.97005707732381163</v>
      </c>
      <c r="P221" s="31">
        <v>4222759</v>
      </c>
      <c r="Q221" s="31">
        <v>7568366</v>
      </c>
      <c r="R221" s="31">
        <v>8275701</v>
      </c>
      <c r="S221" s="31">
        <v>7846712</v>
      </c>
      <c r="T221" s="36">
        <f t="shared" si="54"/>
        <v>0.94816282028555643</v>
      </c>
      <c r="U221" s="36">
        <f t="shared" si="55"/>
        <v>-0.43715802867272324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51257</v>
      </c>
      <c r="E222" s="31">
        <v>66257</v>
      </c>
      <c r="F222" s="31">
        <v>6385</v>
      </c>
      <c r="G222" s="36">
        <f t="shared" si="48"/>
        <v>0.12456835163977603</v>
      </c>
      <c r="H222" s="31">
        <v>9579</v>
      </c>
      <c r="I222" s="36">
        <f t="shared" si="49"/>
        <v>0.18688179175527245</v>
      </c>
      <c r="J222" s="31">
        <v>11169</v>
      </c>
      <c r="K222" s="36">
        <f t="shared" si="50"/>
        <v>0.1685708679837602</v>
      </c>
      <c r="L222" s="31">
        <v>5074</v>
      </c>
      <c r="M222" s="36">
        <f t="shared" si="51"/>
        <v>7.6580587711487083E-2</v>
      </c>
      <c r="N222" s="31">
        <f t="shared" si="52"/>
        <v>32207</v>
      </c>
      <c r="O222" s="36">
        <f t="shared" si="53"/>
        <v>0.48609203555850705</v>
      </c>
      <c r="P222" s="31">
        <v>12761</v>
      </c>
      <c r="Q222" s="31">
        <v>34008</v>
      </c>
      <c r="R222" s="31">
        <v>49008</v>
      </c>
      <c r="S222" s="31">
        <v>54711</v>
      </c>
      <c r="T222" s="36">
        <f t="shared" si="54"/>
        <v>1.1163687561214495</v>
      </c>
      <c r="U222" s="36">
        <f t="shared" si="55"/>
        <v>-0.60238225844369564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472094000</v>
      </c>
      <c r="E223" s="31">
        <v>442094000</v>
      </c>
      <c r="F223" s="31">
        <v>89724603</v>
      </c>
      <c r="G223" s="36">
        <f t="shared" si="48"/>
        <v>0.19005664761678817</v>
      </c>
      <c r="H223" s="31">
        <v>135989224</v>
      </c>
      <c r="I223" s="36">
        <f t="shared" si="49"/>
        <v>0.28805539574745709</v>
      </c>
      <c r="J223" s="31">
        <v>125201525</v>
      </c>
      <c r="K223" s="36">
        <f t="shared" si="50"/>
        <v>0.28320114048143608</v>
      </c>
      <c r="L223" s="31">
        <v>145223513</v>
      </c>
      <c r="M223" s="36">
        <f t="shared" si="51"/>
        <v>0.32849012427221358</v>
      </c>
      <c r="N223" s="31">
        <f t="shared" si="52"/>
        <v>496138865</v>
      </c>
      <c r="O223" s="36">
        <f t="shared" si="53"/>
        <v>1.1222474518993699</v>
      </c>
      <c r="P223" s="31">
        <v>90734184</v>
      </c>
      <c r="Q223" s="31">
        <v>197315000</v>
      </c>
      <c r="R223" s="31">
        <v>302878000</v>
      </c>
      <c r="S223" s="31">
        <v>195612564</v>
      </c>
      <c r="T223" s="36">
        <f t="shared" si="54"/>
        <v>0.64584606343148065</v>
      </c>
      <c r="U223" s="36">
        <f t="shared" si="55"/>
        <v>0.60053803977561526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524531681</v>
      </c>
      <c r="E224" s="32">
        <f>SUM(E217:E223)</f>
        <v>492361685</v>
      </c>
      <c r="F224" s="32">
        <f>SUM(F217:F223)</f>
        <v>96494944</v>
      </c>
      <c r="G224" s="37">
        <f t="shared" si="48"/>
        <v>0.1839639958753988</v>
      </c>
      <c r="H224" s="32">
        <f>SUM(H217:H223)</f>
        <v>146499802</v>
      </c>
      <c r="I224" s="37">
        <f t="shared" si="49"/>
        <v>0.2792963843875047</v>
      </c>
      <c r="J224" s="32">
        <f>SUM(J217:J223)</f>
        <v>133629187</v>
      </c>
      <c r="K224" s="37">
        <f t="shared" si="50"/>
        <v>0.2714045204390752</v>
      </c>
      <c r="L224" s="32">
        <f>SUM(L217:L223)</f>
        <v>154962045</v>
      </c>
      <c r="M224" s="37">
        <f t="shared" si="51"/>
        <v>0.31473213639684411</v>
      </c>
      <c r="N224" s="32">
        <f t="shared" si="52"/>
        <v>531585978</v>
      </c>
      <c r="O224" s="37">
        <f t="shared" si="53"/>
        <v>1.079665608017407</v>
      </c>
      <c r="P224" s="32">
        <f>SUM(P217:P223)</f>
        <v>100240431</v>
      </c>
      <c r="Q224" s="32">
        <f>SUM(Q217:Q223)</f>
        <v>238450820</v>
      </c>
      <c r="R224" s="32">
        <f>SUM(R217:R223)</f>
        <v>344218283</v>
      </c>
      <c r="S224" s="32">
        <f>SUM(S217:S223)</f>
        <v>226158837</v>
      </c>
      <c r="T224" s="37">
        <f t="shared" si="54"/>
        <v>0.65702157081528412</v>
      </c>
      <c r="U224" s="37">
        <f t="shared" si="55"/>
        <v>0.54590361847107371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37660000</v>
      </c>
      <c r="E225" s="31">
        <v>37660000</v>
      </c>
      <c r="F225" s="31">
        <v>233894</v>
      </c>
      <c r="G225" s="36">
        <f t="shared" si="48"/>
        <v>6.2106744556558683E-3</v>
      </c>
      <c r="H225" s="31">
        <v>451558</v>
      </c>
      <c r="I225" s="36">
        <f t="shared" si="49"/>
        <v>1.1990387679235263E-2</v>
      </c>
      <c r="J225" s="31">
        <v>832232</v>
      </c>
      <c r="K225" s="36">
        <f t="shared" si="50"/>
        <v>2.2098566117896973E-2</v>
      </c>
      <c r="L225" s="31">
        <v>917319</v>
      </c>
      <c r="M225" s="36">
        <f t="shared" si="51"/>
        <v>2.4357912904938928E-2</v>
      </c>
      <c r="N225" s="31">
        <f t="shared" si="52"/>
        <v>2435003</v>
      </c>
      <c r="O225" s="36">
        <f t="shared" si="53"/>
        <v>6.4657541157727025E-2</v>
      </c>
      <c r="P225" s="31">
        <v>1981277</v>
      </c>
      <c r="Q225" s="31">
        <v>30565152</v>
      </c>
      <c r="R225" s="31">
        <v>30565152</v>
      </c>
      <c r="S225" s="31">
        <v>11034206</v>
      </c>
      <c r="T225" s="36">
        <f t="shared" si="54"/>
        <v>0.36100608954930113</v>
      </c>
      <c r="U225" s="36">
        <f t="shared" si="55"/>
        <v>-0.53700618338576578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15324992</v>
      </c>
      <c r="E226" s="31">
        <v>17620457</v>
      </c>
      <c r="F226" s="31">
        <v>2749834</v>
      </c>
      <c r="G226" s="36">
        <f t="shared" si="48"/>
        <v>0.17943461242916148</v>
      </c>
      <c r="H226" s="31">
        <v>3763776</v>
      </c>
      <c r="I226" s="36">
        <f t="shared" si="49"/>
        <v>0.24559725708176552</v>
      </c>
      <c r="J226" s="31">
        <v>7310573</v>
      </c>
      <c r="K226" s="36">
        <f t="shared" si="50"/>
        <v>0.41489122557945007</v>
      </c>
      <c r="L226" s="31">
        <v>4026027</v>
      </c>
      <c r="M226" s="36">
        <f t="shared" si="51"/>
        <v>0.22848595811107511</v>
      </c>
      <c r="N226" s="31">
        <f t="shared" si="52"/>
        <v>17850210</v>
      </c>
      <c r="O226" s="36">
        <f t="shared" si="53"/>
        <v>1.0130389921214871</v>
      </c>
      <c r="P226" s="31">
        <v>1932672</v>
      </c>
      <c r="Q226" s="31">
        <v>11354121</v>
      </c>
      <c r="R226" s="31">
        <v>9497143</v>
      </c>
      <c r="S226" s="31">
        <v>8948034</v>
      </c>
      <c r="T226" s="36">
        <f t="shared" si="54"/>
        <v>0.94218166452795327</v>
      </c>
      <c r="U226" s="36">
        <f t="shared" si="55"/>
        <v>1.0831403362805485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341956</v>
      </c>
      <c r="E227" s="31">
        <v>444249</v>
      </c>
      <c r="F227" s="31">
        <v>13345</v>
      </c>
      <c r="G227" s="36">
        <f t="shared" si="48"/>
        <v>3.9025488659359682E-2</v>
      </c>
      <c r="H227" s="31">
        <v>13614</v>
      </c>
      <c r="I227" s="36">
        <f t="shared" si="49"/>
        <v>3.981213957351238E-2</v>
      </c>
      <c r="J227" s="31">
        <v>53468</v>
      </c>
      <c r="K227" s="36">
        <f t="shared" si="50"/>
        <v>0.1203559265186866</v>
      </c>
      <c r="L227" s="31">
        <v>20588</v>
      </c>
      <c r="M227" s="36">
        <f t="shared" si="51"/>
        <v>4.6343379501135623E-2</v>
      </c>
      <c r="N227" s="31">
        <f t="shared" si="52"/>
        <v>101015</v>
      </c>
      <c r="O227" s="36">
        <f t="shared" si="53"/>
        <v>0.22738374200054473</v>
      </c>
      <c r="P227" s="31">
        <v>111541</v>
      </c>
      <c r="Q227" s="31">
        <v>87189650</v>
      </c>
      <c r="R227" s="31">
        <v>87189650</v>
      </c>
      <c r="S227" s="31">
        <v>198983</v>
      </c>
      <c r="T227" s="36">
        <f t="shared" si="54"/>
        <v>2.2821860163448299E-3</v>
      </c>
      <c r="U227" s="36">
        <f t="shared" si="55"/>
        <v>-0.81542213177217349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15854062</v>
      </c>
      <c r="E228" s="31">
        <v>13645512</v>
      </c>
      <c r="F228" s="31">
        <v>7476627</v>
      </c>
      <c r="G228" s="36">
        <f t="shared" si="48"/>
        <v>0.47159062453521378</v>
      </c>
      <c r="H228" s="31">
        <v>8361029</v>
      </c>
      <c r="I228" s="36">
        <f t="shared" si="49"/>
        <v>0.52737456179999798</v>
      </c>
      <c r="J228" s="31">
        <v>2048411</v>
      </c>
      <c r="K228" s="36">
        <f t="shared" si="50"/>
        <v>0.15011609677965912</v>
      </c>
      <c r="L228" s="31">
        <v>-1651313</v>
      </c>
      <c r="M228" s="36">
        <f t="shared" si="51"/>
        <v>-0.12101510005634086</v>
      </c>
      <c r="N228" s="31">
        <f t="shared" si="52"/>
        <v>16234754</v>
      </c>
      <c r="O228" s="36">
        <f t="shared" si="53"/>
        <v>1.1897504468868592</v>
      </c>
      <c r="P228" s="31">
        <v>2546285</v>
      </c>
      <c r="Q228" s="31">
        <v>16553874</v>
      </c>
      <c r="R228" s="31">
        <v>16556874</v>
      </c>
      <c r="S228" s="31">
        <v>17166702</v>
      </c>
      <c r="T228" s="36">
        <f t="shared" si="54"/>
        <v>1.0368323150855652</v>
      </c>
      <c r="U228" s="36">
        <f t="shared" si="55"/>
        <v>-1.6485185279731058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69181010</v>
      </c>
      <c r="E230" s="32">
        <f>SUM(E225:E229)</f>
        <v>69370218</v>
      </c>
      <c r="F230" s="32">
        <f>SUM(F225:F229)</f>
        <v>10473700</v>
      </c>
      <c r="G230" s="37">
        <f t="shared" si="48"/>
        <v>0.15139559251881404</v>
      </c>
      <c r="H230" s="32">
        <f>SUM(H225:H229)</f>
        <v>12589977</v>
      </c>
      <c r="I230" s="37">
        <f t="shared" si="49"/>
        <v>0.18198602477760878</v>
      </c>
      <c r="J230" s="32">
        <f>SUM(J225:J229)</f>
        <v>10244684</v>
      </c>
      <c r="K230" s="37">
        <f t="shared" si="50"/>
        <v>0.14768130035284019</v>
      </c>
      <c r="L230" s="32">
        <f>SUM(L225:L229)</f>
        <v>3312621</v>
      </c>
      <c r="M230" s="37">
        <f t="shared" si="51"/>
        <v>4.7752783478350894E-2</v>
      </c>
      <c r="N230" s="32">
        <f t="shared" si="52"/>
        <v>36620982</v>
      </c>
      <c r="O230" s="37">
        <f t="shared" si="53"/>
        <v>0.52790639925623417</v>
      </c>
      <c r="P230" s="32">
        <f>SUM(P225:P229)</f>
        <v>6571775</v>
      </c>
      <c r="Q230" s="32">
        <f>SUM(Q225:Q229)</f>
        <v>145662797</v>
      </c>
      <c r="R230" s="32">
        <f>SUM(R225:R229)</f>
        <v>143808819</v>
      </c>
      <c r="S230" s="32">
        <f>SUM(S225:S229)</f>
        <v>37347925</v>
      </c>
      <c r="T230" s="37">
        <f t="shared" si="54"/>
        <v>0.25970538705279261</v>
      </c>
      <c r="U230" s="37">
        <f t="shared" si="55"/>
        <v>-0.49593207314614396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631569183</v>
      </c>
      <c r="E231" s="32">
        <f>SUM(E208:E215,E217:E223,E225:E229)</f>
        <v>1050777347</v>
      </c>
      <c r="F231" s="32">
        <f>SUM(F208:F215,F217:F223,F225:F229)</f>
        <v>211331580</v>
      </c>
      <c r="G231" s="37">
        <f t="shared" si="48"/>
        <v>0.33461350820849028</v>
      </c>
      <c r="H231" s="32">
        <f>SUM(H208:H215,H217:H223,H225:H229)</f>
        <v>292974386</v>
      </c>
      <c r="I231" s="37">
        <f t="shared" si="49"/>
        <v>0.46388328291819142</v>
      </c>
      <c r="J231" s="32">
        <f>SUM(J208:J215,J217:J223,J225:J229)</f>
        <v>213067145</v>
      </c>
      <c r="K231" s="37">
        <f t="shared" si="50"/>
        <v>0.20277097294523233</v>
      </c>
      <c r="L231" s="32">
        <f>SUM(L208:L215,L217:L223,L225:L229)</f>
        <v>270507597</v>
      </c>
      <c r="M231" s="37">
        <f t="shared" si="51"/>
        <v>0.25743569536620398</v>
      </c>
      <c r="N231" s="32">
        <f t="shared" si="52"/>
        <v>987880708</v>
      </c>
      <c r="O231" s="37">
        <f t="shared" si="53"/>
        <v>0.94014275319165208</v>
      </c>
      <c r="P231" s="32">
        <f>SUM(P208:P215,P217:P223,P225:P229)</f>
        <v>110857921</v>
      </c>
      <c r="Q231" s="32">
        <f>SUM(Q208:Q215,Q217:Q223,Q225:Q229)</f>
        <v>404789363</v>
      </c>
      <c r="R231" s="32">
        <f>SUM(R208:R215,R217:R223,R225:R229)</f>
        <v>507338274</v>
      </c>
      <c r="S231" s="32">
        <f>SUM(S208:S215,S217:S223,S225:S229)</f>
        <v>276082764</v>
      </c>
      <c r="T231" s="37">
        <f t="shared" si="54"/>
        <v>0.54417886082846567</v>
      </c>
      <c r="U231" s="37">
        <f t="shared" si="55"/>
        <v>1.4401287211583194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5943865</v>
      </c>
      <c r="E234" s="31">
        <v>5943865</v>
      </c>
      <c r="F234" s="31">
        <v>1190504</v>
      </c>
      <c r="G234" s="36">
        <f t="shared" ref="G234:G260" si="56">IF(($D234     =0),0,($F234     /$D234     ))</f>
        <v>0.20029122464928123</v>
      </c>
      <c r="H234" s="31">
        <v>922124</v>
      </c>
      <c r="I234" s="36">
        <f t="shared" ref="I234:I260" si="57">IF(($D234     =0),0,($H234     /$D234     ))</f>
        <v>0.15513878595829481</v>
      </c>
      <c r="J234" s="31">
        <v>2336725</v>
      </c>
      <c r="K234" s="36">
        <f t="shared" ref="K234:K260" si="58">IF(($E234     =0),0,($J234     /$E234     ))</f>
        <v>0.39313224644234013</v>
      </c>
      <c r="L234" s="31">
        <v>1388584</v>
      </c>
      <c r="M234" s="36">
        <f t="shared" ref="M234:M260" si="59">IF(($E234     =0),0,($L234     /$E234     ))</f>
        <v>0.23361634222849947</v>
      </c>
      <c r="N234" s="31">
        <f t="shared" ref="N234:N260" si="60">$F234     +$H234     +$J234     +$L234</f>
        <v>5837937</v>
      </c>
      <c r="O234" s="36">
        <f t="shared" ref="O234:O260" si="61">IF(($E234     =0),0,($N234     /$E234     ))</f>
        <v>0.98217859927841566</v>
      </c>
      <c r="P234" s="31">
        <v>0</v>
      </c>
      <c r="Q234" s="31">
        <v>6584000</v>
      </c>
      <c r="R234" s="31">
        <v>6584000</v>
      </c>
      <c r="S234" s="31">
        <v>130</v>
      </c>
      <c r="T234" s="36">
        <f t="shared" ref="T234:T260" si="62">IF(($R234     =0),0,($S234     /$R234     ))</f>
        <v>1.9744835965978128E-5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13433928</v>
      </c>
      <c r="E235" s="31">
        <v>13433928</v>
      </c>
      <c r="F235" s="31">
        <v>1312009</v>
      </c>
      <c r="G235" s="36">
        <f t="shared" si="56"/>
        <v>9.7663840389795156E-2</v>
      </c>
      <c r="H235" s="31">
        <v>1426501</v>
      </c>
      <c r="I235" s="36">
        <f t="shared" si="57"/>
        <v>0.10618644077889952</v>
      </c>
      <c r="J235" s="31">
        <v>975705</v>
      </c>
      <c r="K235" s="36">
        <f t="shared" si="58"/>
        <v>7.2629911370672817E-2</v>
      </c>
      <c r="L235" s="31">
        <v>1099121</v>
      </c>
      <c r="M235" s="36">
        <f t="shared" si="59"/>
        <v>8.1816799970939255E-2</v>
      </c>
      <c r="N235" s="31">
        <f t="shared" si="60"/>
        <v>4813336</v>
      </c>
      <c r="O235" s="36">
        <f t="shared" si="61"/>
        <v>0.35829699251030672</v>
      </c>
      <c r="P235" s="31">
        <v>1178105</v>
      </c>
      <c r="Q235" s="31">
        <v>13561660</v>
      </c>
      <c r="R235" s="31">
        <v>13561660</v>
      </c>
      <c r="S235" s="31">
        <v>4831474</v>
      </c>
      <c r="T235" s="36">
        <f t="shared" si="62"/>
        <v>0.35625977940753567</v>
      </c>
      <c r="U235" s="36">
        <f t="shared" si="63"/>
        <v>-6.7043260150835504E-2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27427065</v>
      </c>
      <c r="E236" s="31">
        <v>25609065</v>
      </c>
      <c r="F236" s="31">
        <v>2705071</v>
      </c>
      <c r="G236" s="36">
        <f t="shared" si="56"/>
        <v>9.8627797031873438E-2</v>
      </c>
      <c r="H236" s="31">
        <v>5099619</v>
      </c>
      <c r="I236" s="36">
        <f t="shared" si="57"/>
        <v>0.18593382120908672</v>
      </c>
      <c r="J236" s="31">
        <v>3751810</v>
      </c>
      <c r="K236" s="36">
        <f t="shared" si="58"/>
        <v>0.14650320111257478</v>
      </c>
      <c r="L236" s="31">
        <v>4965288</v>
      </c>
      <c r="M236" s="36">
        <f t="shared" si="59"/>
        <v>0.19388790648936227</v>
      </c>
      <c r="N236" s="31">
        <f t="shared" si="60"/>
        <v>16521788</v>
      </c>
      <c r="O236" s="36">
        <f t="shared" si="61"/>
        <v>0.64515389374817078</v>
      </c>
      <c r="P236" s="31">
        <v>5883232</v>
      </c>
      <c r="Q236" s="31">
        <v>28397095</v>
      </c>
      <c r="R236" s="31">
        <v>27024944</v>
      </c>
      <c r="S236" s="31">
        <v>20653463</v>
      </c>
      <c r="T236" s="36">
        <f t="shared" si="62"/>
        <v>0.7642370322765516</v>
      </c>
      <c r="U236" s="36">
        <f t="shared" si="63"/>
        <v>-0.15602716330071631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432628</v>
      </c>
      <c r="E237" s="31">
        <v>306184</v>
      </c>
      <c r="F237" s="31">
        <v>18398</v>
      </c>
      <c r="G237" s="36">
        <f t="shared" si="56"/>
        <v>4.2526142552030841E-2</v>
      </c>
      <c r="H237" s="31">
        <v>14254</v>
      </c>
      <c r="I237" s="36">
        <f t="shared" si="57"/>
        <v>3.2947474504655266E-2</v>
      </c>
      <c r="J237" s="31">
        <v>10157</v>
      </c>
      <c r="K237" s="36">
        <f t="shared" si="58"/>
        <v>3.3172863376270477E-2</v>
      </c>
      <c r="L237" s="31">
        <v>8094</v>
      </c>
      <c r="M237" s="36">
        <f t="shared" si="59"/>
        <v>2.6435084785619106E-2</v>
      </c>
      <c r="N237" s="31">
        <f t="shared" si="60"/>
        <v>50903</v>
      </c>
      <c r="O237" s="36">
        <f t="shared" si="61"/>
        <v>0.16624970605910172</v>
      </c>
      <c r="P237" s="31">
        <v>14848</v>
      </c>
      <c r="Q237" s="31">
        <v>343254</v>
      </c>
      <c r="R237" s="31">
        <v>370254</v>
      </c>
      <c r="S237" s="31">
        <v>70742</v>
      </c>
      <c r="T237" s="36">
        <f t="shared" si="62"/>
        <v>0.19106343213037535</v>
      </c>
      <c r="U237" s="36">
        <f t="shared" si="63"/>
        <v>-0.45487607758620685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8097210</v>
      </c>
      <c r="E238" s="31">
        <v>5400000</v>
      </c>
      <c r="F238" s="31">
        <v>1581396</v>
      </c>
      <c r="G238" s="36">
        <f t="shared" si="56"/>
        <v>0.19530134453719245</v>
      </c>
      <c r="H238" s="31">
        <v>1439174</v>
      </c>
      <c r="I238" s="36">
        <f t="shared" si="57"/>
        <v>0.17773702299927999</v>
      </c>
      <c r="J238" s="31">
        <v>900089</v>
      </c>
      <c r="K238" s="36">
        <f t="shared" si="58"/>
        <v>0.16668314814814814</v>
      </c>
      <c r="L238" s="31">
        <v>1381649</v>
      </c>
      <c r="M238" s="36">
        <f t="shared" si="59"/>
        <v>0.25586092592592591</v>
      </c>
      <c r="N238" s="31">
        <f t="shared" si="60"/>
        <v>5302308</v>
      </c>
      <c r="O238" s="36">
        <f t="shared" si="61"/>
        <v>0.98190888888888894</v>
      </c>
      <c r="P238" s="31">
        <v>94286</v>
      </c>
      <c r="Q238" s="31">
        <v>6027117</v>
      </c>
      <c r="R238" s="31">
        <v>4742116</v>
      </c>
      <c r="S238" s="31">
        <v>3225884</v>
      </c>
      <c r="T238" s="36">
        <f t="shared" si="62"/>
        <v>0.68026256633114834</v>
      </c>
      <c r="U238" s="36">
        <f t="shared" si="63"/>
        <v>13.653808624822348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55334696</v>
      </c>
      <c r="E240" s="32">
        <f>SUM(E234:E239)</f>
        <v>50693042</v>
      </c>
      <c r="F240" s="32">
        <f>SUM(F234:F239)</f>
        <v>6807378</v>
      </c>
      <c r="G240" s="37">
        <f t="shared" si="56"/>
        <v>0.1230218740155363</v>
      </c>
      <c r="H240" s="32">
        <f>SUM(H234:H239)</f>
        <v>8901672</v>
      </c>
      <c r="I240" s="37">
        <f t="shared" si="57"/>
        <v>0.16086962870456539</v>
      </c>
      <c r="J240" s="32">
        <f>SUM(J234:J239)</f>
        <v>7974486</v>
      </c>
      <c r="K240" s="37">
        <f t="shared" si="58"/>
        <v>0.15730928122246046</v>
      </c>
      <c r="L240" s="32">
        <f>SUM(L234:L239)</f>
        <v>8842736</v>
      </c>
      <c r="M240" s="37">
        <f t="shared" si="59"/>
        <v>0.17443687833924032</v>
      </c>
      <c r="N240" s="32">
        <f t="shared" si="60"/>
        <v>32526272</v>
      </c>
      <c r="O240" s="37">
        <f t="shared" si="61"/>
        <v>0.64163188312904951</v>
      </c>
      <c r="P240" s="32">
        <f>SUM(P234:P239)</f>
        <v>7170471</v>
      </c>
      <c r="Q240" s="32">
        <f>SUM(Q234:Q239)</f>
        <v>54913126</v>
      </c>
      <c r="R240" s="32">
        <f>SUM(R234:R239)</f>
        <v>52282974</v>
      </c>
      <c r="S240" s="32">
        <f>SUM(S234:S239)</f>
        <v>28781693</v>
      </c>
      <c r="T240" s="37">
        <f t="shared" si="62"/>
        <v>0.55049838978172894</v>
      </c>
      <c r="U240" s="37">
        <f t="shared" si="63"/>
        <v>0.23321550285887782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6450684</v>
      </c>
      <c r="E241" s="31">
        <v>10130688</v>
      </c>
      <c r="F241" s="31">
        <v>10828837</v>
      </c>
      <c r="G241" s="36">
        <f t="shared" si="56"/>
        <v>1.678711435872537</v>
      </c>
      <c r="H241" s="31">
        <v>432728</v>
      </c>
      <c r="I241" s="36">
        <f t="shared" si="57"/>
        <v>6.7082498538139523E-2</v>
      </c>
      <c r="J241" s="31">
        <v>5834706</v>
      </c>
      <c r="K241" s="36">
        <f t="shared" si="58"/>
        <v>0.57594370688348118</v>
      </c>
      <c r="L241" s="31">
        <v>-46787</v>
      </c>
      <c r="M241" s="36">
        <f t="shared" si="59"/>
        <v>-4.6183437886943117E-3</v>
      </c>
      <c r="N241" s="31">
        <f t="shared" si="60"/>
        <v>17049484</v>
      </c>
      <c r="O241" s="36">
        <f t="shared" si="61"/>
        <v>1.6829542080458899</v>
      </c>
      <c r="P241" s="31">
        <v>325628</v>
      </c>
      <c r="Q241" s="31">
        <v>33250983</v>
      </c>
      <c r="R241" s="31">
        <v>33841497</v>
      </c>
      <c r="S241" s="31">
        <v>27490624</v>
      </c>
      <c r="T241" s="36">
        <f t="shared" si="62"/>
        <v>0.81233474984868426</v>
      </c>
      <c r="U241" s="36">
        <f t="shared" si="63"/>
        <v>-1.143682361467687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19623560</v>
      </c>
      <c r="E243" s="31">
        <v>19623560</v>
      </c>
      <c r="F243" s="31">
        <v>379658</v>
      </c>
      <c r="G243" s="36">
        <f t="shared" si="56"/>
        <v>1.9347050178458954E-2</v>
      </c>
      <c r="H243" s="31">
        <v>421881</v>
      </c>
      <c r="I243" s="36">
        <f t="shared" si="57"/>
        <v>2.1498698503227751E-2</v>
      </c>
      <c r="J243" s="31">
        <v>246811</v>
      </c>
      <c r="K243" s="36">
        <f t="shared" si="58"/>
        <v>1.2577279555799254E-2</v>
      </c>
      <c r="L243" s="31">
        <v>291010</v>
      </c>
      <c r="M243" s="36">
        <f t="shared" si="59"/>
        <v>1.4829623167254056E-2</v>
      </c>
      <c r="N243" s="31">
        <f t="shared" si="60"/>
        <v>1339360</v>
      </c>
      <c r="O243" s="36">
        <f t="shared" si="61"/>
        <v>6.8252651404740017E-2</v>
      </c>
      <c r="P243" s="31">
        <v>72976240</v>
      </c>
      <c r="Q243" s="31">
        <v>22476168</v>
      </c>
      <c r="R243" s="31">
        <v>22476168</v>
      </c>
      <c r="S243" s="31">
        <v>84620136</v>
      </c>
      <c r="T243" s="36">
        <f t="shared" si="62"/>
        <v>3.7648826970860871</v>
      </c>
      <c r="U243" s="36">
        <f t="shared" si="63"/>
        <v>-0.99601226371761553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9280000</v>
      </c>
      <c r="E244" s="31">
        <v>9280000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8891245</v>
      </c>
      <c r="R244" s="31">
        <v>8891245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18391644</v>
      </c>
      <c r="E245" s="31">
        <v>5515596</v>
      </c>
      <c r="F245" s="31">
        <v>1254162</v>
      </c>
      <c r="G245" s="36">
        <f t="shared" si="56"/>
        <v>6.8191946299091047E-2</v>
      </c>
      <c r="H245" s="31">
        <v>1000267</v>
      </c>
      <c r="I245" s="36">
        <f t="shared" si="57"/>
        <v>5.4387035764720107E-2</v>
      </c>
      <c r="J245" s="31">
        <v>887057</v>
      </c>
      <c r="K245" s="36">
        <f t="shared" si="58"/>
        <v>0.16082704389516564</v>
      </c>
      <c r="L245" s="31">
        <v>15017</v>
      </c>
      <c r="M245" s="36">
        <f t="shared" si="59"/>
        <v>2.7226432102713831E-3</v>
      </c>
      <c r="N245" s="31">
        <f t="shared" si="60"/>
        <v>3156503</v>
      </c>
      <c r="O245" s="36">
        <f t="shared" si="61"/>
        <v>0.57228683899255861</v>
      </c>
      <c r="P245" s="31">
        <v>58466</v>
      </c>
      <c r="Q245" s="31">
        <v>29809210</v>
      </c>
      <c r="R245" s="31">
        <v>15329208</v>
      </c>
      <c r="S245" s="31">
        <v>10330284</v>
      </c>
      <c r="T245" s="36">
        <f t="shared" si="62"/>
        <v>0.67389548109726216</v>
      </c>
      <c r="U245" s="36">
        <f t="shared" si="63"/>
        <v>-0.74314986487873291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11929824</v>
      </c>
      <c r="E246" s="31">
        <v>11929824</v>
      </c>
      <c r="F246" s="31">
        <v>1125846</v>
      </c>
      <c r="G246" s="36">
        <f t="shared" si="56"/>
        <v>9.4372389735171286E-2</v>
      </c>
      <c r="H246" s="31">
        <v>2232738</v>
      </c>
      <c r="I246" s="36">
        <f t="shared" si="57"/>
        <v>0.18715598821910534</v>
      </c>
      <c r="J246" s="31">
        <v>1044067</v>
      </c>
      <c r="K246" s="36">
        <f t="shared" si="58"/>
        <v>8.7517385000818113E-2</v>
      </c>
      <c r="L246" s="31">
        <v>1587110</v>
      </c>
      <c r="M246" s="36">
        <f t="shared" si="59"/>
        <v>0.13303716802527848</v>
      </c>
      <c r="N246" s="31">
        <f t="shared" si="60"/>
        <v>5989761</v>
      </c>
      <c r="O246" s="36">
        <f t="shared" si="61"/>
        <v>0.50208293098037327</v>
      </c>
      <c r="P246" s="31">
        <v>2018939</v>
      </c>
      <c r="Q246" s="31">
        <v>2040000</v>
      </c>
      <c r="R246" s="31">
        <v>2040000</v>
      </c>
      <c r="S246" s="31">
        <v>2018939</v>
      </c>
      <c r="T246" s="36">
        <f t="shared" si="62"/>
        <v>0.98967598039215687</v>
      </c>
      <c r="U246" s="36">
        <f t="shared" si="63"/>
        <v>-0.21388907738173368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65675712</v>
      </c>
      <c r="E247" s="32">
        <f>SUM(E241:E246)</f>
        <v>56479668</v>
      </c>
      <c r="F247" s="32">
        <f>SUM(F241:F246)</f>
        <v>13588503</v>
      </c>
      <c r="G247" s="37">
        <f t="shared" si="56"/>
        <v>0.20690301766351615</v>
      </c>
      <c r="H247" s="32">
        <f>SUM(H241:H246)</f>
        <v>4087614</v>
      </c>
      <c r="I247" s="37">
        <f t="shared" si="57"/>
        <v>6.223935569971438E-2</v>
      </c>
      <c r="J247" s="32">
        <f>SUM(J241:J246)</f>
        <v>8012641</v>
      </c>
      <c r="K247" s="37">
        <f t="shared" si="58"/>
        <v>0.14186770715436925</v>
      </c>
      <c r="L247" s="32">
        <f>SUM(L241:L246)</f>
        <v>1846350</v>
      </c>
      <c r="M247" s="37">
        <f t="shared" si="59"/>
        <v>3.269052502220799E-2</v>
      </c>
      <c r="N247" s="32">
        <f t="shared" si="60"/>
        <v>27535108</v>
      </c>
      <c r="O247" s="37">
        <f t="shared" si="61"/>
        <v>0.48752248331204778</v>
      </c>
      <c r="P247" s="32">
        <f>SUM(P241:P246)</f>
        <v>75379273</v>
      </c>
      <c r="Q247" s="32">
        <f>SUM(Q241:Q246)</f>
        <v>96467606</v>
      </c>
      <c r="R247" s="32">
        <f>SUM(R241:R246)</f>
        <v>82578118</v>
      </c>
      <c r="S247" s="32">
        <f>SUM(S241:S246)</f>
        <v>124459983</v>
      </c>
      <c r="T247" s="37">
        <f t="shared" si="62"/>
        <v>1.5071787298422084</v>
      </c>
      <c r="U247" s="37">
        <f t="shared" si="63"/>
        <v>-0.975505866181543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1921207</v>
      </c>
      <c r="E248" s="31">
        <v>1921207</v>
      </c>
      <c r="F248" s="31">
        <v>193858</v>
      </c>
      <c r="G248" s="36">
        <f t="shared" si="56"/>
        <v>0.10090427528111234</v>
      </c>
      <c r="H248" s="31">
        <v>670621</v>
      </c>
      <c r="I248" s="36">
        <f t="shared" si="57"/>
        <v>0.34906233425133265</v>
      </c>
      <c r="J248" s="31">
        <v>168514</v>
      </c>
      <c r="K248" s="36">
        <f t="shared" si="58"/>
        <v>8.7712568192807955E-2</v>
      </c>
      <c r="L248" s="31">
        <v>255057</v>
      </c>
      <c r="M248" s="36">
        <f t="shared" si="59"/>
        <v>0.13275872927800075</v>
      </c>
      <c r="N248" s="31">
        <f t="shared" si="60"/>
        <v>1288050</v>
      </c>
      <c r="O248" s="36">
        <f t="shared" si="61"/>
        <v>0.67043790700325367</v>
      </c>
      <c r="P248" s="31">
        <v>141758</v>
      </c>
      <c r="Q248" s="31">
        <v>401231</v>
      </c>
      <c r="R248" s="31">
        <v>2238261</v>
      </c>
      <c r="S248" s="31">
        <v>589093</v>
      </c>
      <c r="T248" s="36">
        <f t="shared" si="62"/>
        <v>0.26319227292974323</v>
      </c>
      <c r="U248" s="36">
        <f t="shared" si="63"/>
        <v>0.7992423708009424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14772</v>
      </c>
      <c r="E249" s="31">
        <v>21959</v>
      </c>
      <c r="F249" s="31">
        <v>9519</v>
      </c>
      <c r="G249" s="36">
        <f t="shared" si="56"/>
        <v>0.64439480097481727</v>
      </c>
      <c r="H249" s="31">
        <v>3816</v>
      </c>
      <c r="I249" s="36">
        <f t="shared" si="57"/>
        <v>0.25832656376929325</v>
      </c>
      <c r="J249" s="31">
        <v>11782</v>
      </c>
      <c r="K249" s="36">
        <f t="shared" si="58"/>
        <v>0.53654538002641283</v>
      </c>
      <c r="L249" s="31">
        <v>0</v>
      </c>
      <c r="M249" s="36">
        <f t="shared" si="59"/>
        <v>0</v>
      </c>
      <c r="N249" s="31">
        <f t="shared" si="60"/>
        <v>25117</v>
      </c>
      <c r="O249" s="36">
        <f t="shared" si="61"/>
        <v>1.1438134705587686</v>
      </c>
      <c r="P249" s="31">
        <v>36059</v>
      </c>
      <c r="Q249" s="31">
        <v>26764</v>
      </c>
      <c r="R249" s="31">
        <v>26764</v>
      </c>
      <c r="S249" s="31">
        <v>45412</v>
      </c>
      <c r="T249" s="36">
        <f t="shared" si="62"/>
        <v>1.6967568375429682</v>
      </c>
      <c r="U249" s="36">
        <f t="shared" si="63"/>
        <v>-1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2899210</v>
      </c>
      <c r="E250" s="31">
        <v>2599210</v>
      </c>
      <c r="F250" s="31">
        <v>15421</v>
      </c>
      <c r="G250" s="36">
        <f t="shared" si="56"/>
        <v>5.3190351854470698E-3</v>
      </c>
      <c r="H250" s="31">
        <v>803250</v>
      </c>
      <c r="I250" s="36">
        <f t="shared" si="57"/>
        <v>0.27705823310488031</v>
      </c>
      <c r="J250" s="31">
        <v>802236</v>
      </c>
      <c r="K250" s="36">
        <f t="shared" si="58"/>
        <v>0.30864608861923432</v>
      </c>
      <c r="L250" s="31">
        <v>651492</v>
      </c>
      <c r="M250" s="36">
        <f t="shared" si="59"/>
        <v>0.25065000519388586</v>
      </c>
      <c r="N250" s="31">
        <f t="shared" si="60"/>
        <v>2272399</v>
      </c>
      <c r="O250" s="36">
        <f t="shared" si="61"/>
        <v>0.87426525752055428</v>
      </c>
      <c r="P250" s="31">
        <v>2122304</v>
      </c>
      <c r="Q250" s="31">
        <v>2778150</v>
      </c>
      <c r="R250" s="31">
        <v>2778150</v>
      </c>
      <c r="S250" s="31">
        <v>2145881</v>
      </c>
      <c r="T250" s="36">
        <f t="shared" si="62"/>
        <v>0.77241365657001959</v>
      </c>
      <c r="U250" s="36">
        <f t="shared" si="63"/>
        <v>-0.69302606978076664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6135</v>
      </c>
      <c r="I251" s="36">
        <f t="shared" si="57"/>
        <v>0</v>
      </c>
      <c r="J251" s="31">
        <v>0</v>
      </c>
      <c r="K251" s="36">
        <f t="shared" si="58"/>
        <v>0</v>
      </c>
      <c r="L251" s="31">
        <v>560</v>
      </c>
      <c r="M251" s="36">
        <f t="shared" si="59"/>
        <v>0</v>
      </c>
      <c r="N251" s="31">
        <f t="shared" si="60"/>
        <v>6695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20993076</v>
      </c>
      <c r="E252" s="31">
        <v>21728088</v>
      </c>
      <c r="F252" s="31">
        <v>0</v>
      </c>
      <c r="G252" s="36">
        <f t="shared" si="56"/>
        <v>0</v>
      </c>
      <c r="H252" s="31">
        <v>8107114</v>
      </c>
      <c r="I252" s="36">
        <f t="shared" si="57"/>
        <v>0.38618037680614314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8107114</v>
      </c>
      <c r="O252" s="36">
        <f t="shared" si="61"/>
        <v>0.37311676940925498</v>
      </c>
      <c r="P252" s="31">
        <v>0</v>
      </c>
      <c r="Q252" s="31">
        <v>23863030</v>
      </c>
      <c r="R252" s="31">
        <v>20923972</v>
      </c>
      <c r="S252" s="31">
        <v>10874471</v>
      </c>
      <c r="T252" s="36">
        <f t="shared" si="62"/>
        <v>0.51971351328514492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39971696</v>
      </c>
      <c r="E253" s="31">
        <v>39971696</v>
      </c>
      <c r="F253" s="31">
        <v>15573845</v>
      </c>
      <c r="G253" s="36">
        <f t="shared" si="56"/>
        <v>0.38962182140082324</v>
      </c>
      <c r="H253" s="31">
        <v>7692500</v>
      </c>
      <c r="I253" s="36">
        <f t="shared" si="57"/>
        <v>0.19244867668362134</v>
      </c>
      <c r="J253" s="31">
        <v>14511972</v>
      </c>
      <c r="K253" s="36">
        <f t="shared" si="58"/>
        <v>0.36305619856610538</v>
      </c>
      <c r="L253" s="31">
        <v>1166830</v>
      </c>
      <c r="M253" s="36">
        <f t="shared" si="59"/>
        <v>2.9191405838771514E-2</v>
      </c>
      <c r="N253" s="31">
        <f t="shared" si="60"/>
        <v>38945147</v>
      </c>
      <c r="O253" s="36">
        <f t="shared" si="61"/>
        <v>0.97431810248932149</v>
      </c>
      <c r="P253" s="31">
        <v>0</v>
      </c>
      <c r="Q253" s="31">
        <v>35018913</v>
      </c>
      <c r="R253" s="31">
        <v>37633913</v>
      </c>
      <c r="S253" s="31">
        <v>11502650</v>
      </c>
      <c r="T253" s="36">
        <f t="shared" si="62"/>
        <v>0.30564586786391307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65799961</v>
      </c>
      <c r="E254" s="32">
        <f>SUM(E248:E253)</f>
        <v>66242160</v>
      </c>
      <c r="F254" s="32">
        <f>SUM(F248:F253)</f>
        <v>15792643</v>
      </c>
      <c r="G254" s="37">
        <f t="shared" si="56"/>
        <v>0.24000991429159055</v>
      </c>
      <c r="H254" s="32">
        <f>SUM(H248:H253)</f>
        <v>17283436</v>
      </c>
      <c r="I254" s="37">
        <f t="shared" si="57"/>
        <v>0.26266635629160934</v>
      </c>
      <c r="J254" s="32">
        <f>SUM(J248:J253)</f>
        <v>15494504</v>
      </c>
      <c r="K254" s="37">
        <f t="shared" si="58"/>
        <v>0.23390698612484859</v>
      </c>
      <c r="L254" s="32">
        <f>SUM(L248:L253)</f>
        <v>2073939</v>
      </c>
      <c r="M254" s="37">
        <f t="shared" si="59"/>
        <v>3.1308444652167138E-2</v>
      </c>
      <c r="N254" s="32">
        <f t="shared" si="60"/>
        <v>50644522</v>
      </c>
      <c r="O254" s="37">
        <f t="shared" si="61"/>
        <v>0.76453609000672684</v>
      </c>
      <c r="P254" s="32">
        <f>SUM(P248:P253)</f>
        <v>2300121</v>
      </c>
      <c r="Q254" s="32">
        <f>SUM(Q248:Q253)</f>
        <v>62088088</v>
      </c>
      <c r="R254" s="32">
        <f>SUM(R248:R253)</f>
        <v>63601060</v>
      </c>
      <c r="S254" s="32">
        <f>SUM(S248:S253)</f>
        <v>25157507</v>
      </c>
      <c r="T254" s="37">
        <f t="shared" si="62"/>
        <v>0.39555169363529474</v>
      </c>
      <c r="U254" s="37">
        <f t="shared" si="63"/>
        <v>-9.8334826733028402E-2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11845622</v>
      </c>
      <c r="E255" s="31">
        <v>11845622</v>
      </c>
      <c r="F255" s="31">
        <v>2116923</v>
      </c>
      <c r="G255" s="36">
        <f t="shared" si="56"/>
        <v>0.17870931555979078</v>
      </c>
      <c r="H255" s="31">
        <v>2090920</v>
      </c>
      <c r="I255" s="36">
        <f t="shared" si="57"/>
        <v>0.1765141585642358</v>
      </c>
      <c r="J255" s="31">
        <v>2599791</v>
      </c>
      <c r="K255" s="36">
        <f t="shared" si="58"/>
        <v>0.21947273009386928</v>
      </c>
      <c r="L255" s="31">
        <v>2712468</v>
      </c>
      <c r="M255" s="36">
        <f t="shared" si="59"/>
        <v>0.22898485195627549</v>
      </c>
      <c r="N255" s="31">
        <f t="shared" si="60"/>
        <v>9520102</v>
      </c>
      <c r="O255" s="36">
        <f t="shared" si="61"/>
        <v>0.8036810561741714</v>
      </c>
      <c r="P255" s="31">
        <v>2605453</v>
      </c>
      <c r="Q255" s="31">
        <v>10763409</v>
      </c>
      <c r="R255" s="31">
        <v>10763409</v>
      </c>
      <c r="S255" s="31">
        <v>9763393</v>
      </c>
      <c r="T255" s="36">
        <f t="shared" si="62"/>
        <v>0.90709114556549886</v>
      </c>
      <c r="U255" s="36">
        <f t="shared" si="63"/>
        <v>4.1073471676518425E-2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1274294</v>
      </c>
      <c r="E256" s="31">
        <v>720000</v>
      </c>
      <c r="F256" s="31">
        <v>17453952</v>
      </c>
      <c r="G256" s="36">
        <f t="shared" si="56"/>
        <v>13.696958472691545</v>
      </c>
      <c r="H256" s="31">
        <v>7336650</v>
      </c>
      <c r="I256" s="36">
        <f t="shared" si="57"/>
        <v>5.7574233261711978</v>
      </c>
      <c r="J256" s="31">
        <v>6098398</v>
      </c>
      <c r="K256" s="36">
        <f t="shared" si="58"/>
        <v>8.4699972222222222</v>
      </c>
      <c r="L256" s="31">
        <v>1965054</v>
      </c>
      <c r="M256" s="36">
        <f t="shared" si="59"/>
        <v>2.7292416666666668</v>
      </c>
      <c r="N256" s="31">
        <f t="shared" si="60"/>
        <v>32854054</v>
      </c>
      <c r="O256" s="36">
        <f t="shared" si="61"/>
        <v>45.630630555555555</v>
      </c>
      <c r="P256" s="31">
        <v>25265</v>
      </c>
      <c r="Q256" s="31">
        <v>725832</v>
      </c>
      <c r="R256" s="31">
        <v>310000</v>
      </c>
      <c r="S256" s="31">
        <v>31986423</v>
      </c>
      <c r="T256" s="36">
        <f t="shared" si="62"/>
        <v>103.18200967741936</v>
      </c>
      <c r="U256" s="36">
        <f t="shared" si="63"/>
        <v>76.777716208193155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9831267</v>
      </c>
      <c r="E257" s="31">
        <v>5767504</v>
      </c>
      <c r="F257" s="31">
        <v>496607</v>
      </c>
      <c r="G257" s="36">
        <f t="shared" si="56"/>
        <v>5.0513021363370561E-2</v>
      </c>
      <c r="H257" s="31">
        <v>1107247</v>
      </c>
      <c r="I257" s="36">
        <f t="shared" si="57"/>
        <v>0.11262505636353889</v>
      </c>
      <c r="J257" s="31">
        <v>1260857</v>
      </c>
      <c r="K257" s="36">
        <f t="shared" si="58"/>
        <v>0.21861397928809412</v>
      </c>
      <c r="L257" s="31">
        <v>-1809863</v>
      </c>
      <c r="M257" s="36">
        <f t="shared" si="59"/>
        <v>-0.31380351014927776</v>
      </c>
      <c r="N257" s="31">
        <f t="shared" si="60"/>
        <v>1054848</v>
      </c>
      <c r="O257" s="36">
        <f t="shared" si="61"/>
        <v>0.1828950617112706</v>
      </c>
      <c r="P257" s="31">
        <v>1190892</v>
      </c>
      <c r="Q257" s="31">
        <v>5165574</v>
      </c>
      <c r="R257" s="31">
        <v>6312878</v>
      </c>
      <c r="S257" s="31">
        <v>3235965</v>
      </c>
      <c r="T257" s="36">
        <f t="shared" si="62"/>
        <v>0.51259742386911322</v>
      </c>
      <c r="U257" s="36">
        <f t="shared" si="63"/>
        <v>-2.5197541002878516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4947000</v>
      </c>
      <c r="E258" s="31">
        <v>4818000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3425416</v>
      </c>
      <c r="K258" s="36">
        <f t="shared" si="58"/>
        <v>0.71096222498962225</v>
      </c>
      <c r="L258" s="31">
        <v>1392586</v>
      </c>
      <c r="M258" s="36">
        <f t="shared" si="59"/>
        <v>0.2890381901203819</v>
      </c>
      <c r="N258" s="31">
        <f t="shared" si="60"/>
        <v>4818002</v>
      </c>
      <c r="O258" s="36">
        <f t="shared" si="61"/>
        <v>1.0000004151100041</v>
      </c>
      <c r="P258" s="31">
        <v>608799</v>
      </c>
      <c r="Q258" s="31">
        <v>5011000</v>
      </c>
      <c r="R258" s="31">
        <v>5011000</v>
      </c>
      <c r="S258" s="31">
        <v>5010836</v>
      </c>
      <c r="T258" s="36">
        <f t="shared" si="62"/>
        <v>0.99996727200159652</v>
      </c>
      <c r="U258" s="36">
        <f t="shared" si="63"/>
        <v>1.2874314839544745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27898183</v>
      </c>
      <c r="E259" s="32">
        <f>SUM(E255:E258)</f>
        <v>23151126</v>
      </c>
      <c r="F259" s="32">
        <f>SUM(F255:F258)</f>
        <v>20067482</v>
      </c>
      <c r="G259" s="37">
        <f t="shared" si="56"/>
        <v>0.71931143329298541</v>
      </c>
      <c r="H259" s="32">
        <f>SUM(H255:H258)</f>
        <v>10534817</v>
      </c>
      <c r="I259" s="37">
        <f t="shared" si="57"/>
        <v>0.37761659961869204</v>
      </c>
      <c r="J259" s="32">
        <f>SUM(J255:J258)</f>
        <v>13384462</v>
      </c>
      <c r="K259" s="37">
        <f t="shared" si="58"/>
        <v>0.5781343853426395</v>
      </c>
      <c r="L259" s="32">
        <f>SUM(L255:L258)</f>
        <v>4260245</v>
      </c>
      <c r="M259" s="37">
        <f t="shared" si="59"/>
        <v>0.18401891121840036</v>
      </c>
      <c r="N259" s="32">
        <f t="shared" si="60"/>
        <v>48247006</v>
      </c>
      <c r="O259" s="37">
        <f t="shared" si="61"/>
        <v>2.0840025664410446</v>
      </c>
      <c r="P259" s="32">
        <f>SUM(P255:P258)</f>
        <v>4430409</v>
      </c>
      <c r="Q259" s="32">
        <f>SUM(Q255:Q258)</f>
        <v>21665815</v>
      </c>
      <c r="R259" s="32">
        <f>SUM(R255:R258)</f>
        <v>22397287</v>
      </c>
      <c r="S259" s="32">
        <f>SUM(S255:S258)</f>
        <v>49996617</v>
      </c>
      <c r="T259" s="37">
        <f t="shared" si="62"/>
        <v>2.23226219318438</v>
      </c>
      <c r="U259" s="37">
        <f t="shared" si="63"/>
        <v>-3.8408192110480077E-2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214708552</v>
      </c>
      <c r="E260" s="32">
        <f>SUM(E234:E239,E241:E246,E248:E253,E255:E258)</f>
        <v>196565996</v>
      </c>
      <c r="F260" s="32">
        <f>SUM(F234:F239,F241:F246,F248:F253,F255:F258)</f>
        <v>56256006</v>
      </c>
      <c r="G260" s="37">
        <f t="shared" si="56"/>
        <v>0.2620110166827449</v>
      </c>
      <c r="H260" s="32">
        <f>SUM(H234:H239,H241:H246,H248:H253,H255:H258)</f>
        <v>40807539</v>
      </c>
      <c r="I260" s="37">
        <f t="shared" si="57"/>
        <v>0.19006014720829564</v>
      </c>
      <c r="J260" s="32">
        <f>SUM(J234:J239,J241:J246,J248:J253,J255:J258)</f>
        <v>44866093</v>
      </c>
      <c r="K260" s="37">
        <f t="shared" si="58"/>
        <v>0.22824951371548516</v>
      </c>
      <c r="L260" s="32">
        <f>SUM(L234:L239,L241:L246,L248:L253,L255:L258)</f>
        <v>17023270</v>
      </c>
      <c r="M260" s="37">
        <f t="shared" si="59"/>
        <v>8.6603330924032246E-2</v>
      </c>
      <c r="N260" s="32">
        <f t="shared" si="60"/>
        <v>158952908</v>
      </c>
      <c r="O260" s="37">
        <f t="shared" si="61"/>
        <v>0.80864906054249586</v>
      </c>
      <c r="P260" s="32">
        <f>SUM(P234:P239,P241:P246,P248:P253,P255:P258)</f>
        <v>89280274</v>
      </c>
      <c r="Q260" s="32">
        <f>SUM(Q234:Q239,Q241:Q246,Q248:Q253,Q255:Q258)</f>
        <v>235134635</v>
      </c>
      <c r="R260" s="32">
        <f>SUM(R234:R239,R241:R246,R248:R253,R255:R258)</f>
        <v>220859439</v>
      </c>
      <c r="S260" s="32">
        <f>SUM(S234:S239,S241:S246,S248:S253,S255:S258)</f>
        <v>228395800</v>
      </c>
      <c r="T260" s="37">
        <f t="shared" si="62"/>
        <v>1.0341228839216603</v>
      </c>
      <c r="U260" s="37">
        <f t="shared" si="63"/>
        <v>-0.80932775811149504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3666350</v>
      </c>
      <c r="E263" s="31">
        <v>3716350</v>
      </c>
      <c r="F263" s="31">
        <v>94527</v>
      </c>
      <c r="G263" s="36">
        <f t="shared" ref="G263:G299" si="64">IF(($D263     =0),0,($F263     /$D263     ))</f>
        <v>2.5782317563789601E-2</v>
      </c>
      <c r="H263" s="31">
        <v>7543</v>
      </c>
      <c r="I263" s="36">
        <f t="shared" ref="I263:I299" si="65">IF(($D263     =0),0,($H263     /$D263     ))</f>
        <v>2.0573594992294789E-3</v>
      </c>
      <c r="J263" s="31">
        <v>9096</v>
      </c>
      <c r="K263" s="36">
        <f t="shared" ref="K263:K299" si="66">IF(($E263     =0),0,($J263     /$E263     ))</f>
        <v>2.4475627968302232E-3</v>
      </c>
      <c r="L263" s="31">
        <v>309055</v>
      </c>
      <c r="M263" s="36">
        <f t="shared" ref="M263:M299" si="67">IF(($E263     =0),0,($L263     /$E263     ))</f>
        <v>8.316089711679471E-2</v>
      </c>
      <c r="N263" s="31">
        <f t="shared" ref="N263:N299" si="68">$F263     +$H263     +$J263     +$L263</f>
        <v>420221</v>
      </c>
      <c r="O263" s="36">
        <f t="shared" ref="O263:O299" si="69">IF(($E263     =0),0,($N263     /$E263     ))</f>
        <v>0.11307358026020155</v>
      </c>
      <c r="P263" s="31">
        <v>736026</v>
      </c>
      <c r="Q263" s="31">
        <v>3460800</v>
      </c>
      <c r="R263" s="31">
        <v>3484800</v>
      </c>
      <c r="S263" s="31">
        <v>1707940</v>
      </c>
      <c r="T263" s="36">
        <f t="shared" ref="T263:T299" si="70">IF(($R263     =0),0,($S263     /$R263     ))</f>
        <v>0.4901113406795225</v>
      </c>
      <c r="U263" s="36">
        <f t="shared" ref="U263:U299" si="71">IF(($P263     =0),0,(($L263     /$P263     )-1))</f>
        <v>-0.58010314853007916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35481505</v>
      </c>
      <c r="E264" s="31">
        <v>35739145</v>
      </c>
      <c r="F264" s="31">
        <v>5207157</v>
      </c>
      <c r="G264" s="36">
        <f t="shared" si="64"/>
        <v>0.14675693717050617</v>
      </c>
      <c r="H264" s="31">
        <v>4410934</v>
      </c>
      <c r="I264" s="36">
        <f t="shared" si="65"/>
        <v>0.12431642908044628</v>
      </c>
      <c r="J264" s="31">
        <v>6372733</v>
      </c>
      <c r="K264" s="36">
        <f t="shared" si="66"/>
        <v>0.17831240786538122</v>
      </c>
      <c r="L264" s="31">
        <v>4794824</v>
      </c>
      <c r="M264" s="36">
        <f t="shared" si="67"/>
        <v>0.13416168741585732</v>
      </c>
      <c r="N264" s="31">
        <f t="shared" si="68"/>
        <v>20785648</v>
      </c>
      <c r="O264" s="36">
        <f t="shared" si="69"/>
        <v>0.5815933201535739</v>
      </c>
      <c r="P264" s="31">
        <v>6895426</v>
      </c>
      <c r="Q264" s="31">
        <v>29355040</v>
      </c>
      <c r="R264" s="31">
        <v>30555040</v>
      </c>
      <c r="S264" s="31">
        <v>23903161</v>
      </c>
      <c r="T264" s="36">
        <f t="shared" si="70"/>
        <v>0.7822984685996156</v>
      </c>
      <c r="U264" s="36">
        <f t="shared" si="71"/>
        <v>-0.30463701590010539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4063958</v>
      </c>
      <c r="E265" s="31">
        <v>4063958</v>
      </c>
      <c r="F265" s="31">
        <v>828123</v>
      </c>
      <c r="G265" s="36">
        <f t="shared" si="64"/>
        <v>0.20377252914523231</v>
      </c>
      <c r="H265" s="31">
        <v>447198</v>
      </c>
      <c r="I265" s="36">
        <f t="shared" si="65"/>
        <v>0.1100400151773222</v>
      </c>
      <c r="J265" s="31">
        <v>705514</v>
      </c>
      <c r="K265" s="36">
        <f t="shared" si="66"/>
        <v>0.17360267994895617</v>
      </c>
      <c r="L265" s="31">
        <v>594951</v>
      </c>
      <c r="M265" s="36">
        <f t="shared" si="67"/>
        <v>0.14639693618880903</v>
      </c>
      <c r="N265" s="31">
        <f t="shared" si="68"/>
        <v>2575786</v>
      </c>
      <c r="O265" s="36">
        <f t="shared" si="69"/>
        <v>0.63381216046031974</v>
      </c>
      <c r="P265" s="31">
        <v>290592</v>
      </c>
      <c r="Q265" s="31">
        <v>4063958</v>
      </c>
      <c r="R265" s="31">
        <v>4063958</v>
      </c>
      <c r="S265" s="31">
        <v>2032338</v>
      </c>
      <c r="T265" s="36">
        <f t="shared" si="70"/>
        <v>0.50008833752711024</v>
      </c>
      <c r="U265" s="36">
        <f t="shared" si="71"/>
        <v>1.0473757020151964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26133540</v>
      </c>
      <c r="F266" s="31">
        <v>7936774</v>
      </c>
      <c r="G266" s="36">
        <f t="shared" si="64"/>
        <v>0.32026629546946478</v>
      </c>
      <c r="H266" s="31">
        <v>7694186</v>
      </c>
      <c r="I266" s="36">
        <f t="shared" si="65"/>
        <v>0.31047733586379295</v>
      </c>
      <c r="J266" s="31">
        <v>5555768</v>
      </c>
      <c r="K266" s="36">
        <f t="shared" si="66"/>
        <v>0.21259148205715719</v>
      </c>
      <c r="L266" s="31">
        <v>2171743</v>
      </c>
      <c r="M266" s="36">
        <f t="shared" si="67"/>
        <v>8.3101753532051154E-2</v>
      </c>
      <c r="N266" s="31">
        <f t="shared" si="68"/>
        <v>23358471</v>
      </c>
      <c r="O266" s="36">
        <f t="shared" si="69"/>
        <v>0.89381197495632048</v>
      </c>
      <c r="P266" s="31">
        <v>1021120</v>
      </c>
      <c r="Q266" s="31">
        <v>22088352</v>
      </c>
      <c r="R266" s="31">
        <v>24860443</v>
      </c>
      <c r="S266" s="31">
        <v>19121593</v>
      </c>
      <c r="T266" s="36">
        <f t="shared" si="70"/>
        <v>0.76915737181352717</v>
      </c>
      <c r="U266" s="36">
        <f t="shared" si="71"/>
        <v>1.1268244672516454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67993609</v>
      </c>
      <c r="E267" s="32">
        <f>SUM(E263:E266)</f>
        <v>69652993</v>
      </c>
      <c r="F267" s="32">
        <f>SUM(F263:F266)</f>
        <v>14066581</v>
      </c>
      <c r="G267" s="37">
        <f t="shared" si="64"/>
        <v>0.20688092905908259</v>
      </c>
      <c r="H267" s="32">
        <f>SUM(H263:H266)</f>
        <v>12559861</v>
      </c>
      <c r="I267" s="37">
        <f t="shared" si="65"/>
        <v>0.18472119931154118</v>
      </c>
      <c r="J267" s="32">
        <f>SUM(J263:J266)</f>
        <v>12643111</v>
      </c>
      <c r="K267" s="37">
        <f t="shared" si="66"/>
        <v>0.18151568878023663</v>
      </c>
      <c r="L267" s="32">
        <f>SUM(L263:L266)</f>
        <v>7870573</v>
      </c>
      <c r="M267" s="37">
        <f t="shared" si="67"/>
        <v>0.11299691026916819</v>
      </c>
      <c r="N267" s="32">
        <f t="shared" si="68"/>
        <v>47140126</v>
      </c>
      <c r="O267" s="37">
        <f t="shared" si="69"/>
        <v>0.67678536082433671</v>
      </c>
      <c r="P267" s="32">
        <f>SUM(P263:P266)</f>
        <v>8943164</v>
      </c>
      <c r="Q267" s="32">
        <f>SUM(Q263:Q266)</f>
        <v>58968150</v>
      </c>
      <c r="R267" s="32">
        <f>SUM(R263:R266)</f>
        <v>62964241</v>
      </c>
      <c r="S267" s="32">
        <f>SUM(S263:S266)</f>
        <v>46765032</v>
      </c>
      <c r="T267" s="37">
        <f t="shared" si="70"/>
        <v>0.74272366754964936</v>
      </c>
      <c r="U267" s="37">
        <f t="shared" si="71"/>
        <v>-0.11993417542158458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100462</v>
      </c>
      <c r="E268" s="31">
        <v>100462</v>
      </c>
      <c r="F268" s="31">
        <v>0</v>
      </c>
      <c r="G268" s="36">
        <f t="shared" si="64"/>
        <v>0</v>
      </c>
      <c r="H268" s="31">
        <v>24521</v>
      </c>
      <c r="I268" s="36">
        <f t="shared" si="65"/>
        <v>0.24408233959108916</v>
      </c>
      <c r="J268" s="31">
        <v>26107</v>
      </c>
      <c r="K268" s="36">
        <f t="shared" si="66"/>
        <v>0.259869403356493</v>
      </c>
      <c r="L268" s="31">
        <v>46054</v>
      </c>
      <c r="M268" s="36">
        <f t="shared" si="67"/>
        <v>0.4584220899444566</v>
      </c>
      <c r="N268" s="31">
        <f t="shared" si="68"/>
        <v>96682</v>
      </c>
      <c r="O268" s="36">
        <f t="shared" si="69"/>
        <v>0.96237383289203882</v>
      </c>
      <c r="P268" s="31">
        <v>28609</v>
      </c>
      <c r="Q268" s="31">
        <v>94775</v>
      </c>
      <c r="R268" s="31">
        <v>94775</v>
      </c>
      <c r="S268" s="31">
        <v>83708</v>
      </c>
      <c r="T268" s="36">
        <f t="shared" si="70"/>
        <v>0.88322869955156946</v>
      </c>
      <c r="U268" s="36">
        <f t="shared" si="71"/>
        <v>0.60977314830997242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261875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3118000</v>
      </c>
      <c r="E274" s="31">
        <v>3767000</v>
      </c>
      <c r="F274" s="31">
        <v>185032</v>
      </c>
      <c r="G274" s="36">
        <f t="shared" si="64"/>
        <v>5.934316869788326E-2</v>
      </c>
      <c r="H274" s="31">
        <v>692093</v>
      </c>
      <c r="I274" s="36">
        <f t="shared" si="65"/>
        <v>0.22196696600384863</v>
      </c>
      <c r="J274" s="31">
        <v>3638</v>
      </c>
      <c r="K274" s="36">
        <f t="shared" si="66"/>
        <v>9.6575524289885847E-4</v>
      </c>
      <c r="L274" s="31">
        <v>2779870</v>
      </c>
      <c r="M274" s="36">
        <f t="shared" si="67"/>
        <v>0.73795327847093173</v>
      </c>
      <c r="N274" s="31">
        <f t="shared" si="68"/>
        <v>3660633</v>
      </c>
      <c r="O274" s="36">
        <f t="shared" si="69"/>
        <v>0.9717634722590921</v>
      </c>
      <c r="P274" s="31">
        <v>1195861</v>
      </c>
      <c r="Q274" s="31">
        <v>3106000</v>
      </c>
      <c r="R274" s="31">
        <v>3106000</v>
      </c>
      <c r="S274" s="31">
        <v>3104899</v>
      </c>
      <c r="T274" s="36">
        <f t="shared" si="70"/>
        <v>0.99964552479072766</v>
      </c>
      <c r="U274" s="36">
        <f t="shared" si="71"/>
        <v>1.324576184021387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3218462</v>
      </c>
      <c r="E275" s="32">
        <f>SUM(E268:E274)</f>
        <v>3867462</v>
      </c>
      <c r="F275" s="32">
        <f>SUM(F268:F274)</f>
        <v>185032</v>
      </c>
      <c r="G275" s="37">
        <f t="shared" si="64"/>
        <v>5.7490813935351728E-2</v>
      </c>
      <c r="H275" s="32">
        <f>SUM(H268:H274)</f>
        <v>716614</v>
      </c>
      <c r="I275" s="37">
        <f t="shared" si="65"/>
        <v>0.22265728164570531</v>
      </c>
      <c r="J275" s="32">
        <f>SUM(J268:J274)</f>
        <v>29745</v>
      </c>
      <c r="K275" s="37">
        <f t="shared" si="66"/>
        <v>7.6910904360534115E-3</v>
      </c>
      <c r="L275" s="32">
        <f>SUM(L268:L274)</f>
        <v>2825924</v>
      </c>
      <c r="M275" s="37">
        <f t="shared" si="67"/>
        <v>0.73069211798331823</v>
      </c>
      <c r="N275" s="32">
        <f t="shared" si="68"/>
        <v>3757315</v>
      </c>
      <c r="O275" s="37">
        <f t="shared" si="69"/>
        <v>0.97151956502740044</v>
      </c>
      <c r="P275" s="32">
        <f>SUM(P268:P274)</f>
        <v>1224470</v>
      </c>
      <c r="Q275" s="32">
        <f>SUM(Q268:Q274)</f>
        <v>3200775</v>
      </c>
      <c r="R275" s="32">
        <f>SUM(R268:R274)</f>
        <v>3200775</v>
      </c>
      <c r="S275" s="32">
        <f>SUM(S268:S274)</f>
        <v>3450482</v>
      </c>
      <c r="T275" s="37">
        <f t="shared" si="70"/>
        <v>1.0780145433527817</v>
      </c>
      <c r="U275" s="37">
        <f t="shared" si="71"/>
        <v>1.3078752439831112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8251</v>
      </c>
      <c r="F276" s="31">
        <v>1400</v>
      </c>
      <c r="G276" s="36">
        <f t="shared" si="64"/>
        <v>0</v>
      </c>
      <c r="H276" s="31">
        <v>3000</v>
      </c>
      <c r="I276" s="36">
        <f t="shared" si="65"/>
        <v>0</v>
      </c>
      <c r="J276" s="31">
        <v>2163</v>
      </c>
      <c r="K276" s="36">
        <f t="shared" si="66"/>
        <v>0.26215004241910073</v>
      </c>
      <c r="L276" s="31">
        <v>658</v>
      </c>
      <c r="M276" s="36">
        <f t="shared" si="67"/>
        <v>7.9747909344321896E-2</v>
      </c>
      <c r="N276" s="31">
        <f t="shared" si="68"/>
        <v>7221</v>
      </c>
      <c r="O276" s="36">
        <f t="shared" si="69"/>
        <v>0.87516664646709486</v>
      </c>
      <c r="P276" s="31">
        <v>459</v>
      </c>
      <c r="Q276" s="31">
        <v>0</v>
      </c>
      <c r="R276" s="31">
        <v>0</v>
      </c>
      <c r="S276" s="31">
        <v>2479</v>
      </c>
      <c r="T276" s="36">
        <f t="shared" si="70"/>
        <v>0</v>
      </c>
      <c r="U276" s="36">
        <f t="shared" si="71"/>
        <v>0.43355119825708055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1632701</v>
      </c>
      <c r="E278" s="31">
        <v>1632701</v>
      </c>
      <c r="F278" s="31">
        <v>0</v>
      </c>
      <c r="G278" s="36">
        <f t="shared" si="64"/>
        <v>0</v>
      </c>
      <c r="H278" s="31">
        <v>297</v>
      </c>
      <c r="I278" s="36">
        <f t="shared" si="65"/>
        <v>1.8190715875105118E-4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297</v>
      </c>
      <c r="O278" s="36">
        <f t="shared" si="69"/>
        <v>1.8190715875105118E-4</v>
      </c>
      <c r="P278" s="31">
        <v>10443</v>
      </c>
      <c r="Q278" s="31">
        <v>1073000</v>
      </c>
      <c r="R278" s="31">
        <v>1073000</v>
      </c>
      <c r="S278" s="31">
        <v>284650</v>
      </c>
      <c r="T278" s="36">
        <f t="shared" si="70"/>
        <v>0.26528424976700837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3511098</v>
      </c>
      <c r="E281" s="31">
        <v>519000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5725</v>
      </c>
      <c r="Q281" s="31">
        <v>4401117</v>
      </c>
      <c r="R281" s="31">
        <v>7550241</v>
      </c>
      <c r="S281" s="31">
        <v>5725</v>
      </c>
      <c r="T281" s="36">
        <f t="shared" si="70"/>
        <v>7.582539418278172E-4</v>
      </c>
      <c r="U281" s="36">
        <f t="shared" si="71"/>
        <v>-1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363513</v>
      </c>
      <c r="E283" s="31">
        <v>369513</v>
      </c>
      <c r="F283" s="31">
        <v>0</v>
      </c>
      <c r="G283" s="36">
        <f t="shared" si="64"/>
        <v>0</v>
      </c>
      <c r="H283" s="31">
        <v>7883</v>
      </c>
      <c r="I283" s="36">
        <f t="shared" si="65"/>
        <v>2.1685606842121188E-2</v>
      </c>
      <c r="J283" s="31">
        <v>461</v>
      </c>
      <c r="K283" s="36">
        <f t="shared" si="66"/>
        <v>1.2475880415574012E-3</v>
      </c>
      <c r="L283" s="31">
        <v>19078</v>
      </c>
      <c r="M283" s="36">
        <f t="shared" si="67"/>
        <v>5.1630118561457918E-2</v>
      </c>
      <c r="N283" s="31">
        <f t="shared" si="68"/>
        <v>27422</v>
      </c>
      <c r="O283" s="36">
        <f t="shared" si="69"/>
        <v>7.4211191487173658E-2</v>
      </c>
      <c r="P283" s="31">
        <v>484</v>
      </c>
      <c r="Q283" s="31">
        <v>638250</v>
      </c>
      <c r="R283" s="31">
        <v>582748</v>
      </c>
      <c r="S283" s="31">
        <v>7348</v>
      </c>
      <c r="T283" s="36">
        <f t="shared" si="70"/>
        <v>1.2609223884080254E-2</v>
      </c>
      <c r="U283" s="36">
        <f t="shared" si="71"/>
        <v>38.417355371900825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4182000</v>
      </c>
      <c r="E284" s="31">
        <v>4924000</v>
      </c>
      <c r="F284" s="31">
        <v>2765000</v>
      </c>
      <c r="G284" s="36">
        <f t="shared" si="64"/>
        <v>0.66116690578670489</v>
      </c>
      <c r="H284" s="31">
        <v>904000</v>
      </c>
      <c r="I284" s="36">
        <f t="shared" si="65"/>
        <v>0.21616451458632233</v>
      </c>
      <c r="J284" s="31">
        <v>1573000</v>
      </c>
      <c r="K284" s="36">
        <f t="shared" si="66"/>
        <v>0.31945572705117792</v>
      </c>
      <c r="L284" s="31">
        <v>0</v>
      </c>
      <c r="M284" s="36">
        <f t="shared" si="67"/>
        <v>0</v>
      </c>
      <c r="N284" s="31">
        <f t="shared" si="68"/>
        <v>5242000</v>
      </c>
      <c r="O284" s="36">
        <f t="shared" si="69"/>
        <v>1.0645816409423232</v>
      </c>
      <c r="P284" s="31">
        <v>0</v>
      </c>
      <c r="Q284" s="31">
        <v>4293000</v>
      </c>
      <c r="R284" s="31">
        <v>4289939</v>
      </c>
      <c r="S284" s="31">
        <v>4293000</v>
      </c>
      <c r="T284" s="36">
        <f t="shared" si="70"/>
        <v>1.0007135299592838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9689312</v>
      </c>
      <c r="E285" s="32">
        <f>SUM(E276:E284)</f>
        <v>7453465</v>
      </c>
      <c r="F285" s="32">
        <f>SUM(F276:F284)</f>
        <v>2766400</v>
      </c>
      <c r="G285" s="37">
        <f t="shared" si="64"/>
        <v>0.28551046761627658</v>
      </c>
      <c r="H285" s="32">
        <f>SUM(H276:H284)</f>
        <v>915180</v>
      </c>
      <c r="I285" s="37">
        <f t="shared" si="65"/>
        <v>9.445252666030364E-2</v>
      </c>
      <c r="J285" s="32">
        <f>SUM(J276:J284)</f>
        <v>1575624</v>
      </c>
      <c r="K285" s="37">
        <f t="shared" si="66"/>
        <v>0.21139483448302232</v>
      </c>
      <c r="L285" s="32">
        <f>SUM(L276:L284)</f>
        <v>19736</v>
      </c>
      <c r="M285" s="37">
        <f t="shared" si="67"/>
        <v>2.6478959785817737E-3</v>
      </c>
      <c r="N285" s="32">
        <f t="shared" si="68"/>
        <v>5276940</v>
      </c>
      <c r="O285" s="37">
        <f t="shared" si="69"/>
        <v>0.70798480974955946</v>
      </c>
      <c r="P285" s="32">
        <f>SUM(P276:P284)</f>
        <v>17111</v>
      </c>
      <c r="Q285" s="32">
        <f>SUM(Q276:Q284)</f>
        <v>10405367</v>
      </c>
      <c r="R285" s="32">
        <f>SUM(R276:R284)</f>
        <v>13495928</v>
      </c>
      <c r="S285" s="32">
        <f>SUM(S276:S284)</f>
        <v>4593202</v>
      </c>
      <c r="T285" s="37">
        <f t="shared" si="70"/>
        <v>0.34033984176560517</v>
      </c>
      <c r="U285" s="37">
        <f t="shared" si="71"/>
        <v>0.15341008707848758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56824</v>
      </c>
      <c r="E286" s="31">
        <v>56824</v>
      </c>
      <c r="F286" s="31">
        <v>23464</v>
      </c>
      <c r="G286" s="36">
        <f t="shared" si="64"/>
        <v>0.41292411657046318</v>
      </c>
      <c r="H286" s="31">
        <v>53171</v>
      </c>
      <c r="I286" s="36">
        <f t="shared" si="65"/>
        <v>0.93571378290863017</v>
      </c>
      <c r="J286" s="31">
        <v>23900</v>
      </c>
      <c r="K286" s="36">
        <f t="shared" si="66"/>
        <v>0.42059693087427846</v>
      </c>
      <c r="L286" s="31">
        <v>7754</v>
      </c>
      <c r="M286" s="36">
        <f t="shared" si="67"/>
        <v>0.13645642686188933</v>
      </c>
      <c r="N286" s="31">
        <f t="shared" si="68"/>
        <v>108289</v>
      </c>
      <c r="O286" s="36">
        <f t="shared" si="69"/>
        <v>1.9056912572152611</v>
      </c>
      <c r="P286" s="31">
        <v>10391</v>
      </c>
      <c r="Q286" s="31">
        <v>48000</v>
      </c>
      <c r="R286" s="31">
        <v>50500</v>
      </c>
      <c r="S286" s="31">
        <v>50495</v>
      </c>
      <c r="T286" s="36">
        <f t="shared" si="70"/>
        <v>0.9999009900990099</v>
      </c>
      <c r="U286" s="36">
        <f t="shared" si="71"/>
        <v>-0.25377730728515058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12630413</v>
      </c>
      <c r="E290" s="31">
        <v>11930926</v>
      </c>
      <c r="F290" s="31">
        <v>2562819</v>
      </c>
      <c r="G290" s="36">
        <f t="shared" si="64"/>
        <v>0.20290856680616856</v>
      </c>
      <c r="H290" s="31">
        <v>3671919</v>
      </c>
      <c r="I290" s="36">
        <f t="shared" si="65"/>
        <v>0.29072042220630473</v>
      </c>
      <c r="J290" s="31">
        <v>3847241</v>
      </c>
      <c r="K290" s="36">
        <f t="shared" si="66"/>
        <v>0.32245954756571282</v>
      </c>
      <c r="L290" s="31">
        <v>2702662</v>
      </c>
      <c r="M290" s="36">
        <f t="shared" si="67"/>
        <v>0.2265257533237571</v>
      </c>
      <c r="N290" s="31">
        <f t="shared" si="68"/>
        <v>12784641</v>
      </c>
      <c r="O290" s="36">
        <f t="shared" si="69"/>
        <v>1.0715547980098108</v>
      </c>
      <c r="P290" s="31">
        <v>4249265</v>
      </c>
      <c r="Q290" s="31">
        <v>12886586</v>
      </c>
      <c r="R290" s="31">
        <v>13011718</v>
      </c>
      <c r="S290" s="31">
        <v>12728872</v>
      </c>
      <c r="T290" s="36">
        <f t="shared" si="70"/>
        <v>0.97826220949454945</v>
      </c>
      <c r="U290" s="36">
        <f t="shared" si="71"/>
        <v>-0.36396953355462647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3278000</v>
      </c>
      <c r="E291" s="31">
        <v>3722000</v>
      </c>
      <c r="F291" s="31">
        <v>132556</v>
      </c>
      <c r="G291" s="36">
        <f t="shared" si="64"/>
        <v>4.0438071995118972E-2</v>
      </c>
      <c r="H291" s="31">
        <v>2105044</v>
      </c>
      <c r="I291" s="36">
        <f t="shared" si="65"/>
        <v>0.64217327638804145</v>
      </c>
      <c r="J291" s="31">
        <v>553794</v>
      </c>
      <c r="K291" s="36">
        <f t="shared" si="66"/>
        <v>0.14878936055883935</v>
      </c>
      <c r="L291" s="31">
        <v>1164470</v>
      </c>
      <c r="M291" s="36">
        <f t="shared" si="67"/>
        <v>0.31286136485760346</v>
      </c>
      <c r="N291" s="31">
        <f t="shared" si="68"/>
        <v>3955864</v>
      </c>
      <c r="O291" s="36">
        <f t="shared" si="69"/>
        <v>1.0628328855454057</v>
      </c>
      <c r="P291" s="31">
        <v>0</v>
      </c>
      <c r="Q291" s="31">
        <v>3390000</v>
      </c>
      <c r="R291" s="31">
        <v>2860000</v>
      </c>
      <c r="S291" s="31">
        <v>1051960</v>
      </c>
      <c r="T291" s="36">
        <f t="shared" si="70"/>
        <v>0.36781818181818182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15965237</v>
      </c>
      <c r="E292" s="32">
        <f>SUM(E286:E291)</f>
        <v>15709750</v>
      </c>
      <c r="F292" s="32">
        <f>SUM(F286:F291)</f>
        <v>2718839</v>
      </c>
      <c r="G292" s="37">
        <f t="shared" si="64"/>
        <v>0.17029744062051819</v>
      </c>
      <c r="H292" s="32">
        <f>SUM(H286:H291)</f>
        <v>5830134</v>
      </c>
      <c r="I292" s="37">
        <f t="shared" si="65"/>
        <v>0.3651767900470253</v>
      </c>
      <c r="J292" s="32">
        <f>SUM(J286:J291)</f>
        <v>4424935</v>
      </c>
      <c r="K292" s="37">
        <f t="shared" si="66"/>
        <v>0.28166807237543562</v>
      </c>
      <c r="L292" s="32">
        <f>SUM(L286:L291)</f>
        <v>3874886</v>
      </c>
      <c r="M292" s="37">
        <f t="shared" si="67"/>
        <v>0.24665484810388452</v>
      </c>
      <c r="N292" s="32">
        <f t="shared" si="68"/>
        <v>16848794</v>
      </c>
      <c r="O292" s="37">
        <f t="shared" si="69"/>
        <v>1.0725055459189357</v>
      </c>
      <c r="P292" s="32">
        <f>SUM(P286:P291)</f>
        <v>4259656</v>
      </c>
      <c r="Q292" s="32">
        <f>SUM(Q286:Q291)</f>
        <v>16324586</v>
      </c>
      <c r="R292" s="32">
        <f>SUM(R286:R291)</f>
        <v>15922218</v>
      </c>
      <c r="S292" s="32">
        <f>SUM(S286:S291)</f>
        <v>13831327</v>
      </c>
      <c r="T292" s="37">
        <f t="shared" si="70"/>
        <v>0.8686809212133636</v>
      </c>
      <c r="U292" s="37">
        <f t="shared" si="71"/>
        <v>-9.0328890408051699E-2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5595000</v>
      </c>
      <c r="E293" s="31">
        <v>6645000</v>
      </c>
      <c r="F293" s="31">
        <v>3611385</v>
      </c>
      <c r="G293" s="36">
        <f t="shared" si="64"/>
        <v>0.64546648793565686</v>
      </c>
      <c r="H293" s="31">
        <v>1495563</v>
      </c>
      <c r="I293" s="36">
        <f t="shared" si="65"/>
        <v>0.26730348525469166</v>
      </c>
      <c r="J293" s="31">
        <v>791776</v>
      </c>
      <c r="K293" s="36">
        <f t="shared" si="66"/>
        <v>0.11915364936042137</v>
      </c>
      <c r="L293" s="31">
        <v>1477140</v>
      </c>
      <c r="M293" s="36">
        <f t="shared" si="67"/>
        <v>0.22229345372460496</v>
      </c>
      <c r="N293" s="31">
        <f t="shared" si="68"/>
        <v>7375864</v>
      </c>
      <c r="O293" s="36">
        <f t="shared" si="69"/>
        <v>1.1099870579382995</v>
      </c>
      <c r="P293" s="31">
        <v>1060207</v>
      </c>
      <c r="Q293" s="31">
        <v>5525000</v>
      </c>
      <c r="R293" s="31">
        <v>8125000</v>
      </c>
      <c r="S293" s="31">
        <v>8175159</v>
      </c>
      <c r="T293" s="36">
        <f t="shared" si="70"/>
        <v>1.0061734153846154</v>
      </c>
      <c r="U293" s="36">
        <f t="shared" si="71"/>
        <v>0.39325622260558557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41178</v>
      </c>
      <c r="E294" s="31">
        <v>68715</v>
      </c>
      <c r="F294" s="31">
        <v>28695</v>
      </c>
      <c r="G294" s="36">
        <f t="shared" si="64"/>
        <v>0.69685268832871927</v>
      </c>
      <c r="H294" s="31">
        <v>12241</v>
      </c>
      <c r="I294" s="36">
        <f t="shared" si="65"/>
        <v>0.29727038709990772</v>
      </c>
      <c r="J294" s="31">
        <v>3375</v>
      </c>
      <c r="K294" s="36">
        <f t="shared" si="66"/>
        <v>4.9115913555992138E-2</v>
      </c>
      <c r="L294" s="31">
        <v>8048</v>
      </c>
      <c r="M294" s="36">
        <f t="shared" si="67"/>
        <v>0.11712144364403697</v>
      </c>
      <c r="N294" s="31">
        <f t="shared" si="68"/>
        <v>52359</v>
      </c>
      <c r="O294" s="36">
        <f t="shared" si="69"/>
        <v>0.76197336826020523</v>
      </c>
      <c r="P294" s="31">
        <v>8394</v>
      </c>
      <c r="Q294" s="31">
        <v>39217</v>
      </c>
      <c r="R294" s="31">
        <v>39217</v>
      </c>
      <c r="S294" s="31">
        <v>24698</v>
      </c>
      <c r="T294" s="36">
        <f t="shared" si="70"/>
        <v>0.62977790244026821</v>
      </c>
      <c r="U294" s="36">
        <f t="shared" si="71"/>
        <v>-4.1219918989754634E-2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4157447</v>
      </c>
      <c r="R296" s="31">
        <v>4157447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6866000</v>
      </c>
      <c r="E297" s="31">
        <v>7366000</v>
      </c>
      <c r="F297" s="31">
        <v>2103825</v>
      </c>
      <c r="G297" s="36">
        <f t="shared" si="64"/>
        <v>0.30641203029420333</v>
      </c>
      <c r="H297" s="31">
        <v>-897160</v>
      </c>
      <c r="I297" s="36">
        <f t="shared" si="65"/>
        <v>-0.13066705505388873</v>
      </c>
      <c r="J297" s="31">
        <v>619689</v>
      </c>
      <c r="K297" s="36">
        <f t="shared" si="66"/>
        <v>8.4128292153136025E-2</v>
      </c>
      <c r="L297" s="31">
        <v>2181870</v>
      </c>
      <c r="M297" s="36">
        <f t="shared" si="67"/>
        <v>0.29620825414064622</v>
      </c>
      <c r="N297" s="31">
        <f t="shared" si="68"/>
        <v>4008224</v>
      </c>
      <c r="O297" s="36">
        <f t="shared" si="69"/>
        <v>0.54415204995927235</v>
      </c>
      <c r="P297" s="31">
        <v>596102</v>
      </c>
      <c r="Q297" s="31">
        <v>6580000</v>
      </c>
      <c r="R297" s="31">
        <v>6580000</v>
      </c>
      <c r="S297" s="31">
        <v>2361337</v>
      </c>
      <c r="T297" s="36">
        <f t="shared" si="70"/>
        <v>0.35886580547112462</v>
      </c>
      <c r="U297" s="36">
        <f t="shared" si="71"/>
        <v>2.6602292896182198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12502178</v>
      </c>
      <c r="E298" s="32">
        <f>SUM(E293:E297)</f>
        <v>14079715</v>
      </c>
      <c r="F298" s="32">
        <f>SUM(F293:F297)</f>
        <v>5743905</v>
      </c>
      <c r="G298" s="37">
        <f t="shared" si="64"/>
        <v>0.45943234850759601</v>
      </c>
      <c r="H298" s="32">
        <f>SUM(H293:H297)</f>
        <v>610644</v>
      </c>
      <c r="I298" s="37">
        <f t="shared" si="65"/>
        <v>4.8843009594008342E-2</v>
      </c>
      <c r="J298" s="32">
        <f>SUM(J293:J297)</f>
        <v>1414840</v>
      </c>
      <c r="K298" s="37">
        <f t="shared" si="66"/>
        <v>0.10048782947666199</v>
      </c>
      <c r="L298" s="32">
        <f>SUM(L293:L297)</f>
        <v>3667058</v>
      </c>
      <c r="M298" s="37">
        <f t="shared" si="67"/>
        <v>0.26044973211460604</v>
      </c>
      <c r="N298" s="32">
        <f t="shared" si="68"/>
        <v>11436447</v>
      </c>
      <c r="O298" s="37">
        <f t="shared" si="69"/>
        <v>0.81226409767527252</v>
      </c>
      <c r="P298" s="32">
        <f>SUM(P293:P297)</f>
        <v>1664703</v>
      </c>
      <c r="Q298" s="32">
        <f>SUM(Q293:Q297)</f>
        <v>16301664</v>
      </c>
      <c r="R298" s="32">
        <f>SUM(R293:R297)</f>
        <v>18901664</v>
      </c>
      <c r="S298" s="32">
        <f>SUM(S293:S297)</f>
        <v>10561194</v>
      </c>
      <c r="T298" s="37">
        <f t="shared" si="70"/>
        <v>0.5587441401984502</v>
      </c>
      <c r="U298" s="37">
        <f t="shared" si="71"/>
        <v>1.2028301745116097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109368798</v>
      </c>
      <c r="E299" s="32">
        <f>SUM(E263:E266,E268:E274,E276:E284,E286:E291,E293:E297)</f>
        <v>110763385</v>
      </c>
      <c r="F299" s="32">
        <f>SUM(F263:F266,F268:F274,F276:F284,F286:F291,F293:F297)</f>
        <v>25480757</v>
      </c>
      <c r="G299" s="37">
        <f t="shared" si="64"/>
        <v>0.23298013204826482</v>
      </c>
      <c r="H299" s="32">
        <f>SUM(H263:H266,H268:H274,H276:H284,H286:H291,H293:H297)</f>
        <v>20632433</v>
      </c>
      <c r="I299" s="37">
        <f t="shared" si="65"/>
        <v>0.18865008464297103</v>
      </c>
      <c r="J299" s="32">
        <f>SUM(J263:J266,J268:J274,J276:J284,J286:J291,J293:J297)</f>
        <v>20088255</v>
      </c>
      <c r="K299" s="37">
        <f t="shared" si="66"/>
        <v>0.18136187333025258</v>
      </c>
      <c r="L299" s="32">
        <f>SUM(L263:L266,L268:L274,L276:L284,L286:L291,L293:L297)</f>
        <v>18258177</v>
      </c>
      <c r="M299" s="37">
        <f t="shared" si="67"/>
        <v>0.16483946387156731</v>
      </c>
      <c r="N299" s="32">
        <f t="shared" si="68"/>
        <v>84459622</v>
      </c>
      <c r="O299" s="37">
        <f t="shared" si="69"/>
        <v>0.76252294022975187</v>
      </c>
      <c r="P299" s="32">
        <f>SUM(P263:P266,P268:P274,P276:P284,P286:P291,P293:P297)</f>
        <v>16109104</v>
      </c>
      <c r="Q299" s="32">
        <f>SUM(Q263:Q266,Q268:Q274,Q276:Q284,Q286:Q291,Q293:Q297)</f>
        <v>105200542</v>
      </c>
      <c r="R299" s="32">
        <f>SUM(R263:R266,R268:R274,R276:R284,R286:R291,R293:R297)</f>
        <v>114484826</v>
      </c>
      <c r="S299" s="32">
        <f>SUM(S263:S266,S268:S274,S276:S284,S286:S291,S293:S297)</f>
        <v>79201237</v>
      </c>
      <c r="T299" s="37">
        <f t="shared" si="70"/>
        <v>0.69180554111162296</v>
      </c>
      <c r="U299" s="37">
        <f t="shared" si="71"/>
        <v>0.13340735772765511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708335204</v>
      </c>
      <c r="E302" s="31">
        <v>623047540</v>
      </c>
      <c r="F302" s="31">
        <v>153946396</v>
      </c>
      <c r="G302" s="36">
        <f t="shared" ref="G302:G339" si="72">IF(($D302     =0),0,($F302     /$D302     ))</f>
        <v>0.21733551450027888</v>
      </c>
      <c r="H302" s="31">
        <v>151483843</v>
      </c>
      <c r="I302" s="36">
        <f t="shared" ref="I302:I339" si="73">IF(($D302     =0),0,($H302     /$D302     ))</f>
        <v>0.21385897826984185</v>
      </c>
      <c r="J302" s="31">
        <v>151882763</v>
      </c>
      <c r="K302" s="36">
        <f t="shared" ref="K302:K339" si="74">IF(($E302     =0),0,($J302     /$E302     ))</f>
        <v>0.24377395503399307</v>
      </c>
      <c r="L302" s="31">
        <v>153396237</v>
      </c>
      <c r="M302" s="36">
        <f t="shared" ref="M302:M339" si="75">IF(($E302     =0),0,($L302     /$E302     ))</f>
        <v>0.24620310193344155</v>
      </c>
      <c r="N302" s="31">
        <f t="shared" ref="N302:N339" si="76">$F302     +$H302     +$J302     +$L302</f>
        <v>610709239</v>
      </c>
      <c r="O302" s="36">
        <f t="shared" ref="O302:O339" si="77">IF(($E302     =0),0,($N302     /$E302     ))</f>
        <v>0.98019685464130069</v>
      </c>
      <c r="P302" s="31">
        <v>198520801</v>
      </c>
      <c r="Q302" s="31">
        <v>530573882</v>
      </c>
      <c r="R302" s="31">
        <v>615829171</v>
      </c>
      <c r="S302" s="31">
        <v>571979333</v>
      </c>
      <c r="T302" s="36">
        <f t="shared" ref="T302:T339" si="78">IF(($R302     =0),0,($S302     /$R302     ))</f>
        <v>0.92879545162046251</v>
      </c>
      <c r="U302" s="36">
        <f t="shared" ref="U302:U339" si="79">IF(($P302     =0),0,(($L302     /$P302     )-1))</f>
        <v>-0.22730395894382871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708335204</v>
      </c>
      <c r="E303" s="32">
        <f>E302</f>
        <v>623047540</v>
      </c>
      <c r="F303" s="32">
        <f>F302</f>
        <v>153946396</v>
      </c>
      <c r="G303" s="37">
        <f t="shared" si="72"/>
        <v>0.21733551450027888</v>
      </c>
      <c r="H303" s="32">
        <f>H302</f>
        <v>151483843</v>
      </c>
      <c r="I303" s="37">
        <f t="shared" si="73"/>
        <v>0.21385897826984185</v>
      </c>
      <c r="J303" s="32">
        <f>J302</f>
        <v>151882763</v>
      </c>
      <c r="K303" s="37">
        <f t="shared" si="74"/>
        <v>0.24377395503399307</v>
      </c>
      <c r="L303" s="32">
        <f>L302</f>
        <v>153396237</v>
      </c>
      <c r="M303" s="37">
        <f t="shared" si="75"/>
        <v>0.24620310193344155</v>
      </c>
      <c r="N303" s="32">
        <f t="shared" si="76"/>
        <v>610709239</v>
      </c>
      <c r="O303" s="37">
        <f t="shared" si="77"/>
        <v>0.98019685464130069</v>
      </c>
      <c r="P303" s="32">
        <f>P302</f>
        <v>198520801</v>
      </c>
      <c r="Q303" s="32">
        <f>Q302</f>
        <v>530573882</v>
      </c>
      <c r="R303" s="32">
        <f>R302</f>
        <v>615829171</v>
      </c>
      <c r="S303" s="32">
        <f>S302</f>
        <v>571979333</v>
      </c>
      <c r="T303" s="37">
        <f t="shared" si="78"/>
        <v>0.92879545162046251</v>
      </c>
      <c r="U303" s="37">
        <f t="shared" si="79"/>
        <v>-0.22730395894382871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1684647</v>
      </c>
      <c r="E304" s="31">
        <v>1799585</v>
      </c>
      <c r="F304" s="31">
        <v>458134</v>
      </c>
      <c r="G304" s="36">
        <f t="shared" si="72"/>
        <v>0.27194658584261272</v>
      </c>
      <c r="H304" s="31">
        <v>382205</v>
      </c>
      <c r="I304" s="36">
        <f t="shared" si="73"/>
        <v>0.22687542256627055</v>
      </c>
      <c r="J304" s="31">
        <v>388191</v>
      </c>
      <c r="K304" s="36">
        <f t="shared" si="74"/>
        <v>0.21571140012836293</v>
      </c>
      <c r="L304" s="31">
        <v>443596</v>
      </c>
      <c r="M304" s="36">
        <f t="shared" si="75"/>
        <v>0.24649905394854926</v>
      </c>
      <c r="N304" s="31">
        <f t="shared" si="76"/>
        <v>1672126</v>
      </c>
      <c r="O304" s="36">
        <f t="shared" si="77"/>
        <v>0.9291731149126049</v>
      </c>
      <c r="P304" s="31">
        <v>549822</v>
      </c>
      <c r="Q304" s="31">
        <v>400065</v>
      </c>
      <c r="R304" s="31">
        <v>1618422</v>
      </c>
      <c r="S304" s="31">
        <v>1798321</v>
      </c>
      <c r="T304" s="36">
        <f t="shared" si="78"/>
        <v>1.1111570406235209</v>
      </c>
      <c r="U304" s="36">
        <f t="shared" si="79"/>
        <v>-0.19320070859296279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2418551</v>
      </c>
      <c r="E305" s="31">
        <v>2262905</v>
      </c>
      <c r="F305" s="31">
        <v>485846</v>
      </c>
      <c r="G305" s="36">
        <f t="shared" si="72"/>
        <v>0.2008830907431764</v>
      </c>
      <c r="H305" s="31">
        <v>662019</v>
      </c>
      <c r="I305" s="36">
        <f t="shared" si="73"/>
        <v>0.27372546619856269</v>
      </c>
      <c r="J305" s="31">
        <v>410906</v>
      </c>
      <c r="K305" s="36">
        <f t="shared" si="74"/>
        <v>0.18158340716910343</v>
      </c>
      <c r="L305" s="31">
        <v>882196</v>
      </c>
      <c r="M305" s="36">
        <f t="shared" si="75"/>
        <v>0.38985109847739963</v>
      </c>
      <c r="N305" s="31">
        <f t="shared" si="76"/>
        <v>2440967</v>
      </c>
      <c r="O305" s="36">
        <f t="shared" si="77"/>
        <v>1.0786873509935238</v>
      </c>
      <c r="P305" s="31">
        <v>475908</v>
      </c>
      <c r="Q305" s="31">
        <v>2962063</v>
      </c>
      <c r="R305" s="31">
        <v>2292178</v>
      </c>
      <c r="S305" s="31">
        <v>2457501</v>
      </c>
      <c r="T305" s="36">
        <f t="shared" si="78"/>
        <v>1.0721248524329263</v>
      </c>
      <c r="U305" s="36">
        <f t="shared" si="79"/>
        <v>0.85371122149659184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5017043</v>
      </c>
      <c r="E306" s="31">
        <v>5202245</v>
      </c>
      <c r="F306" s="31">
        <v>2256162</v>
      </c>
      <c r="G306" s="36">
        <f t="shared" si="72"/>
        <v>0.44969955409989509</v>
      </c>
      <c r="H306" s="31">
        <v>1677154</v>
      </c>
      <c r="I306" s="36">
        <f t="shared" si="73"/>
        <v>0.33429133455702892</v>
      </c>
      <c r="J306" s="31">
        <v>1117329</v>
      </c>
      <c r="K306" s="36">
        <f t="shared" si="74"/>
        <v>0.2147782351657794</v>
      </c>
      <c r="L306" s="31">
        <v>2127472</v>
      </c>
      <c r="M306" s="36">
        <f t="shared" si="75"/>
        <v>0.40895267331700064</v>
      </c>
      <c r="N306" s="31">
        <f t="shared" si="76"/>
        <v>7178117</v>
      </c>
      <c r="O306" s="36">
        <f t="shared" si="77"/>
        <v>1.3798114083438977</v>
      </c>
      <c r="P306" s="31">
        <v>2051351</v>
      </c>
      <c r="Q306" s="31">
        <v>4561564</v>
      </c>
      <c r="R306" s="31">
        <v>7199258</v>
      </c>
      <c r="S306" s="31">
        <v>5869295</v>
      </c>
      <c r="T306" s="36">
        <f t="shared" si="78"/>
        <v>0.81526387858304283</v>
      </c>
      <c r="U306" s="36">
        <f t="shared" si="79"/>
        <v>3.7107740216081986E-2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10655203</v>
      </c>
      <c r="E307" s="31">
        <v>9704878</v>
      </c>
      <c r="F307" s="31">
        <v>2555073</v>
      </c>
      <c r="G307" s="36">
        <f t="shared" si="72"/>
        <v>0.23979580679973905</v>
      </c>
      <c r="H307" s="31">
        <v>2544418</v>
      </c>
      <c r="I307" s="36">
        <f t="shared" si="73"/>
        <v>0.23879582585146431</v>
      </c>
      <c r="J307" s="31">
        <v>1577700</v>
      </c>
      <c r="K307" s="36">
        <f t="shared" si="74"/>
        <v>0.16256773140270284</v>
      </c>
      <c r="L307" s="31">
        <v>2363551</v>
      </c>
      <c r="M307" s="36">
        <f t="shared" si="75"/>
        <v>0.24354257724826628</v>
      </c>
      <c r="N307" s="31">
        <f t="shared" si="76"/>
        <v>9040742</v>
      </c>
      <c r="O307" s="36">
        <f t="shared" si="77"/>
        <v>0.93156678528055681</v>
      </c>
      <c r="P307" s="31">
        <v>2685385</v>
      </c>
      <c r="Q307" s="31">
        <v>6476133</v>
      </c>
      <c r="R307" s="31">
        <v>10075333</v>
      </c>
      <c r="S307" s="31">
        <v>11346977</v>
      </c>
      <c r="T307" s="36">
        <f t="shared" si="78"/>
        <v>1.1262135951238534</v>
      </c>
      <c r="U307" s="36">
        <f t="shared" si="79"/>
        <v>-0.11984650245681716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4788841</v>
      </c>
      <c r="E308" s="31">
        <v>4992042</v>
      </c>
      <c r="F308" s="31">
        <v>1541844</v>
      </c>
      <c r="G308" s="36">
        <f t="shared" si="72"/>
        <v>0.32196600388277663</v>
      </c>
      <c r="H308" s="31">
        <v>1356220</v>
      </c>
      <c r="I308" s="36">
        <f t="shared" si="73"/>
        <v>0.28320422415361046</v>
      </c>
      <c r="J308" s="31">
        <v>1134350</v>
      </c>
      <c r="K308" s="36">
        <f t="shared" si="74"/>
        <v>0.2272316619131009</v>
      </c>
      <c r="L308" s="31">
        <v>1638530</v>
      </c>
      <c r="M308" s="36">
        <f t="shared" si="75"/>
        <v>0.32822840833470551</v>
      </c>
      <c r="N308" s="31">
        <f t="shared" si="76"/>
        <v>5670944</v>
      </c>
      <c r="O308" s="36">
        <f t="shared" si="77"/>
        <v>1.1359968525905833</v>
      </c>
      <c r="P308" s="31">
        <v>1034613</v>
      </c>
      <c r="Q308" s="31">
        <v>4265802</v>
      </c>
      <c r="R308" s="31">
        <v>4571448</v>
      </c>
      <c r="S308" s="31">
        <v>4945805</v>
      </c>
      <c r="T308" s="36">
        <f t="shared" si="78"/>
        <v>1.0818902457164556</v>
      </c>
      <c r="U308" s="36">
        <f t="shared" si="79"/>
        <v>0.58371294387369965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376594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3563</v>
      </c>
      <c r="K309" s="36">
        <f t="shared" si="74"/>
        <v>9.4611172774924715E-3</v>
      </c>
      <c r="L309" s="31">
        <v>35901</v>
      </c>
      <c r="M309" s="36">
        <f t="shared" si="75"/>
        <v>9.5330780628475234E-2</v>
      </c>
      <c r="N309" s="31">
        <f t="shared" si="76"/>
        <v>39464</v>
      </c>
      <c r="O309" s="36">
        <f t="shared" si="77"/>
        <v>0.1047918979059677</v>
      </c>
      <c r="P309" s="31">
        <v>500237</v>
      </c>
      <c r="Q309" s="31">
        <v>75000</v>
      </c>
      <c r="R309" s="31">
        <v>1405437</v>
      </c>
      <c r="S309" s="31">
        <v>507062</v>
      </c>
      <c r="T309" s="36">
        <f t="shared" si="78"/>
        <v>0.36078600463770344</v>
      </c>
      <c r="U309" s="36">
        <f t="shared" si="79"/>
        <v>-0.9282320180234569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24925285</v>
      </c>
      <c r="E310" s="32">
        <f>SUM(E304:E309)</f>
        <v>24338249</v>
      </c>
      <c r="F310" s="32">
        <f>SUM(F304:F309)</f>
        <v>7297059</v>
      </c>
      <c r="G310" s="37">
        <f t="shared" si="72"/>
        <v>0.29275729445019383</v>
      </c>
      <c r="H310" s="32">
        <f>SUM(H304:H309)</f>
        <v>6622016</v>
      </c>
      <c r="I310" s="37">
        <f t="shared" si="73"/>
        <v>0.26567463521480295</v>
      </c>
      <c r="J310" s="32">
        <f>SUM(J304:J309)</f>
        <v>4632039</v>
      </c>
      <c r="K310" s="37">
        <f t="shared" si="74"/>
        <v>0.19031932001353097</v>
      </c>
      <c r="L310" s="32">
        <f>SUM(L304:L309)</f>
        <v>7491246</v>
      </c>
      <c r="M310" s="37">
        <f t="shared" si="75"/>
        <v>0.30779724539756331</v>
      </c>
      <c r="N310" s="32">
        <f t="shared" si="76"/>
        <v>26042360</v>
      </c>
      <c r="O310" s="37">
        <f t="shared" si="77"/>
        <v>1.0700178143464634</v>
      </c>
      <c r="P310" s="32">
        <f>SUM(P304:P309)</f>
        <v>7297316</v>
      </c>
      <c r="Q310" s="32">
        <f>SUM(Q304:Q309)</f>
        <v>18740627</v>
      </c>
      <c r="R310" s="32">
        <f>SUM(R304:R309)</f>
        <v>27162076</v>
      </c>
      <c r="S310" s="32">
        <f>SUM(S304:S309)</f>
        <v>26924961</v>
      </c>
      <c r="T310" s="37">
        <f t="shared" si="78"/>
        <v>0.99127036534320867</v>
      </c>
      <c r="U310" s="37">
        <f t="shared" si="79"/>
        <v>2.6575524480507706E-2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2997117</v>
      </c>
      <c r="E311" s="31">
        <v>3024976</v>
      </c>
      <c r="F311" s="31">
        <v>285599</v>
      </c>
      <c r="G311" s="36">
        <f t="shared" si="72"/>
        <v>9.5291241549796027E-2</v>
      </c>
      <c r="H311" s="31">
        <v>517242</v>
      </c>
      <c r="I311" s="36">
        <f t="shared" si="73"/>
        <v>0.17257984923511493</v>
      </c>
      <c r="J311" s="31">
        <v>462897</v>
      </c>
      <c r="K311" s="36">
        <f t="shared" si="74"/>
        <v>0.15302501573566205</v>
      </c>
      <c r="L311" s="31">
        <v>1514153</v>
      </c>
      <c r="M311" s="36">
        <f t="shared" si="75"/>
        <v>0.50055041759009</v>
      </c>
      <c r="N311" s="31">
        <f t="shared" si="76"/>
        <v>2779891</v>
      </c>
      <c r="O311" s="36">
        <f t="shared" si="77"/>
        <v>0.91897952248216186</v>
      </c>
      <c r="P311" s="31">
        <v>496961</v>
      </c>
      <c r="Q311" s="31">
        <v>4600111</v>
      </c>
      <c r="R311" s="31">
        <v>3283394</v>
      </c>
      <c r="S311" s="31">
        <v>2310263</v>
      </c>
      <c r="T311" s="36">
        <f t="shared" si="78"/>
        <v>0.70362040011037363</v>
      </c>
      <c r="U311" s="36">
        <f t="shared" si="79"/>
        <v>2.0468245999183035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11799132</v>
      </c>
      <c r="E312" s="31">
        <v>14417191</v>
      </c>
      <c r="F312" s="31">
        <v>4202683</v>
      </c>
      <c r="G312" s="36">
        <f t="shared" si="72"/>
        <v>0.35618577705546478</v>
      </c>
      <c r="H312" s="31">
        <v>2627843</v>
      </c>
      <c r="I312" s="36">
        <f t="shared" si="73"/>
        <v>0.22271494208218029</v>
      </c>
      <c r="J312" s="31">
        <v>3654001</v>
      </c>
      <c r="K312" s="36">
        <f t="shared" si="74"/>
        <v>0.2534474988921212</v>
      </c>
      <c r="L312" s="31">
        <v>3187353</v>
      </c>
      <c r="M312" s="36">
        <f t="shared" si="75"/>
        <v>0.22108002869629736</v>
      </c>
      <c r="N312" s="31">
        <f t="shared" si="76"/>
        <v>13671880</v>
      </c>
      <c r="O312" s="36">
        <f t="shared" si="77"/>
        <v>0.94830400734789466</v>
      </c>
      <c r="P312" s="31">
        <v>9799658</v>
      </c>
      <c r="Q312" s="31">
        <v>11085959</v>
      </c>
      <c r="R312" s="31">
        <v>11085959</v>
      </c>
      <c r="S312" s="31">
        <v>19783699</v>
      </c>
      <c r="T312" s="36">
        <f t="shared" si="78"/>
        <v>1.7845726292150277</v>
      </c>
      <c r="U312" s="36">
        <f t="shared" si="79"/>
        <v>-0.67474854734726453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30585284</v>
      </c>
      <c r="E313" s="31">
        <v>17208354</v>
      </c>
      <c r="F313" s="31">
        <v>2596221</v>
      </c>
      <c r="G313" s="36">
        <f t="shared" si="72"/>
        <v>8.4884645831635894E-2</v>
      </c>
      <c r="H313" s="31">
        <v>2193814</v>
      </c>
      <c r="I313" s="36">
        <f t="shared" si="73"/>
        <v>7.1727762933311331E-2</v>
      </c>
      <c r="J313" s="31">
        <v>4953298</v>
      </c>
      <c r="K313" s="36">
        <f t="shared" si="74"/>
        <v>0.28784263736090043</v>
      </c>
      <c r="L313" s="31">
        <v>10241338</v>
      </c>
      <c r="M313" s="36">
        <f t="shared" si="75"/>
        <v>0.59513757097279607</v>
      </c>
      <c r="N313" s="31">
        <f t="shared" si="76"/>
        <v>19984671</v>
      </c>
      <c r="O313" s="36">
        <f t="shared" si="77"/>
        <v>1.1613354188320393</v>
      </c>
      <c r="P313" s="31">
        <v>10964142</v>
      </c>
      <c r="Q313" s="31">
        <v>20746120</v>
      </c>
      <c r="R313" s="31">
        <v>29599718</v>
      </c>
      <c r="S313" s="31">
        <v>24660306</v>
      </c>
      <c r="T313" s="36">
        <f t="shared" si="78"/>
        <v>0.83312638316351528</v>
      </c>
      <c r="U313" s="36">
        <f t="shared" si="79"/>
        <v>-6.5924355959636416E-2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1859060</v>
      </c>
      <c r="E314" s="31">
        <v>1859060</v>
      </c>
      <c r="F314" s="31">
        <v>406923</v>
      </c>
      <c r="G314" s="36">
        <f t="shared" si="72"/>
        <v>0.21888642647359419</v>
      </c>
      <c r="H314" s="31">
        <v>429012</v>
      </c>
      <c r="I314" s="36">
        <f t="shared" si="73"/>
        <v>0.23076823771153163</v>
      </c>
      <c r="J314" s="31">
        <v>396682</v>
      </c>
      <c r="K314" s="36">
        <f t="shared" si="74"/>
        <v>0.21337772852947187</v>
      </c>
      <c r="L314" s="31">
        <v>321279</v>
      </c>
      <c r="M314" s="36">
        <f t="shared" si="75"/>
        <v>0.17281798328187364</v>
      </c>
      <c r="N314" s="31">
        <f t="shared" si="76"/>
        <v>1553896</v>
      </c>
      <c r="O314" s="36">
        <f t="shared" si="77"/>
        <v>0.83585037599647138</v>
      </c>
      <c r="P314" s="31">
        <v>302580</v>
      </c>
      <c r="Q314" s="31">
        <v>1426200</v>
      </c>
      <c r="R314" s="31">
        <v>1426200</v>
      </c>
      <c r="S314" s="31">
        <v>1714805</v>
      </c>
      <c r="T314" s="36">
        <f t="shared" si="78"/>
        <v>1.2023594166316085</v>
      </c>
      <c r="U314" s="36">
        <f t="shared" si="79"/>
        <v>6.1798532619472546E-2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1933343</v>
      </c>
      <c r="E315" s="31">
        <v>3605546</v>
      </c>
      <c r="F315" s="31">
        <v>419709</v>
      </c>
      <c r="G315" s="36">
        <f t="shared" si="72"/>
        <v>0.21708977662008241</v>
      </c>
      <c r="H315" s="31">
        <v>943086</v>
      </c>
      <c r="I315" s="36">
        <f t="shared" si="73"/>
        <v>0.48780066444495362</v>
      </c>
      <c r="J315" s="31">
        <v>597450</v>
      </c>
      <c r="K315" s="36">
        <f t="shared" si="74"/>
        <v>0.1657030585658871</v>
      </c>
      <c r="L315" s="31">
        <v>1163213</v>
      </c>
      <c r="M315" s="36">
        <f t="shared" si="75"/>
        <v>0.3226177117141204</v>
      </c>
      <c r="N315" s="31">
        <f t="shared" si="76"/>
        <v>3123458</v>
      </c>
      <c r="O315" s="36">
        <f t="shared" si="77"/>
        <v>0.86629265026711622</v>
      </c>
      <c r="P315" s="31">
        <v>1370618</v>
      </c>
      <c r="Q315" s="31">
        <v>3937614</v>
      </c>
      <c r="R315" s="31">
        <v>4493951</v>
      </c>
      <c r="S315" s="31">
        <v>4821833</v>
      </c>
      <c r="T315" s="36">
        <f t="shared" si="78"/>
        <v>1.0729607421175709</v>
      </c>
      <c r="U315" s="36">
        <f t="shared" si="79"/>
        <v>-0.15132225025499446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6709288</v>
      </c>
      <c r="E316" s="31">
        <v>6668400</v>
      </c>
      <c r="F316" s="31">
        <v>644626</v>
      </c>
      <c r="G316" s="36">
        <f t="shared" si="72"/>
        <v>9.607964362239331E-2</v>
      </c>
      <c r="H316" s="31">
        <v>560762</v>
      </c>
      <c r="I316" s="36">
        <f t="shared" si="73"/>
        <v>8.3579956621328527E-2</v>
      </c>
      <c r="J316" s="31">
        <v>1552820</v>
      </c>
      <c r="K316" s="36">
        <f t="shared" si="74"/>
        <v>0.232862455761502</v>
      </c>
      <c r="L316" s="31">
        <v>2023820</v>
      </c>
      <c r="M316" s="36">
        <f t="shared" si="75"/>
        <v>0.30349409153620061</v>
      </c>
      <c r="N316" s="31">
        <f t="shared" si="76"/>
        <v>4782028</v>
      </c>
      <c r="O316" s="36">
        <f t="shared" si="77"/>
        <v>0.71711774938515982</v>
      </c>
      <c r="P316" s="31">
        <v>1821589</v>
      </c>
      <c r="Q316" s="31">
        <v>5840190</v>
      </c>
      <c r="R316" s="31">
        <v>6542288</v>
      </c>
      <c r="S316" s="31">
        <v>3317660</v>
      </c>
      <c r="T316" s="36">
        <f t="shared" si="78"/>
        <v>0.50711005079568494</v>
      </c>
      <c r="U316" s="36">
        <f t="shared" si="79"/>
        <v>0.11101900593383029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55883224</v>
      </c>
      <c r="E317" s="32">
        <f>SUM(E311:E316)</f>
        <v>46783527</v>
      </c>
      <c r="F317" s="32">
        <f>SUM(F311:F316)</f>
        <v>8555761</v>
      </c>
      <c r="G317" s="37">
        <f t="shared" si="72"/>
        <v>0.15310070514185081</v>
      </c>
      <c r="H317" s="32">
        <f>SUM(H311:H316)</f>
        <v>7271759</v>
      </c>
      <c r="I317" s="37">
        <f t="shared" si="73"/>
        <v>0.13012418539059237</v>
      </c>
      <c r="J317" s="32">
        <f>SUM(J311:J316)</f>
        <v>11617148</v>
      </c>
      <c r="K317" s="37">
        <f t="shared" si="74"/>
        <v>0.24831706254212085</v>
      </c>
      <c r="L317" s="32">
        <f>SUM(L311:L316)</f>
        <v>18451156</v>
      </c>
      <c r="M317" s="37">
        <f t="shared" si="75"/>
        <v>0.39439429181985358</v>
      </c>
      <c r="N317" s="32">
        <f t="shared" si="76"/>
        <v>45895824</v>
      </c>
      <c r="O317" s="37">
        <f t="shared" si="77"/>
        <v>0.9810253083312851</v>
      </c>
      <c r="P317" s="32">
        <f>SUM(P311:P316)</f>
        <v>24755548</v>
      </c>
      <c r="Q317" s="32">
        <f>SUM(Q311:Q316)</f>
        <v>47636194</v>
      </c>
      <c r="R317" s="32">
        <f>SUM(R311:R316)</f>
        <v>56431510</v>
      </c>
      <c r="S317" s="32">
        <f>SUM(S311:S316)</f>
        <v>56608566</v>
      </c>
      <c r="T317" s="37">
        <f t="shared" si="78"/>
        <v>1.0031375378755591</v>
      </c>
      <c r="U317" s="37">
        <f t="shared" si="79"/>
        <v>-0.2546658227884917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2285940</v>
      </c>
      <c r="E318" s="31">
        <v>2535940</v>
      </c>
      <c r="F318" s="31">
        <v>379089</v>
      </c>
      <c r="G318" s="36">
        <f t="shared" si="72"/>
        <v>0.16583506128769784</v>
      </c>
      <c r="H318" s="31">
        <v>374898</v>
      </c>
      <c r="I318" s="36">
        <f t="shared" si="73"/>
        <v>0.16400167983411637</v>
      </c>
      <c r="J318" s="31">
        <v>653998</v>
      </c>
      <c r="K318" s="36">
        <f t="shared" si="74"/>
        <v>0.25789174822748173</v>
      </c>
      <c r="L318" s="31">
        <v>741814</v>
      </c>
      <c r="M318" s="36">
        <f t="shared" si="75"/>
        <v>0.29252032776800713</v>
      </c>
      <c r="N318" s="31">
        <f t="shared" si="76"/>
        <v>2149799</v>
      </c>
      <c r="O318" s="36">
        <f t="shared" si="77"/>
        <v>0.84773259619707086</v>
      </c>
      <c r="P318" s="31">
        <v>1617503</v>
      </c>
      <c r="Q318" s="31">
        <v>2203720</v>
      </c>
      <c r="R318" s="31">
        <v>2970477</v>
      </c>
      <c r="S318" s="31">
        <v>2946111</v>
      </c>
      <c r="T318" s="36">
        <f t="shared" si="78"/>
        <v>0.99179727700298637</v>
      </c>
      <c r="U318" s="36">
        <f t="shared" si="79"/>
        <v>-0.54138323081935558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15360210</v>
      </c>
      <c r="E319" s="31">
        <v>15340535</v>
      </c>
      <c r="F319" s="31">
        <v>4288655</v>
      </c>
      <c r="G319" s="36">
        <f t="shared" si="72"/>
        <v>0.27920549263323874</v>
      </c>
      <c r="H319" s="31">
        <v>4315256</v>
      </c>
      <c r="I319" s="36">
        <f t="shared" si="73"/>
        <v>0.28093730489361801</v>
      </c>
      <c r="J319" s="31">
        <v>4568167</v>
      </c>
      <c r="K319" s="36">
        <f t="shared" si="74"/>
        <v>0.29778407337162621</v>
      </c>
      <c r="L319" s="31">
        <v>4370985</v>
      </c>
      <c r="M319" s="36">
        <f t="shared" si="75"/>
        <v>0.28493041474759517</v>
      </c>
      <c r="N319" s="31">
        <f t="shared" si="76"/>
        <v>17543063</v>
      </c>
      <c r="O319" s="36">
        <f t="shared" si="77"/>
        <v>1.1435756966755071</v>
      </c>
      <c r="P319" s="31">
        <v>5266013</v>
      </c>
      <c r="Q319" s="31">
        <v>13395296</v>
      </c>
      <c r="R319" s="31">
        <v>13695295</v>
      </c>
      <c r="S319" s="31">
        <v>18482692</v>
      </c>
      <c r="T319" s="36">
        <f t="shared" si="78"/>
        <v>1.3495650878641168</v>
      </c>
      <c r="U319" s="36">
        <f t="shared" si="79"/>
        <v>-0.16996312010623593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3044260</v>
      </c>
      <c r="E320" s="31">
        <v>3044260</v>
      </c>
      <c r="F320" s="31">
        <v>801678</v>
      </c>
      <c r="G320" s="36">
        <f t="shared" si="72"/>
        <v>0.2633408447373089</v>
      </c>
      <c r="H320" s="31">
        <v>302482</v>
      </c>
      <c r="I320" s="36">
        <f t="shared" si="73"/>
        <v>9.9361421166391836E-2</v>
      </c>
      <c r="J320" s="31">
        <v>371887</v>
      </c>
      <c r="K320" s="36">
        <f t="shared" si="74"/>
        <v>0.12216006517183157</v>
      </c>
      <c r="L320" s="31">
        <v>649942</v>
      </c>
      <c r="M320" s="36">
        <f t="shared" si="75"/>
        <v>0.21349753306222202</v>
      </c>
      <c r="N320" s="31">
        <f t="shared" si="76"/>
        <v>2125989</v>
      </c>
      <c r="O320" s="36">
        <f t="shared" si="77"/>
        <v>0.6983598641377543</v>
      </c>
      <c r="P320" s="31">
        <v>549570</v>
      </c>
      <c r="Q320" s="31">
        <v>2479670</v>
      </c>
      <c r="R320" s="31">
        <v>2579670</v>
      </c>
      <c r="S320" s="31">
        <v>2290944</v>
      </c>
      <c r="T320" s="36">
        <f t="shared" si="78"/>
        <v>0.88807638186279636</v>
      </c>
      <c r="U320" s="36">
        <f t="shared" si="79"/>
        <v>0.18263733464344845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2223891</v>
      </c>
      <c r="E321" s="31">
        <v>2446572</v>
      </c>
      <c r="F321" s="31">
        <v>610501</v>
      </c>
      <c r="G321" s="36">
        <f t="shared" si="72"/>
        <v>0.27451929973186634</v>
      </c>
      <c r="H321" s="31">
        <v>609835</v>
      </c>
      <c r="I321" s="36">
        <f t="shared" si="73"/>
        <v>0.27421982462269956</v>
      </c>
      <c r="J321" s="31">
        <v>462236</v>
      </c>
      <c r="K321" s="36">
        <f t="shared" si="74"/>
        <v>0.18893210581989822</v>
      </c>
      <c r="L321" s="31">
        <v>656667</v>
      </c>
      <c r="M321" s="36">
        <f t="shared" si="75"/>
        <v>0.2684028918830102</v>
      </c>
      <c r="N321" s="31">
        <f t="shared" si="76"/>
        <v>2339239</v>
      </c>
      <c r="O321" s="36">
        <f t="shared" si="77"/>
        <v>0.95612922897834196</v>
      </c>
      <c r="P321" s="31">
        <v>304333</v>
      </c>
      <c r="Q321" s="31">
        <v>1310512</v>
      </c>
      <c r="R321" s="31">
        <v>1124558</v>
      </c>
      <c r="S321" s="31">
        <v>1293639</v>
      </c>
      <c r="T321" s="36">
        <f t="shared" si="78"/>
        <v>1.1503532943609844</v>
      </c>
      <c r="U321" s="36">
        <f t="shared" si="79"/>
        <v>1.157725254901703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22914301</v>
      </c>
      <c r="E323" s="32">
        <f>SUM(E318:E322)</f>
        <v>23367307</v>
      </c>
      <c r="F323" s="32">
        <f>SUM(F318:F322)</f>
        <v>6079923</v>
      </c>
      <c r="G323" s="37">
        <f t="shared" si="72"/>
        <v>0.2653331210059604</v>
      </c>
      <c r="H323" s="32">
        <f>SUM(H318:H322)</f>
        <v>5602471</v>
      </c>
      <c r="I323" s="37">
        <f t="shared" si="73"/>
        <v>0.24449670099035534</v>
      </c>
      <c r="J323" s="32">
        <f>SUM(J318:J322)</f>
        <v>6056288</v>
      </c>
      <c r="K323" s="37">
        <f t="shared" si="74"/>
        <v>0.25917783337206979</v>
      </c>
      <c r="L323" s="32">
        <f>SUM(L318:L322)</f>
        <v>6419408</v>
      </c>
      <c r="M323" s="37">
        <f t="shared" si="75"/>
        <v>0.27471749311976773</v>
      </c>
      <c r="N323" s="32">
        <f t="shared" si="76"/>
        <v>24158090</v>
      </c>
      <c r="O323" s="37">
        <f t="shared" si="77"/>
        <v>1.0338414263997131</v>
      </c>
      <c r="P323" s="32">
        <f>SUM(P318:P322)</f>
        <v>7737419</v>
      </c>
      <c r="Q323" s="32">
        <f>SUM(Q318:Q322)</f>
        <v>19389198</v>
      </c>
      <c r="R323" s="32">
        <f>SUM(R318:R322)</f>
        <v>20370000</v>
      </c>
      <c r="S323" s="32">
        <f>SUM(S318:S322)</f>
        <v>25013386</v>
      </c>
      <c r="T323" s="37">
        <f t="shared" si="78"/>
        <v>1.2279521845851742</v>
      </c>
      <c r="U323" s="37">
        <f t="shared" si="79"/>
        <v>-0.17034246174337975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6803990</v>
      </c>
      <c r="E325" s="31">
        <v>7053990</v>
      </c>
      <c r="F325" s="31">
        <v>1935580</v>
      </c>
      <c r="G325" s="36">
        <f t="shared" si="72"/>
        <v>0.28447719646854275</v>
      </c>
      <c r="H325" s="31">
        <v>1197516</v>
      </c>
      <c r="I325" s="36">
        <f t="shared" si="73"/>
        <v>0.1760020223427724</v>
      </c>
      <c r="J325" s="31">
        <v>3329596</v>
      </c>
      <c r="K325" s="36">
        <f t="shared" si="74"/>
        <v>0.47201597960870373</v>
      </c>
      <c r="L325" s="31">
        <v>2781199</v>
      </c>
      <c r="M325" s="36">
        <f t="shared" si="75"/>
        <v>0.39427317021997477</v>
      </c>
      <c r="N325" s="31">
        <f t="shared" si="76"/>
        <v>9243891</v>
      </c>
      <c r="O325" s="36">
        <f t="shared" si="77"/>
        <v>1.3104485546477951</v>
      </c>
      <c r="P325" s="31">
        <v>1813630</v>
      </c>
      <c r="Q325" s="31">
        <v>2868023</v>
      </c>
      <c r="R325" s="31">
        <v>3424807</v>
      </c>
      <c r="S325" s="31">
        <v>7184084</v>
      </c>
      <c r="T325" s="36">
        <f t="shared" si="78"/>
        <v>2.0976609776842898</v>
      </c>
      <c r="U325" s="36">
        <f t="shared" si="79"/>
        <v>0.53349856365410808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30609861</v>
      </c>
      <c r="E326" s="31">
        <v>20426055</v>
      </c>
      <c r="F326" s="31">
        <v>8166081</v>
      </c>
      <c r="G326" s="36">
        <f t="shared" si="72"/>
        <v>0.26677942118064502</v>
      </c>
      <c r="H326" s="31">
        <v>4719353</v>
      </c>
      <c r="I326" s="36">
        <f t="shared" si="73"/>
        <v>0.15417753775490847</v>
      </c>
      <c r="J326" s="31">
        <v>4319839</v>
      </c>
      <c r="K326" s="36">
        <f t="shared" si="74"/>
        <v>0.21148670166608285</v>
      </c>
      <c r="L326" s="31">
        <v>11569418</v>
      </c>
      <c r="M326" s="36">
        <f t="shared" si="75"/>
        <v>0.56640491764072898</v>
      </c>
      <c r="N326" s="31">
        <f t="shared" si="76"/>
        <v>28774691</v>
      </c>
      <c r="O326" s="36">
        <f t="shared" si="77"/>
        <v>1.4087248369790446</v>
      </c>
      <c r="P326" s="31">
        <v>5320545</v>
      </c>
      <c r="Q326" s="31">
        <v>20149350</v>
      </c>
      <c r="R326" s="31">
        <v>28959782</v>
      </c>
      <c r="S326" s="31">
        <v>23664370</v>
      </c>
      <c r="T326" s="36">
        <f t="shared" si="78"/>
        <v>0.81714599923438647</v>
      </c>
      <c r="U326" s="36">
        <f t="shared" si="79"/>
        <v>1.1744798700133163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23505480</v>
      </c>
      <c r="E327" s="31">
        <v>24291820</v>
      </c>
      <c r="F327" s="31">
        <v>5094650</v>
      </c>
      <c r="G327" s="36">
        <f t="shared" si="72"/>
        <v>0.21674307438095286</v>
      </c>
      <c r="H327" s="31">
        <v>4649664</v>
      </c>
      <c r="I327" s="36">
        <f t="shared" si="73"/>
        <v>0.19781191449823615</v>
      </c>
      <c r="J327" s="31">
        <v>5520548</v>
      </c>
      <c r="K327" s="36">
        <f t="shared" si="74"/>
        <v>0.22725954662927686</v>
      </c>
      <c r="L327" s="31">
        <v>9583377</v>
      </c>
      <c r="M327" s="36">
        <f t="shared" si="75"/>
        <v>0.39451045660638023</v>
      </c>
      <c r="N327" s="31">
        <f t="shared" si="76"/>
        <v>24848239</v>
      </c>
      <c r="O327" s="36">
        <f t="shared" si="77"/>
        <v>1.0229056118479389</v>
      </c>
      <c r="P327" s="31">
        <v>5786053</v>
      </c>
      <c r="Q327" s="31">
        <v>12726581</v>
      </c>
      <c r="R327" s="31">
        <v>13976883</v>
      </c>
      <c r="S327" s="31">
        <v>20388250</v>
      </c>
      <c r="T327" s="36">
        <f t="shared" si="78"/>
        <v>1.4587122178814833</v>
      </c>
      <c r="U327" s="36">
        <f t="shared" si="79"/>
        <v>0.65628918366285283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120000</v>
      </c>
      <c r="E328" s="31">
        <v>270000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140000</v>
      </c>
      <c r="M328" s="36">
        <f t="shared" si="75"/>
        <v>0.51851851851851849</v>
      </c>
      <c r="N328" s="31">
        <f t="shared" si="76"/>
        <v>140000</v>
      </c>
      <c r="O328" s="36">
        <f t="shared" si="77"/>
        <v>0.51851851851851849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12726408</v>
      </c>
      <c r="E329" s="31">
        <v>21223191</v>
      </c>
      <c r="F329" s="31">
        <v>4357751</v>
      </c>
      <c r="G329" s="36">
        <f t="shared" si="72"/>
        <v>0.34241798628489672</v>
      </c>
      <c r="H329" s="31">
        <v>6359008</v>
      </c>
      <c r="I329" s="36">
        <f t="shared" si="73"/>
        <v>0.49967029188440287</v>
      </c>
      <c r="J329" s="31">
        <v>900023</v>
      </c>
      <c r="K329" s="36">
        <f t="shared" si="74"/>
        <v>4.2407524862778649E-2</v>
      </c>
      <c r="L329" s="31">
        <v>1699654</v>
      </c>
      <c r="M329" s="36">
        <f t="shared" si="75"/>
        <v>8.0084752570902279E-2</v>
      </c>
      <c r="N329" s="31">
        <f t="shared" si="76"/>
        <v>13316436</v>
      </c>
      <c r="O329" s="36">
        <f t="shared" si="77"/>
        <v>0.62744739940379368</v>
      </c>
      <c r="P329" s="31">
        <v>956266</v>
      </c>
      <c r="Q329" s="31">
        <v>6752155</v>
      </c>
      <c r="R329" s="31">
        <v>8119124</v>
      </c>
      <c r="S329" s="31">
        <v>8492149</v>
      </c>
      <c r="T329" s="36">
        <f t="shared" si="78"/>
        <v>1.0459439959286247</v>
      </c>
      <c r="U329" s="36">
        <f t="shared" si="79"/>
        <v>0.77738620843991102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10193264</v>
      </c>
      <c r="E330" s="31">
        <v>5910021</v>
      </c>
      <c r="F330" s="31">
        <v>2299389</v>
      </c>
      <c r="G330" s="36">
        <f t="shared" si="72"/>
        <v>0.22557926489493454</v>
      </c>
      <c r="H330" s="31">
        <v>2816040</v>
      </c>
      <c r="I330" s="36">
        <f t="shared" si="73"/>
        <v>0.27626479604570237</v>
      </c>
      <c r="J330" s="31">
        <v>2764071</v>
      </c>
      <c r="K330" s="36">
        <f t="shared" si="74"/>
        <v>0.46769224677881854</v>
      </c>
      <c r="L330" s="31">
        <v>3490083</v>
      </c>
      <c r="M330" s="36">
        <f t="shared" si="75"/>
        <v>0.59053648032722728</v>
      </c>
      <c r="N330" s="31">
        <f t="shared" si="76"/>
        <v>11369583</v>
      </c>
      <c r="O330" s="36">
        <f t="shared" si="77"/>
        <v>1.9237804738764888</v>
      </c>
      <c r="P330" s="31">
        <v>4363685</v>
      </c>
      <c r="Q330" s="31">
        <v>11022374</v>
      </c>
      <c r="R330" s="31">
        <v>11373050</v>
      </c>
      <c r="S330" s="31">
        <v>10792801</v>
      </c>
      <c r="T330" s="36">
        <f t="shared" si="78"/>
        <v>0.94898035267584335</v>
      </c>
      <c r="U330" s="36">
        <f t="shared" si="79"/>
        <v>-0.20019822695726208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4605457</v>
      </c>
      <c r="F331" s="31">
        <v>1142378</v>
      </c>
      <c r="G331" s="36">
        <f t="shared" si="72"/>
        <v>0</v>
      </c>
      <c r="H331" s="31">
        <v>1172310</v>
      </c>
      <c r="I331" s="36">
        <f t="shared" si="73"/>
        <v>0</v>
      </c>
      <c r="J331" s="31">
        <v>1089827</v>
      </c>
      <c r="K331" s="36">
        <f t="shared" si="74"/>
        <v>0.23663818813203555</v>
      </c>
      <c r="L331" s="31">
        <v>1138522</v>
      </c>
      <c r="M331" s="36">
        <f t="shared" si="75"/>
        <v>0.24721151451419479</v>
      </c>
      <c r="N331" s="31">
        <f t="shared" si="76"/>
        <v>4543037</v>
      </c>
      <c r="O331" s="36">
        <f t="shared" si="77"/>
        <v>0.98644651334275835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83959003</v>
      </c>
      <c r="E332" s="32">
        <f>SUM(E324:E331)</f>
        <v>83780534</v>
      </c>
      <c r="F332" s="32">
        <f>SUM(F324:F331)</f>
        <v>22995829</v>
      </c>
      <c r="G332" s="37">
        <f t="shared" si="72"/>
        <v>0.27389354540096195</v>
      </c>
      <c r="H332" s="32">
        <f>SUM(H324:H331)</f>
        <v>20913891</v>
      </c>
      <c r="I332" s="37">
        <f t="shared" si="73"/>
        <v>0.24909646676009242</v>
      </c>
      <c r="J332" s="32">
        <f>SUM(J324:J331)</f>
        <v>17923904</v>
      </c>
      <c r="K332" s="37">
        <f t="shared" si="74"/>
        <v>0.21393876529839259</v>
      </c>
      <c r="L332" s="32">
        <f>SUM(L324:L331)</f>
        <v>30402253</v>
      </c>
      <c r="M332" s="37">
        <f t="shared" si="75"/>
        <v>0.36287967560579165</v>
      </c>
      <c r="N332" s="32">
        <f t="shared" si="76"/>
        <v>92235877</v>
      </c>
      <c r="O332" s="37">
        <f t="shared" si="77"/>
        <v>1.1009225245568379</v>
      </c>
      <c r="P332" s="32">
        <f>SUM(P324:P331)</f>
        <v>18240179</v>
      </c>
      <c r="Q332" s="32">
        <f>SUM(Q324:Q331)</f>
        <v>53518483</v>
      </c>
      <c r="R332" s="32">
        <f>SUM(R324:R331)</f>
        <v>65853646</v>
      </c>
      <c r="S332" s="32">
        <f>SUM(S324:S331)</f>
        <v>70521654</v>
      </c>
      <c r="T332" s="37">
        <f t="shared" si="78"/>
        <v>1.0708845794202495</v>
      </c>
      <c r="U332" s="37">
        <f t="shared" si="79"/>
        <v>0.66677382935770524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763594</v>
      </c>
      <c r="E334" s="31">
        <v>389443</v>
      </c>
      <c r="F334" s="31">
        <v>181625</v>
      </c>
      <c r="G334" s="36">
        <f t="shared" si="72"/>
        <v>0.2378554572194124</v>
      </c>
      <c r="H334" s="31">
        <v>212687</v>
      </c>
      <c r="I334" s="36">
        <f t="shared" si="73"/>
        <v>0.27853414248933334</v>
      </c>
      <c r="J334" s="31">
        <v>219612</v>
      </c>
      <c r="K334" s="36">
        <f t="shared" si="74"/>
        <v>0.56391307585448958</v>
      </c>
      <c r="L334" s="31">
        <v>203207</v>
      </c>
      <c r="M334" s="36">
        <f t="shared" si="75"/>
        <v>0.52178881119958509</v>
      </c>
      <c r="N334" s="31">
        <f t="shared" si="76"/>
        <v>817131</v>
      </c>
      <c r="O334" s="36">
        <f t="shared" si="77"/>
        <v>2.0982043585325707</v>
      </c>
      <c r="P334" s="31">
        <v>243769</v>
      </c>
      <c r="Q334" s="31">
        <v>56000</v>
      </c>
      <c r="R334" s="31">
        <v>1041581</v>
      </c>
      <c r="S334" s="31">
        <v>536305</v>
      </c>
      <c r="T334" s="36">
        <f t="shared" si="78"/>
        <v>0.51489514497672284</v>
      </c>
      <c r="U334" s="36">
        <f t="shared" si="79"/>
        <v>-0.16639523483297713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1465700</v>
      </c>
      <c r="E335" s="31">
        <v>1968445</v>
      </c>
      <c r="F335" s="31">
        <v>302550</v>
      </c>
      <c r="G335" s="36">
        <f t="shared" si="72"/>
        <v>0.20642014054717883</v>
      </c>
      <c r="H335" s="31">
        <v>339994</v>
      </c>
      <c r="I335" s="36">
        <f t="shared" si="73"/>
        <v>0.23196697823565532</v>
      </c>
      <c r="J335" s="31">
        <v>462085</v>
      </c>
      <c r="K335" s="36">
        <f t="shared" si="74"/>
        <v>0.23474620830147655</v>
      </c>
      <c r="L335" s="31">
        <v>677080</v>
      </c>
      <c r="M335" s="36">
        <f t="shared" si="75"/>
        <v>0.34396693837013481</v>
      </c>
      <c r="N335" s="31">
        <f t="shared" si="76"/>
        <v>1781709</v>
      </c>
      <c r="O335" s="36">
        <f t="shared" si="77"/>
        <v>0.90513527175003616</v>
      </c>
      <c r="P335" s="31">
        <v>1438223</v>
      </c>
      <c r="Q335" s="31">
        <v>1330620</v>
      </c>
      <c r="R335" s="31">
        <v>2361887</v>
      </c>
      <c r="S335" s="31">
        <v>2264333</v>
      </c>
      <c r="T335" s="36">
        <f t="shared" si="78"/>
        <v>0.95869658455294426</v>
      </c>
      <c r="U335" s="36">
        <f t="shared" si="79"/>
        <v>-0.52922460564182328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540000</v>
      </c>
      <c r="E336" s="31">
        <v>2306000</v>
      </c>
      <c r="F336" s="31">
        <v>0</v>
      </c>
      <c r="G336" s="36">
        <f t="shared" si="72"/>
        <v>0</v>
      </c>
      <c r="H336" s="31">
        <v>-1274</v>
      </c>
      <c r="I336" s="36">
        <f t="shared" si="73"/>
        <v>-2.3592592592592593E-3</v>
      </c>
      <c r="J336" s="31">
        <v>0</v>
      </c>
      <c r="K336" s="36">
        <f t="shared" si="74"/>
        <v>0</v>
      </c>
      <c r="L336" s="31">
        <v>908474</v>
      </c>
      <c r="M336" s="36">
        <f t="shared" si="75"/>
        <v>0.39396097137901126</v>
      </c>
      <c r="N336" s="31">
        <f t="shared" si="76"/>
        <v>907200</v>
      </c>
      <c r="O336" s="36">
        <f t="shared" si="77"/>
        <v>0.39340849956634866</v>
      </c>
      <c r="P336" s="31">
        <v>0</v>
      </c>
      <c r="Q336" s="31">
        <v>2435000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2769294</v>
      </c>
      <c r="E337" s="32">
        <f>SUM(E333:E336)</f>
        <v>4663888</v>
      </c>
      <c r="F337" s="32">
        <f>SUM(F333:F336)</f>
        <v>484175</v>
      </c>
      <c r="G337" s="37">
        <f t="shared" si="72"/>
        <v>0.17483698011117635</v>
      </c>
      <c r="H337" s="32">
        <f>SUM(H333:H336)</f>
        <v>551407</v>
      </c>
      <c r="I337" s="37">
        <f t="shared" si="73"/>
        <v>0.19911464799331527</v>
      </c>
      <c r="J337" s="32">
        <f>SUM(J333:J336)</f>
        <v>681697</v>
      </c>
      <c r="K337" s="37">
        <f t="shared" si="74"/>
        <v>0.14616495936437582</v>
      </c>
      <c r="L337" s="32">
        <f>SUM(L333:L336)</f>
        <v>1788761</v>
      </c>
      <c r="M337" s="37">
        <f t="shared" si="75"/>
        <v>0.38353429584929999</v>
      </c>
      <c r="N337" s="32">
        <f t="shared" si="76"/>
        <v>3506040</v>
      </c>
      <c r="O337" s="37">
        <f t="shared" si="77"/>
        <v>0.75174189431650162</v>
      </c>
      <c r="P337" s="32">
        <f>SUM(P333:P336)</f>
        <v>1681992</v>
      </c>
      <c r="Q337" s="32">
        <f>SUM(Q333:Q336)</f>
        <v>3821620</v>
      </c>
      <c r="R337" s="32">
        <f>SUM(R333:R336)</f>
        <v>3403468</v>
      </c>
      <c r="S337" s="32">
        <f>SUM(S333:S336)</f>
        <v>2800638</v>
      </c>
      <c r="T337" s="37">
        <f t="shared" si="78"/>
        <v>0.82287772354551303</v>
      </c>
      <c r="U337" s="37">
        <f t="shared" si="79"/>
        <v>6.3477709763185564E-2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898786311</v>
      </c>
      <c r="E338" s="32">
        <f>SUM(E302,E304:E309,E311:E316,E318:E322,E324:E331,E333:E336)</f>
        <v>805981045</v>
      </c>
      <c r="F338" s="32">
        <f>SUM(F302,F304:F309,F311:F316,F318:F322,F324:F331,F333:F336)</f>
        <v>199359143</v>
      </c>
      <c r="G338" s="37">
        <f t="shared" si="72"/>
        <v>0.22180927831242858</v>
      </c>
      <c r="H338" s="32">
        <f>SUM(H302,H304:H309,H311:H316,H318:H322,H324:H331,H333:H336)</f>
        <v>192445387</v>
      </c>
      <c r="I338" s="37">
        <f t="shared" si="73"/>
        <v>0.2141169537683357</v>
      </c>
      <c r="J338" s="32">
        <f>SUM(J302,J304:J309,J311:J316,J318:J322,J324:J331,J333:J336)</f>
        <v>192793839</v>
      </c>
      <c r="K338" s="37">
        <f t="shared" si="74"/>
        <v>0.2392039368618154</v>
      </c>
      <c r="L338" s="32">
        <f>SUM(L302,L304:L309,L311:L316,L318:L322,L324:L331,L333:L336)</f>
        <v>217949061</v>
      </c>
      <c r="M338" s="37">
        <f t="shared" si="75"/>
        <v>0.27041462370867542</v>
      </c>
      <c r="N338" s="32">
        <f t="shared" si="76"/>
        <v>802547430</v>
      </c>
      <c r="O338" s="37">
        <f t="shared" si="77"/>
        <v>0.99573983157383061</v>
      </c>
      <c r="P338" s="32">
        <f>SUM(P302,P304:P309,P311:P316,P318:P322,P324:P331,P333:P336)</f>
        <v>258233255</v>
      </c>
      <c r="Q338" s="32">
        <f>SUM(Q302,Q304:Q309,Q311:Q316,Q318:Q322,Q324:Q331,Q333:Q336)</f>
        <v>673680004</v>
      </c>
      <c r="R338" s="32">
        <f>SUM(R302,R304:R309,R311:R316,R318:R322,R324:R331,R333:R336)</f>
        <v>789049871</v>
      </c>
      <c r="S338" s="32">
        <f>SUM(S302,S304:S309,S311:S316,S318:S322,S324:S331,S333:S336)</f>
        <v>753848538</v>
      </c>
      <c r="T338" s="37">
        <f t="shared" si="78"/>
        <v>0.95538769564034309</v>
      </c>
      <c r="U338" s="37">
        <f t="shared" si="79"/>
        <v>-0.15599924959316336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5392038124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5623703156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1677607086</v>
      </c>
      <c r="G339" s="39">
        <f t="shared" si="72"/>
        <v>0.31112671079474735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1577560788</v>
      </c>
      <c r="I339" s="39">
        <f t="shared" si="73"/>
        <v>0.29257226149389887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1897533389</v>
      </c>
      <c r="K339" s="39">
        <f t="shared" si="74"/>
        <v>0.33741706067389021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848354164</v>
      </c>
      <c r="M339" s="39">
        <f t="shared" si="75"/>
        <v>0.15085329727883667</v>
      </c>
      <c r="N339" s="34">
        <f t="shared" si="76"/>
        <v>6001055427</v>
      </c>
      <c r="O339" s="39">
        <f t="shared" si="77"/>
        <v>1.0671003181591117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1081048340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5723847263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6922636025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10817517696</v>
      </c>
      <c r="T339" s="39">
        <f t="shared" si="78"/>
        <v>1.562629850382752</v>
      </c>
      <c r="U339" s="39">
        <f t="shared" si="79"/>
        <v>-0.21524863171243569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02400A8EBC024784A1C2355D0C68CE" ma:contentTypeVersion="" ma:contentTypeDescription="Create a new document." ma:contentTypeScope="" ma:versionID="30373b39843be6c89737bbaf984dcb9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A7EA0E5-B66B-4BE9-8972-A4E3AC9BCC40}"/>
</file>

<file path=customXml/itemProps2.xml><?xml version="1.0" encoding="utf-8"?>
<ds:datastoreItem xmlns:ds="http://schemas.openxmlformats.org/officeDocument/2006/customXml" ds:itemID="{143CFFCF-5BE7-4EE6-9B24-1FE058BEE412}"/>
</file>

<file path=customXml/itemProps3.xml><?xml version="1.0" encoding="utf-8"?>
<ds:datastoreItem xmlns:ds="http://schemas.openxmlformats.org/officeDocument/2006/customXml" ds:itemID="{E2BDFB3F-DB6F-4E23-9BCF-09C1ADE999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2024-08-02T05:44:34Z</dcterms:created>
  <dcterms:modified xsi:type="dcterms:W3CDTF">2024-08-02T05:47:00Z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0x010100CC02400A8EBC024784A1C2355D0C68CE</vt:lpwstr>
  </property>
</Properties>
</file>