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4\Final New\"/>
    </mc:Choice>
  </mc:AlternateContent>
  <xr:revisionPtr revIDLastSave="0" documentId="8_{459CAEA3-F29F-4519-99B3-162D9B637397}" xr6:coauthVersionLast="47" xr6:coauthVersionMax="47" xr10:uidLastSave="{00000000-0000-0000-0000-000000000000}"/>
  <workbookProtection workbookAlgorithmName="SHA-512" workbookHashValue="K5PUrtHgDdkyLTi9lc6Jvp0LkWV9gVZmuT1yRtYg54NpzFcYFYBsV0RgU6Uk9zdxHFov5lI5nJcD311BLKHvjQ==" workbookSaltValue="O9IdWCX9e4m7AWbW4RYxtA==" workbookSpinCount="100000" lockStructure="1"/>
  <bookViews>
    <workbookView xWindow="28680" yWindow="-120" windowWidth="29040" windowHeight="16440" firstSheet="25" xr2:uid="{00000000-000D-0000-FFFF-FFFF00000000}"/>
  </bookViews>
  <sheets>
    <sheet name="Summary" sheetId="1" r:id="rId1"/>
    <sheet name="BUF" sheetId="2" r:id="rId2"/>
    <sheet name="NMA" sheetId="3" r:id="rId3"/>
    <sheet name="EC101" sheetId="4" r:id="rId4"/>
    <sheet name="EC102" sheetId="5" r:id="rId5"/>
    <sheet name="EC104" sheetId="6" r:id="rId6"/>
    <sheet name="EC105" sheetId="7" r:id="rId7"/>
    <sheet name="EC106" sheetId="8" r:id="rId8"/>
    <sheet name="EC108" sheetId="9" r:id="rId9"/>
    <sheet name="EC109" sheetId="10" r:id="rId10"/>
    <sheet name="DC10" sheetId="11" r:id="rId11"/>
    <sheet name="EC121" sheetId="12" r:id="rId12"/>
    <sheet name="EC122" sheetId="13" r:id="rId13"/>
    <sheet name="EC123" sheetId="14" r:id="rId14"/>
    <sheet name="EC124" sheetId="15" r:id="rId15"/>
    <sheet name="EC126" sheetId="16" r:id="rId16"/>
    <sheet name="EC129" sheetId="17" r:id="rId17"/>
    <sheet name="DC12" sheetId="18" r:id="rId18"/>
    <sheet name="EC131" sheetId="19" r:id="rId19"/>
    <sheet name="EC135" sheetId="20" r:id="rId20"/>
    <sheet name="EC136" sheetId="21" r:id="rId21"/>
    <sheet name="EC137" sheetId="22" r:id="rId22"/>
    <sheet name="EC138" sheetId="23" r:id="rId23"/>
    <sheet name="EC139" sheetId="24" r:id="rId24"/>
    <sheet name="DC13" sheetId="25" r:id="rId25"/>
    <sheet name="EC141" sheetId="26" r:id="rId26"/>
    <sheet name="EC142" sheetId="27" r:id="rId27"/>
    <sheet name="EC145" sheetId="28" r:id="rId28"/>
    <sheet name="DC14" sheetId="29" r:id="rId29"/>
    <sheet name="EC153" sheetId="30" r:id="rId30"/>
    <sheet name="EC154" sheetId="31" r:id="rId31"/>
    <sheet name="EC155" sheetId="32" r:id="rId32"/>
    <sheet name="EC156" sheetId="33" r:id="rId33"/>
    <sheet name="EC157" sheetId="34" r:id="rId34"/>
    <sheet name="DC15" sheetId="35" r:id="rId35"/>
    <sheet name="EC441" sheetId="36" r:id="rId36"/>
    <sheet name="EC442" sheetId="37" r:id="rId37"/>
    <sheet name="EC443" sheetId="38" r:id="rId38"/>
    <sheet name="EC444" sheetId="39" r:id="rId39"/>
    <sheet name="DC44" sheetId="40" r:id="rId40"/>
  </sheets>
  <definedNames>
    <definedName name="_xlnm.Print_Area" localSheetId="1">BUF!$A$1:$X$128</definedName>
    <definedName name="_xlnm.Print_Area" localSheetId="10">'DC10'!$A$1:$X$128</definedName>
    <definedName name="_xlnm.Print_Area" localSheetId="17">'DC12'!$A$1:$X$128</definedName>
    <definedName name="_xlnm.Print_Area" localSheetId="24">'DC13'!$A$1:$X$128</definedName>
    <definedName name="_xlnm.Print_Area" localSheetId="28">'DC14'!$A$1:$X$128</definedName>
    <definedName name="_xlnm.Print_Area" localSheetId="34">'DC15'!$A$1:$X$128</definedName>
    <definedName name="_xlnm.Print_Area" localSheetId="39">'DC44'!$A$1:$X$128</definedName>
    <definedName name="_xlnm.Print_Area" localSheetId="3">'EC101'!$A$1:$X$128</definedName>
    <definedName name="_xlnm.Print_Area" localSheetId="4">'EC102'!$A$1:$X$128</definedName>
    <definedName name="_xlnm.Print_Area" localSheetId="5">'EC104'!$A$1:$X$128</definedName>
    <definedName name="_xlnm.Print_Area" localSheetId="6">'EC105'!$A$1:$X$128</definedName>
    <definedName name="_xlnm.Print_Area" localSheetId="7">'EC106'!$A$1:$X$128</definedName>
    <definedName name="_xlnm.Print_Area" localSheetId="8">'EC108'!$A$1:$X$128</definedName>
    <definedName name="_xlnm.Print_Area" localSheetId="9">'EC109'!$A$1:$X$128</definedName>
    <definedName name="_xlnm.Print_Area" localSheetId="11">'EC121'!$A$1:$X$128</definedName>
    <definedName name="_xlnm.Print_Area" localSheetId="12">'EC122'!$A$1:$X$128</definedName>
    <definedName name="_xlnm.Print_Area" localSheetId="13">'EC123'!$A$1:$X$128</definedName>
    <definedName name="_xlnm.Print_Area" localSheetId="14">'EC124'!$A$1:$X$128</definedName>
    <definedName name="_xlnm.Print_Area" localSheetId="15">'EC126'!$A$1:$X$128</definedName>
    <definedName name="_xlnm.Print_Area" localSheetId="16">'EC129'!$A$1:$X$128</definedName>
    <definedName name="_xlnm.Print_Area" localSheetId="18">'EC131'!$A$1:$X$128</definedName>
    <definedName name="_xlnm.Print_Area" localSheetId="19">'EC135'!$A$1:$X$128</definedName>
    <definedName name="_xlnm.Print_Area" localSheetId="20">'EC136'!$A$1:$X$128</definedName>
    <definedName name="_xlnm.Print_Area" localSheetId="21">'EC137'!$A$1:$X$128</definedName>
    <definedName name="_xlnm.Print_Area" localSheetId="22">'EC138'!$A$1:$X$128</definedName>
    <definedName name="_xlnm.Print_Area" localSheetId="23">'EC139'!$A$1:$X$128</definedName>
    <definedName name="_xlnm.Print_Area" localSheetId="25">'EC141'!$A$1:$X$128</definedName>
    <definedName name="_xlnm.Print_Area" localSheetId="26">'EC142'!$A$1:$X$128</definedName>
    <definedName name="_xlnm.Print_Area" localSheetId="27">'EC145'!$A$1:$X$128</definedName>
    <definedName name="_xlnm.Print_Area" localSheetId="29">'EC153'!$A$1:$X$128</definedName>
    <definedName name="_xlnm.Print_Area" localSheetId="30">'EC154'!$A$1:$X$128</definedName>
    <definedName name="_xlnm.Print_Area" localSheetId="31">'EC155'!$A$1:$X$128</definedName>
    <definedName name="_xlnm.Print_Area" localSheetId="32">'EC156'!$A$1:$X$128</definedName>
    <definedName name="_xlnm.Print_Area" localSheetId="33">'EC157'!$A$1:$X$128</definedName>
    <definedName name="_xlnm.Print_Area" localSheetId="35">'EC441'!$A$1:$X$128</definedName>
    <definedName name="_xlnm.Print_Area" localSheetId="36">'EC442'!$A$1:$X$128</definedName>
    <definedName name="_xlnm.Print_Area" localSheetId="37">'EC443'!$A$1:$X$128</definedName>
    <definedName name="_xlnm.Print_Area" localSheetId="38">'EC444'!$A$1:$X$128</definedName>
    <definedName name="_xlnm.Print_Area" localSheetId="2">NMA!$A$1:$X$128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4" i="2" l="1"/>
  <c r="V114" i="2"/>
  <c r="Q114" i="2"/>
  <c r="P114" i="2"/>
  <c r="O114" i="2"/>
  <c r="N114" i="2"/>
  <c r="M114" i="2"/>
  <c r="S114" i="2" s="1"/>
  <c r="L114" i="2"/>
  <c r="R114" i="2" s="1"/>
  <c r="K114" i="2"/>
  <c r="J114" i="2"/>
  <c r="I114" i="2"/>
  <c r="H114" i="2"/>
  <c r="G114" i="2"/>
  <c r="F114" i="2"/>
  <c r="E114" i="2"/>
  <c r="U114" i="2" s="1"/>
  <c r="D114" i="2"/>
  <c r="C114" i="2"/>
  <c r="B114" i="2"/>
  <c r="Q113" i="2"/>
  <c r="P113" i="2"/>
  <c r="O113" i="2"/>
  <c r="N113" i="2"/>
  <c r="U112" i="2"/>
  <c r="T112" i="2"/>
  <c r="S112" i="2"/>
  <c r="R112" i="2"/>
  <c r="S111" i="2"/>
  <c r="R111" i="2"/>
  <c r="E111" i="2"/>
  <c r="U111" i="2" s="1"/>
  <c r="S110" i="2"/>
  <c r="R110" i="2"/>
  <c r="E110" i="2"/>
  <c r="S109" i="2"/>
  <c r="R109" i="2"/>
  <c r="E109" i="2"/>
  <c r="S108" i="2"/>
  <c r="R108" i="2"/>
  <c r="E108" i="2"/>
  <c r="S107" i="2"/>
  <c r="R107" i="2"/>
  <c r="E107" i="2"/>
  <c r="U107" i="2" s="1"/>
  <c r="S106" i="2"/>
  <c r="R106" i="2"/>
  <c r="E106" i="2"/>
  <c r="U106" i="2" s="1"/>
  <c r="U105" i="2"/>
  <c r="S105" i="2"/>
  <c r="R105" i="2"/>
  <c r="E105" i="2"/>
  <c r="T105" i="2" s="1"/>
  <c r="S104" i="2"/>
  <c r="R104" i="2"/>
  <c r="E104" i="2"/>
  <c r="S103" i="2"/>
  <c r="R103" i="2"/>
  <c r="E103" i="2"/>
  <c r="T103" i="2" s="1"/>
  <c r="S102" i="2"/>
  <c r="R102" i="2"/>
  <c r="E102" i="2"/>
  <c r="S101" i="2"/>
  <c r="R101" i="2"/>
  <c r="E101" i="2"/>
  <c r="S100" i="2"/>
  <c r="R100" i="2"/>
  <c r="E100" i="2"/>
  <c r="S99" i="2"/>
  <c r="R99" i="2"/>
  <c r="E99" i="2"/>
  <c r="U99" i="2" s="1"/>
  <c r="S98" i="2"/>
  <c r="R98" i="2"/>
  <c r="E98" i="2"/>
  <c r="U98" i="2" s="1"/>
  <c r="S97" i="2"/>
  <c r="R97" i="2"/>
  <c r="E97" i="2"/>
  <c r="U97" i="2" s="1"/>
  <c r="W96" i="2"/>
  <c r="W113" i="2" s="1"/>
  <c r="V96" i="2"/>
  <c r="V113" i="2" s="1"/>
  <c r="M96" i="2"/>
  <c r="L96" i="2"/>
  <c r="L113" i="2" s="1"/>
  <c r="R113" i="2" s="1"/>
  <c r="K96" i="2"/>
  <c r="K113" i="2" s="1"/>
  <c r="J96" i="2"/>
  <c r="J113" i="2" s="1"/>
  <c r="I96" i="2"/>
  <c r="I113" i="2" s="1"/>
  <c r="H96" i="2"/>
  <c r="H113" i="2" s="1"/>
  <c r="G96" i="2"/>
  <c r="G113" i="2" s="1"/>
  <c r="F96" i="2"/>
  <c r="F113" i="2" s="1"/>
  <c r="D96" i="2"/>
  <c r="D113" i="2" s="1"/>
  <c r="C96" i="2"/>
  <c r="C113" i="2" s="1"/>
  <c r="B96" i="2"/>
  <c r="B113" i="2" s="1"/>
  <c r="W114" i="3"/>
  <c r="V114" i="3"/>
  <c r="Q114" i="3"/>
  <c r="P114" i="3"/>
  <c r="O114" i="3"/>
  <c r="N114" i="3"/>
  <c r="M114" i="3"/>
  <c r="S114" i="3" s="1"/>
  <c r="L114" i="3"/>
  <c r="R114" i="3" s="1"/>
  <c r="K114" i="3"/>
  <c r="J114" i="3"/>
  <c r="I114" i="3"/>
  <c r="H114" i="3"/>
  <c r="G114" i="3"/>
  <c r="F114" i="3"/>
  <c r="E114" i="3"/>
  <c r="T114" i="3" s="1"/>
  <c r="D114" i="3"/>
  <c r="C114" i="3"/>
  <c r="B114" i="3"/>
  <c r="Q113" i="3"/>
  <c r="P113" i="3"/>
  <c r="O113" i="3"/>
  <c r="N113" i="3"/>
  <c r="U112" i="3"/>
  <c r="T112" i="3"/>
  <c r="S112" i="3"/>
  <c r="R112" i="3"/>
  <c r="S111" i="3"/>
  <c r="R111" i="3"/>
  <c r="E111" i="3"/>
  <c r="U111" i="3" s="1"/>
  <c r="S110" i="3"/>
  <c r="R110" i="3"/>
  <c r="E110" i="3"/>
  <c r="S109" i="3"/>
  <c r="R109" i="3"/>
  <c r="E109" i="3"/>
  <c r="U109" i="3" s="1"/>
  <c r="S108" i="3"/>
  <c r="R108" i="3"/>
  <c r="E108" i="3"/>
  <c r="S107" i="3"/>
  <c r="R107" i="3"/>
  <c r="E107" i="3"/>
  <c r="U107" i="3" s="1"/>
  <c r="S106" i="3"/>
  <c r="R106" i="3"/>
  <c r="E106" i="3"/>
  <c r="S105" i="3"/>
  <c r="R105" i="3"/>
  <c r="E105" i="3"/>
  <c r="S104" i="3"/>
  <c r="R104" i="3"/>
  <c r="E104" i="3"/>
  <c r="S103" i="3"/>
  <c r="R103" i="3"/>
  <c r="E103" i="3"/>
  <c r="U103" i="3" s="1"/>
  <c r="S102" i="3"/>
  <c r="R102" i="3"/>
  <c r="E102" i="3"/>
  <c r="S101" i="3"/>
  <c r="R101" i="3"/>
  <c r="E101" i="3"/>
  <c r="U101" i="3" s="1"/>
  <c r="S100" i="3"/>
  <c r="R100" i="3"/>
  <c r="E100" i="3"/>
  <c r="U100" i="3" s="1"/>
  <c r="S99" i="3"/>
  <c r="R99" i="3"/>
  <c r="E99" i="3"/>
  <c r="U99" i="3" s="1"/>
  <c r="S98" i="3"/>
  <c r="R98" i="3"/>
  <c r="E98" i="3"/>
  <c r="U98" i="3" s="1"/>
  <c r="S97" i="3"/>
  <c r="R97" i="3"/>
  <c r="E97" i="3"/>
  <c r="W96" i="3"/>
  <c r="W113" i="3" s="1"/>
  <c r="V96" i="3"/>
  <c r="V113" i="3" s="1"/>
  <c r="M96" i="3"/>
  <c r="L96" i="3"/>
  <c r="R96" i="3" s="1"/>
  <c r="K96" i="3"/>
  <c r="K113" i="3" s="1"/>
  <c r="J96" i="3"/>
  <c r="J113" i="3" s="1"/>
  <c r="I96" i="3"/>
  <c r="I113" i="3" s="1"/>
  <c r="H96" i="3"/>
  <c r="H113" i="3" s="1"/>
  <c r="G96" i="3"/>
  <c r="G113" i="3" s="1"/>
  <c r="F96" i="3"/>
  <c r="F113" i="3" s="1"/>
  <c r="D96" i="3"/>
  <c r="D113" i="3" s="1"/>
  <c r="C96" i="3"/>
  <c r="C113" i="3" s="1"/>
  <c r="B96" i="3"/>
  <c r="B113" i="3" s="1"/>
  <c r="W114" i="4"/>
  <c r="V114" i="4"/>
  <c r="Q114" i="4"/>
  <c r="P114" i="4"/>
  <c r="O114" i="4"/>
  <c r="N114" i="4"/>
  <c r="M114" i="4"/>
  <c r="S114" i="4" s="1"/>
  <c r="L114" i="4"/>
  <c r="R114" i="4" s="1"/>
  <c r="K114" i="4"/>
  <c r="J114" i="4"/>
  <c r="I114" i="4"/>
  <c r="H114" i="4"/>
  <c r="G114" i="4"/>
  <c r="F114" i="4"/>
  <c r="E114" i="4"/>
  <c r="U114" i="4" s="1"/>
  <c r="D114" i="4"/>
  <c r="C114" i="4"/>
  <c r="B114" i="4"/>
  <c r="Q113" i="4"/>
  <c r="P113" i="4"/>
  <c r="O113" i="4"/>
  <c r="N113" i="4"/>
  <c r="U112" i="4"/>
  <c r="T112" i="4"/>
  <c r="S112" i="4"/>
  <c r="R112" i="4"/>
  <c r="S111" i="4"/>
  <c r="R111" i="4"/>
  <c r="E111" i="4"/>
  <c r="S110" i="4"/>
  <c r="R110" i="4"/>
  <c r="E110" i="4"/>
  <c r="S109" i="4"/>
  <c r="R109" i="4"/>
  <c r="E109" i="4"/>
  <c r="U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S105" i="4"/>
  <c r="R105" i="4"/>
  <c r="E105" i="4"/>
  <c r="U105" i="4" s="1"/>
  <c r="S104" i="4"/>
  <c r="R104" i="4"/>
  <c r="E104" i="4"/>
  <c r="U104" i="4" s="1"/>
  <c r="S103" i="4"/>
  <c r="R103" i="4"/>
  <c r="E103" i="4"/>
  <c r="S102" i="4"/>
  <c r="R102" i="4"/>
  <c r="E102" i="4"/>
  <c r="S101" i="4"/>
  <c r="R101" i="4"/>
  <c r="E101" i="4"/>
  <c r="S100" i="4"/>
  <c r="R100" i="4"/>
  <c r="E100" i="4"/>
  <c r="U100" i="4" s="1"/>
  <c r="S99" i="4"/>
  <c r="R99" i="4"/>
  <c r="E99" i="4"/>
  <c r="S98" i="4"/>
  <c r="R98" i="4"/>
  <c r="E98" i="4"/>
  <c r="S97" i="4"/>
  <c r="R97" i="4"/>
  <c r="E97" i="4"/>
  <c r="W96" i="4"/>
  <c r="W113" i="4" s="1"/>
  <c r="V96" i="4"/>
  <c r="V113" i="4" s="1"/>
  <c r="M96" i="4"/>
  <c r="S96" i="4" s="1"/>
  <c r="L96" i="4"/>
  <c r="L113" i="4" s="1"/>
  <c r="R113" i="4" s="1"/>
  <c r="K96" i="4"/>
  <c r="K113" i="4" s="1"/>
  <c r="J96" i="4"/>
  <c r="J113" i="4" s="1"/>
  <c r="I96" i="4"/>
  <c r="I113" i="4" s="1"/>
  <c r="H96" i="4"/>
  <c r="H113" i="4" s="1"/>
  <c r="G96" i="4"/>
  <c r="G113" i="4" s="1"/>
  <c r="F96" i="4"/>
  <c r="F113" i="4" s="1"/>
  <c r="D96" i="4"/>
  <c r="D113" i="4" s="1"/>
  <c r="C96" i="4"/>
  <c r="C113" i="4" s="1"/>
  <c r="B96" i="4"/>
  <c r="B113" i="4" s="1"/>
  <c r="W114" i="5"/>
  <c r="V114" i="5"/>
  <c r="T114" i="5"/>
  <c r="Q114" i="5"/>
  <c r="P114" i="5"/>
  <c r="O114" i="5"/>
  <c r="N114" i="5"/>
  <c r="M114" i="5"/>
  <c r="S114" i="5" s="1"/>
  <c r="L114" i="5"/>
  <c r="R114" i="5" s="1"/>
  <c r="K114" i="5"/>
  <c r="J114" i="5"/>
  <c r="I114" i="5"/>
  <c r="H114" i="5"/>
  <c r="G114" i="5"/>
  <c r="F114" i="5"/>
  <c r="E114" i="5"/>
  <c r="U114" i="5" s="1"/>
  <c r="D114" i="5"/>
  <c r="C114" i="5"/>
  <c r="B114" i="5"/>
  <c r="V113" i="5"/>
  <c r="Q113" i="5"/>
  <c r="P113" i="5"/>
  <c r="O113" i="5"/>
  <c r="N113" i="5"/>
  <c r="U112" i="5"/>
  <c r="T112" i="5"/>
  <c r="S112" i="5"/>
  <c r="R112" i="5"/>
  <c r="S111" i="5"/>
  <c r="R111" i="5"/>
  <c r="E111" i="5"/>
  <c r="T111" i="5" s="1"/>
  <c r="S110" i="5"/>
  <c r="R110" i="5"/>
  <c r="E110" i="5"/>
  <c r="S109" i="5"/>
  <c r="R109" i="5"/>
  <c r="E109" i="5"/>
  <c r="U109" i="5" s="1"/>
  <c r="S108" i="5"/>
  <c r="R108" i="5"/>
  <c r="E108" i="5"/>
  <c r="S107" i="5"/>
  <c r="R107" i="5"/>
  <c r="E107" i="5"/>
  <c r="S106" i="5"/>
  <c r="R106" i="5"/>
  <c r="E106" i="5"/>
  <c r="S105" i="5"/>
  <c r="R105" i="5"/>
  <c r="E105" i="5"/>
  <c r="U105" i="5" s="1"/>
  <c r="S104" i="5"/>
  <c r="R104" i="5"/>
  <c r="E104" i="5"/>
  <c r="S103" i="5"/>
  <c r="R103" i="5"/>
  <c r="E103" i="5"/>
  <c r="T103" i="5" s="1"/>
  <c r="S102" i="5"/>
  <c r="R102" i="5"/>
  <c r="E102" i="5"/>
  <c r="S101" i="5"/>
  <c r="R101" i="5"/>
  <c r="E101" i="5"/>
  <c r="U101" i="5" s="1"/>
  <c r="S100" i="5"/>
  <c r="R100" i="5"/>
  <c r="E100" i="5"/>
  <c r="S99" i="5"/>
  <c r="R99" i="5"/>
  <c r="E99" i="5"/>
  <c r="S98" i="5"/>
  <c r="R98" i="5"/>
  <c r="E98" i="5"/>
  <c r="U98" i="5" s="1"/>
  <c r="U97" i="5"/>
  <c r="S97" i="5"/>
  <c r="R97" i="5"/>
  <c r="E97" i="5"/>
  <c r="T97" i="5" s="1"/>
  <c r="W96" i="5"/>
  <c r="W113" i="5" s="1"/>
  <c r="V96" i="5"/>
  <c r="M96" i="5"/>
  <c r="L96" i="5"/>
  <c r="L113" i="5" s="1"/>
  <c r="R113" i="5" s="1"/>
  <c r="K96" i="5"/>
  <c r="K113" i="5" s="1"/>
  <c r="J96" i="5"/>
  <c r="J113" i="5" s="1"/>
  <c r="I96" i="5"/>
  <c r="I113" i="5" s="1"/>
  <c r="H96" i="5"/>
  <c r="H113" i="5" s="1"/>
  <c r="G96" i="5"/>
  <c r="G113" i="5" s="1"/>
  <c r="F96" i="5"/>
  <c r="F113" i="5" s="1"/>
  <c r="D96" i="5"/>
  <c r="D113" i="5" s="1"/>
  <c r="C96" i="5"/>
  <c r="C113" i="5" s="1"/>
  <c r="B96" i="5"/>
  <c r="B113" i="5" s="1"/>
  <c r="W114" i="6"/>
  <c r="V114" i="6"/>
  <c r="Q114" i="6"/>
  <c r="P114" i="6"/>
  <c r="O114" i="6"/>
  <c r="N114" i="6"/>
  <c r="M114" i="6"/>
  <c r="S114" i="6" s="1"/>
  <c r="L114" i="6"/>
  <c r="R114" i="6" s="1"/>
  <c r="K114" i="6"/>
  <c r="J114" i="6"/>
  <c r="I114" i="6"/>
  <c r="H114" i="6"/>
  <c r="G114" i="6"/>
  <c r="F114" i="6"/>
  <c r="E114" i="6"/>
  <c r="T114" i="6" s="1"/>
  <c r="D114" i="6"/>
  <c r="C114" i="6"/>
  <c r="B114" i="6"/>
  <c r="Q113" i="6"/>
  <c r="P113" i="6"/>
  <c r="O113" i="6"/>
  <c r="N113" i="6"/>
  <c r="U112" i="6"/>
  <c r="T112" i="6"/>
  <c r="S112" i="6"/>
  <c r="R112" i="6"/>
  <c r="S111" i="6"/>
  <c r="R111" i="6"/>
  <c r="E111" i="6"/>
  <c r="U111" i="6" s="1"/>
  <c r="S110" i="6"/>
  <c r="R110" i="6"/>
  <c r="E110" i="6"/>
  <c r="U110" i="6" s="1"/>
  <c r="S109" i="6"/>
  <c r="R109" i="6"/>
  <c r="E109" i="6"/>
  <c r="U109" i="6" s="1"/>
  <c r="S108" i="6"/>
  <c r="R108" i="6"/>
  <c r="E108" i="6"/>
  <c r="S107" i="6"/>
  <c r="R107" i="6"/>
  <c r="E107" i="6"/>
  <c r="U107" i="6" s="1"/>
  <c r="U106" i="6"/>
  <c r="S106" i="6"/>
  <c r="R106" i="6"/>
  <c r="E106" i="6"/>
  <c r="T106" i="6" s="1"/>
  <c r="S105" i="6"/>
  <c r="R105" i="6"/>
  <c r="E105" i="6"/>
  <c r="S104" i="6"/>
  <c r="R104" i="6"/>
  <c r="E104" i="6"/>
  <c r="S103" i="6"/>
  <c r="R103" i="6"/>
  <c r="E103" i="6"/>
  <c r="U103" i="6" s="1"/>
  <c r="S102" i="6"/>
  <c r="R102" i="6"/>
  <c r="E102" i="6"/>
  <c r="U102" i="6" s="1"/>
  <c r="S101" i="6"/>
  <c r="R101" i="6"/>
  <c r="E101" i="6"/>
  <c r="U101" i="6" s="1"/>
  <c r="S100" i="6"/>
  <c r="R100" i="6"/>
  <c r="E100" i="6"/>
  <c r="S99" i="6"/>
  <c r="R99" i="6"/>
  <c r="E99" i="6"/>
  <c r="U99" i="6" s="1"/>
  <c r="S98" i="6"/>
  <c r="R98" i="6"/>
  <c r="E98" i="6"/>
  <c r="S97" i="6"/>
  <c r="R97" i="6"/>
  <c r="E97" i="6"/>
  <c r="W96" i="6"/>
  <c r="W113" i="6" s="1"/>
  <c r="V96" i="6"/>
  <c r="V113" i="6" s="1"/>
  <c r="M96" i="6"/>
  <c r="S96" i="6" s="1"/>
  <c r="L96" i="6"/>
  <c r="K96" i="6"/>
  <c r="K113" i="6" s="1"/>
  <c r="J96" i="6"/>
  <c r="J113" i="6" s="1"/>
  <c r="I96" i="6"/>
  <c r="I113" i="6" s="1"/>
  <c r="H96" i="6"/>
  <c r="H113" i="6" s="1"/>
  <c r="G96" i="6"/>
  <c r="G113" i="6" s="1"/>
  <c r="F96" i="6"/>
  <c r="F113" i="6" s="1"/>
  <c r="D96" i="6"/>
  <c r="D113" i="6" s="1"/>
  <c r="C96" i="6"/>
  <c r="C113" i="6" s="1"/>
  <c r="B96" i="6"/>
  <c r="B113" i="6" s="1"/>
  <c r="W114" i="7"/>
  <c r="V114" i="7"/>
  <c r="Q114" i="7"/>
  <c r="P114" i="7"/>
  <c r="O114" i="7"/>
  <c r="N114" i="7"/>
  <c r="M114" i="7"/>
  <c r="S114" i="7" s="1"/>
  <c r="L114" i="7"/>
  <c r="R114" i="7" s="1"/>
  <c r="K114" i="7"/>
  <c r="J114" i="7"/>
  <c r="I114" i="7"/>
  <c r="H114" i="7"/>
  <c r="G114" i="7"/>
  <c r="F114" i="7"/>
  <c r="E114" i="7"/>
  <c r="U114" i="7" s="1"/>
  <c r="D114" i="7"/>
  <c r="C114" i="7"/>
  <c r="B114" i="7"/>
  <c r="Q113" i="7"/>
  <c r="P113" i="7"/>
  <c r="O113" i="7"/>
  <c r="N113" i="7"/>
  <c r="U112" i="7"/>
  <c r="T112" i="7"/>
  <c r="S112" i="7"/>
  <c r="R112" i="7"/>
  <c r="S111" i="7"/>
  <c r="R111" i="7"/>
  <c r="E111" i="7"/>
  <c r="U111" i="7" s="1"/>
  <c r="S110" i="7"/>
  <c r="R110" i="7"/>
  <c r="E110" i="7"/>
  <c r="S109" i="7"/>
  <c r="R109" i="7"/>
  <c r="E109" i="7"/>
  <c r="S108" i="7"/>
  <c r="R108" i="7"/>
  <c r="E108" i="7"/>
  <c r="U108" i="7" s="1"/>
  <c r="S107" i="7"/>
  <c r="R107" i="7"/>
  <c r="E107" i="7"/>
  <c r="U107" i="7" s="1"/>
  <c r="S106" i="7"/>
  <c r="R106" i="7"/>
  <c r="E106" i="7"/>
  <c r="S105" i="7"/>
  <c r="R105" i="7"/>
  <c r="E105" i="7"/>
  <c r="T105" i="7" s="1"/>
  <c r="S104" i="7"/>
  <c r="R104" i="7"/>
  <c r="E104" i="7"/>
  <c r="U104" i="7" s="1"/>
  <c r="S103" i="7"/>
  <c r="R103" i="7"/>
  <c r="E103" i="7"/>
  <c r="U103" i="7" s="1"/>
  <c r="S102" i="7"/>
  <c r="R102" i="7"/>
  <c r="E102" i="7"/>
  <c r="U102" i="7" s="1"/>
  <c r="S101" i="7"/>
  <c r="R101" i="7"/>
  <c r="E101" i="7"/>
  <c r="S100" i="7"/>
  <c r="R100" i="7"/>
  <c r="E100" i="7"/>
  <c r="U100" i="7" s="1"/>
  <c r="S99" i="7"/>
  <c r="R99" i="7"/>
  <c r="E99" i="7"/>
  <c r="U99" i="7" s="1"/>
  <c r="S98" i="7"/>
  <c r="R98" i="7"/>
  <c r="E98" i="7"/>
  <c r="S97" i="7"/>
  <c r="R97" i="7"/>
  <c r="E97" i="7"/>
  <c r="W96" i="7"/>
  <c r="W113" i="7" s="1"/>
  <c r="V96" i="7"/>
  <c r="V113" i="7" s="1"/>
  <c r="M96" i="7"/>
  <c r="S96" i="7" s="1"/>
  <c r="L96" i="7"/>
  <c r="R96" i="7" s="1"/>
  <c r="K96" i="7"/>
  <c r="K113" i="7" s="1"/>
  <c r="J96" i="7"/>
  <c r="J113" i="7" s="1"/>
  <c r="I96" i="7"/>
  <c r="I113" i="7" s="1"/>
  <c r="H96" i="7"/>
  <c r="H113" i="7" s="1"/>
  <c r="G96" i="7"/>
  <c r="G113" i="7" s="1"/>
  <c r="F96" i="7"/>
  <c r="F113" i="7" s="1"/>
  <c r="D96" i="7"/>
  <c r="D113" i="7" s="1"/>
  <c r="C96" i="7"/>
  <c r="C113" i="7" s="1"/>
  <c r="B96" i="7"/>
  <c r="B113" i="7" s="1"/>
  <c r="W114" i="8"/>
  <c r="V114" i="8"/>
  <c r="S114" i="8"/>
  <c r="Q114" i="8"/>
  <c r="P114" i="8"/>
  <c r="O114" i="8"/>
  <c r="N114" i="8"/>
  <c r="M114" i="8"/>
  <c r="L114" i="8"/>
  <c r="R114" i="8" s="1"/>
  <c r="K114" i="8"/>
  <c r="J114" i="8"/>
  <c r="I114" i="8"/>
  <c r="H114" i="8"/>
  <c r="G114" i="8"/>
  <c r="F114" i="8"/>
  <c r="E114" i="8"/>
  <c r="U114" i="8" s="1"/>
  <c r="D114" i="8"/>
  <c r="C114" i="8"/>
  <c r="B114" i="8"/>
  <c r="Q113" i="8"/>
  <c r="P113" i="8"/>
  <c r="O113" i="8"/>
  <c r="N113" i="8"/>
  <c r="D113" i="8"/>
  <c r="U112" i="8"/>
  <c r="T112" i="8"/>
  <c r="S112" i="8"/>
  <c r="R112" i="8"/>
  <c r="U111" i="8"/>
  <c r="T111" i="8"/>
  <c r="S111" i="8"/>
  <c r="R111" i="8"/>
  <c r="E111" i="8"/>
  <c r="S110" i="8"/>
  <c r="R110" i="8"/>
  <c r="E110" i="8"/>
  <c r="S109" i="8"/>
  <c r="R109" i="8"/>
  <c r="E109" i="8"/>
  <c r="U109" i="8" s="1"/>
  <c r="U108" i="8"/>
  <c r="S108" i="8"/>
  <c r="R108" i="8"/>
  <c r="E108" i="8"/>
  <c r="T108" i="8" s="1"/>
  <c r="S107" i="8"/>
  <c r="R107" i="8"/>
  <c r="E107" i="8"/>
  <c r="S106" i="8"/>
  <c r="R106" i="8"/>
  <c r="E106" i="8"/>
  <c r="T106" i="8" s="1"/>
  <c r="S105" i="8"/>
  <c r="R105" i="8"/>
  <c r="E105" i="8"/>
  <c r="T104" i="8"/>
  <c r="S104" i="8"/>
  <c r="R104" i="8"/>
  <c r="E104" i="8"/>
  <c r="U104" i="8" s="1"/>
  <c r="S103" i="8"/>
  <c r="R103" i="8"/>
  <c r="E103" i="8"/>
  <c r="S102" i="8"/>
  <c r="R102" i="8"/>
  <c r="E102" i="8"/>
  <c r="S101" i="8"/>
  <c r="R101" i="8"/>
  <c r="E101" i="8"/>
  <c r="S100" i="8"/>
  <c r="R100" i="8"/>
  <c r="E100" i="8"/>
  <c r="T100" i="8" s="1"/>
  <c r="S99" i="8"/>
  <c r="R99" i="8"/>
  <c r="E99" i="8"/>
  <c r="S98" i="8"/>
  <c r="R98" i="8"/>
  <c r="E98" i="8"/>
  <c r="T98" i="8" s="1"/>
  <c r="S97" i="8"/>
  <c r="R97" i="8"/>
  <c r="E97" i="8"/>
  <c r="W96" i="8"/>
  <c r="W113" i="8" s="1"/>
  <c r="V96" i="8"/>
  <c r="V113" i="8" s="1"/>
  <c r="M96" i="8"/>
  <c r="S96" i="8" s="1"/>
  <c r="L96" i="8"/>
  <c r="R96" i="8" s="1"/>
  <c r="K96" i="8"/>
  <c r="K113" i="8" s="1"/>
  <c r="J96" i="8"/>
  <c r="J113" i="8" s="1"/>
  <c r="I96" i="8"/>
  <c r="I113" i="8" s="1"/>
  <c r="H96" i="8"/>
  <c r="H113" i="8" s="1"/>
  <c r="G96" i="8"/>
  <c r="G113" i="8" s="1"/>
  <c r="F96" i="8"/>
  <c r="F113" i="8" s="1"/>
  <c r="D96" i="8"/>
  <c r="C96" i="8"/>
  <c r="C113" i="8" s="1"/>
  <c r="B96" i="8"/>
  <c r="B113" i="8" s="1"/>
  <c r="W114" i="9"/>
  <c r="V114" i="9"/>
  <c r="T114" i="9"/>
  <c r="Q114" i="9"/>
  <c r="P114" i="9"/>
  <c r="O114" i="9"/>
  <c r="N114" i="9"/>
  <c r="M114" i="9"/>
  <c r="S114" i="9" s="1"/>
  <c r="L114" i="9"/>
  <c r="R114" i="9" s="1"/>
  <c r="K114" i="9"/>
  <c r="J114" i="9"/>
  <c r="I114" i="9"/>
  <c r="H114" i="9"/>
  <c r="G114" i="9"/>
  <c r="F114" i="9"/>
  <c r="E114" i="9"/>
  <c r="U114" i="9" s="1"/>
  <c r="D114" i="9"/>
  <c r="C114" i="9"/>
  <c r="B114" i="9"/>
  <c r="Q113" i="9"/>
  <c r="P113" i="9"/>
  <c r="O113" i="9"/>
  <c r="N113" i="9"/>
  <c r="U112" i="9"/>
  <c r="T112" i="9"/>
  <c r="S112" i="9"/>
  <c r="R112" i="9"/>
  <c r="S111" i="9"/>
  <c r="R111" i="9"/>
  <c r="E111" i="9"/>
  <c r="S110" i="9"/>
  <c r="R110" i="9"/>
  <c r="E110" i="9"/>
  <c r="T110" i="9" s="1"/>
  <c r="S109" i="9"/>
  <c r="R109" i="9"/>
  <c r="E109" i="9"/>
  <c r="S108" i="9"/>
  <c r="R108" i="9"/>
  <c r="E108" i="9"/>
  <c r="S107" i="9"/>
  <c r="R107" i="9"/>
  <c r="E107" i="9"/>
  <c r="T107" i="9" s="1"/>
  <c r="T106" i="9"/>
  <c r="S106" i="9"/>
  <c r="R106" i="9"/>
  <c r="E106" i="9"/>
  <c r="U106" i="9" s="1"/>
  <c r="S105" i="9"/>
  <c r="R105" i="9"/>
  <c r="E105" i="9"/>
  <c r="U105" i="9" s="1"/>
  <c r="U104" i="9"/>
  <c r="T104" i="9"/>
  <c r="S104" i="9"/>
  <c r="R104" i="9"/>
  <c r="E104" i="9"/>
  <c r="S103" i="9"/>
  <c r="R103" i="9"/>
  <c r="E103" i="9"/>
  <c r="U102" i="9"/>
  <c r="T102" i="9"/>
  <c r="S102" i="9"/>
  <c r="R102" i="9"/>
  <c r="E102" i="9"/>
  <c r="S101" i="9"/>
  <c r="R101" i="9"/>
  <c r="E101" i="9"/>
  <c r="S100" i="9"/>
  <c r="R100" i="9"/>
  <c r="E100" i="9"/>
  <c r="S99" i="9"/>
  <c r="R99" i="9"/>
  <c r="E99" i="9"/>
  <c r="S98" i="9"/>
  <c r="R98" i="9"/>
  <c r="E98" i="9"/>
  <c r="U98" i="9" s="1"/>
  <c r="S97" i="9"/>
  <c r="R97" i="9"/>
  <c r="E97" i="9"/>
  <c r="W96" i="9"/>
  <c r="W113" i="9" s="1"/>
  <c r="V96" i="9"/>
  <c r="V113" i="9" s="1"/>
  <c r="M96" i="9"/>
  <c r="M113" i="9" s="1"/>
  <c r="S113" i="9" s="1"/>
  <c r="L96" i="9"/>
  <c r="R96" i="9" s="1"/>
  <c r="K96" i="9"/>
  <c r="K113" i="9" s="1"/>
  <c r="J96" i="9"/>
  <c r="J113" i="9" s="1"/>
  <c r="I96" i="9"/>
  <c r="I113" i="9" s="1"/>
  <c r="H96" i="9"/>
  <c r="H113" i="9" s="1"/>
  <c r="G96" i="9"/>
  <c r="G113" i="9" s="1"/>
  <c r="F96" i="9"/>
  <c r="F113" i="9" s="1"/>
  <c r="D96" i="9"/>
  <c r="D113" i="9" s="1"/>
  <c r="C96" i="9"/>
  <c r="C113" i="9" s="1"/>
  <c r="B96" i="9"/>
  <c r="B113" i="9" s="1"/>
  <c r="W114" i="10"/>
  <c r="V114" i="10"/>
  <c r="R114" i="10"/>
  <c r="Q114" i="10"/>
  <c r="P114" i="10"/>
  <c r="O114" i="10"/>
  <c r="N114" i="10"/>
  <c r="M114" i="10"/>
  <c r="S114" i="10" s="1"/>
  <c r="L114" i="10"/>
  <c r="K114" i="10"/>
  <c r="J114" i="10"/>
  <c r="I114" i="10"/>
  <c r="H114" i="10"/>
  <c r="G114" i="10"/>
  <c r="F114" i="10"/>
  <c r="E114" i="10"/>
  <c r="U114" i="10" s="1"/>
  <c r="D114" i="10"/>
  <c r="C114" i="10"/>
  <c r="B114" i="10"/>
  <c r="Q113" i="10"/>
  <c r="P113" i="10"/>
  <c r="O113" i="10"/>
  <c r="N113" i="10"/>
  <c r="U112" i="10"/>
  <c r="T112" i="10"/>
  <c r="S112" i="10"/>
  <c r="R112" i="10"/>
  <c r="S111" i="10"/>
  <c r="R111" i="10"/>
  <c r="E111" i="10"/>
  <c r="U111" i="10" s="1"/>
  <c r="S110" i="10"/>
  <c r="R110" i="10"/>
  <c r="E110" i="10"/>
  <c r="S109" i="10"/>
  <c r="R109" i="10"/>
  <c r="E109" i="10"/>
  <c r="S108" i="10"/>
  <c r="R108" i="10"/>
  <c r="E108" i="10"/>
  <c r="T108" i="10" s="1"/>
  <c r="U107" i="10"/>
  <c r="T107" i="10"/>
  <c r="S107" i="10"/>
  <c r="R107" i="10"/>
  <c r="E107" i="10"/>
  <c r="S106" i="10"/>
  <c r="R106" i="10"/>
  <c r="E106" i="10"/>
  <c r="U105" i="10"/>
  <c r="T105" i="10"/>
  <c r="S105" i="10"/>
  <c r="R105" i="10"/>
  <c r="E105" i="10"/>
  <c r="S104" i="10"/>
  <c r="R104" i="10"/>
  <c r="E104" i="10"/>
  <c r="S103" i="10"/>
  <c r="R103" i="10"/>
  <c r="E103" i="10"/>
  <c r="U103" i="10" s="1"/>
  <c r="S102" i="10"/>
  <c r="R102" i="10"/>
  <c r="E102" i="10"/>
  <c r="S101" i="10"/>
  <c r="R101" i="10"/>
  <c r="E101" i="10"/>
  <c r="S100" i="10"/>
  <c r="R100" i="10"/>
  <c r="E100" i="10"/>
  <c r="T100" i="10" s="1"/>
  <c r="S99" i="10"/>
  <c r="R99" i="10"/>
  <c r="E99" i="10"/>
  <c r="U99" i="10" s="1"/>
  <c r="S98" i="10"/>
  <c r="R98" i="10"/>
  <c r="E98" i="10"/>
  <c r="U98" i="10" s="1"/>
  <c r="S97" i="10"/>
  <c r="R97" i="10"/>
  <c r="E97" i="10"/>
  <c r="T97" i="10" s="1"/>
  <c r="W96" i="10"/>
  <c r="W113" i="10" s="1"/>
  <c r="V96" i="10"/>
  <c r="V113" i="10" s="1"/>
  <c r="M96" i="10"/>
  <c r="L96" i="10"/>
  <c r="R96" i="10" s="1"/>
  <c r="K96" i="10"/>
  <c r="K113" i="10" s="1"/>
  <c r="J96" i="10"/>
  <c r="J113" i="10" s="1"/>
  <c r="I96" i="10"/>
  <c r="I113" i="10" s="1"/>
  <c r="H96" i="10"/>
  <c r="H113" i="10" s="1"/>
  <c r="G96" i="10"/>
  <c r="G113" i="10" s="1"/>
  <c r="F96" i="10"/>
  <c r="F113" i="10" s="1"/>
  <c r="D96" i="10"/>
  <c r="D113" i="10" s="1"/>
  <c r="C96" i="10"/>
  <c r="C113" i="10" s="1"/>
  <c r="B96" i="10"/>
  <c r="B113" i="10" s="1"/>
  <c r="W114" i="11"/>
  <c r="V114" i="11"/>
  <c r="Q114" i="11"/>
  <c r="P114" i="11"/>
  <c r="O114" i="11"/>
  <c r="N114" i="11"/>
  <c r="M114" i="11"/>
  <c r="S114" i="11" s="1"/>
  <c r="L114" i="11"/>
  <c r="R114" i="11" s="1"/>
  <c r="K114" i="11"/>
  <c r="J114" i="11"/>
  <c r="I114" i="11"/>
  <c r="H114" i="11"/>
  <c r="G114" i="11"/>
  <c r="F114" i="11"/>
  <c r="E114" i="11"/>
  <c r="D114" i="11"/>
  <c r="C114" i="11"/>
  <c r="B114" i="11"/>
  <c r="Q113" i="11"/>
  <c r="P113" i="11"/>
  <c r="O113" i="11"/>
  <c r="N113" i="11"/>
  <c r="U112" i="11"/>
  <c r="T112" i="11"/>
  <c r="S112" i="11"/>
  <c r="R112" i="11"/>
  <c r="S111" i="11"/>
  <c r="R111" i="11"/>
  <c r="E111" i="11"/>
  <c r="S110" i="11"/>
  <c r="R110" i="11"/>
  <c r="E110" i="11"/>
  <c r="S109" i="11"/>
  <c r="R109" i="11"/>
  <c r="E109" i="11"/>
  <c r="S108" i="11"/>
  <c r="R108" i="11"/>
  <c r="E108" i="11"/>
  <c r="S107" i="11"/>
  <c r="R107" i="11"/>
  <c r="E107" i="11"/>
  <c r="U107" i="11" s="1"/>
  <c r="S106" i="11"/>
  <c r="R106" i="11"/>
  <c r="E106" i="11"/>
  <c r="U106" i="11" s="1"/>
  <c r="S105" i="11"/>
  <c r="R105" i="11"/>
  <c r="E105" i="11"/>
  <c r="S104" i="11"/>
  <c r="R104" i="11"/>
  <c r="E104" i="11"/>
  <c r="U104" i="11" s="1"/>
  <c r="S103" i="11"/>
  <c r="R103" i="11"/>
  <c r="E103" i="11"/>
  <c r="S102" i="11"/>
  <c r="R102" i="11"/>
  <c r="E102" i="11"/>
  <c r="S101" i="11"/>
  <c r="R101" i="11"/>
  <c r="E101" i="11"/>
  <c r="S100" i="11"/>
  <c r="R100" i="11"/>
  <c r="E100" i="11"/>
  <c r="S99" i="11"/>
  <c r="R99" i="11"/>
  <c r="E99" i="11"/>
  <c r="U98" i="11"/>
  <c r="S98" i="11"/>
  <c r="R98" i="11"/>
  <c r="E98" i="11"/>
  <c r="T98" i="11" s="1"/>
  <c r="S97" i="11"/>
  <c r="R97" i="11"/>
  <c r="E97" i="11"/>
  <c r="W96" i="11"/>
  <c r="W113" i="11" s="1"/>
  <c r="V96" i="11"/>
  <c r="V113" i="11" s="1"/>
  <c r="M96" i="11"/>
  <c r="L96" i="11"/>
  <c r="R96" i="11" s="1"/>
  <c r="K96" i="11"/>
  <c r="K113" i="11" s="1"/>
  <c r="J96" i="11"/>
  <c r="J113" i="11" s="1"/>
  <c r="I96" i="11"/>
  <c r="I113" i="11" s="1"/>
  <c r="H96" i="11"/>
  <c r="H113" i="11" s="1"/>
  <c r="G96" i="11"/>
  <c r="G113" i="11" s="1"/>
  <c r="F96" i="11"/>
  <c r="F113" i="11" s="1"/>
  <c r="D96" i="11"/>
  <c r="D113" i="11" s="1"/>
  <c r="C96" i="11"/>
  <c r="C113" i="11" s="1"/>
  <c r="B96" i="11"/>
  <c r="B113" i="11" s="1"/>
  <c r="W114" i="12"/>
  <c r="V114" i="12"/>
  <c r="T114" i="12"/>
  <c r="Q114" i="12"/>
  <c r="P114" i="12"/>
  <c r="O114" i="12"/>
  <c r="N114" i="12"/>
  <c r="M114" i="12"/>
  <c r="S114" i="12" s="1"/>
  <c r="L114" i="12"/>
  <c r="R114" i="12" s="1"/>
  <c r="K114" i="12"/>
  <c r="J114" i="12"/>
  <c r="I114" i="12"/>
  <c r="H114" i="12"/>
  <c r="G114" i="12"/>
  <c r="F114" i="12"/>
  <c r="E114" i="12"/>
  <c r="U114" i="12" s="1"/>
  <c r="D114" i="12"/>
  <c r="C114" i="12"/>
  <c r="B114" i="12"/>
  <c r="Q113" i="12"/>
  <c r="P113" i="12"/>
  <c r="O113" i="12"/>
  <c r="N113" i="12"/>
  <c r="U112" i="12"/>
  <c r="T112" i="12"/>
  <c r="S112" i="12"/>
  <c r="R112" i="12"/>
  <c r="S111" i="12"/>
  <c r="R111" i="12"/>
  <c r="E111" i="12"/>
  <c r="S110" i="12"/>
  <c r="R110" i="12"/>
  <c r="E110" i="12"/>
  <c r="U110" i="12" s="1"/>
  <c r="S109" i="12"/>
  <c r="R109" i="12"/>
  <c r="E109" i="12"/>
  <c r="S108" i="12"/>
  <c r="R108" i="12"/>
  <c r="E108" i="12"/>
  <c r="U108" i="12" s="1"/>
  <c r="U107" i="12"/>
  <c r="T107" i="12"/>
  <c r="S107" i="12"/>
  <c r="R107" i="12"/>
  <c r="E107" i="12"/>
  <c r="S106" i="12"/>
  <c r="R106" i="12"/>
  <c r="E106" i="12"/>
  <c r="U105" i="12"/>
  <c r="T105" i="12"/>
  <c r="S105" i="12"/>
  <c r="R105" i="12"/>
  <c r="E105" i="12"/>
  <c r="S104" i="12"/>
  <c r="R104" i="12"/>
  <c r="E104" i="12"/>
  <c r="U104" i="12" s="1"/>
  <c r="S103" i="12"/>
  <c r="R103" i="12"/>
  <c r="E103" i="12"/>
  <c r="S102" i="12"/>
  <c r="R102" i="12"/>
  <c r="E102" i="12"/>
  <c r="U102" i="12" s="1"/>
  <c r="S101" i="12"/>
  <c r="R101" i="12"/>
  <c r="E101" i="12"/>
  <c r="S100" i="12"/>
  <c r="R100" i="12"/>
  <c r="E100" i="12"/>
  <c r="U100" i="12" s="1"/>
  <c r="S99" i="12"/>
  <c r="R99" i="12"/>
  <c r="E99" i="12"/>
  <c r="U99" i="12" s="1"/>
  <c r="S98" i="12"/>
  <c r="R98" i="12"/>
  <c r="E98" i="12"/>
  <c r="S97" i="12"/>
  <c r="R97" i="12"/>
  <c r="E97" i="12"/>
  <c r="U97" i="12" s="1"/>
  <c r="W96" i="12"/>
  <c r="W113" i="12" s="1"/>
  <c r="V96" i="12"/>
  <c r="V113" i="12" s="1"/>
  <c r="M96" i="12"/>
  <c r="S96" i="12" s="1"/>
  <c r="L96" i="12"/>
  <c r="K96" i="12"/>
  <c r="K113" i="12" s="1"/>
  <c r="J96" i="12"/>
  <c r="J113" i="12" s="1"/>
  <c r="I96" i="12"/>
  <c r="I113" i="12" s="1"/>
  <c r="H96" i="12"/>
  <c r="H113" i="12" s="1"/>
  <c r="G96" i="12"/>
  <c r="G113" i="12" s="1"/>
  <c r="F96" i="12"/>
  <c r="F113" i="12" s="1"/>
  <c r="D96" i="12"/>
  <c r="D113" i="12" s="1"/>
  <c r="C96" i="12"/>
  <c r="C113" i="12" s="1"/>
  <c r="B96" i="12"/>
  <c r="B113" i="12" s="1"/>
  <c r="W114" i="13"/>
  <c r="V114" i="13"/>
  <c r="Q114" i="13"/>
  <c r="P114" i="13"/>
  <c r="O114" i="13"/>
  <c r="N114" i="13"/>
  <c r="M114" i="13"/>
  <c r="S114" i="13" s="1"/>
  <c r="L114" i="13"/>
  <c r="R114" i="13" s="1"/>
  <c r="K114" i="13"/>
  <c r="J114" i="13"/>
  <c r="I114" i="13"/>
  <c r="H114" i="13"/>
  <c r="G114" i="13"/>
  <c r="F114" i="13"/>
  <c r="E114" i="13"/>
  <c r="U114" i="13" s="1"/>
  <c r="D114" i="13"/>
  <c r="C114" i="13"/>
  <c r="B114" i="13"/>
  <c r="Q113" i="13"/>
  <c r="P113" i="13"/>
  <c r="O113" i="13"/>
  <c r="N113" i="13"/>
  <c r="U112" i="13"/>
  <c r="T112" i="13"/>
  <c r="S112" i="13"/>
  <c r="R112" i="13"/>
  <c r="S111" i="13"/>
  <c r="R111" i="13"/>
  <c r="E111" i="13"/>
  <c r="S110" i="13"/>
  <c r="R110" i="13"/>
  <c r="E110" i="13"/>
  <c r="S109" i="13"/>
  <c r="R109" i="13"/>
  <c r="E109" i="13"/>
  <c r="S108" i="13"/>
  <c r="R108" i="13"/>
  <c r="E108" i="13"/>
  <c r="T108" i="13" s="1"/>
  <c r="S107" i="13"/>
  <c r="R107" i="13"/>
  <c r="E107" i="13"/>
  <c r="S106" i="13"/>
  <c r="R106" i="13"/>
  <c r="E106" i="13"/>
  <c r="T106" i="13" s="1"/>
  <c r="S105" i="13"/>
  <c r="R105" i="13"/>
  <c r="E105" i="13"/>
  <c r="S104" i="13"/>
  <c r="R104" i="13"/>
  <c r="E104" i="13"/>
  <c r="T104" i="13" s="1"/>
  <c r="S103" i="13"/>
  <c r="R103" i="13"/>
  <c r="E103" i="13"/>
  <c r="S102" i="13"/>
  <c r="R102" i="13"/>
  <c r="E102" i="13"/>
  <c r="S101" i="13"/>
  <c r="R101" i="13"/>
  <c r="E101" i="13"/>
  <c r="S100" i="13"/>
  <c r="R100" i="13"/>
  <c r="E100" i="13"/>
  <c r="S99" i="13"/>
  <c r="R99" i="13"/>
  <c r="E99" i="13"/>
  <c r="U98" i="13"/>
  <c r="S98" i="13"/>
  <c r="R98" i="13"/>
  <c r="E98" i="13"/>
  <c r="T98" i="13" s="1"/>
  <c r="S97" i="13"/>
  <c r="R97" i="13"/>
  <c r="E97" i="13"/>
  <c r="W96" i="13"/>
  <c r="W113" i="13" s="1"/>
  <c r="V96" i="13"/>
  <c r="V113" i="13" s="1"/>
  <c r="M96" i="13"/>
  <c r="S96" i="13" s="1"/>
  <c r="L96" i="13"/>
  <c r="L113" i="13" s="1"/>
  <c r="R113" i="13" s="1"/>
  <c r="K96" i="13"/>
  <c r="K113" i="13" s="1"/>
  <c r="J96" i="13"/>
  <c r="J113" i="13" s="1"/>
  <c r="I96" i="13"/>
  <c r="I113" i="13" s="1"/>
  <c r="H96" i="13"/>
  <c r="H113" i="13" s="1"/>
  <c r="G96" i="13"/>
  <c r="G113" i="13" s="1"/>
  <c r="F96" i="13"/>
  <c r="F113" i="13" s="1"/>
  <c r="D96" i="13"/>
  <c r="D113" i="13" s="1"/>
  <c r="C96" i="13"/>
  <c r="C113" i="13" s="1"/>
  <c r="B96" i="13"/>
  <c r="B113" i="13" s="1"/>
  <c r="W114" i="14"/>
  <c r="V114" i="14"/>
  <c r="Q114" i="14"/>
  <c r="P114" i="14"/>
  <c r="O114" i="14"/>
  <c r="N114" i="14"/>
  <c r="M114" i="14"/>
  <c r="S114" i="14" s="1"/>
  <c r="L114" i="14"/>
  <c r="R114" i="14" s="1"/>
  <c r="K114" i="14"/>
  <c r="J114" i="14"/>
  <c r="I114" i="14"/>
  <c r="H114" i="14"/>
  <c r="G114" i="14"/>
  <c r="F114" i="14"/>
  <c r="E114" i="14"/>
  <c r="U114" i="14" s="1"/>
  <c r="D114" i="14"/>
  <c r="C114" i="14"/>
  <c r="B114" i="14"/>
  <c r="Q113" i="14"/>
  <c r="P113" i="14"/>
  <c r="O113" i="14"/>
  <c r="N113" i="14"/>
  <c r="U112" i="14"/>
  <c r="T112" i="14"/>
  <c r="S112" i="14"/>
  <c r="R112" i="14"/>
  <c r="S111" i="14"/>
  <c r="R111" i="14"/>
  <c r="E111" i="14"/>
  <c r="S110" i="14"/>
  <c r="R110" i="14"/>
  <c r="E110" i="14"/>
  <c r="U110" i="14" s="1"/>
  <c r="S109" i="14"/>
  <c r="R109" i="14"/>
  <c r="E109" i="14"/>
  <c r="S108" i="14"/>
  <c r="R108" i="14"/>
  <c r="E108" i="14"/>
  <c r="S107" i="14"/>
  <c r="R107" i="14"/>
  <c r="E107" i="14"/>
  <c r="S106" i="14"/>
  <c r="R106" i="14"/>
  <c r="E106" i="14"/>
  <c r="S105" i="14"/>
  <c r="R105" i="14"/>
  <c r="E105" i="14"/>
  <c r="S104" i="14"/>
  <c r="R104" i="14"/>
  <c r="E104" i="14"/>
  <c r="S103" i="14"/>
  <c r="R103" i="14"/>
  <c r="E103" i="14"/>
  <c r="S102" i="14"/>
  <c r="R102" i="14"/>
  <c r="E102" i="14"/>
  <c r="S101" i="14"/>
  <c r="R101" i="14"/>
  <c r="E101" i="14"/>
  <c r="U101" i="14" s="1"/>
  <c r="S100" i="14"/>
  <c r="R100" i="14"/>
  <c r="E100" i="14"/>
  <c r="S99" i="14"/>
  <c r="R99" i="14"/>
  <c r="E99" i="14"/>
  <c r="U99" i="14" s="1"/>
  <c r="S98" i="14"/>
  <c r="R98" i="14"/>
  <c r="E98" i="14"/>
  <c r="S97" i="14"/>
  <c r="R97" i="14"/>
  <c r="E97" i="14"/>
  <c r="W96" i="14"/>
  <c r="W113" i="14" s="1"/>
  <c r="V96" i="14"/>
  <c r="V113" i="14" s="1"/>
  <c r="M96" i="14"/>
  <c r="M113" i="14" s="1"/>
  <c r="S113" i="14" s="1"/>
  <c r="L96" i="14"/>
  <c r="K96" i="14"/>
  <c r="K113" i="14" s="1"/>
  <c r="J96" i="14"/>
  <c r="J113" i="14" s="1"/>
  <c r="I96" i="14"/>
  <c r="I113" i="14" s="1"/>
  <c r="H96" i="14"/>
  <c r="H113" i="14" s="1"/>
  <c r="G96" i="14"/>
  <c r="G113" i="14" s="1"/>
  <c r="F96" i="14"/>
  <c r="F113" i="14" s="1"/>
  <c r="D96" i="14"/>
  <c r="D113" i="14" s="1"/>
  <c r="C96" i="14"/>
  <c r="C113" i="14" s="1"/>
  <c r="B96" i="14"/>
  <c r="B113" i="14" s="1"/>
  <c r="W114" i="15"/>
  <c r="V114" i="15"/>
  <c r="T114" i="15"/>
  <c r="Q114" i="15"/>
  <c r="P114" i="15"/>
  <c r="O114" i="15"/>
  <c r="N114" i="15"/>
  <c r="M114" i="15"/>
  <c r="S114" i="15" s="1"/>
  <c r="L114" i="15"/>
  <c r="R114" i="15" s="1"/>
  <c r="K114" i="15"/>
  <c r="J114" i="15"/>
  <c r="I114" i="15"/>
  <c r="H114" i="15"/>
  <c r="G114" i="15"/>
  <c r="F114" i="15"/>
  <c r="E114" i="15"/>
  <c r="U114" i="15" s="1"/>
  <c r="D114" i="15"/>
  <c r="C114" i="15"/>
  <c r="B114" i="15"/>
  <c r="V113" i="15"/>
  <c r="Q113" i="15"/>
  <c r="P113" i="15"/>
  <c r="O113" i="15"/>
  <c r="N113" i="15"/>
  <c r="U112" i="15"/>
  <c r="T112" i="15"/>
  <c r="S112" i="15"/>
  <c r="R112" i="15"/>
  <c r="S111" i="15"/>
  <c r="R111" i="15"/>
  <c r="E111" i="15"/>
  <c r="S110" i="15"/>
  <c r="R110" i="15"/>
  <c r="E110" i="15"/>
  <c r="U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U107" i="15" s="1"/>
  <c r="S106" i="15"/>
  <c r="R106" i="15"/>
  <c r="E106" i="15"/>
  <c r="S105" i="15"/>
  <c r="R105" i="15"/>
  <c r="E105" i="15"/>
  <c r="S104" i="15"/>
  <c r="R104" i="15"/>
  <c r="E104" i="15"/>
  <c r="S103" i="15"/>
  <c r="R103" i="15"/>
  <c r="E103" i="15"/>
  <c r="S102" i="15"/>
  <c r="R102" i="15"/>
  <c r="E102" i="15"/>
  <c r="S101" i="15"/>
  <c r="R101" i="15"/>
  <c r="E101" i="15"/>
  <c r="U101" i="15" s="1"/>
  <c r="S100" i="15"/>
  <c r="R100" i="15"/>
  <c r="E100" i="15"/>
  <c r="S99" i="15"/>
  <c r="R99" i="15"/>
  <c r="E99" i="15"/>
  <c r="U99" i="15" s="1"/>
  <c r="S98" i="15"/>
  <c r="R98" i="15"/>
  <c r="E98" i="15"/>
  <c r="U97" i="15"/>
  <c r="T97" i="15"/>
  <c r="S97" i="15"/>
  <c r="R97" i="15"/>
  <c r="E97" i="15"/>
  <c r="W96" i="15"/>
  <c r="W113" i="15" s="1"/>
  <c r="V96" i="15"/>
  <c r="M96" i="15"/>
  <c r="L96" i="15"/>
  <c r="L113" i="15" s="1"/>
  <c r="R113" i="15" s="1"/>
  <c r="K96" i="15"/>
  <c r="K113" i="15" s="1"/>
  <c r="J96" i="15"/>
  <c r="J113" i="15" s="1"/>
  <c r="I96" i="15"/>
  <c r="I113" i="15" s="1"/>
  <c r="H96" i="15"/>
  <c r="H113" i="15" s="1"/>
  <c r="G96" i="15"/>
  <c r="G113" i="15" s="1"/>
  <c r="F96" i="15"/>
  <c r="F113" i="15" s="1"/>
  <c r="D96" i="15"/>
  <c r="D113" i="15" s="1"/>
  <c r="C96" i="15"/>
  <c r="C113" i="15" s="1"/>
  <c r="B96" i="15"/>
  <c r="B113" i="15" s="1"/>
  <c r="W114" i="16"/>
  <c r="V114" i="16"/>
  <c r="Q114" i="16"/>
  <c r="P114" i="16"/>
  <c r="O114" i="16"/>
  <c r="N114" i="16"/>
  <c r="M114" i="16"/>
  <c r="S114" i="16" s="1"/>
  <c r="L114" i="16"/>
  <c r="R114" i="16" s="1"/>
  <c r="K114" i="16"/>
  <c r="J114" i="16"/>
  <c r="I114" i="16"/>
  <c r="H114" i="16"/>
  <c r="G114" i="16"/>
  <c r="F114" i="16"/>
  <c r="E114" i="16"/>
  <c r="T114" i="16" s="1"/>
  <c r="D114" i="16"/>
  <c r="C114" i="16"/>
  <c r="B114" i="16"/>
  <c r="Q113" i="16"/>
  <c r="P113" i="16"/>
  <c r="O113" i="16"/>
  <c r="N113" i="16"/>
  <c r="U112" i="16"/>
  <c r="T112" i="16"/>
  <c r="S112" i="16"/>
  <c r="R112" i="16"/>
  <c r="S111" i="16"/>
  <c r="R111" i="16"/>
  <c r="E111" i="16"/>
  <c r="S110" i="16"/>
  <c r="R110" i="16"/>
  <c r="E110" i="16"/>
  <c r="U110" i="16" s="1"/>
  <c r="S109" i="16"/>
  <c r="R109" i="16"/>
  <c r="E109" i="16"/>
  <c r="S108" i="16"/>
  <c r="R108" i="16"/>
  <c r="E108" i="16"/>
  <c r="U108" i="16" s="1"/>
  <c r="S107" i="16"/>
  <c r="R107" i="16"/>
  <c r="E107" i="16"/>
  <c r="S106" i="16"/>
  <c r="R106" i="16"/>
  <c r="E106" i="16"/>
  <c r="S105" i="16"/>
  <c r="R105" i="16"/>
  <c r="E105" i="16"/>
  <c r="T104" i="16"/>
  <c r="S104" i="16"/>
  <c r="R104" i="16"/>
  <c r="E104" i="16"/>
  <c r="U104" i="16" s="1"/>
  <c r="S103" i="16"/>
  <c r="R103" i="16"/>
  <c r="E103" i="16"/>
  <c r="S102" i="16"/>
  <c r="R102" i="16"/>
  <c r="E102" i="16"/>
  <c r="U102" i="16" s="1"/>
  <c r="S101" i="16"/>
  <c r="R101" i="16"/>
  <c r="E101" i="16"/>
  <c r="S100" i="16"/>
  <c r="R100" i="16"/>
  <c r="E100" i="16"/>
  <c r="S99" i="16"/>
  <c r="R99" i="16"/>
  <c r="E99" i="16"/>
  <c r="S98" i="16"/>
  <c r="R98" i="16"/>
  <c r="E98" i="16"/>
  <c r="T98" i="16" s="1"/>
  <c r="S97" i="16"/>
  <c r="R97" i="16"/>
  <c r="E97" i="16"/>
  <c r="W96" i="16"/>
  <c r="W113" i="16" s="1"/>
  <c r="V96" i="16"/>
  <c r="V113" i="16" s="1"/>
  <c r="M96" i="16"/>
  <c r="S96" i="16" s="1"/>
  <c r="L96" i="16"/>
  <c r="K96" i="16"/>
  <c r="K113" i="16" s="1"/>
  <c r="J96" i="16"/>
  <c r="J113" i="16" s="1"/>
  <c r="I96" i="16"/>
  <c r="I113" i="16" s="1"/>
  <c r="H96" i="16"/>
  <c r="H113" i="16" s="1"/>
  <c r="G96" i="16"/>
  <c r="G113" i="16" s="1"/>
  <c r="F96" i="16"/>
  <c r="F113" i="16" s="1"/>
  <c r="D96" i="16"/>
  <c r="D113" i="16" s="1"/>
  <c r="C96" i="16"/>
  <c r="C113" i="16" s="1"/>
  <c r="B96" i="16"/>
  <c r="B113" i="16" s="1"/>
  <c r="W114" i="17"/>
  <c r="V114" i="17"/>
  <c r="Q114" i="17"/>
  <c r="P114" i="17"/>
  <c r="O114" i="17"/>
  <c r="N114" i="17"/>
  <c r="M114" i="17"/>
  <c r="S114" i="17" s="1"/>
  <c r="L114" i="17"/>
  <c r="R114" i="17" s="1"/>
  <c r="K114" i="17"/>
  <c r="J114" i="17"/>
  <c r="I114" i="17"/>
  <c r="H114" i="17"/>
  <c r="G114" i="17"/>
  <c r="F114" i="17"/>
  <c r="E114" i="17"/>
  <c r="D114" i="17"/>
  <c r="C114" i="17"/>
  <c r="B114" i="17"/>
  <c r="Q113" i="17"/>
  <c r="P113" i="17"/>
  <c r="O113" i="17"/>
  <c r="N113" i="17"/>
  <c r="L113" i="17"/>
  <c r="R113" i="17" s="1"/>
  <c r="U112" i="17"/>
  <c r="T112" i="17"/>
  <c r="S112" i="17"/>
  <c r="R112" i="17"/>
  <c r="S111" i="17"/>
  <c r="R111" i="17"/>
  <c r="E111" i="17"/>
  <c r="U111" i="17" s="1"/>
  <c r="S110" i="17"/>
  <c r="R110" i="17"/>
  <c r="E110" i="17"/>
  <c r="U110" i="17" s="1"/>
  <c r="S109" i="17"/>
  <c r="R109" i="17"/>
  <c r="E109" i="17"/>
  <c r="U109" i="17" s="1"/>
  <c r="S108" i="17"/>
  <c r="R108" i="17"/>
  <c r="E108" i="17"/>
  <c r="S107" i="17"/>
  <c r="R107" i="17"/>
  <c r="E107" i="17"/>
  <c r="U107" i="17" s="1"/>
  <c r="S106" i="17"/>
  <c r="R106" i="17"/>
  <c r="E106" i="17"/>
  <c r="S105" i="17"/>
  <c r="R105" i="17"/>
  <c r="E105" i="17"/>
  <c r="U105" i="17" s="1"/>
  <c r="S104" i="17"/>
  <c r="R104" i="17"/>
  <c r="E104" i="17"/>
  <c r="S103" i="17"/>
  <c r="R103" i="17"/>
  <c r="E103" i="17"/>
  <c r="U103" i="17" s="1"/>
  <c r="S102" i="17"/>
  <c r="R102" i="17"/>
  <c r="E102" i="17"/>
  <c r="S101" i="17"/>
  <c r="R101" i="17"/>
  <c r="E101" i="17"/>
  <c r="U101" i="17" s="1"/>
  <c r="S100" i="17"/>
  <c r="R100" i="17"/>
  <c r="E100" i="17"/>
  <c r="S99" i="17"/>
  <c r="R99" i="17"/>
  <c r="E99" i="17"/>
  <c r="U99" i="17" s="1"/>
  <c r="S98" i="17"/>
  <c r="R98" i="17"/>
  <c r="E98" i="17"/>
  <c r="S97" i="17"/>
  <c r="R97" i="17"/>
  <c r="E97" i="17"/>
  <c r="U97" i="17" s="1"/>
  <c r="W96" i="17"/>
  <c r="W113" i="17" s="1"/>
  <c r="V96" i="17"/>
  <c r="V113" i="17" s="1"/>
  <c r="M96" i="17"/>
  <c r="S96" i="17" s="1"/>
  <c r="L96" i="17"/>
  <c r="R96" i="17" s="1"/>
  <c r="K96" i="17"/>
  <c r="K113" i="17" s="1"/>
  <c r="J96" i="17"/>
  <c r="J113" i="17" s="1"/>
  <c r="I96" i="17"/>
  <c r="I113" i="17" s="1"/>
  <c r="H96" i="17"/>
  <c r="H113" i="17" s="1"/>
  <c r="G96" i="17"/>
  <c r="G113" i="17" s="1"/>
  <c r="F96" i="17"/>
  <c r="F113" i="17" s="1"/>
  <c r="D96" i="17"/>
  <c r="D113" i="17" s="1"/>
  <c r="C96" i="17"/>
  <c r="C113" i="17" s="1"/>
  <c r="B96" i="17"/>
  <c r="B113" i="17" s="1"/>
  <c r="W114" i="18"/>
  <c r="V114" i="18"/>
  <c r="S114" i="18"/>
  <c r="Q114" i="18"/>
  <c r="P114" i="18"/>
  <c r="O114" i="18"/>
  <c r="N114" i="18"/>
  <c r="M114" i="18"/>
  <c r="L114" i="18"/>
  <c r="R114" i="18" s="1"/>
  <c r="K114" i="18"/>
  <c r="J114" i="18"/>
  <c r="I114" i="18"/>
  <c r="H114" i="18"/>
  <c r="G114" i="18"/>
  <c r="F114" i="18"/>
  <c r="E114" i="18"/>
  <c r="U114" i="18" s="1"/>
  <c r="D114" i="18"/>
  <c r="C114" i="18"/>
  <c r="B114" i="18"/>
  <c r="Q113" i="18"/>
  <c r="P113" i="18"/>
  <c r="O113" i="18"/>
  <c r="N113" i="18"/>
  <c r="U112" i="18"/>
  <c r="T112" i="18"/>
  <c r="S112" i="18"/>
  <c r="R112" i="18"/>
  <c r="S111" i="18"/>
  <c r="R111" i="18"/>
  <c r="E111" i="18"/>
  <c r="U111" i="18" s="1"/>
  <c r="S110" i="18"/>
  <c r="R110" i="18"/>
  <c r="E110" i="18"/>
  <c r="S109" i="18"/>
  <c r="R109" i="18"/>
  <c r="E109" i="18"/>
  <c r="S108" i="18"/>
  <c r="R108" i="18"/>
  <c r="E108" i="18"/>
  <c r="S107" i="18"/>
  <c r="R107" i="18"/>
  <c r="E107" i="18"/>
  <c r="S106" i="18"/>
  <c r="R106" i="18"/>
  <c r="E106" i="18"/>
  <c r="U105" i="18"/>
  <c r="S105" i="18"/>
  <c r="R105" i="18"/>
  <c r="E105" i="18"/>
  <c r="T105" i="18" s="1"/>
  <c r="S104" i="18"/>
  <c r="R104" i="18"/>
  <c r="E104" i="18"/>
  <c r="U103" i="18"/>
  <c r="S103" i="18"/>
  <c r="R103" i="18"/>
  <c r="E103" i="18"/>
  <c r="T103" i="18" s="1"/>
  <c r="S102" i="18"/>
  <c r="R102" i="18"/>
  <c r="E102" i="18"/>
  <c r="S101" i="18"/>
  <c r="R101" i="18"/>
  <c r="E101" i="18"/>
  <c r="S100" i="18"/>
  <c r="R100" i="18"/>
  <c r="E100" i="18"/>
  <c r="S99" i="18"/>
  <c r="R99" i="18"/>
  <c r="E99" i="18"/>
  <c r="S98" i="18"/>
  <c r="R98" i="18"/>
  <c r="E98" i="18"/>
  <c r="S97" i="18"/>
  <c r="R97" i="18"/>
  <c r="E97" i="18"/>
  <c r="T97" i="18" s="1"/>
  <c r="W96" i="18"/>
  <c r="W113" i="18" s="1"/>
  <c r="V96" i="18"/>
  <c r="V113" i="18" s="1"/>
  <c r="R96" i="18"/>
  <c r="M96" i="18"/>
  <c r="L96" i="18"/>
  <c r="L113" i="18" s="1"/>
  <c r="R113" i="18" s="1"/>
  <c r="K96" i="18"/>
  <c r="K113" i="18" s="1"/>
  <c r="J96" i="18"/>
  <c r="J113" i="18" s="1"/>
  <c r="I96" i="18"/>
  <c r="I113" i="18" s="1"/>
  <c r="H96" i="18"/>
  <c r="H113" i="18" s="1"/>
  <c r="G96" i="18"/>
  <c r="G113" i="18" s="1"/>
  <c r="F96" i="18"/>
  <c r="F113" i="18" s="1"/>
  <c r="D96" i="18"/>
  <c r="D113" i="18" s="1"/>
  <c r="C96" i="18"/>
  <c r="C113" i="18" s="1"/>
  <c r="B96" i="18"/>
  <c r="B113" i="18" s="1"/>
  <c r="W114" i="19"/>
  <c r="V114" i="19"/>
  <c r="T114" i="19"/>
  <c r="Q114" i="19"/>
  <c r="P114" i="19"/>
  <c r="O114" i="19"/>
  <c r="N114" i="19"/>
  <c r="M114" i="19"/>
  <c r="S114" i="19" s="1"/>
  <c r="L114" i="19"/>
  <c r="R114" i="19" s="1"/>
  <c r="K114" i="19"/>
  <c r="J114" i="19"/>
  <c r="I114" i="19"/>
  <c r="H114" i="19"/>
  <c r="G114" i="19"/>
  <c r="F114" i="19"/>
  <c r="E114" i="19"/>
  <c r="U114" i="19" s="1"/>
  <c r="D114" i="19"/>
  <c r="C114" i="19"/>
  <c r="B114" i="19"/>
  <c r="Q113" i="19"/>
  <c r="P113" i="19"/>
  <c r="O113" i="19"/>
  <c r="N113" i="19"/>
  <c r="U112" i="19"/>
  <c r="T112" i="19"/>
  <c r="S112" i="19"/>
  <c r="R112" i="19"/>
  <c r="S111" i="19"/>
  <c r="R111" i="19"/>
  <c r="E111" i="19"/>
  <c r="S110" i="19"/>
  <c r="R110" i="19"/>
  <c r="E110" i="19"/>
  <c r="S109" i="19"/>
  <c r="R109" i="19"/>
  <c r="E109" i="19"/>
  <c r="U109" i="19" s="1"/>
  <c r="S108" i="19"/>
  <c r="R108" i="19"/>
  <c r="E108" i="19"/>
  <c r="S107" i="19"/>
  <c r="R107" i="19"/>
  <c r="E107" i="19"/>
  <c r="U107" i="19" s="1"/>
  <c r="S106" i="19"/>
  <c r="R106" i="19"/>
  <c r="E106" i="19"/>
  <c r="T106" i="19" s="1"/>
  <c r="S105" i="19"/>
  <c r="R105" i="19"/>
  <c r="E105" i="19"/>
  <c r="U105" i="19" s="1"/>
  <c r="S104" i="19"/>
  <c r="R104" i="19"/>
  <c r="E104" i="19"/>
  <c r="T104" i="19" s="1"/>
  <c r="S103" i="19"/>
  <c r="R103" i="19"/>
  <c r="E103" i="19"/>
  <c r="S102" i="19"/>
  <c r="R102" i="19"/>
  <c r="E102" i="19"/>
  <c r="S101" i="19"/>
  <c r="R101" i="19"/>
  <c r="E101" i="19"/>
  <c r="S100" i="19"/>
  <c r="R100" i="19"/>
  <c r="E100" i="19"/>
  <c r="S99" i="19"/>
  <c r="R99" i="19"/>
  <c r="E99" i="19"/>
  <c r="S98" i="19"/>
  <c r="R98" i="19"/>
  <c r="E98" i="19"/>
  <c r="T98" i="19" s="1"/>
  <c r="S97" i="19"/>
  <c r="R97" i="19"/>
  <c r="E97" i="19"/>
  <c r="W96" i="19"/>
  <c r="W113" i="19" s="1"/>
  <c r="V96" i="19"/>
  <c r="V113" i="19" s="1"/>
  <c r="M96" i="19"/>
  <c r="L96" i="19"/>
  <c r="R96" i="19" s="1"/>
  <c r="K96" i="19"/>
  <c r="K113" i="19" s="1"/>
  <c r="J96" i="19"/>
  <c r="J113" i="19" s="1"/>
  <c r="I96" i="19"/>
  <c r="I113" i="19" s="1"/>
  <c r="H96" i="19"/>
  <c r="H113" i="19" s="1"/>
  <c r="G96" i="19"/>
  <c r="G113" i="19" s="1"/>
  <c r="F96" i="19"/>
  <c r="F113" i="19" s="1"/>
  <c r="D96" i="19"/>
  <c r="D113" i="19" s="1"/>
  <c r="C96" i="19"/>
  <c r="C113" i="19" s="1"/>
  <c r="B96" i="19"/>
  <c r="B113" i="19" s="1"/>
  <c r="W114" i="20"/>
  <c r="V114" i="20"/>
  <c r="S114" i="20"/>
  <c r="R114" i="20"/>
  <c r="Q114" i="20"/>
  <c r="P114" i="20"/>
  <c r="O114" i="20"/>
  <c r="N114" i="20"/>
  <c r="M114" i="20"/>
  <c r="L114" i="20"/>
  <c r="K114" i="20"/>
  <c r="J114" i="20"/>
  <c r="I114" i="20"/>
  <c r="H114" i="20"/>
  <c r="G114" i="20"/>
  <c r="F114" i="20"/>
  <c r="E114" i="20"/>
  <c r="U114" i="20" s="1"/>
  <c r="D114" i="20"/>
  <c r="C114" i="20"/>
  <c r="B114" i="20"/>
  <c r="Q113" i="20"/>
  <c r="P113" i="20"/>
  <c r="O113" i="20"/>
  <c r="N113" i="20"/>
  <c r="U112" i="20"/>
  <c r="T112" i="20"/>
  <c r="S112" i="20"/>
  <c r="R112" i="20"/>
  <c r="S111" i="20"/>
  <c r="R111" i="20"/>
  <c r="E111" i="20"/>
  <c r="S110" i="20"/>
  <c r="R110" i="20"/>
  <c r="E110" i="20"/>
  <c r="S109" i="20"/>
  <c r="R109" i="20"/>
  <c r="E109" i="20"/>
  <c r="S108" i="20"/>
  <c r="R108" i="20"/>
  <c r="E108" i="20"/>
  <c r="S107" i="20"/>
  <c r="R107" i="20"/>
  <c r="E107" i="20"/>
  <c r="T107" i="20" s="1"/>
  <c r="S106" i="20"/>
  <c r="R106" i="20"/>
  <c r="E106" i="20"/>
  <c r="S105" i="20"/>
  <c r="R105" i="20"/>
  <c r="E105" i="20"/>
  <c r="U105" i="20" s="1"/>
  <c r="S104" i="20"/>
  <c r="R104" i="20"/>
  <c r="E104" i="20"/>
  <c r="U104" i="20" s="1"/>
  <c r="S103" i="20"/>
  <c r="R103" i="20"/>
  <c r="E103" i="20"/>
  <c r="S102" i="20"/>
  <c r="R102" i="20"/>
  <c r="E102" i="20"/>
  <c r="S101" i="20"/>
  <c r="R101" i="20"/>
  <c r="E101" i="20"/>
  <c r="S100" i="20"/>
  <c r="R100" i="20"/>
  <c r="E100" i="20"/>
  <c r="S99" i="20"/>
  <c r="R99" i="20"/>
  <c r="E99" i="20"/>
  <c r="T99" i="20" s="1"/>
  <c r="S98" i="20"/>
  <c r="R98" i="20"/>
  <c r="E98" i="20"/>
  <c r="S97" i="20"/>
  <c r="R97" i="20"/>
  <c r="E97" i="20"/>
  <c r="U97" i="20" s="1"/>
  <c r="W96" i="20"/>
  <c r="W113" i="20" s="1"/>
  <c r="V96" i="20"/>
  <c r="V113" i="20" s="1"/>
  <c r="M96" i="20"/>
  <c r="M113" i="20" s="1"/>
  <c r="S113" i="20" s="1"/>
  <c r="L96" i="20"/>
  <c r="R96" i="20" s="1"/>
  <c r="K96" i="20"/>
  <c r="K113" i="20" s="1"/>
  <c r="J96" i="20"/>
  <c r="J113" i="20" s="1"/>
  <c r="I96" i="20"/>
  <c r="I113" i="20" s="1"/>
  <c r="H96" i="20"/>
  <c r="H113" i="20" s="1"/>
  <c r="G96" i="20"/>
  <c r="G113" i="20" s="1"/>
  <c r="F96" i="20"/>
  <c r="F113" i="20" s="1"/>
  <c r="D96" i="20"/>
  <c r="D113" i="20" s="1"/>
  <c r="C96" i="20"/>
  <c r="C113" i="20" s="1"/>
  <c r="B96" i="20"/>
  <c r="B113" i="20" s="1"/>
  <c r="W114" i="21"/>
  <c r="V114" i="21"/>
  <c r="U114" i="21"/>
  <c r="R114" i="21"/>
  <c r="Q114" i="21"/>
  <c r="P114" i="21"/>
  <c r="O114" i="21"/>
  <c r="N114" i="21"/>
  <c r="M114" i="21"/>
  <c r="S114" i="21" s="1"/>
  <c r="L114" i="21"/>
  <c r="K114" i="21"/>
  <c r="J114" i="21"/>
  <c r="I114" i="21"/>
  <c r="H114" i="21"/>
  <c r="G114" i="21"/>
  <c r="F114" i="21"/>
  <c r="E114" i="21"/>
  <c r="T114" i="21" s="1"/>
  <c r="D114" i="21"/>
  <c r="C114" i="21"/>
  <c r="B114" i="21"/>
  <c r="Q113" i="21"/>
  <c r="P113" i="21"/>
  <c r="O113" i="21"/>
  <c r="N113" i="21"/>
  <c r="U112" i="21"/>
  <c r="T112" i="21"/>
  <c r="S112" i="21"/>
  <c r="R112" i="21"/>
  <c r="S111" i="21"/>
  <c r="R111" i="21"/>
  <c r="E111" i="21"/>
  <c r="U111" i="21" s="1"/>
  <c r="S110" i="21"/>
  <c r="R110" i="21"/>
  <c r="E110" i="21"/>
  <c r="S109" i="21"/>
  <c r="R109" i="21"/>
  <c r="E109" i="21"/>
  <c r="U109" i="21" s="1"/>
  <c r="S108" i="21"/>
  <c r="R108" i="21"/>
  <c r="E108" i="21"/>
  <c r="T108" i="21" s="1"/>
  <c r="S107" i="21"/>
  <c r="R107" i="21"/>
  <c r="E107" i="21"/>
  <c r="U107" i="21" s="1"/>
  <c r="S106" i="21"/>
  <c r="R106" i="21"/>
  <c r="E106" i="21"/>
  <c r="U106" i="21" s="1"/>
  <c r="S105" i="21"/>
  <c r="R105" i="21"/>
  <c r="E105" i="21"/>
  <c r="U105" i="21" s="1"/>
  <c r="S104" i="21"/>
  <c r="R104" i="21"/>
  <c r="E104" i="21"/>
  <c r="S103" i="21"/>
  <c r="R103" i="21"/>
  <c r="E103" i="21"/>
  <c r="U103" i="21" s="1"/>
  <c r="S102" i="21"/>
  <c r="R102" i="21"/>
  <c r="E102" i="21"/>
  <c r="S101" i="21"/>
  <c r="R101" i="21"/>
  <c r="E101" i="21"/>
  <c r="U101" i="21" s="1"/>
  <c r="S100" i="21"/>
  <c r="R100" i="21"/>
  <c r="E100" i="21"/>
  <c r="T100" i="21" s="1"/>
  <c r="S99" i="21"/>
  <c r="R99" i="21"/>
  <c r="E99" i="21"/>
  <c r="U99" i="21" s="1"/>
  <c r="S98" i="21"/>
  <c r="R98" i="21"/>
  <c r="E98" i="21"/>
  <c r="S97" i="21"/>
  <c r="R97" i="21"/>
  <c r="E97" i="21"/>
  <c r="W96" i="21"/>
  <c r="W113" i="21" s="1"/>
  <c r="V96" i="21"/>
  <c r="V113" i="21" s="1"/>
  <c r="M96" i="21"/>
  <c r="M113" i="21" s="1"/>
  <c r="S113" i="21" s="1"/>
  <c r="L96" i="21"/>
  <c r="R96" i="21" s="1"/>
  <c r="K96" i="21"/>
  <c r="K113" i="21" s="1"/>
  <c r="J96" i="21"/>
  <c r="J113" i="21" s="1"/>
  <c r="I96" i="21"/>
  <c r="I113" i="21" s="1"/>
  <c r="H96" i="21"/>
  <c r="H113" i="21" s="1"/>
  <c r="G96" i="21"/>
  <c r="G113" i="21" s="1"/>
  <c r="F96" i="21"/>
  <c r="F113" i="21" s="1"/>
  <c r="D96" i="21"/>
  <c r="D113" i="21" s="1"/>
  <c r="C96" i="21"/>
  <c r="C113" i="21" s="1"/>
  <c r="B96" i="21"/>
  <c r="B113" i="21" s="1"/>
  <c r="W114" i="22"/>
  <c r="V114" i="22"/>
  <c r="R114" i="22"/>
  <c r="Q114" i="22"/>
  <c r="P114" i="22"/>
  <c r="O114" i="22"/>
  <c r="N114" i="22"/>
  <c r="M114" i="22"/>
  <c r="S114" i="22" s="1"/>
  <c r="L114" i="22"/>
  <c r="K114" i="22"/>
  <c r="J114" i="22"/>
  <c r="I114" i="22"/>
  <c r="H114" i="22"/>
  <c r="G114" i="22"/>
  <c r="F114" i="22"/>
  <c r="E114" i="22"/>
  <c r="T114" i="22" s="1"/>
  <c r="D114" i="22"/>
  <c r="C114" i="22"/>
  <c r="B114" i="22"/>
  <c r="Q113" i="22"/>
  <c r="P113" i="22"/>
  <c r="O113" i="22"/>
  <c r="N113" i="22"/>
  <c r="U112" i="22"/>
  <c r="T112" i="22"/>
  <c r="S112" i="22"/>
  <c r="R112" i="22"/>
  <c r="S111" i="22"/>
  <c r="R111" i="22"/>
  <c r="E111" i="22"/>
  <c r="T111" i="22" s="1"/>
  <c r="S110" i="22"/>
  <c r="R110" i="22"/>
  <c r="E110" i="22"/>
  <c r="S109" i="22"/>
  <c r="R109" i="22"/>
  <c r="E109" i="22"/>
  <c r="T109" i="22" s="1"/>
  <c r="S108" i="22"/>
  <c r="R108" i="22"/>
  <c r="E108" i="22"/>
  <c r="S107" i="22"/>
  <c r="R107" i="22"/>
  <c r="E107" i="22"/>
  <c r="U107" i="22" s="1"/>
  <c r="T106" i="22"/>
  <c r="S106" i="22"/>
  <c r="R106" i="22"/>
  <c r="E106" i="22"/>
  <c r="U106" i="22" s="1"/>
  <c r="S105" i="22"/>
  <c r="R105" i="22"/>
  <c r="E105" i="22"/>
  <c r="S104" i="22"/>
  <c r="R104" i="22"/>
  <c r="E104" i="22"/>
  <c r="U104" i="22" s="1"/>
  <c r="S103" i="22"/>
  <c r="R103" i="22"/>
  <c r="E103" i="22"/>
  <c r="T103" i="22" s="1"/>
  <c r="U102" i="22"/>
  <c r="S102" i="22"/>
  <c r="R102" i="22"/>
  <c r="E102" i="22"/>
  <c r="T102" i="22" s="1"/>
  <c r="S101" i="22"/>
  <c r="R101" i="22"/>
  <c r="E101" i="22"/>
  <c r="T101" i="22" s="1"/>
  <c r="T100" i="22"/>
  <c r="S100" i="22"/>
  <c r="R100" i="22"/>
  <c r="E100" i="22"/>
  <c r="U100" i="22" s="1"/>
  <c r="S99" i="22"/>
  <c r="R99" i="22"/>
  <c r="E99" i="22"/>
  <c r="S98" i="22"/>
  <c r="R98" i="22"/>
  <c r="E98" i="22"/>
  <c r="U98" i="22" s="1"/>
  <c r="S97" i="22"/>
  <c r="R97" i="22"/>
  <c r="E97" i="22"/>
  <c r="W96" i="22"/>
  <c r="W113" i="22" s="1"/>
  <c r="V96" i="22"/>
  <c r="V113" i="22" s="1"/>
  <c r="M96" i="22"/>
  <c r="M113" i="22" s="1"/>
  <c r="S113" i="22" s="1"/>
  <c r="L96" i="22"/>
  <c r="K96" i="22"/>
  <c r="K113" i="22" s="1"/>
  <c r="J96" i="22"/>
  <c r="J113" i="22" s="1"/>
  <c r="I96" i="22"/>
  <c r="I113" i="22" s="1"/>
  <c r="H96" i="22"/>
  <c r="H113" i="22" s="1"/>
  <c r="G96" i="22"/>
  <c r="G113" i="22" s="1"/>
  <c r="F96" i="22"/>
  <c r="F113" i="22" s="1"/>
  <c r="D96" i="22"/>
  <c r="D113" i="22" s="1"/>
  <c r="C96" i="22"/>
  <c r="C113" i="22" s="1"/>
  <c r="B96" i="22"/>
  <c r="B113" i="22" s="1"/>
  <c r="W114" i="23"/>
  <c r="V114" i="23"/>
  <c r="Q114" i="23"/>
  <c r="P114" i="23"/>
  <c r="O114" i="23"/>
  <c r="N114" i="23"/>
  <c r="M114" i="23"/>
  <c r="S114" i="23" s="1"/>
  <c r="L114" i="23"/>
  <c r="R114" i="23" s="1"/>
  <c r="K114" i="23"/>
  <c r="J114" i="23"/>
  <c r="I114" i="23"/>
  <c r="H114" i="23"/>
  <c r="G114" i="23"/>
  <c r="F114" i="23"/>
  <c r="E114" i="23"/>
  <c r="U114" i="23" s="1"/>
  <c r="D114" i="23"/>
  <c r="C114" i="23"/>
  <c r="B114" i="23"/>
  <c r="Q113" i="23"/>
  <c r="P113" i="23"/>
  <c r="O113" i="23"/>
  <c r="N113" i="23"/>
  <c r="H113" i="23"/>
  <c r="U112" i="23"/>
  <c r="T112" i="23"/>
  <c r="S112" i="23"/>
  <c r="R112" i="23"/>
  <c r="S111" i="23"/>
  <c r="R111" i="23"/>
  <c r="E111" i="23"/>
  <c r="T111" i="23" s="1"/>
  <c r="S110" i="23"/>
  <c r="R110" i="23"/>
  <c r="E110" i="23"/>
  <c r="S109" i="23"/>
  <c r="R109" i="23"/>
  <c r="E109" i="23"/>
  <c r="U109" i="23" s="1"/>
  <c r="S108" i="23"/>
  <c r="R108" i="23"/>
  <c r="E108" i="23"/>
  <c r="S107" i="23"/>
  <c r="R107" i="23"/>
  <c r="E107" i="23"/>
  <c r="U107" i="23" s="1"/>
  <c r="S106" i="23"/>
  <c r="R106" i="23"/>
  <c r="E106" i="23"/>
  <c r="T105" i="23"/>
  <c r="S105" i="23"/>
  <c r="R105" i="23"/>
  <c r="E105" i="23"/>
  <c r="U105" i="23" s="1"/>
  <c r="S104" i="23"/>
  <c r="R104" i="23"/>
  <c r="E104" i="23"/>
  <c r="S103" i="23"/>
  <c r="R103" i="23"/>
  <c r="E103" i="23"/>
  <c r="S102" i="23"/>
  <c r="R102" i="23"/>
  <c r="E102" i="23"/>
  <c r="T102" i="23" s="1"/>
  <c r="S101" i="23"/>
  <c r="R101" i="23"/>
  <c r="E101" i="23"/>
  <c r="U101" i="23" s="1"/>
  <c r="S100" i="23"/>
  <c r="R100" i="23"/>
  <c r="E100" i="23"/>
  <c r="S99" i="23"/>
  <c r="R99" i="23"/>
  <c r="E99" i="23"/>
  <c r="U99" i="23" s="1"/>
  <c r="S98" i="23"/>
  <c r="R98" i="23"/>
  <c r="E98" i="23"/>
  <c r="S97" i="23"/>
  <c r="R97" i="23"/>
  <c r="E97" i="23"/>
  <c r="W96" i="23"/>
  <c r="W113" i="23" s="1"/>
  <c r="V96" i="23"/>
  <c r="V113" i="23" s="1"/>
  <c r="M96" i="23"/>
  <c r="S96" i="23" s="1"/>
  <c r="L96" i="23"/>
  <c r="R96" i="23" s="1"/>
  <c r="K96" i="23"/>
  <c r="K113" i="23" s="1"/>
  <c r="J96" i="23"/>
  <c r="J113" i="23" s="1"/>
  <c r="I96" i="23"/>
  <c r="I113" i="23" s="1"/>
  <c r="H96" i="23"/>
  <c r="G96" i="23"/>
  <c r="G113" i="23" s="1"/>
  <c r="F96" i="23"/>
  <c r="F113" i="23" s="1"/>
  <c r="D96" i="23"/>
  <c r="D113" i="23" s="1"/>
  <c r="C96" i="23"/>
  <c r="C113" i="23" s="1"/>
  <c r="B96" i="23"/>
  <c r="B113" i="23" s="1"/>
  <c r="W114" i="24"/>
  <c r="V114" i="24"/>
  <c r="Q114" i="24"/>
  <c r="P114" i="24"/>
  <c r="O114" i="24"/>
  <c r="N114" i="24"/>
  <c r="M114" i="24"/>
  <c r="S114" i="24" s="1"/>
  <c r="L114" i="24"/>
  <c r="R114" i="24" s="1"/>
  <c r="K114" i="24"/>
  <c r="J114" i="24"/>
  <c r="I114" i="24"/>
  <c r="H114" i="24"/>
  <c r="G114" i="24"/>
  <c r="F114" i="24"/>
  <c r="E114" i="24"/>
  <c r="D114" i="24"/>
  <c r="C114" i="24"/>
  <c r="B114" i="24"/>
  <c r="Q113" i="24"/>
  <c r="P113" i="24"/>
  <c r="O113" i="24"/>
  <c r="N113" i="24"/>
  <c r="U112" i="24"/>
  <c r="T112" i="24"/>
  <c r="S112" i="24"/>
  <c r="R112" i="24"/>
  <c r="S111" i="24"/>
  <c r="R111" i="24"/>
  <c r="E111" i="24"/>
  <c r="T111" i="24" s="1"/>
  <c r="U110" i="24"/>
  <c r="S110" i="24"/>
  <c r="R110" i="24"/>
  <c r="E110" i="24"/>
  <c r="T110" i="24" s="1"/>
  <c r="S109" i="24"/>
  <c r="R109" i="24"/>
  <c r="E109" i="24"/>
  <c r="U109" i="24" s="1"/>
  <c r="T108" i="24"/>
  <c r="S108" i="24"/>
  <c r="R108" i="24"/>
  <c r="E108" i="24"/>
  <c r="U108" i="24" s="1"/>
  <c r="S107" i="24"/>
  <c r="R107" i="24"/>
  <c r="E107" i="24"/>
  <c r="T107" i="24" s="1"/>
  <c r="S106" i="24"/>
  <c r="R106" i="24"/>
  <c r="E106" i="24"/>
  <c r="U106" i="24" s="1"/>
  <c r="S105" i="24"/>
  <c r="R105" i="24"/>
  <c r="E105" i="24"/>
  <c r="T105" i="24" s="1"/>
  <c r="S104" i="24"/>
  <c r="R104" i="24"/>
  <c r="E104" i="24"/>
  <c r="U104" i="24" s="1"/>
  <c r="S103" i="24"/>
  <c r="R103" i="24"/>
  <c r="E103" i="24"/>
  <c r="T103" i="24" s="1"/>
  <c r="S102" i="24"/>
  <c r="R102" i="24"/>
  <c r="E102" i="24"/>
  <c r="S101" i="24"/>
  <c r="R101" i="24"/>
  <c r="E101" i="24"/>
  <c r="S100" i="24"/>
  <c r="R100" i="24"/>
  <c r="E100" i="24"/>
  <c r="S99" i="24"/>
  <c r="R99" i="24"/>
  <c r="E99" i="24"/>
  <c r="T99" i="24" s="1"/>
  <c r="S98" i="24"/>
  <c r="R98" i="24"/>
  <c r="E98" i="24"/>
  <c r="U98" i="24" s="1"/>
  <c r="S97" i="24"/>
  <c r="R97" i="24"/>
  <c r="E97" i="24"/>
  <c r="W96" i="24"/>
  <c r="W113" i="24" s="1"/>
  <c r="V96" i="24"/>
  <c r="V113" i="24" s="1"/>
  <c r="M96" i="24"/>
  <c r="L96" i="24"/>
  <c r="L113" i="24" s="1"/>
  <c r="R113" i="24" s="1"/>
  <c r="K96" i="24"/>
  <c r="K113" i="24" s="1"/>
  <c r="J96" i="24"/>
  <c r="J113" i="24" s="1"/>
  <c r="I96" i="24"/>
  <c r="I113" i="24" s="1"/>
  <c r="H96" i="24"/>
  <c r="H113" i="24" s="1"/>
  <c r="G96" i="24"/>
  <c r="G113" i="24" s="1"/>
  <c r="F96" i="24"/>
  <c r="F113" i="24" s="1"/>
  <c r="D96" i="24"/>
  <c r="D113" i="24" s="1"/>
  <c r="C96" i="24"/>
  <c r="C113" i="24" s="1"/>
  <c r="B96" i="24"/>
  <c r="B113" i="24" s="1"/>
  <c r="W114" i="25"/>
  <c r="V114" i="25"/>
  <c r="T114" i="25"/>
  <c r="R114" i="25"/>
  <c r="Q114" i="25"/>
  <c r="P114" i="25"/>
  <c r="O114" i="25"/>
  <c r="N114" i="25"/>
  <c r="M114" i="25"/>
  <c r="S114" i="25" s="1"/>
  <c r="L114" i="25"/>
  <c r="K114" i="25"/>
  <c r="J114" i="25"/>
  <c r="I114" i="25"/>
  <c r="H114" i="25"/>
  <c r="G114" i="25"/>
  <c r="F114" i="25"/>
  <c r="E114" i="25"/>
  <c r="U114" i="25" s="1"/>
  <c r="D114" i="25"/>
  <c r="C114" i="25"/>
  <c r="B114" i="25"/>
  <c r="Q113" i="25"/>
  <c r="P113" i="25"/>
  <c r="O113" i="25"/>
  <c r="N113" i="25"/>
  <c r="U112" i="25"/>
  <c r="T112" i="25"/>
  <c r="S112" i="25"/>
  <c r="R112" i="25"/>
  <c r="S111" i="25"/>
  <c r="R111" i="25"/>
  <c r="E111" i="25"/>
  <c r="S110" i="25"/>
  <c r="R110" i="25"/>
  <c r="E110" i="25"/>
  <c r="U110" i="25" s="1"/>
  <c r="S109" i="25"/>
  <c r="R109" i="25"/>
  <c r="E109" i="25"/>
  <c r="S108" i="25"/>
  <c r="R108" i="25"/>
  <c r="E108" i="25"/>
  <c r="S107" i="25"/>
  <c r="R107" i="25"/>
  <c r="E107" i="25"/>
  <c r="T107" i="25" s="1"/>
  <c r="T106" i="25"/>
  <c r="S106" i="25"/>
  <c r="R106" i="25"/>
  <c r="E106" i="25"/>
  <c r="U106" i="25" s="1"/>
  <c r="S105" i="25"/>
  <c r="R105" i="25"/>
  <c r="E105" i="25"/>
  <c r="U104" i="25"/>
  <c r="T104" i="25"/>
  <c r="S104" i="25"/>
  <c r="R104" i="25"/>
  <c r="E104" i="25"/>
  <c r="S103" i="25"/>
  <c r="R103" i="25"/>
  <c r="E103" i="25"/>
  <c r="U102" i="25"/>
  <c r="T102" i="25"/>
  <c r="S102" i="25"/>
  <c r="R102" i="25"/>
  <c r="E102" i="25"/>
  <c r="S101" i="25"/>
  <c r="R101" i="25"/>
  <c r="E101" i="25"/>
  <c r="S100" i="25"/>
  <c r="R100" i="25"/>
  <c r="E100" i="25"/>
  <c r="S99" i="25"/>
  <c r="R99" i="25"/>
  <c r="E99" i="25"/>
  <c r="T99" i="25" s="1"/>
  <c r="S98" i="25"/>
  <c r="R98" i="25"/>
  <c r="E98" i="25"/>
  <c r="U98" i="25" s="1"/>
  <c r="S97" i="25"/>
  <c r="R97" i="25"/>
  <c r="E97" i="25"/>
  <c r="W96" i="25"/>
  <c r="W113" i="25" s="1"/>
  <c r="V96" i="25"/>
  <c r="V113" i="25" s="1"/>
  <c r="M96" i="25"/>
  <c r="M113" i="25" s="1"/>
  <c r="S113" i="25" s="1"/>
  <c r="L96" i="25"/>
  <c r="K96" i="25"/>
  <c r="K113" i="25" s="1"/>
  <c r="J96" i="25"/>
  <c r="J113" i="25" s="1"/>
  <c r="I96" i="25"/>
  <c r="I113" i="25" s="1"/>
  <c r="H96" i="25"/>
  <c r="H113" i="25" s="1"/>
  <c r="G96" i="25"/>
  <c r="G113" i="25" s="1"/>
  <c r="F96" i="25"/>
  <c r="F113" i="25" s="1"/>
  <c r="D96" i="25"/>
  <c r="D113" i="25" s="1"/>
  <c r="C96" i="25"/>
  <c r="C113" i="25" s="1"/>
  <c r="B96" i="25"/>
  <c r="B113" i="25" s="1"/>
  <c r="W114" i="26"/>
  <c r="V114" i="26"/>
  <c r="R114" i="26"/>
  <c r="Q114" i="26"/>
  <c r="P114" i="26"/>
  <c r="O114" i="26"/>
  <c r="N114" i="26"/>
  <c r="M114" i="26"/>
  <c r="S114" i="26" s="1"/>
  <c r="L114" i="26"/>
  <c r="K114" i="26"/>
  <c r="J114" i="26"/>
  <c r="I114" i="26"/>
  <c r="H114" i="26"/>
  <c r="G114" i="26"/>
  <c r="F114" i="26"/>
  <c r="E114" i="26"/>
  <c r="U114" i="26" s="1"/>
  <c r="D114" i="26"/>
  <c r="C114" i="26"/>
  <c r="B114" i="26"/>
  <c r="Q113" i="26"/>
  <c r="P113" i="26"/>
  <c r="O113" i="26"/>
  <c r="N113" i="26"/>
  <c r="J113" i="26"/>
  <c r="U112" i="26"/>
  <c r="T112" i="26"/>
  <c r="S112" i="26"/>
  <c r="R112" i="26"/>
  <c r="T111" i="26"/>
  <c r="S111" i="26"/>
  <c r="R111" i="26"/>
  <c r="E111" i="26"/>
  <c r="U111" i="26" s="1"/>
  <c r="S110" i="26"/>
  <c r="R110" i="26"/>
  <c r="E110" i="26"/>
  <c r="S109" i="26"/>
  <c r="R109" i="26"/>
  <c r="E109" i="26"/>
  <c r="S108" i="26"/>
  <c r="R108" i="26"/>
  <c r="E108" i="26"/>
  <c r="S107" i="26"/>
  <c r="R107" i="26"/>
  <c r="E107" i="26"/>
  <c r="U107" i="26" s="1"/>
  <c r="S106" i="26"/>
  <c r="R106" i="26"/>
  <c r="E106" i="26"/>
  <c r="S105" i="26"/>
  <c r="R105" i="26"/>
  <c r="E105" i="26"/>
  <c r="U105" i="26" s="1"/>
  <c r="S104" i="26"/>
  <c r="R104" i="26"/>
  <c r="E104" i="26"/>
  <c r="S103" i="26"/>
  <c r="R103" i="26"/>
  <c r="E103" i="26"/>
  <c r="U103" i="26" s="1"/>
  <c r="S102" i="26"/>
  <c r="R102" i="26"/>
  <c r="E102" i="26"/>
  <c r="S101" i="26"/>
  <c r="R101" i="26"/>
  <c r="E101" i="26"/>
  <c r="S100" i="26"/>
  <c r="R100" i="26"/>
  <c r="E100" i="26"/>
  <c r="S99" i="26"/>
  <c r="R99" i="26"/>
  <c r="E99" i="26"/>
  <c r="S98" i="26"/>
  <c r="R98" i="26"/>
  <c r="E98" i="26"/>
  <c r="S97" i="26"/>
  <c r="R97" i="26"/>
  <c r="E97" i="26"/>
  <c r="W96" i="26"/>
  <c r="W113" i="26" s="1"/>
  <c r="V96" i="26"/>
  <c r="V113" i="26" s="1"/>
  <c r="M96" i="26"/>
  <c r="L96" i="26"/>
  <c r="R96" i="26" s="1"/>
  <c r="K96" i="26"/>
  <c r="K113" i="26" s="1"/>
  <c r="J96" i="26"/>
  <c r="I96" i="26"/>
  <c r="I113" i="26" s="1"/>
  <c r="H96" i="26"/>
  <c r="H113" i="26" s="1"/>
  <c r="G96" i="26"/>
  <c r="G113" i="26" s="1"/>
  <c r="F96" i="26"/>
  <c r="F113" i="26" s="1"/>
  <c r="D96" i="26"/>
  <c r="D113" i="26" s="1"/>
  <c r="C96" i="26"/>
  <c r="C113" i="26" s="1"/>
  <c r="B96" i="26"/>
  <c r="B113" i="26" s="1"/>
  <c r="W114" i="27"/>
  <c r="V114" i="27"/>
  <c r="U114" i="27"/>
  <c r="R114" i="27"/>
  <c r="Q114" i="27"/>
  <c r="P114" i="27"/>
  <c r="O114" i="27"/>
  <c r="N114" i="27"/>
  <c r="M114" i="27"/>
  <c r="S114" i="27" s="1"/>
  <c r="L114" i="27"/>
  <c r="K114" i="27"/>
  <c r="J114" i="27"/>
  <c r="I114" i="27"/>
  <c r="H114" i="27"/>
  <c r="G114" i="27"/>
  <c r="F114" i="27"/>
  <c r="E114" i="27"/>
  <c r="T114" i="27" s="1"/>
  <c r="D114" i="27"/>
  <c r="C114" i="27"/>
  <c r="B114" i="27"/>
  <c r="Q113" i="27"/>
  <c r="P113" i="27"/>
  <c r="O113" i="27"/>
  <c r="N113" i="27"/>
  <c r="U112" i="27"/>
  <c r="T112" i="27"/>
  <c r="S112" i="27"/>
  <c r="R112" i="27"/>
  <c r="S111" i="27"/>
  <c r="R111" i="27"/>
  <c r="E111" i="27"/>
  <c r="S110" i="27"/>
  <c r="R110" i="27"/>
  <c r="E110" i="27"/>
  <c r="S109" i="27"/>
  <c r="R109" i="27"/>
  <c r="E109" i="27"/>
  <c r="S108" i="27"/>
  <c r="R108" i="27"/>
  <c r="E108" i="27"/>
  <c r="U108" i="27" s="1"/>
  <c r="S107" i="27"/>
  <c r="R107" i="27"/>
  <c r="E107" i="27"/>
  <c r="S106" i="27"/>
  <c r="R106" i="27"/>
  <c r="E106" i="27"/>
  <c r="T106" i="27" s="1"/>
  <c r="S105" i="27"/>
  <c r="R105" i="27"/>
  <c r="E105" i="27"/>
  <c r="U104" i="27"/>
  <c r="S104" i="27"/>
  <c r="R104" i="27"/>
  <c r="E104" i="27"/>
  <c r="T104" i="27" s="1"/>
  <c r="S103" i="27"/>
  <c r="R103" i="27"/>
  <c r="E103" i="27"/>
  <c r="S102" i="27"/>
  <c r="R102" i="27"/>
  <c r="E102" i="27"/>
  <c r="S101" i="27"/>
  <c r="R101" i="27"/>
  <c r="E101" i="27"/>
  <c r="S100" i="27"/>
  <c r="R100" i="27"/>
  <c r="E100" i="27"/>
  <c r="S99" i="27"/>
  <c r="R99" i="27"/>
  <c r="E99" i="27"/>
  <c r="S98" i="27"/>
  <c r="R98" i="27"/>
  <c r="E98" i="27"/>
  <c r="S97" i="27"/>
  <c r="R97" i="27"/>
  <c r="E97" i="27"/>
  <c r="W96" i="27"/>
  <c r="W113" i="27" s="1"/>
  <c r="V96" i="27"/>
  <c r="V113" i="27" s="1"/>
  <c r="M96" i="27"/>
  <c r="S96" i="27" s="1"/>
  <c r="L96" i="27"/>
  <c r="K96" i="27"/>
  <c r="K113" i="27" s="1"/>
  <c r="J96" i="27"/>
  <c r="J113" i="27" s="1"/>
  <c r="I96" i="27"/>
  <c r="I113" i="27" s="1"/>
  <c r="H96" i="27"/>
  <c r="H113" i="27" s="1"/>
  <c r="G96" i="27"/>
  <c r="G113" i="27" s="1"/>
  <c r="F96" i="27"/>
  <c r="F113" i="27" s="1"/>
  <c r="D96" i="27"/>
  <c r="D113" i="27" s="1"/>
  <c r="C96" i="27"/>
  <c r="C113" i="27" s="1"/>
  <c r="B96" i="27"/>
  <c r="B113" i="27" s="1"/>
  <c r="W114" i="28"/>
  <c r="V114" i="28"/>
  <c r="Q114" i="28"/>
  <c r="P114" i="28"/>
  <c r="O114" i="28"/>
  <c r="N114" i="28"/>
  <c r="M114" i="28"/>
  <c r="S114" i="28" s="1"/>
  <c r="L114" i="28"/>
  <c r="R114" i="28" s="1"/>
  <c r="K114" i="28"/>
  <c r="J114" i="28"/>
  <c r="I114" i="28"/>
  <c r="H114" i="28"/>
  <c r="G114" i="28"/>
  <c r="F114" i="28"/>
  <c r="E114" i="28"/>
  <c r="D114" i="28"/>
  <c r="C114" i="28"/>
  <c r="B114" i="28"/>
  <c r="Q113" i="28"/>
  <c r="P113" i="28"/>
  <c r="O113" i="28"/>
  <c r="N113" i="28"/>
  <c r="J113" i="28"/>
  <c r="U112" i="28"/>
  <c r="T112" i="28"/>
  <c r="S112" i="28"/>
  <c r="R112" i="28"/>
  <c r="S111" i="28"/>
  <c r="R111" i="28"/>
  <c r="E111" i="28"/>
  <c r="S110" i="28"/>
  <c r="R110" i="28"/>
  <c r="E110" i="28"/>
  <c r="T110" i="28" s="1"/>
  <c r="S109" i="28"/>
  <c r="R109" i="28"/>
  <c r="E109" i="28"/>
  <c r="U109" i="28" s="1"/>
  <c r="S108" i="28"/>
  <c r="R108" i="28"/>
  <c r="E108" i="28"/>
  <c r="S107" i="28"/>
  <c r="R107" i="28"/>
  <c r="E107" i="28"/>
  <c r="T107" i="28" s="1"/>
  <c r="S106" i="28"/>
  <c r="R106" i="28"/>
  <c r="E106" i="28"/>
  <c r="S105" i="28"/>
  <c r="R105" i="28"/>
  <c r="E105" i="28"/>
  <c r="T105" i="28" s="1"/>
  <c r="S104" i="28"/>
  <c r="R104" i="28"/>
  <c r="E104" i="28"/>
  <c r="U104" i="28" s="1"/>
  <c r="S103" i="28"/>
  <c r="R103" i="28"/>
  <c r="E103" i="28"/>
  <c r="S102" i="28"/>
  <c r="R102" i="28"/>
  <c r="E102" i="28"/>
  <c r="T102" i="28" s="1"/>
  <c r="S101" i="28"/>
  <c r="R101" i="28"/>
  <c r="E101" i="28"/>
  <c r="U101" i="28" s="1"/>
  <c r="S100" i="28"/>
  <c r="R100" i="28"/>
  <c r="E100" i="28"/>
  <c r="S99" i="28"/>
  <c r="R99" i="28"/>
  <c r="E99" i="28"/>
  <c r="T99" i="28" s="1"/>
  <c r="S98" i="28"/>
  <c r="R98" i="28"/>
  <c r="E98" i="28"/>
  <c r="S97" i="28"/>
  <c r="R97" i="28"/>
  <c r="E97" i="28"/>
  <c r="T97" i="28" s="1"/>
  <c r="W96" i="28"/>
  <c r="W113" i="28" s="1"/>
  <c r="V96" i="28"/>
  <c r="V113" i="28" s="1"/>
  <c r="M96" i="28"/>
  <c r="S96" i="28" s="1"/>
  <c r="L96" i="28"/>
  <c r="R96" i="28" s="1"/>
  <c r="K96" i="28"/>
  <c r="K113" i="28" s="1"/>
  <c r="J96" i="28"/>
  <c r="I96" i="28"/>
  <c r="I113" i="28" s="1"/>
  <c r="H96" i="28"/>
  <c r="H113" i="28" s="1"/>
  <c r="G96" i="28"/>
  <c r="G113" i="28" s="1"/>
  <c r="F96" i="28"/>
  <c r="F113" i="28" s="1"/>
  <c r="D96" i="28"/>
  <c r="D113" i="28" s="1"/>
  <c r="C96" i="28"/>
  <c r="C113" i="28" s="1"/>
  <c r="B96" i="28"/>
  <c r="B113" i="28" s="1"/>
  <c r="W114" i="29"/>
  <c r="V114" i="29"/>
  <c r="Q114" i="29"/>
  <c r="P114" i="29"/>
  <c r="O114" i="29"/>
  <c r="N114" i="29"/>
  <c r="M114" i="29"/>
  <c r="S114" i="29" s="1"/>
  <c r="L114" i="29"/>
  <c r="R114" i="29" s="1"/>
  <c r="K114" i="29"/>
  <c r="J114" i="29"/>
  <c r="I114" i="29"/>
  <c r="H114" i="29"/>
  <c r="G114" i="29"/>
  <c r="F114" i="29"/>
  <c r="E114" i="29"/>
  <c r="U114" i="29" s="1"/>
  <c r="D114" i="29"/>
  <c r="C114" i="29"/>
  <c r="B114" i="29"/>
  <c r="Q113" i="29"/>
  <c r="P113" i="29"/>
  <c r="O113" i="29"/>
  <c r="N113" i="29"/>
  <c r="U112" i="29"/>
  <c r="T112" i="29"/>
  <c r="S112" i="29"/>
  <c r="R112" i="29"/>
  <c r="S111" i="29"/>
  <c r="R111" i="29"/>
  <c r="E111" i="29"/>
  <c r="T111" i="29" s="1"/>
  <c r="S110" i="29"/>
  <c r="R110" i="29"/>
  <c r="E110" i="29"/>
  <c r="S109" i="29"/>
  <c r="R109" i="29"/>
  <c r="E109" i="29"/>
  <c r="S108" i="29"/>
  <c r="R108" i="29"/>
  <c r="E108" i="29"/>
  <c r="S107" i="29"/>
  <c r="R107" i="29"/>
  <c r="E107" i="29"/>
  <c r="S106" i="29"/>
  <c r="R106" i="29"/>
  <c r="E106" i="29"/>
  <c r="S105" i="29"/>
  <c r="R105" i="29"/>
  <c r="E105" i="29"/>
  <c r="U105" i="29" s="1"/>
  <c r="S104" i="29"/>
  <c r="R104" i="29"/>
  <c r="E104" i="29"/>
  <c r="S103" i="29"/>
  <c r="R103" i="29"/>
  <c r="E103" i="29"/>
  <c r="T103" i="29" s="1"/>
  <c r="S102" i="29"/>
  <c r="R102" i="29"/>
  <c r="E102" i="29"/>
  <c r="S101" i="29"/>
  <c r="R101" i="29"/>
  <c r="E101" i="29"/>
  <c r="S100" i="29"/>
  <c r="R100" i="29"/>
  <c r="E100" i="29"/>
  <c r="S99" i="29"/>
  <c r="R99" i="29"/>
  <c r="E99" i="29"/>
  <c r="S98" i="29"/>
  <c r="R98" i="29"/>
  <c r="E98" i="29"/>
  <c r="S97" i="29"/>
  <c r="R97" i="29"/>
  <c r="E97" i="29"/>
  <c r="U97" i="29" s="1"/>
  <c r="W96" i="29"/>
  <c r="W113" i="29" s="1"/>
  <c r="V96" i="29"/>
  <c r="V113" i="29" s="1"/>
  <c r="M96" i="29"/>
  <c r="M113" i="29" s="1"/>
  <c r="S113" i="29" s="1"/>
  <c r="L96" i="29"/>
  <c r="L113" i="29" s="1"/>
  <c r="R113" i="29" s="1"/>
  <c r="K96" i="29"/>
  <c r="K113" i="29" s="1"/>
  <c r="J96" i="29"/>
  <c r="J113" i="29" s="1"/>
  <c r="I96" i="29"/>
  <c r="I113" i="29" s="1"/>
  <c r="H96" i="29"/>
  <c r="H113" i="29" s="1"/>
  <c r="G96" i="29"/>
  <c r="G113" i="29" s="1"/>
  <c r="F96" i="29"/>
  <c r="F113" i="29" s="1"/>
  <c r="D96" i="29"/>
  <c r="D113" i="29" s="1"/>
  <c r="C96" i="29"/>
  <c r="C113" i="29" s="1"/>
  <c r="B96" i="29"/>
  <c r="B113" i="29" s="1"/>
  <c r="W114" i="30"/>
  <c r="V114" i="30"/>
  <c r="U114" i="30"/>
  <c r="Q114" i="30"/>
  <c r="P114" i="30"/>
  <c r="O114" i="30"/>
  <c r="N114" i="30"/>
  <c r="M114" i="30"/>
  <c r="S114" i="30" s="1"/>
  <c r="L114" i="30"/>
  <c r="R114" i="30" s="1"/>
  <c r="K114" i="30"/>
  <c r="J114" i="30"/>
  <c r="I114" i="30"/>
  <c r="H114" i="30"/>
  <c r="G114" i="30"/>
  <c r="F114" i="30"/>
  <c r="E114" i="30"/>
  <c r="T114" i="30" s="1"/>
  <c r="D114" i="30"/>
  <c r="C114" i="30"/>
  <c r="B114" i="30"/>
  <c r="V113" i="30"/>
  <c r="Q113" i="30"/>
  <c r="P113" i="30"/>
  <c r="O113" i="30"/>
  <c r="N113" i="30"/>
  <c r="U112" i="30"/>
  <c r="T112" i="30"/>
  <c r="S112" i="30"/>
  <c r="R112" i="30"/>
  <c r="S111" i="30"/>
  <c r="R111" i="30"/>
  <c r="E111" i="30"/>
  <c r="U111" i="30" s="1"/>
  <c r="S110" i="30"/>
  <c r="R110" i="30"/>
  <c r="E110" i="30"/>
  <c r="S109" i="30"/>
  <c r="R109" i="30"/>
  <c r="E109" i="30"/>
  <c r="T109" i="30" s="1"/>
  <c r="S108" i="30"/>
  <c r="R108" i="30"/>
  <c r="E108" i="30"/>
  <c r="S107" i="30"/>
  <c r="R107" i="30"/>
  <c r="E107" i="30"/>
  <c r="T107" i="30" s="1"/>
  <c r="S106" i="30"/>
  <c r="R106" i="30"/>
  <c r="E106" i="30"/>
  <c r="S105" i="30"/>
  <c r="R105" i="30"/>
  <c r="E105" i="30"/>
  <c r="S104" i="30"/>
  <c r="R104" i="30"/>
  <c r="E104" i="30"/>
  <c r="T103" i="30"/>
  <c r="S103" i="30"/>
  <c r="R103" i="30"/>
  <c r="E103" i="30"/>
  <c r="U103" i="30" s="1"/>
  <c r="S102" i="30"/>
  <c r="R102" i="30"/>
  <c r="E102" i="30"/>
  <c r="U101" i="30"/>
  <c r="T101" i="30"/>
  <c r="S101" i="30"/>
  <c r="R101" i="30"/>
  <c r="E101" i="30"/>
  <c r="S100" i="30"/>
  <c r="R100" i="30"/>
  <c r="E100" i="30"/>
  <c r="U99" i="30"/>
  <c r="T99" i="30"/>
  <c r="S99" i="30"/>
  <c r="R99" i="30"/>
  <c r="E99" i="30"/>
  <c r="S98" i="30"/>
  <c r="R98" i="30"/>
  <c r="E98" i="30"/>
  <c r="S97" i="30"/>
  <c r="R97" i="30"/>
  <c r="E97" i="30"/>
  <c r="W96" i="30"/>
  <c r="W113" i="30" s="1"/>
  <c r="V96" i="30"/>
  <c r="M96" i="30"/>
  <c r="L96" i="30"/>
  <c r="R96" i="30" s="1"/>
  <c r="K96" i="30"/>
  <c r="K113" i="30" s="1"/>
  <c r="J96" i="30"/>
  <c r="J113" i="30" s="1"/>
  <c r="I96" i="30"/>
  <c r="I113" i="30" s="1"/>
  <c r="H96" i="30"/>
  <c r="H113" i="30" s="1"/>
  <c r="G96" i="30"/>
  <c r="G113" i="30" s="1"/>
  <c r="F96" i="30"/>
  <c r="F113" i="30" s="1"/>
  <c r="D96" i="30"/>
  <c r="D113" i="30" s="1"/>
  <c r="C96" i="30"/>
  <c r="C113" i="30" s="1"/>
  <c r="B96" i="30"/>
  <c r="B113" i="30" s="1"/>
  <c r="W114" i="31"/>
  <c r="V114" i="31"/>
  <c r="R114" i="31"/>
  <c r="Q114" i="31"/>
  <c r="P114" i="31"/>
  <c r="O114" i="31"/>
  <c r="N114" i="31"/>
  <c r="M114" i="31"/>
  <c r="S114" i="31" s="1"/>
  <c r="L114" i="31"/>
  <c r="K114" i="31"/>
  <c r="J114" i="31"/>
  <c r="I114" i="31"/>
  <c r="H114" i="31"/>
  <c r="G114" i="31"/>
  <c r="F114" i="31"/>
  <c r="E114" i="31"/>
  <c r="U114" i="31" s="1"/>
  <c r="D114" i="31"/>
  <c r="C114" i="31"/>
  <c r="B114" i="31"/>
  <c r="Q113" i="31"/>
  <c r="P113" i="31"/>
  <c r="O113" i="31"/>
  <c r="N113" i="31"/>
  <c r="K113" i="31"/>
  <c r="U112" i="31"/>
  <c r="T112" i="31"/>
  <c r="S112" i="31"/>
  <c r="R112" i="31"/>
  <c r="S111" i="31"/>
  <c r="R111" i="31"/>
  <c r="E111" i="31"/>
  <c r="S110" i="31"/>
  <c r="R110" i="31"/>
  <c r="E110" i="31"/>
  <c r="U110" i="31" s="1"/>
  <c r="S109" i="31"/>
  <c r="R109" i="31"/>
  <c r="E109" i="31"/>
  <c r="S108" i="31"/>
  <c r="R108" i="31"/>
  <c r="E108" i="31"/>
  <c r="U108" i="31" s="1"/>
  <c r="S107" i="31"/>
  <c r="R107" i="31"/>
  <c r="E107" i="31"/>
  <c r="S106" i="31"/>
  <c r="R106" i="31"/>
  <c r="E106" i="31"/>
  <c r="S105" i="31"/>
  <c r="R105" i="31"/>
  <c r="E105" i="31"/>
  <c r="T105" i="31" s="1"/>
  <c r="S104" i="31"/>
  <c r="R104" i="31"/>
  <c r="E104" i="31"/>
  <c r="S103" i="31"/>
  <c r="R103" i="31"/>
  <c r="E103" i="31"/>
  <c r="S102" i="31"/>
  <c r="R102" i="31"/>
  <c r="E102" i="31"/>
  <c r="U102" i="31" s="1"/>
  <c r="S101" i="31"/>
  <c r="R101" i="31"/>
  <c r="E101" i="31"/>
  <c r="S100" i="31"/>
  <c r="R100" i="31"/>
  <c r="E100" i="31"/>
  <c r="U100" i="31" s="1"/>
  <c r="S99" i="31"/>
  <c r="R99" i="31"/>
  <c r="E99" i="31"/>
  <c r="S98" i="31"/>
  <c r="R98" i="31"/>
  <c r="E98" i="31"/>
  <c r="S97" i="31"/>
  <c r="R97" i="31"/>
  <c r="E97" i="31"/>
  <c r="T97" i="31" s="1"/>
  <c r="W96" i="31"/>
  <c r="W113" i="31" s="1"/>
  <c r="V96" i="31"/>
  <c r="V113" i="31" s="1"/>
  <c r="M96" i="31"/>
  <c r="S96" i="31" s="1"/>
  <c r="L96" i="31"/>
  <c r="R96" i="31" s="1"/>
  <c r="K96" i="31"/>
  <c r="J96" i="31"/>
  <c r="J113" i="31" s="1"/>
  <c r="I96" i="31"/>
  <c r="I113" i="31" s="1"/>
  <c r="H96" i="31"/>
  <c r="H113" i="31" s="1"/>
  <c r="G96" i="31"/>
  <c r="G113" i="31" s="1"/>
  <c r="F96" i="31"/>
  <c r="F113" i="31" s="1"/>
  <c r="D96" i="31"/>
  <c r="D113" i="31" s="1"/>
  <c r="C96" i="31"/>
  <c r="C113" i="31" s="1"/>
  <c r="B96" i="31"/>
  <c r="B113" i="31" s="1"/>
  <c r="W114" i="32"/>
  <c r="V114" i="32"/>
  <c r="Q114" i="32"/>
  <c r="P114" i="32"/>
  <c r="O114" i="32"/>
  <c r="N114" i="32"/>
  <c r="M114" i="32"/>
  <c r="S114" i="32" s="1"/>
  <c r="L114" i="32"/>
  <c r="R114" i="32" s="1"/>
  <c r="K114" i="32"/>
  <c r="J114" i="32"/>
  <c r="I114" i="32"/>
  <c r="H114" i="32"/>
  <c r="G114" i="32"/>
  <c r="F114" i="32"/>
  <c r="E114" i="32"/>
  <c r="U114" i="32" s="1"/>
  <c r="D114" i="32"/>
  <c r="C114" i="32"/>
  <c r="B114" i="32"/>
  <c r="Q113" i="32"/>
  <c r="P113" i="32"/>
  <c r="O113" i="32"/>
  <c r="N113" i="32"/>
  <c r="H113" i="32"/>
  <c r="U112" i="32"/>
  <c r="T112" i="32"/>
  <c r="S112" i="32"/>
  <c r="R112" i="32"/>
  <c r="T111" i="32"/>
  <c r="S111" i="32"/>
  <c r="R111" i="32"/>
  <c r="E111" i="32"/>
  <c r="U111" i="32" s="1"/>
  <c r="S110" i="32"/>
  <c r="R110" i="32"/>
  <c r="E110" i="32"/>
  <c r="S109" i="32"/>
  <c r="R109" i="32"/>
  <c r="E109" i="32"/>
  <c r="S108" i="32"/>
  <c r="R108" i="32"/>
  <c r="E108" i="32"/>
  <c r="S107" i="32"/>
  <c r="R107" i="32"/>
  <c r="E107" i="32"/>
  <c r="S106" i="32"/>
  <c r="R106" i="32"/>
  <c r="E106" i="32"/>
  <c r="T106" i="32" s="1"/>
  <c r="S105" i="32"/>
  <c r="R105" i="32"/>
  <c r="E105" i="32"/>
  <c r="U105" i="32" s="1"/>
  <c r="S104" i="32"/>
  <c r="R104" i="32"/>
  <c r="E104" i="32"/>
  <c r="T104" i="32" s="1"/>
  <c r="S103" i="32"/>
  <c r="R103" i="32"/>
  <c r="E103" i="32"/>
  <c r="U103" i="32" s="1"/>
  <c r="S102" i="32"/>
  <c r="R102" i="32"/>
  <c r="E102" i="32"/>
  <c r="S101" i="32"/>
  <c r="R101" i="32"/>
  <c r="E101" i="32"/>
  <c r="U101" i="32" s="1"/>
  <c r="S100" i="32"/>
  <c r="R100" i="32"/>
  <c r="E100" i="32"/>
  <c r="U100" i="32" s="1"/>
  <c r="S99" i="32"/>
  <c r="R99" i="32"/>
  <c r="E99" i="32"/>
  <c r="S98" i="32"/>
  <c r="R98" i="32"/>
  <c r="E98" i="32"/>
  <c r="T98" i="32" s="1"/>
  <c r="S97" i="32"/>
  <c r="R97" i="32"/>
  <c r="E97" i="32"/>
  <c r="W96" i="32"/>
  <c r="W113" i="32" s="1"/>
  <c r="V96" i="32"/>
  <c r="V113" i="32" s="1"/>
  <c r="M96" i="32"/>
  <c r="S96" i="32" s="1"/>
  <c r="L96" i="32"/>
  <c r="R96" i="32" s="1"/>
  <c r="K96" i="32"/>
  <c r="K113" i="32" s="1"/>
  <c r="J96" i="32"/>
  <c r="J113" i="32" s="1"/>
  <c r="I96" i="32"/>
  <c r="I113" i="32" s="1"/>
  <c r="H96" i="32"/>
  <c r="G96" i="32"/>
  <c r="G113" i="32" s="1"/>
  <c r="F96" i="32"/>
  <c r="F113" i="32" s="1"/>
  <c r="D96" i="32"/>
  <c r="D113" i="32" s="1"/>
  <c r="C96" i="32"/>
  <c r="C113" i="32" s="1"/>
  <c r="B96" i="32"/>
  <c r="B113" i="32" s="1"/>
  <c r="W114" i="33"/>
  <c r="V114" i="33"/>
  <c r="Q114" i="33"/>
  <c r="P114" i="33"/>
  <c r="O114" i="33"/>
  <c r="N114" i="33"/>
  <c r="M114" i="33"/>
  <c r="S114" i="33" s="1"/>
  <c r="L114" i="33"/>
  <c r="R114" i="33" s="1"/>
  <c r="K114" i="33"/>
  <c r="J114" i="33"/>
  <c r="I114" i="33"/>
  <c r="H114" i="33"/>
  <c r="G114" i="33"/>
  <c r="F114" i="33"/>
  <c r="E114" i="33"/>
  <c r="U114" i="33" s="1"/>
  <c r="D114" i="33"/>
  <c r="C114" i="33"/>
  <c r="B114" i="33"/>
  <c r="Q113" i="33"/>
  <c r="P113" i="33"/>
  <c r="O113" i="33"/>
  <c r="N113" i="33"/>
  <c r="U112" i="33"/>
  <c r="T112" i="33"/>
  <c r="S112" i="33"/>
  <c r="R112" i="33"/>
  <c r="S111" i="33"/>
  <c r="R111" i="33"/>
  <c r="E111" i="33"/>
  <c r="S110" i="33"/>
  <c r="R110" i="33"/>
  <c r="E110" i="33"/>
  <c r="U110" i="33" s="1"/>
  <c r="S109" i="33"/>
  <c r="R109" i="33"/>
  <c r="E109" i="33"/>
  <c r="U109" i="33" s="1"/>
  <c r="S108" i="33"/>
  <c r="R108" i="33"/>
  <c r="E108" i="33"/>
  <c r="S107" i="33"/>
  <c r="R107" i="33"/>
  <c r="E107" i="33"/>
  <c r="T107" i="33" s="1"/>
  <c r="S106" i="33"/>
  <c r="R106" i="33"/>
  <c r="E106" i="33"/>
  <c r="U106" i="33" s="1"/>
  <c r="S105" i="33"/>
  <c r="R105" i="33"/>
  <c r="E105" i="33"/>
  <c r="T105" i="33" s="1"/>
  <c r="S104" i="33"/>
  <c r="R104" i="33"/>
  <c r="E104" i="33"/>
  <c r="U104" i="33" s="1"/>
  <c r="S103" i="33"/>
  <c r="R103" i="33"/>
  <c r="E103" i="33"/>
  <c r="T103" i="33" s="1"/>
  <c r="S102" i="33"/>
  <c r="R102" i="33"/>
  <c r="E102" i="33"/>
  <c r="U102" i="33" s="1"/>
  <c r="S101" i="33"/>
  <c r="R101" i="33"/>
  <c r="E101" i="33"/>
  <c r="U101" i="33" s="1"/>
  <c r="S100" i="33"/>
  <c r="R100" i="33"/>
  <c r="E100" i="33"/>
  <c r="U100" i="33" s="1"/>
  <c r="S99" i="33"/>
  <c r="R99" i="33"/>
  <c r="E99" i="33"/>
  <c r="T99" i="33" s="1"/>
  <c r="S98" i="33"/>
  <c r="R98" i="33"/>
  <c r="E98" i="33"/>
  <c r="U98" i="33" s="1"/>
  <c r="S97" i="33"/>
  <c r="R97" i="33"/>
  <c r="E97" i="33"/>
  <c r="W96" i="33"/>
  <c r="W113" i="33" s="1"/>
  <c r="V96" i="33"/>
  <c r="V113" i="33" s="1"/>
  <c r="M96" i="33"/>
  <c r="M113" i="33" s="1"/>
  <c r="S113" i="33" s="1"/>
  <c r="L96" i="33"/>
  <c r="L113" i="33" s="1"/>
  <c r="R113" i="33" s="1"/>
  <c r="K96" i="33"/>
  <c r="K113" i="33" s="1"/>
  <c r="J96" i="33"/>
  <c r="J113" i="33" s="1"/>
  <c r="I96" i="33"/>
  <c r="I113" i="33" s="1"/>
  <c r="H96" i="33"/>
  <c r="H113" i="33" s="1"/>
  <c r="G96" i="33"/>
  <c r="G113" i="33" s="1"/>
  <c r="F96" i="33"/>
  <c r="F113" i="33" s="1"/>
  <c r="D96" i="33"/>
  <c r="D113" i="33" s="1"/>
  <c r="C96" i="33"/>
  <c r="C113" i="33" s="1"/>
  <c r="B96" i="33"/>
  <c r="B113" i="33" s="1"/>
  <c r="W114" i="34"/>
  <c r="V114" i="34"/>
  <c r="Q114" i="34"/>
  <c r="P114" i="34"/>
  <c r="O114" i="34"/>
  <c r="N114" i="34"/>
  <c r="M114" i="34"/>
  <c r="S114" i="34" s="1"/>
  <c r="L114" i="34"/>
  <c r="R114" i="34" s="1"/>
  <c r="K114" i="34"/>
  <c r="J114" i="34"/>
  <c r="I114" i="34"/>
  <c r="H114" i="34"/>
  <c r="G114" i="34"/>
  <c r="F114" i="34"/>
  <c r="E114" i="34"/>
  <c r="D114" i="34"/>
  <c r="C114" i="34"/>
  <c r="B114" i="34"/>
  <c r="Q113" i="34"/>
  <c r="P113" i="34"/>
  <c r="O113" i="34"/>
  <c r="N113" i="34"/>
  <c r="U112" i="34"/>
  <c r="T112" i="34"/>
  <c r="S112" i="34"/>
  <c r="R112" i="34"/>
  <c r="S111" i="34"/>
  <c r="R111" i="34"/>
  <c r="E111" i="34"/>
  <c r="T111" i="34" s="1"/>
  <c r="S110" i="34"/>
  <c r="R110" i="34"/>
  <c r="E110" i="34"/>
  <c r="U110" i="34" s="1"/>
  <c r="S109" i="34"/>
  <c r="R109" i="34"/>
  <c r="E109" i="34"/>
  <c r="U109" i="34" s="1"/>
  <c r="S108" i="34"/>
  <c r="R108" i="34"/>
  <c r="E108" i="34"/>
  <c r="T108" i="34" s="1"/>
  <c r="S107" i="34"/>
  <c r="R107" i="34"/>
  <c r="E107" i="34"/>
  <c r="U107" i="34" s="1"/>
  <c r="S106" i="34"/>
  <c r="R106" i="34"/>
  <c r="E106" i="34"/>
  <c r="U106" i="34" s="1"/>
  <c r="S105" i="34"/>
  <c r="R105" i="34"/>
  <c r="E105" i="34"/>
  <c r="U105" i="34" s="1"/>
  <c r="S104" i="34"/>
  <c r="R104" i="34"/>
  <c r="E104" i="34"/>
  <c r="T104" i="34" s="1"/>
  <c r="S103" i="34"/>
  <c r="R103" i="34"/>
  <c r="E103" i="34"/>
  <c r="U103" i="34" s="1"/>
  <c r="S102" i="34"/>
  <c r="R102" i="34"/>
  <c r="E102" i="34"/>
  <c r="T102" i="34" s="1"/>
  <c r="S101" i="34"/>
  <c r="R101" i="34"/>
  <c r="E101" i="34"/>
  <c r="U101" i="34" s="1"/>
  <c r="S100" i="34"/>
  <c r="R100" i="34"/>
  <c r="E100" i="34"/>
  <c r="U100" i="34" s="1"/>
  <c r="S99" i="34"/>
  <c r="R99" i="34"/>
  <c r="E99" i="34"/>
  <c r="S98" i="34"/>
  <c r="R98" i="34"/>
  <c r="E98" i="34"/>
  <c r="U98" i="34" s="1"/>
  <c r="S97" i="34"/>
  <c r="R97" i="34"/>
  <c r="E97" i="34"/>
  <c r="U97" i="34" s="1"/>
  <c r="W96" i="34"/>
  <c r="W113" i="34" s="1"/>
  <c r="V96" i="34"/>
  <c r="V113" i="34" s="1"/>
  <c r="M96" i="34"/>
  <c r="M113" i="34" s="1"/>
  <c r="S113" i="34" s="1"/>
  <c r="L96" i="34"/>
  <c r="L113" i="34" s="1"/>
  <c r="R113" i="34" s="1"/>
  <c r="K96" i="34"/>
  <c r="K113" i="34" s="1"/>
  <c r="J96" i="34"/>
  <c r="J113" i="34" s="1"/>
  <c r="I96" i="34"/>
  <c r="I113" i="34" s="1"/>
  <c r="H96" i="34"/>
  <c r="H113" i="34" s="1"/>
  <c r="G96" i="34"/>
  <c r="G113" i="34" s="1"/>
  <c r="F96" i="34"/>
  <c r="F113" i="34" s="1"/>
  <c r="D96" i="34"/>
  <c r="D113" i="34" s="1"/>
  <c r="C96" i="34"/>
  <c r="C113" i="34" s="1"/>
  <c r="B96" i="34"/>
  <c r="B113" i="34" s="1"/>
  <c r="W114" i="35"/>
  <c r="V114" i="35"/>
  <c r="Q114" i="35"/>
  <c r="P114" i="35"/>
  <c r="O114" i="35"/>
  <c r="N114" i="35"/>
  <c r="M114" i="35"/>
  <c r="S114" i="35" s="1"/>
  <c r="L114" i="35"/>
  <c r="R114" i="35" s="1"/>
  <c r="K114" i="35"/>
  <c r="J114" i="35"/>
  <c r="I114" i="35"/>
  <c r="H114" i="35"/>
  <c r="G114" i="35"/>
  <c r="F114" i="35"/>
  <c r="E114" i="35"/>
  <c r="U114" i="35" s="1"/>
  <c r="D114" i="35"/>
  <c r="C114" i="35"/>
  <c r="B114" i="35"/>
  <c r="V113" i="35"/>
  <c r="Q113" i="35"/>
  <c r="P113" i="35"/>
  <c r="O113" i="35"/>
  <c r="N113" i="35"/>
  <c r="U112" i="35"/>
  <c r="T112" i="35"/>
  <c r="S112" i="35"/>
  <c r="R112" i="35"/>
  <c r="S111" i="35"/>
  <c r="R111" i="35"/>
  <c r="E111" i="35"/>
  <c r="T111" i="35" s="1"/>
  <c r="S110" i="35"/>
  <c r="R110" i="35"/>
  <c r="E110" i="35"/>
  <c r="U110" i="35" s="1"/>
  <c r="S109" i="35"/>
  <c r="R109" i="35"/>
  <c r="E109" i="35"/>
  <c r="U109" i="35" s="1"/>
  <c r="S108" i="35"/>
  <c r="R108" i="35"/>
  <c r="E108" i="35"/>
  <c r="S107" i="35"/>
  <c r="R107" i="35"/>
  <c r="E107" i="35"/>
  <c r="U107" i="35" s="1"/>
  <c r="S106" i="35"/>
  <c r="R106" i="35"/>
  <c r="E106" i="35"/>
  <c r="U106" i="35" s="1"/>
  <c r="S105" i="35"/>
  <c r="R105" i="35"/>
  <c r="E105" i="35"/>
  <c r="S104" i="35"/>
  <c r="R104" i="35"/>
  <c r="E104" i="35"/>
  <c r="U104" i="35" s="1"/>
  <c r="S103" i="35"/>
  <c r="R103" i="35"/>
  <c r="E103" i="35"/>
  <c r="T103" i="35" s="1"/>
  <c r="U102" i="35"/>
  <c r="S102" i="35"/>
  <c r="R102" i="35"/>
  <c r="E102" i="35"/>
  <c r="T102" i="35" s="1"/>
  <c r="S101" i="35"/>
  <c r="R101" i="35"/>
  <c r="E101" i="35"/>
  <c r="U101" i="35" s="1"/>
  <c r="S100" i="35"/>
  <c r="R100" i="35"/>
  <c r="E100" i="35"/>
  <c r="S99" i="35"/>
  <c r="R99" i="35"/>
  <c r="E99" i="35"/>
  <c r="S98" i="35"/>
  <c r="R98" i="35"/>
  <c r="E98" i="35"/>
  <c r="T97" i="35"/>
  <c r="S97" i="35"/>
  <c r="R97" i="35"/>
  <c r="E97" i="35"/>
  <c r="U97" i="35" s="1"/>
  <c r="W96" i="35"/>
  <c r="W113" i="35" s="1"/>
  <c r="V96" i="35"/>
  <c r="M96" i="35"/>
  <c r="L96" i="35"/>
  <c r="R96" i="35" s="1"/>
  <c r="K96" i="35"/>
  <c r="K113" i="35" s="1"/>
  <c r="J96" i="35"/>
  <c r="J113" i="35" s="1"/>
  <c r="I96" i="35"/>
  <c r="I113" i="35" s="1"/>
  <c r="H96" i="35"/>
  <c r="H113" i="35" s="1"/>
  <c r="G96" i="35"/>
  <c r="G113" i="35" s="1"/>
  <c r="F96" i="35"/>
  <c r="F113" i="35" s="1"/>
  <c r="D96" i="35"/>
  <c r="D113" i="35" s="1"/>
  <c r="C96" i="35"/>
  <c r="C113" i="35" s="1"/>
  <c r="B96" i="35"/>
  <c r="B113" i="35" s="1"/>
  <c r="W114" i="36"/>
  <c r="V114" i="36"/>
  <c r="Q114" i="36"/>
  <c r="P114" i="36"/>
  <c r="O114" i="36"/>
  <c r="N114" i="36"/>
  <c r="M114" i="36"/>
  <c r="S114" i="36" s="1"/>
  <c r="L114" i="36"/>
  <c r="R114" i="36" s="1"/>
  <c r="K114" i="36"/>
  <c r="J114" i="36"/>
  <c r="I114" i="36"/>
  <c r="H114" i="36"/>
  <c r="G114" i="36"/>
  <c r="F114" i="36"/>
  <c r="E114" i="36"/>
  <c r="D114" i="36"/>
  <c r="C114" i="36"/>
  <c r="B114" i="36"/>
  <c r="Q113" i="36"/>
  <c r="P113" i="36"/>
  <c r="O113" i="36"/>
  <c r="N113" i="36"/>
  <c r="U112" i="36"/>
  <c r="T112" i="36"/>
  <c r="S112" i="36"/>
  <c r="R112" i="36"/>
  <c r="S111" i="36"/>
  <c r="R111" i="36"/>
  <c r="E111" i="36"/>
  <c r="U111" i="36" s="1"/>
  <c r="S110" i="36"/>
  <c r="R110" i="36"/>
  <c r="E110" i="36"/>
  <c r="S109" i="36"/>
  <c r="R109" i="36"/>
  <c r="E109" i="36"/>
  <c r="U109" i="36" s="1"/>
  <c r="S108" i="36"/>
  <c r="R108" i="36"/>
  <c r="E108" i="36"/>
  <c r="U108" i="36" s="1"/>
  <c r="S107" i="36"/>
  <c r="R107" i="36"/>
  <c r="E107" i="36"/>
  <c r="T107" i="36" s="1"/>
  <c r="S106" i="36"/>
  <c r="R106" i="36"/>
  <c r="E106" i="36"/>
  <c r="U106" i="36" s="1"/>
  <c r="S105" i="36"/>
  <c r="R105" i="36"/>
  <c r="E105" i="36"/>
  <c r="U105" i="36" s="1"/>
  <c r="S104" i="36"/>
  <c r="R104" i="36"/>
  <c r="E104" i="36"/>
  <c r="S103" i="36"/>
  <c r="R103" i="36"/>
  <c r="E103" i="36"/>
  <c r="U103" i="36" s="1"/>
  <c r="S102" i="36"/>
  <c r="R102" i="36"/>
  <c r="E102" i="36"/>
  <c r="S101" i="36"/>
  <c r="R101" i="36"/>
  <c r="E101" i="36"/>
  <c r="T101" i="36" s="1"/>
  <c r="S100" i="36"/>
  <c r="R100" i="36"/>
  <c r="E100" i="36"/>
  <c r="U100" i="36" s="1"/>
  <c r="S99" i="36"/>
  <c r="R99" i="36"/>
  <c r="E99" i="36"/>
  <c r="U99" i="36" s="1"/>
  <c r="S98" i="36"/>
  <c r="R98" i="36"/>
  <c r="E98" i="36"/>
  <c r="S97" i="36"/>
  <c r="R97" i="36"/>
  <c r="E97" i="36"/>
  <c r="U97" i="36" s="1"/>
  <c r="W96" i="36"/>
  <c r="W113" i="36" s="1"/>
  <c r="V96" i="36"/>
  <c r="V113" i="36" s="1"/>
  <c r="M96" i="36"/>
  <c r="M113" i="36" s="1"/>
  <c r="S113" i="36" s="1"/>
  <c r="L96" i="36"/>
  <c r="R96" i="36" s="1"/>
  <c r="K96" i="36"/>
  <c r="K113" i="36" s="1"/>
  <c r="J96" i="36"/>
  <c r="J113" i="36" s="1"/>
  <c r="I96" i="36"/>
  <c r="I113" i="36" s="1"/>
  <c r="H96" i="36"/>
  <c r="H113" i="36" s="1"/>
  <c r="G96" i="36"/>
  <c r="G113" i="36" s="1"/>
  <c r="F96" i="36"/>
  <c r="F113" i="36" s="1"/>
  <c r="D96" i="36"/>
  <c r="D113" i="36" s="1"/>
  <c r="C96" i="36"/>
  <c r="C113" i="36" s="1"/>
  <c r="B96" i="36"/>
  <c r="B113" i="36" s="1"/>
  <c r="W114" i="37"/>
  <c r="V114" i="37"/>
  <c r="Q114" i="37"/>
  <c r="P114" i="37"/>
  <c r="O114" i="37"/>
  <c r="N114" i="37"/>
  <c r="M114" i="37"/>
  <c r="S114" i="37" s="1"/>
  <c r="L114" i="37"/>
  <c r="R114" i="37" s="1"/>
  <c r="K114" i="37"/>
  <c r="J114" i="37"/>
  <c r="I114" i="37"/>
  <c r="H114" i="37"/>
  <c r="G114" i="37"/>
  <c r="F114" i="37"/>
  <c r="E114" i="37"/>
  <c r="U114" i="37" s="1"/>
  <c r="D114" i="37"/>
  <c r="C114" i="37"/>
  <c r="B114" i="37"/>
  <c r="Q113" i="37"/>
  <c r="P113" i="37"/>
  <c r="O113" i="37"/>
  <c r="N113" i="37"/>
  <c r="U112" i="37"/>
  <c r="T112" i="37"/>
  <c r="S112" i="37"/>
  <c r="R112" i="37"/>
  <c r="T111" i="37"/>
  <c r="S111" i="37"/>
  <c r="R111" i="37"/>
  <c r="E111" i="37"/>
  <c r="U111" i="37" s="1"/>
  <c r="S110" i="37"/>
  <c r="R110" i="37"/>
  <c r="E110" i="37"/>
  <c r="U110" i="37" s="1"/>
  <c r="S109" i="37"/>
  <c r="R109" i="37"/>
  <c r="E109" i="37"/>
  <c r="U109" i="37" s="1"/>
  <c r="S108" i="37"/>
  <c r="R108" i="37"/>
  <c r="E108" i="37"/>
  <c r="U108" i="37" s="1"/>
  <c r="U107" i="37"/>
  <c r="T107" i="37"/>
  <c r="S107" i="37"/>
  <c r="R107" i="37"/>
  <c r="E107" i="37"/>
  <c r="S106" i="37"/>
  <c r="R106" i="37"/>
  <c r="E106" i="37"/>
  <c r="U106" i="37" s="1"/>
  <c r="S105" i="37"/>
  <c r="R105" i="37"/>
  <c r="E105" i="37"/>
  <c r="T105" i="37" s="1"/>
  <c r="S104" i="37"/>
  <c r="R104" i="37"/>
  <c r="E104" i="37"/>
  <c r="S103" i="37"/>
  <c r="R103" i="37"/>
  <c r="E103" i="37"/>
  <c r="U103" i="37" s="1"/>
  <c r="S102" i="37"/>
  <c r="R102" i="37"/>
  <c r="E102" i="37"/>
  <c r="S101" i="37"/>
  <c r="R101" i="37"/>
  <c r="E101" i="37"/>
  <c r="U101" i="37" s="1"/>
  <c r="S100" i="37"/>
  <c r="R100" i="37"/>
  <c r="E100" i="37"/>
  <c r="U100" i="37" s="1"/>
  <c r="S99" i="37"/>
  <c r="R99" i="37"/>
  <c r="E99" i="37"/>
  <c r="U99" i="37" s="1"/>
  <c r="S98" i="37"/>
  <c r="R98" i="37"/>
  <c r="E98" i="37"/>
  <c r="U98" i="37" s="1"/>
  <c r="S97" i="37"/>
  <c r="R97" i="37"/>
  <c r="E97" i="37"/>
  <c r="T97" i="37" s="1"/>
  <c r="W96" i="37"/>
  <c r="W113" i="37" s="1"/>
  <c r="V96" i="37"/>
  <c r="V113" i="37" s="1"/>
  <c r="M96" i="37"/>
  <c r="S96" i="37" s="1"/>
  <c r="L96" i="37"/>
  <c r="R96" i="37" s="1"/>
  <c r="K96" i="37"/>
  <c r="K113" i="37" s="1"/>
  <c r="J96" i="37"/>
  <c r="J113" i="37" s="1"/>
  <c r="I96" i="37"/>
  <c r="I113" i="37" s="1"/>
  <c r="H96" i="37"/>
  <c r="H113" i="37" s="1"/>
  <c r="G96" i="37"/>
  <c r="G113" i="37" s="1"/>
  <c r="F96" i="37"/>
  <c r="F113" i="37" s="1"/>
  <c r="D96" i="37"/>
  <c r="D113" i="37" s="1"/>
  <c r="C96" i="37"/>
  <c r="C113" i="37" s="1"/>
  <c r="B96" i="37"/>
  <c r="B113" i="37" s="1"/>
  <c r="W114" i="38"/>
  <c r="V114" i="38"/>
  <c r="Q114" i="38"/>
  <c r="P114" i="38"/>
  <c r="O114" i="38"/>
  <c r="N114" i="38"/>
  <c r="M114" i="38"/>
  <c r="S114" i="38" s="1"/>
  <c r="L114" i="38"/>
  <c r="R114" i="38" s="1"/>
  <c r="K114" i="38"/>
  <c r="J114" i="38"/>
  <c r="I114" i="38"/>
  <c r="H114" i="38"/>
  <c r="G114" i="38"/>
  <c r="F114" i="38"/>
  <c r="E114" i="38"/>
  <c r="U114" i="38" s="1"/>
  <c r="D114" i="38"/>
  <c r="C114" i="38"/>
  <c r="B114" i="38"/>
  <c r="Q113" i="38"/>
  <c r="P113" i="38"/>
  <c r="O113" i="38"/>
  <c r="N113" i="38"/>
  <c r="U112" i="38"/>
  <c r="T112" i="38"/>
  <c r="S112" i="38"/>
  <c r="R112" i="38"/>
  <c r="S111" i="38"/>
  <c r="R111" i="38"/>
  <c r="E111" i="38"/>
  <c r="S110" i="38"/>
  <c r="R110" i="38"/>
  <c r="E110" i="38"/>
  <c r="U110" i="38" s="1"/>
  <c r="S109" i="38"/>
  <c r="R109" i="38"/>
  <c r="E109" i="38"/>
  <c r="U109" i="38" s="1"/>
  <c r="S108" i="38"/>
  <c r="R108" i="38"/>
  <c r="E108" i="38"/>
  <c r="U108" i="38" s="1"/>
  <c r="S107" i="38"/>
  <c r="R107" i="38"/>
  <c r="E107" i="38"/>
  <c r="U107" i="38" s="1"/>
  <c r="S106" i="38"/>
  <c r="R106" i="38"/>
  <c r="E106" i="38"/>
  <c r="T106" i="38" s="1"/>
  <c r="S105" i="38"/>
  <c r="R105" i="38"/>
  <c r="E105" i="38"/>
  <c r="T105" i="38" s="1"/>
  <c r="S104" i="38"/>
  <c r="R104" i="38"/>
  <c r="E104" i="38"/>
  <c r="U104" i="38" s="1"/>
  <c r="S103" i="38"/>
  <c r="R103" i="38"/>
  <c r="E103" i="38"/>
  <c r="T103" i="38" s="1"/>
  <c r="S102" i="38"/>
  <c r="R102" i="38"/>
  <c r="E102" i="38"/>
  <c r="U102" i="38" s="1"/>
  <c r="S101" i="38"/>
  <c r="R101" i="38"/>
  <c r="E101" i="38"/>
  <c r="U101" i="38" s="1"/>
  <c r="S100" i="38"/>
  <c r="R100" i="38"/>
  <c r="E100" i="38"/>
  <c r="U100" i="38" s="1"/>
  <c r="S99" i="38"/>
  <c r="R99" i="38"/>
  <c r="E99" i="38"/>
  <c r="U99" i="38" s="1"/>
  <c r="S98" i="38"/>
  <c r="R98" i="38"/>
  <c r="E98" i="38"/>
  <c r="U97" i="38"/>
  <c r="S97" i="38"/>
  <c r="R97" i="38"/>
  <c r="E97" i="38"/>
  <c r="T97" i="38" s="1"/>
  <c r="W96" i="38"/>
  <c r="W113" i="38" s="1"/>
  <c r="V96" i="38"/>
  <c r="V113" i="38" s="1"/>
  <c r="R96" i="38"/>
  <c r="M96" i="38"/>
  <c r="S96" i="38" s="1"/>
  <c r="L96" i="38"/>
  <c r="L113" i="38" s="1"/>
  <c r="R113" i="38" s="1"/>
  <c r="K96" i="38"/>
  <c r="K113" i="38" s="1"/>
  <c r="J96" i="38"/>
  <c r="J113" i="38" s="1"/>
  <c r="I96" i="38"/>
  <c r="I113" i="38" s="1"/>
  <c r="H96" i="38"/>
  <c r="H113" i="38" s="1"/>
  <c r="G96" i="38"/>
  <c r="G113" i="38" s="1"/>
  <c r="F96" i="38"/>
  <c r="F113" i="38" s="1"/>
  <c r="D96" i="38"/>
  <c r="D113" i="38" s="1"/>
  <c r="C96" i="38"/>
  <c r="C113" i="38" s="1"/>
  <c r="B96" i="38"/>
  <c r="B113" i="38" s="1"/>
  <c r="W114" i="39"/>
  <c r="V114" i="39"/>
  <c r="Q114" i="39"/>
  <c r="P114" i="39"/>
  <c r="O114" i="39"/>
  <c r="N114" i="39"/>
  <c r="M114" i="39"/>
  <c r="S114" i="39" s="1"/>
  <c r="L114" i="39"/>
  <c r="R114" i="39" s="1"/>
  <c r="K114" i="39"/>
  <c r="J114" i="39"/>
  <c r="I114" i="39"/>
  <c r="H114" i="39"/>
  <c r="G114" i="39"/>
  <c r="F114" i="39"/>
  <c r="E114" i="39"/>
  <c r="U114" i="39" s="1"/>
  <c r="D114" i="39"/>
  <c r="C114" i="39"/>
  <c r="B114" i="39"/>
  <c r="Q113" i="39"/>
  <c r="P113" i="39"/>
  <c r="O113" i="39"/>
  <c r="N113" i="39"/>
  <c r="U112" i="39"/>
  <c r="T112" i="39"/>
  <c r="S112" i="39"/>
  <c r="R112" i="39"/>
  <c r="S111" i="39"/>
  <c r="R111" i="39"/>
  <c r="E111" i="39"/>
  <c r="U111" i="39" s="1"/>
  <c r="S110" i="39"/>
  <c r="R110" i="39"/>
  <c r="E110" i="39"/>
  <c r="U110" i="39" s="1"/>
  <c r="S109" i="39"/>
  <c r="R109" i="39"/>
  <c r="E109" i="39"/>
  <c r="S108" i="39"/>
  <c r="R108" i="39"/>
  <c r="E108" i="39"/>
  <c r="U108" i="39" s="1"/>
  <c r="S107" i="39"/>
  <c r="R107" i="39"/>
  <c r="E107" i="39"/>
  <c r="S106" i="39"/>
  <c r="R106" i="39"/>
  <c r="E106" i="39"/>
  <c r="T106" i="39" s="1"/>
  <c r="S105" i="39"/>
  <c r="R105" i="39"/>
  <c r="E105" i="39"/>
  <c r="U104" i="39"/>
  <c r="S104" i="39"/>
  <c r="R104" i="39"/>
  <c r="E104" i="39"/>
  <c r="T104" i="39" s="1"/>
  <c r="S103" i="39"/>
  <c r="R103" i="39"/>
  <c r="E103" i="39"/>
  <c r="U103" i="39" s="1"/>
  <c r="S102" i="39"/>
  <c r="R102" i="39"/>
  <c r="E102" i="39"/>
  <c r="U102" i="39" s="1"/>
  <c r="S101" i="39"/>
  <c r="R101" i="39"/>
  <c r="E101" i="39"/>
  <c r="S100" i="39"/>
  <c r="R100" i="39"/>
  <c r="E100" i="39"/>
  <c r="U100" i="39" s="1"/>
  <c r="S99" i="39"/>
  <c r="R99" i="39"/>
  <c r="E99" i="39"/>
  <c r="T99" i="39" s="1"/>
  <c r="S98" i="39"/>
  <c r="R98" i="39"/>
  <c r="E98" i="39"/>
  <c r="T98" i="39" s="1"/>
  <c r="S97" i="39"/>
  <c r="R97" i="39"/>
  <c r="E97" i="39"/>
  <c r="W96" i="39"/>
  <c r="W113" i="39" s="1"/>
  <c r="V96" i="39"/>
  <c r="V113" i="39" s="1"/>
  <c r="S96" i="39"/>
  <c r="M96" i="39"/>
  <c r="M113" i="39" s="1"/>
  <c r="S113" i="39" s="1"/>
  <c r="L96" i="39"/>
  <c r="L113" i="39" s="1"/>
  <c r="R113" i="39" s="1"/>
  <c r="K96" i="39"/>
  <c r="K113" i="39" s="1"/>
  <c r="J96" i="39"/>
  <c r="J113" i="39" s="1"/>
  <c r="I96" i="39"/>
  <c r="I113" i="39" s="1"/>
  <c r="H96" i="39"/>
  <c r="H113" i="39" s="1"/>
  <c r="G96" i="39"/>
  <c r="G113" i="39" s="1"/>
  <c r="F96" i="39"/>
  <c r="F113" i="39" s="1"/>
  <c r="D96" i="39"/>
  <c r="D113" i="39" s="1"/>
  <c r="C96" i="39"/>
  <c r="C113" i="39" s="1"/>
  <c r="B96" i="39"/>
  <c r="B113" i="39" s="1"/>
  <c r="W114" i="40"/>
  <c r="V114" i="40"/>
  <c r="Q114" i="40"/>
  <c r="P114" i="40"/>
  <c r="O114" i="40"/>
  <c r="N114" i="40"/>
  <c r="M114" i="40"/>
  <c r="S114" i="40" s="1"/>
  <c r="L114" i="40"/>
  <c r="R114" i="40" s="1"/>
  <c r="K114" i="40"/>
  <c r="J114" i="40"/>
  <c r="I114" i="40"/>
  <c r="H114" i="40"/>
  <c r="G114" i="40"/>
  <c r="F114" i="40"/>
  <c r="E114" i="40"/>
  <c r="U114" i="40" s="1"/>
  <c r="D114" i="40"/>
  <c r="C114" i="40"/>
  <c r="B114" i="40"/>
  <c r="V113" i="40"/>
  <c r="Q113" i="40"/>
  <c r="P113" i="40"/>
  <c r="O113" i="40"/>
  <c r="N113" i="40"/>
  <c r="I113" i="40"/>
  <c r="U112" i="40"/>
  <c r="T112" i="40"/>
  <c r="S112" i="40"/>
  <c r="R112" i="40"/>
  <c r="S111" i="40"/>
  <c r="R111" i="40"/>
  <c r="E111" i="40"/>
  <c r="U111" i="40" s="1"/>
  <c r="S110" i="40"/>
  <c r="R110" i="40"/>
  <c r="E110" i="40"/>
  <c r="S109" i="40"/>
  <c r="R109" i="40"/>
  <c r="E109" i="40"/>
  <c r="U109" i="40" s="1"/>
  <c r="S108" i="40"/>
  <c r="R108" i="40"/>
  <c r="E108" i="40"/>
  <c r="T108" i="40" s="1"/>
  <c r="U107" i="40"/>
  <c r="S107" i="40"/>
  <c r="R107" i="40"/>
  <c r="E107" i="40"/>
  <c r="T107" i="40" s="1"/>
  <c r="S106" i="40"/>
  <c r="R106" i="40"/>
  <c r="E106" i="40"/>
  <c r="U106" i="40" s="1"/>
  <c r="U105" i="40"/>
  <c r="S105" i="40"/>
  <c r="R105" i="40"/>
  <c r="E105" i="40"/>
  <c r="T105" i="40" s="1"/>
  <c r="S104" i="40"/>
  <c r="R104" i="40"/>
  <c r="E104" i="40"/>
  <c r="U104" i="40" s="1"/>
  <c r="S103" i="40"/>
  <c r="R103" i="40"/>
  <c r="E103" i="40"/>
  <c r="U103" i="40" s="1"/>
  <c r="S102" i="40"/>
  <c r="R102" i="40"/>
  <c r="E102" i="40"/>
  <c r="U102" i="40" s="1"/>
  <c r="S101" i="40"/>
  <c r="R101" i="40"/>
  <c r="E101" i="40"/>
  <c r="U101" i="40" s="1"/>
  <c r="S100" i="40"/>
  <c r="R100" i="40"/>
  <c r="E100" i="40"/>
  <c r="T100" i="40" s="1"/>
  <c r="S99" i="40"/>
  <c r="R99" i="40"/>
  <c r="E99" i="40"/>
  <c r="U99" i="40" s="1"/>
  <c r="S98" i="40"/>
  <c r="R98" i="40"/>
  <c r="E98" i="40"/>
  <c r="S97" i="40"/>
  <c r="R97" i="40"/>
  <c r="E97" i="40"/>
  <c r="U97" i="40" s="1"/>
  <c r="W96" i="40"/>
  <c r="W113" i="40" s="1"/>
  <c r="V96" i="40"/>
  <c r="M96" i="40"/>
  <c r="L96" i="40"/>
  <c r="R96" i="40" s="1"/>
  <c r="K96" i="40"/>
  <c r="K113" i="40" s="1"/>
  <c r="J96" i="40"/>
  <c r="J113" i="40" s="1"/>
  <c r="I96" i="40"/>
  <c r="H96" i="40"/>
  <c r="H113" i="40" s="1"/>
  <c r="G96" i="40"/>
  <c r="G113" i="40" s="1"/>
  <c r="F96" i="40"/>
  <c r="F113" i="40" s="1"/>
  <c r="D96" i="40"/>
  <c r="D113" i="40" s="1"/>
  <c r="C96" i="40"/>
  <c r="C113" i="40" s="1"/>
  <c r="B96" i="40"/>
  <c r="B113" i="40" s="1"/>
  <c r="W114" i="1"/>
  <c r="V114" i="1"/>
  <c r="Q114" i="1"/>
  <c r="P114" i="1"/>
  <c r="O114" i="1"/>
  <c r="N114" i="1"/>
  <c r="M114" i="1"/>
  <c r="S114" i="1" s="1"/>
  <c r="L114" i="1"/>
  <c r="R114" i="1" s="1"/>
  <c r="K114" i="1"/>
  <c r="J114" i="1"/>
  <c r="I114" i="1"/>
  <c r="H114" i="1"/>
  <c r="G114" i="1"/>
  <c r="F114" i="1"/>
  <c r="E114" i="1"/>
  <c r="T114" i="1" s="1"/>
  <c r="D114" i="1"/>
  <c r="C114" i="1"/>
  <c r="B114" i="1"/>
  <c r="Q113" i="1"/>
  <c r="P113" i="1"/>
  <c r="O113" i="1"/>
  <c r="N113" i="1"/>
  <c r="C113" i="1"/>
  <c r="U112" i="1"/>
  <c r="T112" i="1"/>
  <c r="S112" i="1"/>
  <c r="R112" i="1"/>
  <c r="S111" i="1"/>
  <c r="R111" i="1"/>
  <c r="E111" i="1"/>
  <c r="S110" i="1"/>
  <c r="R110" i="1"/>
  <c r="E110" i="1"/>
  <c r="U110" i="1" s="1"/>
  <c r="S109" i="1"/>
  <c r="R109" i="1"/>
  <c r="E109" i="1"/>
  <c r="S108" i="1"/>
  <c r="R108" i="1"/>
  <c r="E108" i="1"/>
  <c r="S107" i="1"/>
  <c r="R107" i="1"/>
  <c r="E107" i="1"/>
  <c r="S106" i="1"/>
  <c r="R106" i="1"/>
  <c r="E106" i="1"/>
  <c r="S105" i="1"/>
  <c r="R105" i="1"/>
  <c r="E105" i="1"/>
  <c r="U105" i="1" s="1"/>
  <c r="S104" i="1"/>
  <c r="R104" i="1"/>
  <c r="E104" i="1"/>
  <c r="U104" i="1" s="1"/>
  <c r="S103" i="1"/>
  <c r="R103" i="1"/>
  <c r="E103" i="1"/>
  <c r="S102" i="1"/>
  <c r="R102" i="1"/>
  <c r="E102" i="1"/>
  <c r="U102" i="1" s="1"/>
  <c r="S101" i="1"/>
  <c r="R101" i="1"/>
  <c r="E101" i="1"/>
  <c r="S100" i="1"/>
  <c r="R100" i="1"/>
  <c r="E100" i="1"/>
  <c r="U100" i="1" s="1"/>
  <c r="S99" i="1"/>
  <c r="R99" i="1"/>
  <c r="E99" i="1"/>
  <c r="S98" i="1"/>
  <c r="R98" i="1"/>
  <c r="E98" i="1"/>
  <c r="U98" i="1" s="1"/>
  <c r="S97" i="1"/>
  <c r="R97" i="1"/>
  <c r="E97" i="1"/>
  <c r="U97" i="1" s="1"/>
  <c r="W96" i="1"/>
  <c r="W113" i="1" s="1"/>
  <c r="V96" i="1"/>
  <c r="V113" i="1" s="1"/>
  <c r="M96" i="1"/>
  <c r="S96" i="1" s="1"/>
  <c r="L96" i="1"/>
  <c r="L113" i="1" s="1"/>
  <c r="R113" i="1" s="1"/>
  <c r="K96" i="1"/>
  <c r="K113" i="1" s="1"/>
  <c r="J96" i="1"/>
  <c r="J113" i="1" s="1"/>
  <c r="I96" i="1"/>
  <c r="I113" i="1" s="1"/>
  <c r="H96" i="1"/>
  <c r="H113" i="1" s="1"/>
  <c r="G96" i="1"/>
  <c r="G113" i="1" s="1"/>
  <c r="F96" i="1"/>
  <c r="F113" i="1" s="1"/>
  <c r="D96" i="1"/>
  <c r="D113" i="1" s="1"/>
  <c r="C96" i="1"/>
  <c r="B96" i="1"/>
  <c r="B113" i="1" s="1"/>
  <c r="E84" i="2"/>
  <c r="E83" i="2"/>
  <c r="E82" i="2"/>
  <c r="E81" i="2"/>
  <c r="W80" i="2"/>
  <c r="V80" i="2"/>
  <c r="M80" i="2"/>
  <c r="L80" i="2"/>
  <c r="K80" i="2"/>
  <c r="J80" i="2"/>
  <c r="I80" i="2"/>
  <c r="H80" i="2"/>
  <c r="G80" i="2"/>
  <c r="F80" i="2"/>
  <c r="D80" i="2"/>
  <c r="C80" i="2"/>
  <c r="B80" i="2"/>
  <c r="A77" i="2"/>
  <c r="E84" i="3"/>
  <c r="E83" i="3"/>
  <c r="E82" i="3"/>
  <c r="E81" i="3"/>
  <c r="W80" i="3"/>
  <c r="V80" i="3"/>
  <c r="M80" i="3"/>
  <c r="L80" i="3"/>
  <c r="K80" i="3"/>
  <c r="J80" i="3"/>
  <c r="I80" i="3"/>
  <c r="H80" i="3"/>
  <c r="G80" i="3"/>
  <c r="F80" i="3"/>
  <c r="D80" i="3"/>
  <c r="C80" i="3"/>
  <c r="B80" i="3"/>
  <c r="A77" i="3"/>
  <c r="E84" i="4"/>
  <c r="E83" i="4"/>
  <c r="E82" i="4"/>
  <c r="E81" i="4"/>
  <c r="W80" i="4"/>
  <c r="V80" i="4"/>
  <c r="M80" i="4"/>
  <c r="L80" i="4"/>
  <c r="K80" i="4"/>
  <c r="J80" i="4"/>
  <c r="I80" i="4"/>
  <c r="H80" i="4"/>
  <c r="G80" i="4"/>
  <c r="F80" i="4"/>
  <c r="D80" i="4"/>
  <c r="C80" i="4"/>
  <c r="B80" i="4"/>
  <c r="A77" i="4"/>
  <c r="E84" i="5"/>
  <c r="E83" i="5"/>
  <c r="E82" i="5"/>
  <c r="E81" i="5"/>
  <c r="W80" i="5"/>
  <c r="V80" i="5"/>
  <c r="M80" i="5"/>
  <c r="L80" i="5"/>
  <c r="K80" i="5"/>
  <c r="J80" i="5"/>
  <c r="I80" i="5"/>
  <c r="H80" i="5"/>
  <c r="G80" i="5"/>
  <c r="F80" i="5"/>
  <c r="D80" i="5"/>
  <c r="C80" i="5"/>
  <c r="B80" i="5"/>
  <c r="A77" i="5"/>
  <c r="E84" i="6"/>
  <c r="E83" i="6"/>
  <c r="E82" i="6"/>
  <c r="E81" i="6"/>
  <c r="W80" i="6"/>
  <c r="V80" i="6"/>
  <c r="M80" i="6"/>
  <c r="L80" i="6"/>
  <c r="K80" i="6"/>
  <c r="J80" i="6"/>
  <c r="I80" i="6"/>
  <c r="H80" i="6"/>
  <c r="G80" i="6"/>
  <c r="F80" i="6"/>
  <c r="D80" i="6"/>
  <c r="C80" i="6"/>
  <c r="B80" i="6"/>
  <c r="A77" i="6"/>
  <c r="E84" i="7"/>
  <c r="E83" i="7"/>
  <c r="E82" i="7"/>
  <c r="E81" i="7"/>
  <c r="E80" i="7" s="1"/>
  <c r="W80" i="7"/>
  <c r="V80" i="7"/>
  <c r="M80" i="7"/>
  <c r="L80" i="7"/>
  <c r="K80" i="7"/>
  <c r="J80" i="7"/>
  <c r="I80" i="7"/>
  <c r="H80" i="7"/>
  <c r="G80" i="7"/>
  <c r="F80" i="7"/>
  <c r="D80" i="7"/>
  <c r="C80" i="7"/>
  <c r="B80" i="7"/>
  <c r="A77" i="7"/>
  <c r="E84" i="8"/>
  <c r="E83" i="8"/>
  <c r="E82" i="8"/>
  <c r="E81" i="8"/>
  <c r="W80" i="8"/>
  <c r="V80" i="8"/>
  <c r="M80" i="8"/>
  <c r="L80" i="8"/>
  <c r="K80" i="8"/>
  <c r="J80" i="8"/>
  <c r="I80" i="8"/>
  <c r="H80" i="8"/>
  <c r="G80" i="8"/>
  <c r="F80" i="8"/>
  <c r="D80" i="8"/>
  <c r="C80" i="8"/>
  <c r="B80" i="8"/>
  <c r="A77" i="8"/>
  <c r="E84" i="9"/>
  <c r="E83" i="9"/>
  <c r="E82" i="9"/>
  <c r="E81" i="9"/>
  <c r="W80" i="9"/>
  <c r="V80" i="9"/>
  <c r="M80" i="9"/>
  <c r="L80" i="9"/>
  <c r="K80" i="9"/>
  <c r="J80" i="9"/>
  <c r="I80" i="9"/>
  <c r="H80" i="9"/>
  <c r="G80" i="9"/>
  <c r="F80" i="9"/>
  <c r="D80" i="9"/>
  <c r="C80" i="9"/>
  <c r="B80" i="9"/>
  <c r="A77" i="9"/>
  <c r="E84" i="10"/>
  <c r="E83" i="10"/>
  <c r="E82" i="10"/>
  <c r="E81" i="10"/>
  <c r="W80" i="10"/>
  <c r="V80" i="10"/>
  <c r="M80" i="10"/>
  <c r="L80" i="10"/>
  <c r="K80" i="10"/>
  <c r="J80" i="10"/>
  <c r="I80" i="10"/>
  <c r="H80" i="10"/>
  <c r="G80" i="10"/>
  <c r="F80" i="10"/>
  <c r="D80" i="10"/>
  <c r="C80" i="10"/>
  <c r="B80" i="10"/>
  <c r="A77" i="10"/>
  <c r="E84" i="11"/>
  <c r="E83" i="11"/>
  <c r="E82" i="11"/>
  <c r="E81" i="11"/>
  <c r="W80" i="11"/>
  <c r="V80" i="11"/>
  <c r="M80" i="11"/>
  <c r="L80" i="11"/>
  <c r="K80" i="11"/>
  <c r="J80" i="11"/>
  <c r="I80" i="11"/>
  <c r="H80" i="11"/>
  <c r="G80" i="11"/>
  <c r="F80" i="11"/>
  <c r="D80" i="11"/>
  <c r="C80" i="11"/>
  <c r="B80" i="11"/>
  <c r="A77" i="11"/>
  <c r="E84" i="12"/>
  <c r="E83" i="12"/>
  <c r="E82" i="12"/>
  <c r="E81" i="12"/>
  <c r="W80" i="12"/>
  <c r="V80" i="12"/>
  <c r="M80" i="12"/>
  <c r="L80" i="12"/>
  <c r="K80" i="12"/>
  <c r="J80" i="12"/>
  <c r="I80" i="12"/>
  <c r="H80" i="12"/>
  <c r="G80" i="12"/>
  <c r="F80" i="12"/>
  <c r="D80" i="12"/>
  <c r="C80" i="12"/>
  <c r="B80" i="12"/>
  <c r="A77" i="12"/>
  <c r="E84" i="13"/>
  <c r="E83" i="13"/>
  <c r="E82" i="13"/>
  <c r="E81" i="13"/>
  <c r="W80" i="13"/>
  <c r="V80" i="13"/>
  <c r="M80" i="13"/>
  <c r="L80" i="13"/>
  <c r="K80" i="13"/>
  <c r="J80" i="13"/>
  <c r="I80" i="13"/>
  <c r="H80" i="13"/>
  <c r="G80" i="13"/>
  <c r="F80" i="13"/>
  <c r="D80" i="13"/>
  <c r="C80" i="13"/>
  <c r="B80" i="13"/>
  <c r="A77" i="13"/>
  <c r="E84" i="14"/>
  <c r="E83" i="14"/>
  <c r="E82" i="14"/>
  <c r="E81" i="14"/>
  <c r="W80" i="14"/>
  <c r="V80" i="14"/>
  <c r="M80" i="14"/>
  <c r="L80" i="14"/>
  <c r="K80" i="14"/>
  <c r="J80" i="14"/>
  <c r="I80" i="14"/>
  <c r="H80" i="14"/>
  <c r="G80" i="14"/>
  <c r="F80" i="14"/>
  <c r="D80" i="14"/>
  <c r="C80" i="14"/>
  <c r="B80" i="14"/>
  <c r="A77" i="14"/>
  <c r="E84" i="15"/>
  <c r="E83" i="15"/>
  <c r="E82" i="15"/>
  <c r="E81" i="15"/>
  <c r="W80" i="15"/>
  <c r="V80" i="15"/>
  <c r="M80" i="15"/>
  <c r="L80" i="15"/>
  <c r="K80" i="15"/>
  <c r="J80" i="15"/>
  <c r="I80" i="15"/>
  <c r="H80" i="15"/>
  <c r="G80" i="15"/>
  <c r="F80" i="15"/>
  <c r="D80" i="15"/>
  <c r="C80" i="15"/>
  <c r="B80" i="15"/>
  <c r="A77" i="15"/>
  <c r="E84" i="16"/>
  <c r="E83" i="16"/>
  <c r="E82" i="16"/>
  <c r="E81" i="16"/>
  <c r="W80" i="16"/>
  <c r="V80" i="16"/>
  <c r="M80" i="16"/>
  <c r="L80" i="16"/>
  <c r="K80" i="16"/>
  <c r="J80" i="16"/>
  <c r="I80" i="16"/>
  <c r="H80" i="16"/>
  <c r="G80" i="16"/>
  <c r="F80" i="16"/>
  <c r="D80" i="16"/>
  <c r="C80" i="16"/>
  <c r="B80" i="16"/>
  <c r="A77" i="16"/>
  <c r="E84" i="17"/>
  <c r="E83" i="17"/>
  <c r="E82" i="17"/>
  <c r="E81" i="17"/>
  <c r="W80" i="17"/>
  <c r="V80" i="17"/>
  <c r="M80" i="17"/>
  <c r="L80" i="17"/>
  <c r="K80" i="17"/>
  <c r="J80" i="17"/>
  <c r="I80" i="17"/>
  <c r="H80" i="17"/>
  <c r="G80" i="17"/>
  <c r="F80" i="17"/>
  <c r="D80" i="17"/>
  <c r="C80" i="17"/>
  <c r="B80" i="17"/>
  <c r="A77" i="17"/>
  <c r="E84" i="18"/>
  <c r="E83" i="18"/>
  <c r="E82" i="18"/>
  <c r="E81" i="18"/>
  <c r="W80" i="18"/>
  <c r="V80" i="18"/>
  <c r="M80" i="18"/>
  <c r="L80" i="18"/>
  <c r="K80" i="18"/>
  <c r="J80" i="18"/>
  <c r="I80" i="18"/>
  <c r="H80" i="18"/>
  <c r="G80" i="18"/>
  <c r="F80" i="18"/>
  <c r="D80" i="18"/>
  <c r="C80" i="18"/>
  <c r="B80" i="18"/>
  <c r="A77" i="18"/>
  <c r="E84" i="19"/>
  <c r="E83" i="19"/>
  <c r="E82" i="19"/>
  <c r="E81" i="19"/>
  <c r="W80" i="19"/>
  <c r="V80" i="19"/>
  <c r="M80" i="19"/>
  <c r="L80" i="19"/>
  <c r="K80" i="19"/>
  <c r="J80" i="19"/>
  <c r="I80" i="19"/>
  <c r="H80" i="19"/>
  <c r="G80" i="19"/>
  <c r="F80" i="19"/>
  <c r="D80" i="19"/>
  <c r="C80" i="19"/>
  <c r="B80" i="19"/>
  <c r="A77" i="19"/>
  <c r="E84" i="20"/>
  <c r="E83" i="20"/>
  <c r="E82" i="20"/>
  <c r="E81" i="20"/>
  <c r="W80" i="20"/>
  <c r="V80" i="20"/>
  <c r="M80" i="20"/>
  <c r="L80" i="20"/>
  <c r="K80" i="20"/>
  <c r="J80" i="20"/>
  <c r="I80" i="20"/>
  <c r="H80" i="20"/>
  <c r="G80" i="20"/>
  <c r="F80" i="20"/>
  <c r="D80" i="20"/>
  <c r="C80" i="20"/>
  <c r="B80" i="20"/>
  <c r="A77" i="20"/>
  <c r="E84" i="21"/>
  <c r="E83" i="21"/>
  <c r="E80" i="21" s="1"/>
  <c r="E82" i="21"/>
  <c r="E81" i="21"/>
  <c r="W80" i="21"/>
  <c r="V80" i="21"/>
  <c r="M80" i="21"/>
  <c r="L80" i="21"/>
  <c r="K80" i="21"/>
  <c r="J80" i="21"/>
  <c r="I80" i="21"/>
  <c r="H80" i="21"/>
  <c r="G80" i="21"/>
  <c r="F80" i="21"/>
  <c r="D80" i="21"/>
  <c r="C80" i="21"/>
  <c r="B80" i="21"/>
  <c r="A77" i="21"/>
  <c r="E84" i="22"/>
  <c r="E83" i="22"/>
  <c r="E82" i="22"/>
  <c r="E81" i="22"/>
  <c r="E80" i="22" s="1"/>
  <c r="W80" i="22"/>
  <c r="V80" i="22"/>
  <c r="M80" i="22"/>
  <c r="L80" i="22"/>
  <c r="K80" i="22"/>
  <c r="J80" i="22"/>
  <c r="I80" i="22"/>
  <c r="H80" i="22"/>
  <c r="G80" i="22"/>
  <c r="F80" i="22"/>
  <c r="D80" i="22"/>
  <c r="C80" i="22"/>
  <c r="B80" i="22"/>
  <c r="A77" i="22"/>
  <c r="E84" i="23"/>
  <c r="E83" i="23"/>
  <c r="E82" i="23"/>
  <c r="E81" i="23"/>
  <c r="W80" i="23"/>
  <c r="V80" i="23"/>
  <c r="M80" i="23"/>
  <c r="L80" i="23"/>
  <c r="K80" i="23"/>
  <c r="J80" i="23"/>
  <c r="I80" i="23"/>
  <c r="H80" i="23"/>
  <c r="G80" i="23"/>
  <c r="F80" i="23"/>
  <c r="D80" i="23"/>
  <c r="C80" i="23"/>
  <c r="B80" i="23"/>
  <c r="A77" i="23"/>
  <c r="E84" i="24"/>
  <c r="E83" i="24"/>
  <c r="E82" i="24"/>
  <c r="E81" i="24"/>
  <c r="W80" i="24"/>
  <c r="V80" i="24"/>
  <c r="M80" i="24"/>
  <c r="L80" i="24"/>
  <c r="K80" i="24"/>
  <c r="J80" i="24"/>
  <c r="I80" i="24"/>
  <c r="H80" i="24"/>
  <c r="G80" i="24"/>
  <c r="F80" i="24"/>
  <c r="D80" i="24"/>
  <c r="C80" i="24"/>
  <c r="B80" i="24"/>
  <c r="A77" i="24"/>
  <c r="E84" i="25"/>
  <c r="E83" i="25"/>
  <c r="E82" i="25"/>
  <c r="E81" i="25"/>
  <c r="W80" i="25"/>
  <c r="V80" i="25"/>
  <c r="M80" i="25"/>
  <c r="L80" i="25"/>
  <c r="K80" i="25"/>
  <c r="J80" i="25"/>
  <c r="I80" i="25"/>
  <c r="H80" i="25"/>
  <c r="G80" i="25"/>
  <c r="F80" i="25"/>
  <c r="D80" i="25"/>
  <c r="C80" i="25"/>
  <c r="B80" i="25"/>
  <c r="A77" i="25"/>
  <c r="E84" i="26"/>
  <c r="E83" i="26"/>
  <c r="E82" i="26"/>
  <c r="E81" i="26"/>
  <c r="W80" i="26"/>
  <c r="V80" i="26"/>
  <c r="M80" i="26"/>
  <c r="L80" i="26"/>
  <c r="K80" i="26"/>
  <c r="J80" i="26"/>
  <c r="I80" i="26"/>
  <c r="H80" i="26"/>
  <c r="G80" i="26"/>
  <c r="F80" i="26"/>
  <c r="D80" i="26"/>
  <c r="C80" i="26"/>
  <c r="B80" i="26"/>
  <c r="A77" i="26"/>
  <c r="E84" i="27"/>
  <c r="E83" i="27"/>
  <c r="E82" i="27"/>
  <c r="E81" i="27"/>
  <c r="W80" i="27"/>
  <c r="V80" i="27"/>
  <c r="M80" i="27"/>
  <c r="L80" i="27"/>
  <c r="K80" i="27"/>
  <c r="J80" i="27"/>
  <c r="I80" i="27"/>
  <c r="H80" i="27"/>
  <c r="G80" i="27"/>
  <c r="F80" i="27"/>
  <c r="D80" i="27"/>
  <c r="C80" i="27"/>
  <c r="B80" i="27"/>
  <c r="A77" i="27"/>
  <c r="E84" i="28"/>
  <c r="E83" i="28"/>
  <c r="E82" i="28"/>
  <c r="E81" i="28"/>
  <c r="W80" i="28"/>
  <c r="V80" i="28"/>
  <c r="M80" i="28"/>
  <c r="L80" i="28"/>
  <c r="K80" i="28"/>
  <c r="J80" i="28"/>
  <c r="I80" i="28"/>
  <c r="H80" i="28"/>
  <c r="G80" i="28"/>
  <c r="F80" i="28"/>
  <c r="D80" i="28"/>
  <c r="C80" i="28"/>
  <c r="B80" i="28"/>
  <c r="A77" i="28"/>
  <c r="E84" i="29"/>
  <c r="E83" i="29"/>
  <c r="E82" i="29"/>
  <c r="E81" i="29"/>
  <c r="W80" i="29"/>
  <c r="V80" i="29"/>
  <c r="M80" i="29"/>
  <c r="L80" i="29"/>
  <c r="K80" i="29"/>
  <c r="J80" i="29"/>
  <c r="I80" i="29"/>
  <c r="H80" i="29"/>
  <c r="G80" i="29"/>
  <c r="F80" i="29"/>
  <c r="D80" i="29"/>
  <c r="C80" i="29"/>
  <c r="B80" i="29"/>
  <c r="A77" i="29"/>
  <c r="E84" i="30"/>
  <c r="E83" i="30"/>
  <c r="E82" i="30"/>
  <c r="E81" i="30"/>
  <c r="W80" i="30"/>
  <c r="V80" i="30"/>
  <c r="M80" i="30"/>
  <c r="L80" i="30"/>
  <c r="K80" i="30"/>
  <c r="J80" i="30"/>
  <c r="I80" i="30"/>
  <c r="H80" i="30"/>
  <c r="G80" i="30"/>
  <c r="F80" i="30"/>
  <c r="D80" i="30"/>
  <c r="C80" i="30"/>
  <c r="B80" i="30"/>
  <c r="A77" i="30"/>
  <c r="E84" i="31"/>
  <c r="E83" i="31"/>
  <c r="E82" i="31"/>
  <c r="E81" i="31"/>
  <c r="W80" i="31"/>
  <c r="V80" i="31"/>
  <c r="M80" i="31"/>
  <c r="L80" i="31"/>
  <c r="K80" i="31"/>
  <c r="J80" i="31"/>
  <c r="I80" i="31"/>
  <c r="H80" i="31"/>
  <c r="G80" i="31"/>
  <c r="F80" i="31"/>
  <c r="D80" i="31"/>
  <c r="C80" i="31"/>
  <c r="B80" i="31"/>
  <c r="A77" i="31"/>
  <c r="E84" i="32"/>
  <c r="E83" i="32"/>
  <c r="E82" i="32"/>
  <c r="E81" i="32"/>
  <c r="W80" i="32"/>
  <c r="V80" i="32"/>
  <c r="M80" i="32"/>
  <c r="L80" i="32"/>
  <c r="K80" i="32"/>
  <c r="J80" i="32"/>
  <c r="I80" i="32"/>
  <c r="H80" i="32"/>
  <c r="G80" i="32"/>
  <c r="F80" i="32"/>
  <c r="D80" i="32"/>
  <c r="C80" i="32"/>
  <c r="B80" i="32"/>
  <c r="A77" i="32"/>
  <c r="E84" i="33"/>
  <c r="E83" i="33"/>
  <c r="E82" i="33"/>
  <c r="E81" i="33"/>
  <c r="W80" i="33"/>
  <c r="V80" i="33"/>
  <c r="M80" i="33"/>
  <c r="L80" i="33"/>
  <c r="K80" i="33"/>
  <c r="J80" i="33"/>
  <c r="I80" i="33"/>
  <c r="H80" i="33"/>
  <c r="G80" i="33"/>
  <c r="F80" i="33"/>
  <c r="D80" i="33"/>
  <c r="C80" i="33"/>
  <c r="B80" i="33"/>
  <c r="A77" i="33"/>
  <c r="E84" i="34"/>
  <c r="E83" i="34"/>
  <c r="E82" i="34"/>
  <c r="E81" i="34"/>
  <c r="W80" i="34"/>
  <c r="V80" i="34"/>
  <c r="M80" i="34"/>
  <c r="L80" i="34"/>
  <c r="K80" i="34"/>
  <c r="J80" i="34"/>
  <c r="I80" i="34"/>
  <c r="H80" i="34"/>
  <c r="G80" i="34"/>
  <c r="F80" i="34"/>
  <c r="D80" i="34"/>
  <c r="C80" i="34"/>
  <c r="B80" i="34"/>
  <c r="A77" i="34"/>
  <c r="E84" i="35"/>
  <c r="E83" i="35"/>
  <c r="E82" i="35"/>
  <c r="E81" i="35"/>
  <c r="W80" i="35"/>
  <c r="V80" i="35"/>
  <c r="M80" i="35"/>
  <c r="L80" i="35"/>
  <c r="K80" i="35"/>
  <c r="J80" i="35"/>
  <c r="I80" i="35"/>
  <c r="H80" i="35"/>
  <c r="G80" i="35"/>
  <c r="F80" i="35"/>
  <c r="D80" i="35"/>
  <c r="C80" i="35"/>
  <c r="B80" i="35"/>
  <c r="A77" i="35"/>
  <c r="E84" i="36"/>
  <c r="E83" i="36"/>
  <c r="E82" i="36"/>
  <c r="E81" i="36"/>
  <c r="W80" i="36"/>
  <c r="V80" i="36"/>
  <c r="M80" i="36"/>
  <c r="L80" i="36"/>
  <c r="K80" i="36"/>
  <c r="J80" i="36"/>
  <c r="I80" i="36"/>
  <c r="H80" i="36"/>
  <c r="G80" i="36"/>
  <c r="F80" i="36"/>
  <c r="D80" i="36"/>
  <c r="C80" i="36"/>
  <c r="B80" i="36"/>
  <c r="A77" i="36"/>
  <c r="E84" i="37"/>
  <c r="E83" i="37"/>
  <c r="E82" i="37"/>
  <c r="E81" i="37"/>
  <c r="W80" i="37"/>
  <c r="V80" i="37"/>
  <c r="M80" i="37"/>
  <c r="L80" i="37"/>
  <c r="K80" i="37"/>
  <c r="J80" i="37"/>
  <c r="I80" i="37"/>
  <c r="H80" i="37"/>
  <c r="G80" i="37"/>
  <c r="F80" i="37"/>
  <c r="D80" i="37"/>
  <c r="C80" i="37"/>
  <c r="B80" i="37"/>
  <c r="A77" i="37"/>
  <c r="E84" i="38"/>
  <c r="E83" i="38"/>
  <c r="E82" i="38"/>
  <c r="E81" i="38"/>
  <c r="W80" i="38"/>
  <c r="V80" i="38"/>
  <c r="M80" i="38"/>
  <c r="L80" i="38"/>
  <c r="K80" i="38"/>
  <c r="J80" i="38"/>
  <c r="I80" i="38"/>
  <c r="H80" i="38"/>
  <c r="G80" i="38"/>
  <c r="F80" i="38"/>
  <c r="D80" i="38"/>
  <c r="C80" i="38"/>
  <c r="B80" i="38"/>
  <c r="A77" i="38"/>
  <c r="E84" i="39"/>
  <c r="E83" i="39"/>
  <c r="E82" i="39"/>
  <c r="E81" i="39"/>
  <c r="W80" i="39"/>
  <c r="V80" i="39"/>
  <c r="M80" i="39"/>
  <c r="L80" i="39"/>
  <c r="K80" i="39"/>
  <c r="J80" i="39"/>
  <c r="I80" i="39"/>
  <c r="H80" i="39"/>
  <c r="G80" i="39"/>
  <c r="F80" i="39"/>
  <c r="D80" i="39"/>
  <c r="C80" i="39"/>
  <c r="B80" i="39"/>
  <c r="A77" i="39"/>
  <c r="E84" i="40"/>
  <c r="E83" i="40"/>
  <c r="E82" i="40"/>
  <c r="E81" i="40"/>
  <c r="W80" i="40"/>
  <c r="V80" i="40"/>
  <c r="M80" i="40"/>
  <c r="L80" i="40"/>
  <c r="K80" i="40"/>
  <c r="J80" i="40"/>
  <c r="I80" i="40"/>
  <c r="H80" i="40"/>
  <c r="G80" i="40"/>
  <c r="F80" i="40"/>
  <c r="D80" i="40"/>
  <c r="C80" i="40"/>
  <c r="B80" i="40"/>
  <c r="A77" i="40"/>
  <c r="E84" i="1"/>
  <c r="E83" i="1"/>
  <c r="E82" i="1"/>
  <c r="E81" i="1"/>
  <c r="W80" i="1"/>
  <c r="V80" i="1"/>
  <c r="M80" i="1"/>
  <c r="L80" i="1"/>
  <c r="K80" i="1"/>
  <c r="J80" i="1"/>
  <c r="I80" i="1"/>
  <c r="H80" i="1"/>
  <c r="G80" i="1"/>
  <c r="F80" i="1"/>
  <c r="D80" i="1"/>
  <c r="C80" i="1"/>
  <c r="B80" i="1"/>
  <c r="A77" i="1"/>
  <c r="S94" i="40"/>
  <c r="R94" i="40"/>
  <c r="Q94" i="40"/>
  <c r="P94" i="40"/>
  <c r="E94" i="40"/>
  <c r="S93" i="40"/>
  <c r="R93" i="40"/>
  <c r="Q93" i="40"/>
  <c r="P93" i="40"/>
  <c r="E93" i="40"/>
  <c r="U92" i="40"/>
  <c r="S92" i="40"/>
  <c r="R92" i="40"/>
  <c r="Q92" i="40"/>
  <c r="P92" i="40"/>
  <c r="E92" i="40"/>
  <c r="T92" i="40" s="1"/>
  <c r="U91" i="40"/>
  <c r="S91" i="40"/>
  <c r="R91" i="40"/>
  <c r="Q91" i="40"/>
  <c r="P91" i="40"/>
  <c r="E91" i="40"/>
  <c r="T91" i="40" s="1"/>
  <c r="T90" i="40"/>
  <c r="S90" i="40"/>
  <c r="R90" i="40"/>
  <c r="Q90" i="40"/>
  <c r="P90" i="40"/>
  <c r="E90" i="40"/>
  <c r="U90" i="40" s="1"/>
  <c r="U89" i="40"/>
  <c r="S89" i="40"/>
  <c r="R89" i="40"/>
  <c r="Q89" i="40"/>
  <c r="P89" i="40"/>
  <c r="E89" i="40"/>
  <c r="T89" i="40" s="1"/>
  <c r="S88" i="40"/>
  <c r="R88" i="40"/>
  <c r="Q88" i="40"/>
  <c r="P88" i="40"/>
  <c r="E88" i="40"/>
  <c r="U88" i="40" s="1"/>
  <c r="S87" i="40"/>
  <c r="R87" i="40"/>
  <c r="Q87" i="40"/>
  <c r="P87" i="40"/>
  <c r="E87" i="40"/>
  <c r="V73" i="40"/>
  <c r="O73" i="40"/>
  <c r="N73" i="40"/>
  <c r="M73" i="40"/>
  <c r="S73" i="40" s="1"/>
  <c r="L73" i="40"/>
  <c r="K73" i="40"/>
  <c r="J73" i="40"/>
  <c r="I73" i="40"/>
  <c r="H73" i="40"/>
  <c r="G73" i="40"/>
  <c r="F73" i="40"/>
  <c r="C73" i="40"/>
  <c r="B73" i="40"/>
  <c r="V72" i="40"/>
  <c r="O72" i="40"/>
  <c r="N72" i="40"/>
  <c r="M72" i="40"/>
  <c r="S72" i="40" s="1"/>
  <c r="L72" i="40"/>
  <c r="R72" i="40" s="1"/>
  <c r="K72" i="40"/>
  <c r="J72" i="40"/>
  <c r="I72" i="40"/>
  <c r="Q72" i="40" s="1"/>
  <c r="H72" i="40"/>
  <c r="G72" i="40"/>
  <c r="F72" i="40"/>
  <c r="C72" i="40"/>
  <c r="B72" i="40"/>
  <c r="E72" i="40" s="1"/>
  <c r="V71" i="40"/>
  <c r="S71" i="40"/>
  <c r="R71" i="40"/>
  <c r="O71" i="40"/>
  <c r="N71" i="40"/>
  <c r="M71" i="40"/>
  <c r="L71" i="40"/>
  <c r="K71" i="40"/>
  <c r="J71" i="40"/>
  <c r="I71" i="40"/>
  <c r="Q71" i="40" s="1"/>
  <c r="H71" i="40"/>
  <c r="P71" i="40" s="1"/>
  <c r="G71" i="40"/>
  <c r="F71" i="40"/>
  <c r="C71" i="40"/>
  <c r="B71" i="40"/>
  <c r="E71" i="40" s="1"/>
  <c r="U70" i="40"/>
  <c r="S70" i="40"/>
  <c r="R70" i="40"/>
  <c r="Q70" i="40"/>
  <c r="P70" i="40"/>
  <c r="E70" i="40"/>
  <c r="T70" i="40" s="1"/>
  <c r="S69" i="40"/>
  <c r="R69" i="40"/>
  <c r="Q69" i="40"/>
  <c r="P69" i="40"/>
  <c r="E69" i="40"/>
  <c r="V67" i="40"/>
  <c r="O67" i="40"/>
  <c r="N67" i="40"/>
  <c r="M67" i="40"/>
  <c r="S67" i="40" s="1"/>
  <c r="L67" i="40"/>
  <c r="K67" i="40"/>
  <c r="J67" i="40"/>
  <c r="I67" i="40"/>
  <c r="H67" i="40"/>
  <c r="G67" i="40"/>
  <c r="F67" i="40"/>
  <c r="C67" i="40"/>
  <c r="B67" i="40"/>
  <c r="V66" i="40"/>
  <c r="O66" i="40"/>
  <c r="N66" i="40"/>
  <c r="M66" i="40"/>
  <c r="S66" i="40" s="1"/>
  <c r="L66" i="40"/>
  <c r="R66" i="40" s="1"/>
  <c r="K66" i="40"/>
  <c r="J66" i="40"/>
  <c r="I66" i="40"/>
  <c r="Q66" i="40" s="1"/>
  <c r="H66" i="40"/>
  <c r="G66" i="40"/>
  <c r="F66" i="40"/>
  <c r="C66" i="40"/>
  <c r="B66" i="40"/>
  <c r="E66" i="40" s="1"/>
  <c r="S65" i="40"/>
  <c r="R65" i="40"/>
  <c r="Q65" i="40"/>
  <c r="P65" i="40"/>
  <c r="E65" i="40"/>
  <c r="S64" i="40"/>
  <c r="R64" i="40"/>
  <c r="Q64" i="40"/>
  <c r="P64" i="40"/>
  <c r="E64" i="40"/>
  <c r="U63" i="40"/>
  <c r="S63" i="40"/>
  <c r="R63" i="40"/>
  <c r="Q63" i="40"/>
  <c r="P63" i="40"/>
  <c r="E63" i="40"/>
  <c r="T63" i="40" s="1"/>
  <c r="T62" i="40"/>
  <c r="S62" i="40"/>
  <c r="R62" i="40"/>
  <c r="Q62" i="40"/>
  <c r="P62" i="40"/>
  <c r="E62" i="40"/>
  <c r="U62" i="40" s="1"/>
  <c r="S61" i="40"/>
  <c r="R61" i="40"/>
  <c r="Q61" i="40"/>
  <c r="P61" i="40"/>
  <c r="E61" i="40"/>
  <c r="V59" i="40"/>
  <c r="O59" i="40"/>
  <c r="N59" i="40"/>
  <c r="M59" i="40"/>
  <c r="S59" i="40" s="1"/>
  <c r="L59" i="40"/>
  <c r="R59" i="40" s="1"/>
  <c r="K59" i="40"/>
  <c r="J59" i="40"/>
  <c r="I59" i="40"/>
  <c r="H59" i="40"/>
  <c r="G59" i="40"/>
  <c r="F59" i="40"/>
  <c r="C59" i="40"/>
  <c r="E59" i="40" s="1"/>
  <c r="B59" i="40"/>
  <c r="S58" i="40"/>
  <c r="R58" i="40"/>
  <c r="Q58" i="40"/>
  <c r="P58" i="40"/>
  <c r="E58" i="40"/>
  <c r="U58" i="40" s="1"/>
  <c r="S57" i="40"/>
  <c r="R57" i="40"/>
  <c r="Q57" i="40"/>
  <c r="P57" i="40"/>
  <c r="E57" i="40"/>
  <c r="U57" i="40" s="1"/>
  <c r="S56" i="40"/>
  <c r="R56" i="40"/>
  <c r="Q56" i="40"/>
  <c r="P56" i="40"/>
  <c r="E56" i="40"/>
  <c r="U56" i="40" s="1"/>
  <c r="S55" i="40"/>
  <c r="R55" i="40"/>
  <c r="Q55" i="40"/>
  <c r="P55" i="40"/>
  <c r="E55" i="40"/>
  <c r="U55" i="40" s="1"/>
  <c r="V53" i="40"/>
  <c r="O53" i="40"/>
  <c r="N53" i="40"/>
  <c r="M53" i="40"/>
  <c r="S53" i="40" s="1"/>
  <c r="L53" i="40"/>
  <c r="K53" i="40"/>
  <c r="J53" i="40"/>
  <c r="I53" i="40"/>
  <c r="H53" i="40"/>
  <c r="G53" i="40"/>
  <c r="F53" i="40"/>
  <c r="C53" i="40"/>
  <c r="B53" i="40"/>
  <c r="S52" i="40"/>
  <c r="R52" i="40"/>
  <c r="Q52" i="40"/>
  <c r="P52" i="40"/>
  <c r="E52" i="40"/>
  <c r="U52" i="40" s="1"/>
  <c r="S51" i="40"/>
  <c r="R51" i="40"/>
  <c r="Q51" i="40"/>
  <c r="P51" i="40"/>
  <c r="E51" i="40"/>
  <c r="S50" i="40"/>
  <c r="R50" i="40"/>
  <c r="Q50" i="40"/>
  <c r="P50" i="40"/>
  <c r="E50" i="40"/>
  <c r="S49" i="40"/>
  <c r="R49" i="40"/>
  <c r="Q49" i="40"/>
  <c r="P49" i="40"/>
  <c r="E49" i="40"/>
  <c r="S48" i="40"/>
  <c r="R48" i="40"/>
  <c r="Q48" i="40"/>
  <c r="P48" i="40"/>
  <c r="E48" i="40"/>
  <c r="S47" i="40"/>
  <c r="R47" i="40"/>
  <c r="Q47" i="40"/>
  <c r="P47" i="40"/>
  <c r="E47" i="40"/>
  <c r="U46" i="40"/>
  <c r="T46" i="40"/>
  <c r="S46" i="40"/>
  <c r="R46" i="40"/>
  <c r="Q46" i="40"/>
  <c r="P46" i="40"/>
  <c r="E46" i="40"/>
  <c r="T45" i="40"/>
  <c r="S45" i="40"/>
  <c r="R45" i="40"/>
  <c r="Q45" i="40"/>
  <c r="P45" i="40"/>
  <c r="E45" i="40"/>
  <c r="U45" i="40" s="1"/>
  <c r="S44" i="40"/>
  <c r="R44" i="40"/>
  <c r="Q44" i="40"/>
  <c r="P44" i="40"/>
  <c r="E44" i="40"/>
  <c r="S43" i="40"/>
  <c r="R43" i="40"/>
  <c r="Q43" i="40"/>
  <c r="P43" i="40"/>
  <c r="E43" i="40"/>
  <c r="U43" i="40" s="1"/>
  <c r="U42" i="40"/>
  <c r="S42" i="40"/>
  <c r="R42" i="40"/>
  <c r="Q42" i="40"/>
  <c r="P42" i="40"/>
  <c r="E42" i="40"/>
  <c r="T42" i="40" s="1"/>
  <c r="V40" i="40"/>
  <c r="S40" i="40"/>
  <c r="O40" i="40"/>
  <c r="N40" i="40"/>
  <c r="M40" i="40"/>
  <c r="L40" i="40"/>
  <c r="R40" i="40" s="1"/>
  <c r="K40" i="40"/>
  <c r="J40" i="40"/>
  <c r="I40" i="40"/>
  <c r="H40" i="40"/>
  <c r="P40" i="40" s="1"/>
  <c r="G40" i="40"/>
  <c r="F40" i="40"/>
  <c r="C40" i="40"/>
  <c r="B40" i="40"/>
  <c r="S39" i="40"/>
  <c r="R39" i="40"/>
  <c r="Q39" i="40"/>
  <c r="P39" i="40"/>
  <c r="E39" i="40"/>
  <c r="U39" i="40" s="1"/>
  <c r="S38" i="40"/>
  <c r="R38" i="40"/>
  <c r="Q38" i="40"/>
  <c r="P38" i="40"/>
  <c r="E38" i="40"/>
  <c r="S37" i="40"/>
  <c r="R37" i="40"/>
  <c r="Q37" i="40"/>
  <c r="P37" i="40"/>
  <c r="E37" i="40"/>
  <c r="S36" i="40"/>
  <c r="R36" i="40"/>
  <c r="Q36" i="40"/>
  <c r="P36" i="40"/>
  <c r="E36" i="40"/>
  <c r="S35" i="40"/>
  <c r="R35" i="40"/>
  <c r="Q35" i="40"/>
  <c r="P35" i="40"/>
  <c r="E35" i="40"/>
  <c r="U35" i="40" s="1"/>
  <c r="V33" i="40"/>
  <c r="O33" i="40"/>
  <c r="N33" i="40"/>
  <c r="M33" i="40"/>
  <c r="S33" i="40" s="1"/>
  <c r="L33" i="40"/>
  <c r="R33" i="40" s="1"/>
  <c r="K33" i="40"/>
  <c r="J33" i="40"/>
  <c r="I33" i="40"/>
  <c r="H33" i="40"/>
  <c r="G33" i="40"/>
  <c r="F33" i="40"/>
  <c r="C33" i="40"/>
  <c r="B33" i="40"/>
  <c r="S32" i="40"/>
  <c r="R32" i="40"/>
  <c r="Q32" i="40"/>
  <c r="P32" i="40"/>
  <c r="E32" i="40"/>
  <c r="V30" i="40"/>
  <c r="O30" i="40"/>
  <c r="N30" i="40"/>
  <c r="M30" i="40"/>
  <c r="S30" i="40" s="1"/>
  <c r="L30" i="40"/>
  <c r="R30" i="40" s="1"/>
  <c r="K30" i="40"/>
  <c r="J30" i="40"/>
  <c r="I30" i="40"/>
  <c r="H30" i="40"/>
  <c r="G30" i="40"/>
  <c r="F30" i="40"/>
  <c r="C30" i="40"/>
  <c r="B30" i="40"/>
  <c r="S29" i="40"/>
  <c r="R29" i="40"/>
  <c r="Q29" i="40"/>
  <c r="P29" i="40"/>
  <c r="E29" i="40"/>
  <c r="S28" i="40"/>
  <c r="R28" i="40"/>
  <c r="Q28" i="40"/>
  <c r="P28" i="40"/>
  <c r="E28" i="40"/>
  <c r="S27" i="40"/>
  <c r="R27" i="40"/>
  <c r="Q27" i="40"/>
  <c r="P27" i="40"/>
  <c r="E27" i="40"/>
  <c r="U26" i="40"/>
  <c r="T26" i="40"/>
  <c r="S26" i="40"/>
  <c r="R26" i="40"/>
  <c r="Q26" i="40"/>
  <c r="P26" i="40"/>
  <c r="E26" i="40"/>
  <c r="V24" i="40"/>
  <c r="O24" i="40"/>
  <c r="N24" i="40"/>
  <c r="M24" i="40"/>
  <c r="S24" i="40" s="1"/>
  <c r="L24" i="40"/>
  <c r="R24" i="40" s="1"/>
  <c r="K24" i="40"/>
  <c r="J24" i="40"/>
  <c r="I24" i="40"/>
  <c r="H24" i="40"/>
  <c r="G24" i="40"/>
  <c r="F24" i="40"/>
  <c r="C24" i="40"/>
  <c r="B24" i="40"/>
  <c r="E24" i="40" s="1"/>
  <c r="S23" i="40"/>
  <c r="R23" i="40"/>
  <c r="Q23" i="40"/>
  <c r="P23" i="40"/>
  <c r="E23" i="40"/>
  <c r="T23" i="40" s="1"/>
  <c r="U22" i="40"/>
  <c r="T22" i="40"/>
  <c r="S22" i="40"/>
  <c r="R22" i="40"/>
  <c r="Q22" i="40"/>
  <c r="P22" i="40"/>
  <c r="E22" i="40"/>
  <c r="S21" i="40"/>
  <c r="R21" i="40"/>
  <c r="Q21" i="40"/>
  <c r="P21" i="40"/>
  <c r="E21" i="40"/>
  <c r="U21" i="40" s="1"/>
  <c r="S20" i="40"/>
  <c r="R20" i="40"/>
  <c r="Q20" i="40"/>
  <c r="P20" i="40"/>
  <c r="E20" i="40"/>
  <c r="U20" i="40" s="1"/>
  <c r="S19" i="40"/>
  <c r="R19" i="40"/>
  <c r="Q19" i="40"/>
  <c r="P19" i="40"/>
  <c r="E19" i="40"/>
  <c r="T18" i="40"/>
  <c r="S18" i="40"/>
  <c r="R18" i="40"/>
  <c r="Q18" i="40"/>
  <c r="P18" i="40"/>
  <c r="E18" i="40"/>
  <c r="U18" i="40" s="1"/>
  <c r="S17" i="40"/>
  <c r="R17" i="40"/>
  <c r="Q17" i="40"/>
  <c r="P17" i="40"/>
  <c r="E17" i="40"/>
  <c r="V15" i="40"/>
  <c r="O15" i="40"/>
  <c r="N15" i="40"/>
  <c r="R15" i="40" s="1"/>
  <c r="M15" i="40"/>
  <c r="S15" i="40" s="1"/>
  <c r="L15" i="40"/>
  <c r="K15" i="40"/>
  <c r="J15" i="40"/>
  <c r="I15" i="40"/>
  <c r="H15" i="40"/>
  <c r="G15" i="40"/>
  <c r="F15" i="40"/>
  <c r="C15" i="40"/>
  <c r="B15" i="40"/>
  <c r="E15" i="40" s="1"/>
  <c r="U14" i="40"/>
  <c r="S14" i="40"/>
  <c r="R14" i="40"/>
  <c r="Q14" i="40"/>
  <c r="P14" i="40"/>
  <c r="E14" i="40"/>
  <c r="T14" i="40" s="1"/>
  <c r="S13" i="40"/>
  <c r="R13" i="40"/>
  <c r="Q13" i="40"/>
  <c r="P13" i="40"/>
  <c r="E13" i="40"/>
  <c r="S12" i="40"/>
  <c r="R12" i="40"/>
  <c r="Q12" i="40"/>
  <c r="P12" i="40"/>
  <c r="E12" i="40"/>
  <c r="S11" i="40"/>
  <c r="R11" i="40"/>
  <c r="Q11" i="40"/>
  <c r="P11" i="40"/>
  <c r="E11" i="40"/>
  <c r="U11" i="40" s="1"/>
  <c r="U10" i="40"/>
  <c r="T10" i="40"/>
  <c r="S10" i="40"/>
  <c r="R10" i="40"/>
  <c r="Q10" i="40"/>
  <c r="P10" i="40"/>
  <c r="E10" i="40"/>
  <c r="S9" i="40"/>
  <c r="R9" i="40"/>
  <c r="Q9" i="40"/>
  <c r="P9" i="40"/>
  <c r="E9" i="40"/>
  <c r="U9" i="40" s="1"/>
  <c r="S94" i="39"/>
  <c r="R94" i="39"/>
  <c r="Q94" i="39"/>
  <c r="P94" i="39"/>
  <c r="E94" i="39"/>
  <c r="U94" i="39" s="1"/>
  <c r="S93" i="39"/>
  <c r="R93" i="39"/>
  <c r="Q93" i="39"/>
  <c r="P93" i="39"/>
  <c r="E93" i="39"/>
  <c r="U93" i="39" s="1"/>
  <c r="T92" i="39"/>
  <c r="S92" i="39"/>
  <c r="R92" i="39"/>
  <c r="Q92" i="39"/>
  <c r="P92" i="39"/>
  <c r="E92" i="39"/>
  <c r="U92" i="39" s="1"/>
  <c r="S91" i="39"/>
  <c r="R91" i="39"/>
  <c r="Q91" i="39"/>
  <c r="P91" i="39"/>
  <c r="E91" i="39"/>
  <c r="S90" i="39"/>
  <c r="R90" i="39"/>
  <c r="Q90" i="39"/>
  <c r="P90" i="39"/>
  <c r="E90" i="39"/>
  <c r="U89" i="39"/>
  <c r="S89" i="39"/>
  <c r="R89" i="39"/>
  <c r="Q89" i="39"/>
  <c r="P89" i="39"/>
  <c r="E89" i="39"/>
  <c r="T89" i="39" s="1"/>
  <c r="U88" i="39"/>
  <c r="S88" i="39"/>
  <c r="R88" i="39"/>
  <c r="Q88" i="39"/>
  <c r="P88" i="39"/>
  <c r="E88" i="39"/>
  <c r="T88" i="39" s="1"/>
  <c r="T87" i="39"/>
  <c r="S87" i="39"/>
  <c r="R87" i="39"/>
  <c r="Q87" i="39"/>
  <c r="P87" i="39"/>
  <c r="E87" i="39"/>
  <c r="U87" i="39" s="1"/>
  <c r="W73" i="39"/>
  <c r="V73" i="39"/>
  <c r="O73" i="39"/>
  <c r="N73" i="39"/>
  <c r="M73" i="39"/>
  <c r="L73" i="39"/>
  <c r="R73" i="39" s="1"/>
  <c r="K73" i="39"/>
  <c r="J73" i="39"/>
  <c r="I73" i="39"/>
  <c r="H73" i="39"/>
  <c r="G73" i="39"/>
  <c r="F73" i="39"/>
  <c r="C73" i="39"/>
  <c r="B73" i="39"/>
  <c r="E73" i="39" s="1"/>
  <c r="W72" i="39"/>
  <c r="V72" i="39"/>
  <c r="O72" i="39"/>
  <c r="N72" i="39"/>
  <c r="M72" i="39"/>
  <c r="S72" i="39" s="1"/>
  <c r="L72" i="39"/>
  <c r="K72" i="39"/>
  <c r="J72" i="39"/>
  <c r="I72" i="39"/>
  <c r="H72" i="39"/>
  <c r="G72" i="39"/>
  <c r="F72" i="39"/>
  <c r="C72" i="39"/>
  <c r="E72" i="39" s="1"/>
  <c r="B72" i="39"/>
  <c r="W71" i="39"/>
  <c r="V71" i="39"/>
  <c r="O71" i="39"/>
  <c r="N71" i="39"/>
  <c r="M71" i="39"/>
  <c r="S71" i="39" s="1"/>
  <c r="L71" i="39"/>
  <c r="R71" i="39" s="1"/>
  <c r="K71" i="39"/>
  <c r="J71" i="39"/>
  <c r="I71" i="39"/>
  <c r="Q71" i="39" s="1"/>
  <c r="H71" i="39"/>
  <c r="G71" i="39"/>
  <c r="F71" i="39"/>
  <c r="C71" i="39"/>
  <c r="B71" i="39"/>
  <c r="E71" i="39" s="1"/>
  <c r="S70" i="39"/>
  <c r="R70" i="39"/>
  <c r="Q70" i="39"/>
  <c r="P70" i="39"/>
  <c r="E70" i="39"/>
  <c r="U70" i="39" s="1"/>
  <c r="S69" i="39"/>
  <c r="R69" i="39"/>
  <c r="Q69" i="39"/>
  <c r="U69" i="39" s="1"/>
  <c r="P69" i="39"/>
  <c r="E69" i="39"/>
  <c r="V67" i="39"/>
  <c r="O67" i="39"/>
  <c r="N67" i="39"/>
  <c r="M67" i="39"/>
  <c r="L67" i="39"/>
  <c r="K67" i="39"/>
  <c r="J67" i="39"/>
  <c r="I67" i="39"/>
  <c r="H67" i="39"/>
  <c r="G67" i="39"/>
  <c r="F67" i="39"/>
  <c r="C67" i="39"/>
  <c r="B67" i="39"/>
  <c r="V66" i="39"/>
  <c r="S66" i="39"/>
  <c r="O66" i="39"/>
  <c r="N66" i="39"/>
  <c r="M66" i="39"/>
  <c r="L66" i="39"/>
  <c r="R66" i="39" s="1"/>
  <c r="K66" i="39"/>
  <c r="J66" i="39"/>
  <c r="I66" i="39"/>
  <c r="Q66" i="39" s="1"/>
  <c r="H66" i="39"/>
  <c r="G66" i="39"/>
  <c r="F66" i="39"/>
  <c r="C66" i="39"/>
  <c r="B66" i="39"/>
  <c r="E66" i="39" s="1"/>
  <c r="S65" i="39"/>
  <c r="R65" i="39"/>
  <c r="Q65" i="39"/>
  <c r="P65" i="39"/>
  <c r="E65" i="39"/>
  <c r="T65" i="39" s="1"/>
  <c r="S64" i="39"/>
  <c r="R64" i="39"/>
  <c r="Q64" i="39"/>
  <c r="P64" i="39"/>
  <c r="E64" i="39"/>
  <c r="S63" i="39"/>
  <c r="R63" i="39"/>
  <c r="Q63" i="39"/>
  <c r="P63" i="39"/>
  <c r="E63" i="39"/>
  <c r="T62" i="39"/>
  <c r="S62" i="39"/>
  <c r="R62" i="39"/>
  <c r="Q62" i="39"/>
  <c r="P62" i="39"/>
  <c r="E62" i="39"/>
  <c r="U62" i="39" s="1"/>
  <c r="S61" i="39"/>
  <c r="R61" i="39"/>
  <c r="Q61" i="39"/>
  <c r="P61" i="39"/>
  <c r="E61" i="39"/>
  <c r="U61" i="39" s="1"/>
  <c r="V59" i="39"/>
  <c r="O59" i="39"/>
  <c r="N59" i="39"/>
  <c r="M59" i="39"/>
  <c r="S59" i="39" s="1"/>
  <c r="L59" i="39"/>
  <c r="R59" i="39" s="1"/>
  <c r="K59" i="39"/>
  <c r="J59" i="39"/>
  <c r="I59" i="39"/>
  <c r="H59" i="39"/>
  <c r="G59" i="39"/>
  <c r="F59" i="39"/>
  <c r="C59" i="39"/>
  <c r="B59" i="39"/>
  <c r="E59" i="39" s="1"/>
  <c r="U58" i="39"/>
  <c r="T58" i="39"/>
  <c r="S58" i="39"/>
  <c r="R58" i="39"/>
  <c r="Q58" i="39"/>
  <c r="P58" i="39"/>
  <c r="E58" i="39"/>
  <c r="S57" i="39"/>
  <c r="R57" i="39"/>
  <c r="Q57" i="39"/>
  <c r="P57" i="39"/>
  <c r="E57" i="39"/>
  <c r="U57" i="39" s="1"/>
  <c r="U56" i="39"/>
  <c r="T56" i="39"/>
  <c r="S56" i="39"/>
  <c r="R56" i="39"/>
  <c r="Q56" i="39"/>
  <c r="P56" i="39"/>
  <c r="E56" i="39"/>
  <c r="S55" i="39"/>
  <c r="R55" i="39"/>
  <c r="Q55" i="39"/>
  <c r="P55" i="39"/>
  <c r="E55" i="39"/>
  <c r="V53" i="39"/>
  <c r="O53" i="39"/>
  <c r="N53" i="39"/>
  <c r="M53" i="39"/>
  <c r="S53" i="39" s="1"/>
  <c r="L53" i="39"/>
  <c r="R53" i="39" s="1"/>
  <c r="K53" i="39"/>
  <c r="J53" i="39"/>
  <c r="I53" i="39"/>
  <c r="H53" i="39"/>
  <c r="G53" i="39"/>
  <c r="F53" i="39"/>
  <c r="C53" i="39"/>
  <c r="B53" i="39"/>
  <c r="E53" i="39" s="1"/>
  <c r="S52" i="39"/>
  <c r="R52" i="39"/>
  <c r="Q52" i="39"/>
  <c r="U52" i="39" s="1"/>
  <c r="P52" i="39"/>
  <c r="T52" i="39" s="1"/>
  <c r="E52" i="39"/>
  <c r="S51" i="39"/>
  <c r="R51" i="39"/>
  <c r="Q51" i="39"/>
  <c r="P51" i="39"/>
  <c r="E51" i="39"/>
  <c r="S50" i="39"/>
  <c r="R50" i="39"/>
  <c r="Q50" i="39"/>
  <c r="P50" i="39"/>
  <c r="E50" i="39"/>
  <c r="U49" i="39"/>
  <c r="S49" i="39"/>
  <c r="R49" i="39"/>
  <c r="Q49" i="39"/>
  <c r="P49" i="39"/>
  <c r="E49" i="39"/>
  <c r="T49" i="39" s="1"/>
  <c r="U48" i="39"/>
  <c r="S48" i="39"/>
  <c r="R48" i="39"/>
  <c r="Q48" i="39"/>
  <c r="P48" i="39"/>
  <c r="E48" i="39"/>
  <c r="T48" i="39" s="1"/>
  <c r="S47" i="39"/>
  <c r="R47" i="39"/>
  <c r="Q47" i="39"/>
  <c r="P47" i="39"/>
  <c r="E47" i="39"/>
  <c r="U47" i="39" s="1"/>
  <c r="S46" i="39"/>
  <c r="R46" i="39"/>
  <c r="Q46" i="39"/>
  <c r="P46" i="39"/>
  <c r="E46" i="39"/>
  <c r="S45" i="39"/>
  <c r="R45" i="39"/>
  <c r="Q45" i="39"/>
  <c r="P45" i="39"/>
  <c r="E45" i="39"/>
  <c r="U45" i="39" s="1"/>
  <c r="U44" i="39"/>
  <c r="S44" i="39"/>
  <c r="R44" i="39"/>
  <c r="Q44" i="39"/>
  <c r="P44" i="39"/>
  <c r="E44" i="39"/>
  <c r="T44" i="39" s="1"/>
  <c r="S43" i="39"/>
  <c r="R43" i="39"/>
  <c r="Q43" i="39"/>
  <c r="P43" i="39"/>
  <c r="E43" i="39"/>
  <c r="S42" i="39"/>
  <c r="R42" i="39"/>
  <c r="Q42" i="39"/>
  <c r="P42" i="39"/>
  <c r="E42" i="39"/>
  <c r="V40" i="39"/>
  <c r="O40" i="39"/>
  <c r="N40" i="39"/>
  <c r="M40" i="39"/>
  <c r="L40" i="39"/>
  <c r="K40" i="39"/>
  <c r="J40" i="39"/>
  <c r="I40" i="39"/>
  <c r="H40" i="39"/>
  <c r="G40" i="39"/>
  <c r="F40" i="39"/>
  <c r="C40" i="39"/>
  <c r="B40" i="39"/>
  <c r="S39" i="39"/>
  <c r="R39" i="39"/>
  <c r="Q39" i="39"/>
  <c r="P39" i="39"/>
  <c r="E39" i="39"/>
  <c r="S38" i="39"/>
  <c r="R38" i="39"/>
  <c r="Q38" i="39"/>
  <c r="P38" i="39"/>
  <c r="E38" i="39"/>
  <c r="S37" i="39"/>
  <c r="R37" i="39"/>
  <c r="Q37" i="39"/>
  <c r="P37" i="39"/>
  <c r="E37" i="39"/>
  <c r="S36" i="39"/>
  <c r="R36" i="39"/>
  <c r="Q36" i="39"/>
  <c r="U36" i="39" s="1"/>
  <c r="P36" i="39"/>
  <c r="T36" i="39" s="1"/>
  <c r="E36" i="39"/>
  <c r="T35" i="39"/>
  <c r="S35" i="39"/>
  <c r="R35" i="39"/>
  <c r="Q35" i="39"/>
  <c r="P35" i="39"/>
  <c r="E35" i="39"/>
  <c r="U35" i="39" s="1"/>
  <c r="V33" i="39"/>
  <c r="O33" i="39"/>
  <c r="N33" i="39"/>
  <c r="M33" i="39"/>
  <c r="S33" i="39" s="1"/>
  <c r="L33" i="39"/>
  <c r="R33" i="39" s="1"/>
  <c r="K33" i="39"/>
  <c r="J33" i="39"/>
  <c r="I33" i="39"/>
  <c r="Q33" i="39" s="1"/>
  <c r="H33" i="39"/>
  <c r="G33" i="39"/>
  <c r="F33" i="39"/>
  <c r="C33" i="39"/>
  <c r="E33" i="39" s="1"/>
  <c r="B33" i="39"/>
  <c r="U32" i="39"/>
  <c r="T32" i="39"/>
  <c r="S32" i="39"/>
  <c r="R32" i="39"/>
  <c r="Q32" i="39"/>
  <c r="P32" i="39"/>
  <c r="E32" i="39"/>
  <c r="V30" i="39"/>
  <c r="S30" i="39"/>
  <c r="R30" i="39"/>
  <c r="O30" i="39"/>
  <c r="N30" i="39"/>
  <c r="M30" i="39"/>
  <c r="L30" i="39"/>
  <c r="K30" i="39"/>
  <c r="J30" i="39"/>
  <c r="I30" i="39"/>
  <c r="H30" i="39"/>
  <c r="G30" i="39"/>
  <c r="F30" i="39"/>
  <c r="C30" i="39"/>
  <c r="B30" i="39"/>
  <c r="E30" i="39" s="1"/>
  <c r="S29" i="39"/>
  <c r="R29" i="39"/>
  <c r="Q29" i="39"/>
  <c r="P29" i="39"/>
  <c r="E29" i="39"/>
  <c r="U28" i="39"/>
  <c r="T28" i="39"/>
  <c r="S28" i="39"/>
  <c r="R28" i="39"/>
  <c r="Q28" i="39"/>
  <c r="P28" i="39"/>
  <c r="E28" i="39"/>
  <c r="S27" i="39"/>
  <c r="R27" i="39"/>
  <c r="Q27" i="39"/>
  <c r="P27" i="39"/>
  <c r="E27" i="39"/>
  <c r="U27" i="39" s="1"/>
  <c r="U26" i="39"/>
  <c r="S26" i="39"/>
  <c r="R26" i="39"/>
  <c r="Q26" i="39"/>
  <c r="P26" i="39"/>
  <c r="E26" i="39"/>
  <c r="T26" i="39" s="1"/>
  <c r="V24" i="39"/>
  <c r="S24" i="39"/>
  <c r="O24" i="39"/>
  <c r="N24" i="39"/>
  <c r="M24" i="39"/>
  <c r="L24" i="39"/>
  <c r="R24" i="39" s="1"/>
  <c r="K24" i="39"/>
  <c r="J24" i="39"/>
  <c r="I24" i="39"/>
  <c r="Q24" i="39" s="1"/>
  <c r="H24" i="39"/>
  <c r="P24" i="39" s="1"/>
  <c r="G24" i="39"/>
  <c r="F24" i="39"/>
  <c r="C24" i="39"/>
  <c r="B24" i="39"/>
  <c r="E24" i="39" s="1"/>
  <c r="S23" i="39"/>
  <c r="R23" i="39"/>
  <c r="Q23" i="39"/>
  <c r="P23" i="39"/>
  <c r="E23" i="39"/>
  <c r="U22" i="39"/>
  <c r="T22" i="39"/>
  <c r="S22" i="39"/>
  <c r="R22" i="39"/>
  <c r="Q22" i="39"/>
  <c r="P22" i="39"/>
  <c r="E22" i="39"/>
  <c r="S21" i="39"/>
  <c r="R21" i="39"/>
  <c r="Q21" i="39"/>
  <c r="P21" i="39"/>
  <c r="E21" i="39"/>
  <c r="U20" i="39"/>
  <c r="T20" i="39"/>
  <c r="S20" i="39"/>
  <c r="R20" i="39"/>
  <c r="Q20" i="39"/>
  <c r="P20" i="39"/>
  <c r="E20" i="39"/>
  <c r="S19" i="39"/>
  <c r="R19" i="39"/>
  <c r="Q19" i="39"/>
  <c r="P19" i="39"/>
  <c r="E19" i="39"/>
  <c r="S18" i="39"/>
  <c r="R18" i="39"/>
  <c r="Q18" i="39"/>
  <c r="P18" i="39"/>
  <c r="E18" i="39"/>
  <c r="U17" i="39"/>
  <c r="S17" i="39"/>
  <c r="R17" i="39"/>
  <c r="Q17" i="39"/>
  <c r="P17" i="39"/>
  <c r="E17" i="39"/>
  <c r="T17" i="39" s="1"/>
  <c r="V15" i="39"/>
  <c r="O15" i="39"/>
  <c r="S15" i="39" s="1"/>
  <c r="N15" i="39"/>
  <c r="M15" i="39"/>
  <c r="L15" i="39"/>
  <c r="R15" i="39" s="1"/>
  <c r="K15" i="39"/>
  <c r="J15" i="39"/>
  <c r="I15" i="39"/>
  <c r="H15" i="39"/>
  <c r="P15" i="39" s="1"/>
  <c r="G15" i="39"/>
  <c r="F15" i="39"/>
  <c r="C15" i="39"/>
  <c r="B15" i="39"/>
  <c r="S14" i="39"/>
  <c r="R14" i="39"/>
  <c r="Q14" i="39"/>
  <c r="P14" i="39"/>
  <c r="E14" i="39"/>
  <c r="S13" i="39"/>
  <c r="R13" i="39"/>
  <c r="Q13" i="39"/>
  <c r="P13" i="39"/>
  <c r="E13" i="39"/>
  <c r="T13" i="39" s="1"/>
  <c r="U12" i="39"/>
  <c r="T12" i="39"/>
  <c r="S12" i="39"/>
  <c r="R12" i="39"/>
  <c r="Q12" i="39"/>
  <c r="P12" i="39"/>
  <c r="E12" i="39"/>
  <c r="S11" i="39"/>
  <c r="R11" i="39"/>
  <c r="Q11" i="39"/>
  <c r="P11" i="39"/>
  <c r="E11" i="39"/>
  <c r="U11" i="39" s="1"/>
  <c r="S10" i="39"/>
  <c r="R10" i="39"/>
  <c r="Q10" i="39"/>
  <c r="U10" i="39" s="1"/>
  <c r="P10" i="39"/>
  <c r="T10" i="39" s="1"/>
  <c r="E10" i="39"/>
  <c r="S9" i="39"/>
  <c r="R9" i="39"/>
  <c r="Q9" i="39"/>
  <c r="P9" i="39"/>
  <c r="E9" i="39"/>
  <c r="U9" i="39" s="1"/>
  <c r="U94" i="38"/>
  <c r="T94" i="38"/>
  <c r="S94" i="38"/>
  <c r="R94" i="38"/>
  <c r="Q94" i="38"/>
  <c r="P94" i="38"/>
  <c r="E94" i="38"/>
  <c r="S93" i="38"/>
  <c r="R93" i="38"/>
  <c r="Q93" i="38"/>
  <c r="P93" i="38"/>
  <c r="E93" i="38"/>
  <c r="S92" i="38"/>
  <c r="R92" i="38"/>
  <c r="Q92" i="38"/>
  <c r="P92" i="38"/>
  <c r="E92" i="38"/>
  <c r="U91" i="38"/>
  <c r="S91" i="38"/>
  <c r="R91" i="38"/>
  <c r="Q91" i="38"/>
  <c r="P91" i="38"/>
  <c r="E91" i="38"/>
  <c r="T91" i="38" s="1"/>
  <c r="T90" i="38"/>
  <c r="S90" i="38"/>
  <c r="R90" i="38"/>
  <c r="Q90" i="38"/>
  <c r="P90" i="38"/>
  <c r="E90" i="38"/>
  <c r="U90" i="38" s="1"/>
  <c r="S89" i="38"/>
  <c r="R89" i="38"/>
  <c r="Q89" i="38"/>
  <c r="P89" i="38"/>
  <c r="E89" i="38"/>
  <c r="U88" i="38"/>
  <c r="T88" i="38"/>
  <c r="S88" i="38"/>
  <c r="R88" i="38"/>
  <c r="Q88" i="38"/>
  <c r="P88" i="38"/>
  <c r="E88" i="38"/>
  <c r="S87" i="38"/>
  <c r="R87" i="38"/>
  <c r="Q87" i="38"/>
  <c r="P87" i="38"/>
  <c r="E87" i="38"/>
  <c r="U87" i="38" s="1"/>
  <c r="W73" i="38"/>
  <c r="V73" i="38"/>
  <c r="O73" i="38"/>
  <c r="N73" i="38"/>
  <c r="M73" i="38"/>
  <c r="S73" i="38" s="1"/>
  <c r="L73" i="38"/>
  <c r="K73" i="38"/>
  <c r="J73" i="38"/>
  <c r="I73" i="38"/>
  <c r="H73" i="38"/>
  <c r="G73" i="38"/>
  <c r="F73" i="38"/>
  <c r="C73" i="38"/>
  <c r="B73" i="38"/>
  <c r="E73" i="38" s="1"/>
  <c r="V72" i="38"/>
  <c r="R72" i="38"/>
  <c r="O72" i="38"/>
  <c r="N72" i="38"/>
  <c r="M72" i="38"/>
  <c r="S72" i="38" s="1"/>
  <c r="L72" i="38"/>
  <c r="K72" i="38"/>
  <c r="J72" i="38"/>
  <c r="I72" i="38"/>
  <c r="H72" i="38"/>
  <c r="G72" i="38"/>
  <c r="F72" i="38"/>
  <c r="C72" i="38"/>
  <c r="B72" i="38"/>
  <c r="V71" i="38"/>
  <c r="O71" i="38"/>
  <c r="N71" i="38"/>
  <c r="M71" i="38"/>
  <c r="S71" i="38" s="1"/>
  <c r="L71" i="38"/>
  <c r="R71" i="38" s="1"/>
  <c r="K71" i="38"/>
  <c r="J71" i="38"/>
  <c r="I71" i="38"/>
  <c r="H71" i="38"/>
  <c r="G71" i="38"/>
  <c r="F71" i="38"/>
  <c r="E71" i="38"/>
  <c r="C71" i="38"/>
  <c r="B71" i="38"/>
  <c r="S70" i="38"/>
  <c r="R70" i="38"/>
  <c r="Q70" i="38"/>
  <c r="P70" i="38"/>
  <c r="E70" i="38"/>
  <c r="S69" i="38"/>
  <c r="R69" i="38"/>
  <c r="Q69" i="38"/>
  <c r="P69" i="38"/>
  <c r="E69" i="38"/>
  <c r="W67" i="38"/>
  <c r="V67" i="38"/>
  <c r="O67" i="38"/>
  <c r="N67" i="38"/>
  <c r="M67" i="38"/>
  <c r="L67" i="38"/>
  <c r="K67" i="38"/>
  <c r="J67" i="38"/>
  <c r="I67" i="38"/>
  <c r="H67" i="38"/>
  <c r="G67" i="38"/>
  <c r="F67" i="38"/>
  <c r="C67" i="38"/>
  <c r="B67" i="38"/>
  <c r="V66" i="38"/>
  <c r="O66" i="38"/>
  <c r="N66" i="38"/>
  <c r="M66" i="38"/>
  <c r="S66" i="38" s="1"/>
  <c r="L66" i="38"/>
  <c r="R66" i="38" s="1"/>
  <c r="K66" i="38"/>
  <c r="J66" i="38"/>
  <c r="I66" i="38"/>
  <c r="H66" i="38"/>
  <c r="G66" i="38"/>
  <c r="F66" i="38"/>
  <c r="C66" i="38"/>
  <c r="B66" i="38"/>
  <c r="T65" i="38"/>
  <c r="S65" i="38"/>
  <c r="R65" i="38"/>
  <c r="Q65" i="38"/>
  <c r="P65" i="38"/>
  <c r="E65" i="38"/>
  <c r="U65" i="38" s="1"/>
  <c r="S64" i="38"/>
  <c r="R64" i="38"/>
  <c r="Q64" i="38"/>
  <c r="P64" i="38"/>
  <c r="E64" i="38"/>
  <c r="U64" i="38" s="1"/>
  <c r="U63" i="38"/>
  <c r="S63" i="38"/>
  <c r="R63" i="38"/>
  <c r="Q63" i="38"/>
  <c r="P63" i="38"/>
  <c r="E63" i="38"/>
  <c r="T63" i="38" s="1"/>
  <c r="S62" i="38"/>
  <c r="R62" i="38"/>
  <c r="Q62" i="38"/>
  <c r="P62" i="38"/>
  <c r="E62" i="38"/>
  <c r="S61" i="38"/>
  <c r="R61" i="38"/>
  <c r="Q61" i="38"/>
  <c r="P61" i="38"/>
  <c r="E61" i="38"/>
  <c r="V59" i="38"/>
  <c r="O59" i="38"/>
  <c r="N59" i="38"/>
  <c r="M59" i="38"/>
  <c r="S59" i="38" s="1"/>
  <c r="L59" i="38"/>
  <c r="R59" i="38" s="1"/>
  <c r="K59" i="38"/>
  <c r="J59" i="38"/>
  <c r="I59" i="38"/>
  <c r="H59" i="38"/>
  <c r="G59" i="38"/>
  <c r="F59" i="38"/>
  <c r="C59" i="38"/>
  <c r="B59" i="38"/>
  <c r="E59" i="38" s="1"/>
  <c r="S58" i="38"/>
  <c r="R58" i="38"/>
  <c r="Q58" i="38"/>
  <c r="P58" i="38"/>
  <c r="E58" i="38"/>
  <c r="S57" i="38"/>
  <c r="R57" i="38"/>
  <c r="Q57" i="38"/>
  <c r="P57" i="38"/>
  <c r="E57" i="38"/>
  <c r="S56" i="38"/>
  <c r="R56" i="38"/>
  <c r="Q56" i="38"/>
  <c r="P56" i="38"/>
  <c r="E56" i="38"/>
  <c r="U55" i="38"/>
  <c r="T55" i="38"/>
  <c r="S55" i="38"/>
  <c r="R55" i="38"/>
  <c r="Q55" i="38"/>
  <c r="P55" i="38"/>
  <c r="E55" i="38"/>
  <c r="V53" i="38"/>
  <c r="O53" i="38"/>
  <c r="N53" i="38"/>
  <c r="M53" i="38"/>
  <c r="S53" i="38" s="1"/>
  <c r="L53" i="38"/>
  <c r="R53" i="38" s="1"/>
  <c r="K53" i="38"/>
  <c r="J53" i="38"/>
  <c r="I53" i="38"/>
  <c r="H53" i="38"/>
  <c r="G53" i="38"/>
  <c r="F53" i="38"/>
  <c r="C53" i="38"/>
  <c r="B53" i="38"/>
  <c r="S52" i="38"/>
  <c r="R52" i="38"/>
  <c r="Q52" i="38"/>
  <c r="P52" i="38"/>
  <c r="E52" i="38"/>
  <c r="T52" i="38" s="1"/>
  <c r="U51" i="38"/>
  <c r="T51" i="38"/>
  <c r="S51" i="38"/>
  <c r="R51" i="38"/>
  <c r="Q51" i="38"/>
  <c r="P51" i="38"/>
  <c r="E51" i="38"/>
  <c r="S50" i="38"/>
  <c r="R50" i="38"/>
  <c r="Q50" i="38"/>
  <c r="P50" i="38"/>
  <c r="E50" i="38"/>
  <c r="U50" i="38" s="1"/>
  <c r="S49" i="38"/>
  <c r="R49" i="38"/>
  <c r="Q49" i="38"/>
  <c r="P49" i="38"/>
  <c r="E49" i="38"/>
  <c r="S48" i="38"/>
  <c r="R48" i="38"/>
  <c r="Q48" i="38"/>
  <c r="P48" i="38"/>
  <c r="E48" i="38"/>
  <c r="U48" i="38" s="1"/>
  <c r="S47" i="38"/>
  <c r="R47" i="38"/>
  <c r="Q47" i="38"/>
  <c r="P47" i="38"/>
  <c r="E47" i="38"/>
  <c r="U47" i="38" s="1"/>
  <c r="S46" i="38"/>
  <c r="R46" i="38"/>
  <c r="Q46" i="38"/>
  <c r="P46" i="38"/>
  <c r="E46" i="38"/>
  <c r="S45" i="38"/>
  <c r="R45" i="38"/>
  <c r="Q45" i="38"/>
  <c r="P45" i="38"/>
  <c r="E45" i="38"/>
  <c r="U44" i="38"/>
  <c r="S44" i="38"/>
  <c r="R44" i="38"/>
  <c r="Q44" i="38"/>
  <c r="P44" i="38"/>
  <c r="E44" i="38"/>
  <c r="T44" i="38" s="1"/>
  <c r="U43" i="38"/>
  <c r="S43" i="38"/>
  <c r="R43" i="38"/>
  <c r="Q43" i="38"/>
  <c r="P43" i="38"/>
  <c r="E43" i="38"/>
  <c r="T43" i="38" s="1"/>
  <c r="T42" i="38"/>
  <c r="S42" i="38"/>
  <c r="R42" i="38"/>
  <c r="Q42" i="38"/>
  <c r="P42" i="38"/>
  <c r="E42" i="38"/>
  <c r="U42" i="38" s="1"/>
  <c r="V40" i="38"/>
  <c r="O40" i="38"/>
  <c r="N40" i="38"/>
  <c r="M40" i="38"/>
  <c r="S40" i="38" s="1"/>
  <c r="L40" i="38"/>
  <c r="R40" i="38" s="1"/>
  <c r="K40" i="38"/>
  <c r="J40" i="38"/>
  <c r="I40" i="38"/>
  <c r="Q40" i="38" s="1"/>
  <c r="H40" i="38"/>
  <c r="G40" i="38"/>
  <c r="F40" i="38"/>
  <c r="C40" i="38"/>
  <c r="B40" i="38"/>
  <c r="T39" i="38"/>
  <c r="S39" i="38"/>
  <c r="R39" i="38"/>
  <c r="Q39" i="38"/>
  <c r="P39" i="38"/>
  <c r="E39" i="38"/>
  <c r="U39" i="38" s="1"/>
  <c r="T38" i="38"/>
  <c r="S38" i="38"/>
  <c r="R38" i="38"/>
  <c r="Q38" i="38"/>
  <c r="P38" i="38"/>
  <c r="E38" i="38"/>
  <c r="U38" i="38" s="1"/>
  <c r="T37" i="38"/>
  <c r="S37" i="38"/>
  <c r="R37" i="38"/>
  <c r="Q37" i="38"/>
  <c r="P37" i="38"/>
  <c r="E37" i="38"/>
  <c r="U37" i="38" s="1"/>
  <c r="S36" i="38"/>
  <c r="R36" i="38"/>
  <c r="Q36" i="38"/>
  <c r="P36" i="38"/>
  <c r="E36" i="38"/>
  <c r="S35" i="38"/>
  <c r="R35" i="38"/>
  <c r="Q35" i="38"/>
  <c r="U35" i="38" s="1"/>
  <c r="P35" i="38"/>
  <c r="T35" i="38" s="1"/>
  <c r="E35" i="38"/>
  <c r="V33" i="38"/>
  <c r="S33" i="38"/>
  <c r="O33" i="38"/>
  <c r="N33" i="38"/>
  <c r="M33" i="38"/>
  <c r="L33" i="38"/>
  <c r="K33" i="38"/>
  <c r="J33" i="38"/>
  <c r="I33" i="38"/>
  <c r="H33" i="38"/>
  <c r="G33" i="38"/>
  <c r="F33" i="38"/>
  <c r="C33" i="38"/>
  <c r="B33" i="38"/>
  <c r="E33" i="38" s="1"/>
  <c r="S32" i="38"/>
  <c r="R32" i="38"/>
  <c r="Q32" i="38"/>
  <c r="P32" i="38"/>
  <c r="E32" i="38"/>
  <c r="V30" i="38"/>
  <c r="O30" i="38"/>
  <c r="N30" i="38"/>
  <c r="M30" i="38"/>
  <c r="S30" i="38" s="1"/>
  <c r="L30" i="38"/>
  <c r="R30" i="38" s="1"/>
  <c r="K30" i="38"/>
  <c r="J30" i="38"/>
  <c r="I30" i="38"/>
  <c r="H30" i="38"/>
  <c r="G30" i="38"/>
  <c r="F30" i="38"/>
  <c r="C30" i="38"/>
  <c r="B30" i="38"/>
  <c r="E30" i="38" s="1"/>
  <c r="T29" i="38"/>
  <c r="S29" i="38"/>
  <c r="R29" i="38"/>
  <c r="Q29" i="38"/>
  <c r="P29" i="38"/>
  <c r="E29" i="38"/>
  <c r="U29" i="38" s="1"/>
  <c r="S28" i="38"/>
  <c r="R28" i="38"/>
  <c r="Q28" i="38"/>
  <c r="P28" i="38"/>
  <c r="E28" i="38"/>
  <c r="U28" i="38" s="1"/>
  <c r="U27" i="38"/>
  <c r="S27" i="38"/>
  <c r="R27" i="38"/>
  <c r="Q27" i="38"/>
  <c r="P27" i="38"/>
  <c r="E27" i="38"/>
  <c r="T27" i="38" s="1"/>
  <c r="S26" i="38"/>
  <c r="R26" i="38"/>
  <c r="Q26" i="38"/>
  <c r="P26" i="38"/>
  <c r="E26" i="38"/>
  <c r="W24" i="38"/>
  <c r="V24" i="38"/>
  <c r="S24" i="38"/>
  <c r="O24" i="38"/>
  <c r="N24" i="38"/>
  <c r="M24" i="38"/>
  <c r="L24" i="38"/>
  <c r="R24" i="38" s="1"/>
  <c r="K24" i="38"/>
  <c r="J24" i="38"/>
  <c r="I24" i="38"/>
  <c r="Q24" i="38" s="1"/>
  <c r="H24" i="38"/>
  <c r="G24" i="38"/>
  <c r="F24" i="38"/>
  <c r="C24" i="38"/>
  <c r="B24" i="38"/>
  <c r="E24" i="38" s="1"/>
  <c r="S23" i="38"/>
  <c r="R23" i="38"/>
  <c r="Q23" i="38"/>
  <c r="P23" i="38"/>
  <c r="E23" i="38"/>
  <c r="U23" i="38" s="1"/>
  <c r="U22" i="38"/>
  <c r="S22" i="38"/>
  <c r="R22" i="38"/>
  <c r="Q22" i="38"/>
  <c r="P22" i="38"/>
  <c r="E22" i="38"/>
  <c r="T22" i="38" s="1"/>
  <c r="S21" i="38"/>
  <c r="R21" i="38"/>
  <c r="Q21" i="38"/>
  <c r="P21" i="38"/>
  <c r="E21" i="38"/>
  <c r="S20" i="38"/>
  <c r="R20" i="38"/>
  <c r="Q20" i="38"/>
  <c r="P20" i="38"/>
  <c r="E20" i="38"/>
  <c r="S19" i="38"/>
  <c r="R19" i="38"/>
  <c r="Q19" i="38"/>
  <c r="P19" i="38"/>
  <c r="E19" i="38"/>
  <c r="T19" i="38" s="1"/>
  <c r="S18" i="38"/>
  <c r="R18" i="38"/>
  <c r="Q18" i="38"/>
  <c r="P18" i="38"/>
  <c r="E18" i="38"/>
  <c r="S17" i="38"/>
  <c r="R17" i="38"/>
  <c r="Q17" i="38"/>
  <c r="P17" i="38"/>
  <c r="E17" i="38"/>
  <c r="V15" i="38"/>
  <c r="O15" i="38"/>
  <c r="N15" i="38"/>
  <c r="M15" i="38"/>
  <c r="L15" i="38"/>
  <c r="R15" i="38" s="1"/>
  <c r="K15" i="38"/>
  <c r="J15" i="38"/>
  <c r="I15" i="38"/>
  <c r="H15" i="38"/>
  <c r="G15" i="38"/>
  <c r="F15" i="38"/>
  <c r="C15" i="38"/>
  <c r="B15" i="38"/>
  <c r="E15" i="38" s="1"/>
  <c r="T14" i="38"/>
  <c r="S14" i="38"/>
  <c r="R14" i="38"/>
  <c r="Q14" i="38"/>
  <c r="P14" i="38"/>
  <c r="E14" i="38"/>
  <c r="U14" i="38" s="1"/>
  <c r="T13" i="38"/>
  <c r="S13" i="38"/>
  <c r="R13" i="38"/>
  <c r="Q13" i="38"/>
  <c r="P13" i="38"/>
  <c r="E13" i="38"/>
  <c r="U13" i="38" s="1"/>
  <c r="T12" i="38"/>
  <c r="S12" i="38"/>
  <c r="R12" i="38"/>
  <c r="Q12" i="38"/>
  <c r="P12" i="38"/>
  <c r="E12" i="38"/>
  <c r="U12" i="38" s="1"/>
  <c r="S11" i="38"/>
  <c r="R11" i="38"/>
  <c r="Q11" i="38"/>
  <c r="P11" i="38"/>
  <c r="E11" i="38"/>
  <c r="U11" i="38" s="1"/>
  <c r="S10" i="38"/>
  <c r="R10" i="38"/>
  <c r="Q10" i="38"/>
  <c r="U10" i="38" s="1"/>
  <c r="P10" i="38"/>
  <c r="T10" i="38" s="1"/>
  <c r="E10" i="38"/>
  <c r="S9" i="38"/>
  <c r="R9" i="38"/>
  <c r="Q9" i="38"/>
  <c r="P9" i="38"/>
  <c r="E9" i="38"/>
  <c r="S94" i="37"/>
  <c r="R94" i="37"/>
  <c r="Q94" i="37"/>
  <c r="P94" i="37"/>
  <c r="E94" i="37"/>
  <c r="S93" i="37"/>
  <c r="R93" i="37"/>
  <c r="Q93" i="37"/>
  <c r="P93" i="37"/>
  <c r="E93" i="37"/>
  <c r="T93" i="37" s="1"/>
  <c r="U92" i="37"/>
  <c r="T92" i="37"/>
  <c r="S92" i="37"/>
  <c r="R92" i="37"/>
  <c r="Q92" i="37"/>
  <c r="P92" i="37"/>
  <c r="E92" i="37"/>
  <c r="S91" i="37"/>
  <c r="R91" i="37"/>
  <c r="Q91" i="37"/>
  <c r="P91" i="37"/>
  <c r="E91" i="37"/>
  <c r="U91" i="37" s="1"/>
  <c r="S90" i="37"/>
  <c r="R90" i="37"/>
  <c r="Q90" i="37"/>
  <c r="P90" i="37"/>
  <c r="E90" i="37"/>
  <c r="S89" i="37"/>
  <c r="R89" i="37"/>
  <c r="Q89" i="37"/>
  <c r="P89" i="37"/>
  <c r="E89" i="37"/>
  <c r="U89" i="37" s="1"/>
  <c r="U88" i="37"/>
  <c r="S88" i="37"/>
  <c r="R88" i="37"/>
  <c r="Q88" i="37"/>
  <c r="P88" i="37"/>
  <c r="E88" i="37"/>
  <c r="T88" i="37" s="1"/>
  <c r="S87" i="37"/>
  <c r="R87" i="37"/>
  <c r="Q87" i="37"/>
  <c r="P87" i="37"/>
  <c r="E87" i="37"/>
  <c r="V73" i="37"/>
  <c r="O73" i="37"/>
  <c r="N73" i="37"/>
  <c r="M73" i="37"/>
  <c r="L73" i="37"/>
  <c r="K73" i="37"/>
  <c r="J73" i="37"/>
  <c r="I73" i="37"/>
  <c r="H73" i="37"/>
  <c r="G73" i="37"/>
  <c r="F73" i="37"/>
  <c r="C73" i="37"/>
  <c r="B73" i="37"/>
  <c r="V72" i="37"/>
  <c r="R72" i="37"/>
  <c r="O72" i="37"/>
  <c r="N72" i="37"/>
  <c r="M72" i="37"/>
  <c r="L72" i="37"/>
  <c r="K72" i="37"/>
  <c r="J72" i="37"/>
  <c r="I72" i="37"/>
  <c r="H72" i="37"/>
  <c r="G72" i="37"/>
  <c r="F72" i="37"/>
  <c r="C72" i="37"/>
  <c r="B72" i="37"/>
  <c r="E72" i="37" s="1"/>
  <c r="V71" i="37"/>
  <c r="O71" i="37"/>
  <c r="N71" i="37"/>
  <c r="M71" i="37"/>
  <c r="L71" i="37"/>
  <c r="R71" i="37" s="1"/>
  <c r="K71" i="37"/>
  <c r="J71" i="37"/>
  <c r="I71" i="37"/>
  <c r="H71" i="37"/>
  <c r="G71" i="37"/>
  <c r="F71" i="37"/>
  <c r="C71" i="37"/>
  <c r="B71" i="37"/>
  <c r="T70" i="37"/>
  <c r="S70" i="37"/>
  <c r="R70" i="37"/>
  <c r="Q70" i="37"/>
  <c r="P70" i="37"/>
  <c r="E70" i="37"/>
  <c r="U70" i="37" s="1"/>
  <c r="S69" i="37"/>
  <c r="R69" i="37"/>
  <c r="Q69" i="37"/>
  <c r="P69" i="37"/>
  <c r="E69" i="37"/>
  <c r="V67" i="37"/>
  <c r="O67" i="37"/>
  <c r="N67" i="37"/>
  <c r="M67" i="37"/>
  <c r="L67" i="37"/>
  <c r="R67" i="37" s="1"/>
  <c r="K67" i="37"/>
  <c r="J67" i="37"/>
  <c r="I67" i="37"/>
  <c r="H67" i="37"/>
  <c r="G67" i="37"/>
  <c r="F67" i="37"/>
  <c r="C67" i="37"/>
  <c r="B67" i="37"/>
  <c r="V66" i="37"/>
  <c r="S66" i="37"/>
  <c r="O66" i="37"/>
  <c r="N66" i="37"/>
  <c r="M66" i="37"/>
  <c r="L66" i="37"/>
  <c r="R66" i="37" s="1"/>
  <c r="K66" i="37"/>
  <c r="J66" i="37"/>
  <c r="I66" i="37"/>
  <c r="H66" i="37"/>
  <c r="P66" i="37" s="1"/>
  <c r="G66" i="37"/>
  <c r="F66" i="37"/>
  <c r="C66" i="37"/>
  <c r="B66" i="37"/>
  <c r="S65" i="37"/>
  <c r="R65" i="37"/>
  <c r="Q65" i="37"/>
  <c r="P65" i="37"/>
  <c r="E65" i="37"/>
  <c r="U64" i="37"/>
  <c r="S64" i="37"/>
  <c r="R64" i="37"/>
  <c r="Q64" i="37"/>
  <c r="P64" i="37"/>
  <c r="E64" i="37"/>
  <c r="T64" i="37" s="1"/>
  <c r="S63" i="37"/>
  <c r="R63" i="37"/>
  <c r="Q63" i="37"/>
  <c r="P63" i="37"/>
  <c r="E63" i="37"/>
  <c r="T63" i="37" s="1"/>
  <c r="S62" i="37"/>
  <c r="R62" i="37"/>
  <c r="Q62" i="37"/>
  <c r="P62" i="37"/>
  <c r="E62" i="37"/>
  <c r="U62" i="37" s="1"/>
  <c r="U61" i="37"/>
  <c r="T61" i="37"/>
  <c r="S61" i="37"/>
  <c r="R61" i="37"/>
  <c r="Q61" i="37"/>
  <c r="P61" i="37"/>
  <c r="E61" i="37"/>
  <c r="V59" i="37"/>
  <c r="S59" i="37"/>
  <c r="O59" i="37"/>
  <c r="N59" i="37"/>
  <c r="M59" i="37"/>
  <c r="L59" i="37"/>
  <c r="R59" i="37" s="1"/>
  <c r="K59" i="37"/>
  <c r="J59" i="37"/>
  <c r="I59" i="37"/>
  <c r="H59" i="37"/>
  <c r="G59" i="37"/>
  <c r="F59" i="37"/>
  <c r="C59" i="37"/>
  <c r="B59" i="37"/>
  <c r="S58" i="37"/>
  <c r="R58" i="37"/>
  <c r="Q58" i="37"/>
  <c r="P58" i="37"/>
  <c r="E58" i="37"/>
  <c r="U58" i="37" s="1"/>
  <c r="S57" i="37"/>
  <c r="R57" i="37"/>
  <c r="Q57" i="37"/>
  <c r="P57" i="37"/>
  <c r="E57" i="37"/>
  <c r="T56" i="37"/>
  <c r="S56" i="37"/>
  <c r="R56" i="37"/>
  <c r="Q56" i="37"/>
  <c r="P56" i="37"/>
  <c r="E56" i="37"/>
  <c r="U56" i="37" s="1"/>
  <c r="U55" i="37"/>
  <c r="T55" i="37"/>
  <c r="S55" i="37"/>
  <c r="R55" i="37"/>
  <c r="Q55" i="37"/>
  <c r="P55" i="37"/>
  <c r="E55" i="37"/>
  <c r="V53" i="37"/>
  <c r="O53" i="37"/>
  <c r="N53" i="37"/>
  <c r="M53" i="37"/>
  <c r="S53" i="37" s="1"/>
  <c r="L53" i="37"/>
  <c r="R53" i="37" s="1"/>
  <c r="K53" i="37"/>
  <c r="J53" i="37"/>
  <c r="I53" i="37"/>
  <c r="H53" i="37"/>
  <c r="G53" i="37"/>
  <c r="F53" i="37"/>
  <c r="C53" i="37"/>
  <c r="B53" i="37"/>
  <c r="S52" i="37"/>
  <c r="R52" i="37"/>
  <c r="Q52" i="37"/>
  <c r="P52" i="37"/>
  <c r="E52" i="37"/>
  <c r="U51" i="37"/>
  <c r="S51" i="37"/>
  <c r="R51" i="37"/>
  <c r="Q51" i="37"/>
  <c r="P51" i="37"/>
  <c r="E51" i="37"/>
  <c r="T51" i="37" s="1"/>
  <c r="S50" i="37"/>
  <c r="R50" i="37"/>
  <c r="Q50" i="37"/>
  <c r="P50" i="37"/>
  <c r="E50" i="37"/>
  <c r="S49" i="37"/>
  <c r="R49" i="37"/>
  <c r="Q49" i="37"/>
  <c r="P49" i="37"/>
  <c r="E49" i="37"/>
  <c r="S48" i="37"/>
  <c r="R48" i="37"/>
  <c r="Q48" i="37"/>
  <c r="P48" i="37"/>
  <c r="E48" i="37"/>
  <c r="T48" i="37" s="1"/>
  <c r="S47" i="37"/>
  <c r="R47" i="37"/>
  <c r="Q47" i="37"/>
  <c r="P47" i="37"/>
  <c r="E47" i="37"/>
  <c r="T47" i="37" s="1"/>
  <c r="T46" i="37"/>
  <c r="S46" i="37"/>
  <c r="R46" i="37"/>
  <c r="Q46" i="37"/>
  <c r="P46" i="37"/>
  <c r="E46" i="37"/>
  <c r="U46" i="37" s="1"/>
  <c r="U45" i="37"/>
  <c r="S45" i="37"/>
  <c r="R45" i="37"/>
  <c r="Q45" i="37"/>
  <c r="P45" i="37"/>
  <c r="E45" i="37"/>
  <c r="T45" i="37" s="1"/>
  <c r="S44" i="37"/>
  <c r="R44" i="37"/>
  <c r="Q44" i="37"/>
  <c r="P44" i="37"/>
  <c r="E44" i="37"/>
  <c r="U44" i="37" s="1"/>
  <c r="U43" i="37"/>
  <c r="T43" i="37"/>
  <c r="S43" i="37"/>
  <c r="R43" i="37"/>
  <c r="Q43" i="37"/>
  <c r="P43" i="37"/>
  <c r="E43" i="37"/>
  <c r="S42" i="37"/>
  <c r="R42" i="37"/>
  <c r="Q42" i="37"/>
  <c r="P42" i="37"/>
  <c r="E42" i="37"/>
  <c r="V40" i="37"/>
  <c r="O40" i="37"/>
  <c r="N40" i="37"/>
  <c r="M40" i="37"/>
  <c r="S40" i="37" s="1"/>
  <c r="L40" i="37"/>
  <c r="K40" i="37"/>
  <c r="J40" i="37"/>
  <c r="I40" i="37"/>
  <c r="H40" i="37"/>
  <c r="G40" i="37"/>
  <c r="F40" i="37"/>
  <c r="C40" i="37"/>
  <c r="B40" i="37"/>
  <c r="S39" i="37"/>
  <c r="R39" i="37"/>
  <c r="Q39" i="37"/>
  <c r="P39" i="37"/>
  <c r="E39" i="37"/>
  <c r="U39" i="37" s="1"/>
  <c r="U38" i="37"/>
  <c r="S38" i="37"/>
  <c r="R38" i="37"/>
  <c r="Q38" i="37"/>
  <c r="P38" i="37"/>
  <c r="E38" i="37"/>
  <c r="T38" i="37" s="1"/>
  <c r="S37" i="37"/>
  <c r="R37" i="37"/>
  <c r="Q37" i="37"/>
  <c r="P37" i="37"/>
  <c r="E37" i="37"/>
  <c r="S36" i="37"/>
  <c r="R36" i="37"/>
  <c r="Q36" i="37"/>
  <c r="P36" i="37"/>
  <c r="E36" i="37"/>
  <c r="U36" i="37" s="1"/>
  <c r="S35" i="37"/>
  <c r="R35" i="37"/>
  <c r="Q35" i="37"/>
  <c r="P35" i="37"/>
  <c r="E35" i="37"/>
  <c r="V33" i="37"/>
  <c r="S33" i="37"/>
  <c r="R33" i="37"/>
  <c r="O33" i="37"/>
  <c r="N33" i="37"/>
  <c r="M33" i="37"/>
  <c r="L33" i="37"/>
  <c r="K33" i="37"/>
  <c r="J33" i="37"/>
  <c r="I33" i="37"/>
  <c r="Q33" i="37" s="1"/>
  <c r="H33" i="37"/>
  <c r="P33" i="37" s="1"/>
  <c r="G33" i="37"/>
  <c r="F33" i="37"/>
  <c r="C33" i="37"/>
  <c r="B33" i="37"/>
  <c r="E33" i="37" s="1"/>
  <c r="S32" i="37"/>
  <c r="R32" i="37"/>
  <c r="Q32" i="37"/>
  <c r="P32" i="37"/>
  <c r="E32" i="37"/>
  <c r="V30" i="37"/>
  <c r="O30" i="37"/>
  <c r="N30" i="37"/>
  <c r="M30" i="37"/>
  <c r="S30" i="37" s="1"/>
  <c r="L30" i="37"/>
  <c r="R30" i="37" s="1"/>
  <c r="K30" i="37"/>
  <c r="J30" i="37"/>
  <c r="I30" i="37"/>
  <c r="H30" i="37"/>
  <c r="G30" i="37"/>
  <c r="F30" i="37"/>
  <c r="C30" i="37"/>
  <c r="B30" i="37"/>
  <c r="E30" i="37" s="1"/>
  <c r="S29" i="37"/>
  <c r="R29" i="37"/>
  <c r="Q29" i="37"/>
  <c r="P29" i="37"/>
  <c r="E29" i="37"/>
  <c r="U29" i="37" s="1"/>
  <c r="U28" i="37"/>
  <c r="S28" i="37"/>
  <c r="R28" i="37"/>
  <c r="Q28" i="37"/>
  <c r="P28" i="37"/>
  <c r="E28" i="37"/>
  <c r="T28" i="37" s="1"/>
  <c r="S27" i="37"/>
  <c r="R27" i="37"/>
  <c r="Q27" i="37"/>
  <c r="P27" i="37"/>
  <c r="E27" i="37"/>
  <c r="T27" i="37" s="1"/>
  <c r="T26" i="37"/>
  <c r="S26" i="37"/>
  <c r="R26" i="37"/>
  <c r="Q26" i="37"/>
  <c r="P26" i="37"/>
  <c r="E26" i="37"/>
  <c r="U26" i="37" s="1"/>
  <c r="V24" i="37"/>
  <c r="O24" i="37"/>
  <c r="Q24" i="37" s="1"/>
  <c r="N24" i="37"/>
  <c r="M24" i="37"/>
  <c r="L24" i="37"/>
  <c r="R24" i="37" s="1"/>
  <c r="K24" i="37"/>
  <c r="J24" i="37"/>
  <c r="I24" i="37"/>
  <c r="H24" i="37"/>
  <c r="G24" i="37"/>
  <c r="F24" i="37"/>
  <c r="C24" i="37"/>
  <c r="B24" i="37"/>
  <c r="T23" i="37"/>
  <c r="S23" i="37"/>
  <c r="R23" i="37"/>
  <c r="Q23" i="37"/>
  <c r="P23" i="37"/>
  <c r="E23" i="37"/>
  <c r="U23" i="37" s="1"/>
  <c r="S22" i="37"/>
  <c r="R22" i="37"/>
  <c r="Q22" i="37"/>
  <c r="P22" i="37"/>
  <c r="E22" i="37"/>
  <c r="U22" i="37" s="1"/>
  <c r="S21" i="37"/>
  <c r="R21" i="37"/>
  <c r="Q21" i="37"/>
  <c r="P21" i="37"/>
  <c r="E21" i="37"/>
  <c r="U21" i="37" s="1"/>
  <c r="U20" i="37"/>
  <c r="S20" i="37"/>
  <c r="R20" i="37"/>
  <c r="Q20" i="37"/>
  <c r="P20" i="37"/>
  <c r="E20" i="37"/>
  <c r="T20" i="37" s="1"/>
  <c r="T19" i="37"/>
  <c r="S19" i="37"/>
  <c r="R19" i="37"/>
  <c r="Q19" i="37"/>
  <c r="P19" i="37"/>
  <c r="E19" i="37"/>
  <c r="U19" i="37" s="1"/>
  <c r="S18" i="37"/>
  <c r="R18" i="37"/>
  <c r="Q18" i="37"/>
  <c r="P18" i="37"/>
  <c r="E18" i="37"/>
  <c r="S17" i="37"/>
  <c r="R17" i="37"/>
  <c r="Q17" i="37"/>
  <c r="P17" i="37"/>
  <c r="E17" i="37"/>
  <c r="U17" i="37" s="1"/>
  <c r="V15" i="37"/>
  <c r="O15" i="37"/>
  <c r="N15" i="37"/>
  <c r="M15" i="37"/>
  <c r="L15" i="37"/>
  <c r="R15" i="37" s="1"/>
  <c r="K15" i="37"/>
  <c r="J15" i="37"/>
  <c r="I15" i="37"/>
  <c r="H15" i="37"/>
  <c r="G15" i="37"/>
  <c r="F15" i="37"/>
  <c r="C15" i="37"/>
  <c r="B15" i="37"/>
  <c r="S14" i="37"/>
  <c r="R14" i="37"/>
  <c r="Q14" i="37"/>
  <c r="P14" i="37"/>
  <c r="E14" i="37"/>
  <c r="T14" i="37" s="1"/>
  <c r="S13" i="37"/>
  <c r="R13" i="37"/>
  <c r="Q13" i="37"/>
  <c r="P13" i="37"/>
  <c r="E13" i="37"/>
  <c r="U13" i="37" s="1"/>
  <c r="U12" i="37"/>
  <c r="S12" i="37"/>
  <c r="R12" i="37"/>
  <c r="Q12" i="37"/>
  <c r="P12" i="37"/>
  <c r="E12" i="37"/>
  <c r="T12" i="37" s="1"/>
  <c r="S11" i="37"/>
  <c r="R11" i="37"/>
  <c r="Q11" i="37"/>
  <c r="P11" i="37"/>
  <c r="E11" i="37"/>
  <c r="S10" i="37"/>
  <c r="R10" i="37"/>
  <c r="Q10" i="37"/>
  <c r="P10" i="37"/>
  <c r="E10" i="37"/>
  <c r="U9" i="37"/>
  <c r="S9" i="37"/>
  <c r="R9" i="37"/>
  <c r="Q9" i="37"/>
  <c r="P9" i="37"/>
  <c r="E9" i="37"/>
  <c r="T9" i="37" s="1"/>
  <c r="U94" i="36"/>
  <c r="S94" i="36"/>
  <c r="R94" i="36"/>
  <c r="Q94" i="36"/>
  <c r="P94" i="36"/>
  <c r="E94" i="36"/>
  <c r="T94" i="36" s="1"/>
  <c r="U93" i="36"/>
  <c r="S93" i="36"/>
  <c r="R93" i="36"/>
  <c r="Q93" i="36"/>
  <c r="P93" i="36"/>
  <c r="E93" i="36"/>
  <c r="T93" i="36" s="1"/>
  <c r="U92" i="36"/>
  <c r="S92" i="36"/>
  <c r="R92" i="36"/>
  <c r="Q92" i="36"/>
  <c r="P92" i="36"/>
  <c r="E92" i="36"/>
  <c r="T92" i="36" s="1"/>
  <c r="S91" i="36"/>
  <c r="R91" i="36"/>
  <c r="Q91" i="36"/>
  <c r="P91" i="36"/>
  <c r="E91" i="36"/>
  <c r="U91" i="36" s="1"/>
  <c r="U90" i="36"/>
  <c r="S90" i="36"/>
  <c r="R90" i="36"/>
  <c r="Q90" i="36"/>
  <c r="P90" i="36"/>
  <c r="E90" i="36"/>
  <c r="T90" i="36" s="1"/>
  <c r="S89" i="36"/>
  <c r="R89" i="36"/>
  <c r="Q89" i="36"/>
  <c r="P89" i="36"/>
  <c r="E89" i="36"/>
  <c r="S88" i="36"/>
  <c r="R88" i="36"/>
  <c r="Q88" i="36"/>
  <c r="P88" i="36"/>
  <c r="E88" i="36"/>
  <c r="S87" i="36"/>
  <c r="R87" i="36"/>
  <c r="Q87" i="36"/>
  <c r="P87" i="36"/>
  <c r="E87" i="36"/>
  <c r="U87" i="36" s="1"/>
  <c r="V73" i="36"/>
  <c r="O73" i="36"/>
  <c r="N73" i="36"/>
  <c r="M73" i="36"/>
  <c r="S73" i="36" s="1"/>
  <c r="L73" i="36"/>
  <c r="K73" i="36"/>
  <c r="J73" i="36"/>
  <c r="I73" i="36"/>
  <c r="H73" i="36"/>
  <c r="G73" i="36"/>
  <c r="F73" i="36"/>
  <c r="C73" i="36"/>
  <c r="B73" i="36"/>
  <c r="V72" i="36"/>
  <c r="S72" i="36"/>
  <c r="O72" i="36"/>
  <c r="N72" i="36"/>
  <c r="R72" i="36" s="1"/>
  <c r="M72" i="36"/>
  <c r="L72" i="36"/>
  <c r="K72" i="36"/>
  <c r="J72" i="36"/>
  <c r="I72" i="36"/>
  <c r="Q72" i="36" s="1"/>
  <c r="H72" i="36"/>
  <c r="G72" i="36"/>
  <c r="F72" i="36"/>
  <c r="C72" i="36"/>
  <c r="B72" i="36"/>
  <c r="E72" i="36" s="1"/>
  <c r="V71" i="36"/>
  <c r="R71" i="36"/>
  <c r="O71" i="36"/>
  <c r="N71" i="36"/>
  <c r="M71" i="36"/>
  <c r="L71" i="36"/>
  <c r="K71" i="36"/>
  <c r="J71" i="36"/>
  <c r="I71" i="36"/>
  <c r="H71" i="36"/>
  <c r="P71" i="36" s="1"/>
  <c r="G71" i="36"/>
  <c r="F71" i="36"/>
  <c r="C71" i="36"/>
  <c r="E71" i="36" s="1"/>
  <c r="B71" i="36"/>
  <c r="U70" i="36"/>
  <c r="S70" i="36"/>
  <c r="R70" i="36"/>
  <c r="Q70" i="36"/>
  <c r="P70" i="36"/>
  <c r="E70" i="36"/>
  <c r="T70" i="36" s="1"/>
  <c r="S69" i="36"/>
  <c r="R69" i="36"/>
  <c r="Q69" i="36"/>
  <c r="P69" i="36"/>
  <c r="E69" i="36"/>
  <c r="V67" i="36"/>
  <c r="O67" i="36"/>
  <c r="N67" i="36"/>
  <c r="M67" i="36"/>
  <c r="L67" i="36"/>
  <c r="K67" i="36"/>
  <c r="J67" i="36"/>
  <c r="I67" i="36"/>
  <c r="H67" i="36"/>
  <c r="G67" i="36"/>
  <c r="F67" i="36"/>
  <c r="C67" i="36"/>
  <c r="B67" i="36"/>
  <c r="V66" i="36"/>
  <c r="O66" i="36"/>
  <c r="N66" i="36"/>
  <c r="M66" i="36"/>
  <c r="S66" i="36" s="1"/>
  <c r="L66" i="36"/>
  <c r="R66" i="36" s="1"/>
  <c r="K66" i="36"/>
  <c r="J66" i="36"/>
  <c r="I66" i="36"/>
  <c r="H66" i="36"/>
  <c r="G66" i="36"/>
  <c r="F66" i="36"/>
  <c r="C66" i="36"/>
  <c r="B66" i="36"/>
  <c r="S65" i="36"/>
  <c r="R65" i="36"/>
  <c r="Q65" i="36"/>
  <c r="P65" i="36"/>
  <c r="E65" i="36"/>
  <c r="U64" i="36"/>
  <c r="T64" i="36"/>
  <c r="S64" i="36"/>
  <c r="R64" i="36"/>
  <c r="Q64" i="36"/>
  <c r="P64" i="36"/>
  <c r="E64" i="36"/>
  <c r="S63" i="36"/>
  <c r="R63" i="36"/>
  <c r="Q63" i="36"/>
  <c r="P63" i="36"/>
  <c r="E63" i="36"/>
  <c r="T63" i="36" s="1"/>
  <c r="T62" i="36"/>
  <c r="S62" i="36"/>
  <c r="R62" i="36"/>
  <c r="Q62" i="36"/>
  <c r="P62" i="36"/>
  <c r="E62" i="36"/>
  <c r="U62" i="36" s="1"/>
  <c r="S61" i="36"/>
  <c r="R61" i="36"/>
  <c r="Q61" i="36"/>
  <c r="P61" i="36"/>
  <c r="E61" i="36"/>
  <c r="U61" i="36" s="1"/>
  <c r="V59" i="36"/>
  <c r="O59" i="36"/>
  <c r="N59" i="36"/>
  <c r="M59" i="36"/>
  <c r="S59" i="36" s="1"/>
  <c r="L59" i="36"/>
  <c r="R59" i="36" s="1"/>
  <c r="K59" i="36"/>
  <c r="J59" i="36"/>
  <c r="I59" i="36"/>
  <c r="Q59" i="36" s="1"/>
  <c r="H59" i="36"/>
  <c r="G59" i="36"/>
  <c r="F59" i="36"/>
  <c r="C59" i="36"/>
  <c r="B59" i="36"/>
  <c r="S58" i="36"/>
  <c r="R58" i="36"/>
  <c r="Q58" i="36"/>
  <c r="P58" i="36"/>
  <c r="E58" i="36"/>
  <c r="U58" i="36" s="1"/>
  <c r="S57" i="36"/>
  <c r="R57" i="36"/>
  <c r="Q57" i="36"/>
  <c r="P57" i="36"/>
  <c r="E57" i="36"/>
  <c r="T57" i="36" s="1"/>
  <c r="U56" i="36"/>
  <c r="S56" i="36"/>
  <c r="R56" i="36"/>
  <c r="Q56" i="36"/>
  <c r="P56" i="36"/>
  <c r="E56" i="36"/>
  <c r="T56" i="36" s="1"/>
  <c r="S55" i="36"/>
  <c r="R55" i="36"/>
  <c r="Q55" i="36"/>
  <c r="P55" i="36"/>
  <c r="E55" i="36"/>
  <c r="V53" i="36"/>
  <c r="O53" i="36"/>
  <c r="N53" i="36"/>
  <c r="M53" i="36"/>
  <c r="S53" i="36" s="1"/>
  <c r="L53" i="36"/>
  <c r="R53" i="36" s="1"/>
  <c r="K53" i="36"/>
  <c r="J53" i="36"/>
  <c r="I53" i="36"/>
  <c r="H53" i="36"/>
  <c r="G53" i="36"/>
  <c r="F53" i="36"/>
  <c r="C53" i="36"/>
  <c r="B53" i="36"/>
  <c r="E53" i="36" s="1"/>
  <c r="T52" i="36"/>
  <c r="S52" i="36"/>
  <c r="R52" i="36"/>
  <c r="Q52" i="36"/>
  <c r="P52" i="36"/>
  <c r="E52" i="36"/>
  <c r="U52" i="36" s="1"/>
  <c r="T51" i="36"/>
  <c r="S51" i="36"/>
  <c r="R51" i="36"/>
  <c r="Q51" i="36"/>
  <c r="P51" i="36"/>
  <c r="E51" i="36"/>
  <c r="U51" i="36" s="1"/>
  <c r="U50" i="36"/>
  <c r="S50" i="36"/>
  <c r="R50" i="36"/>
  <c r="Q50" i="36"/>
  <c r="P50" i="36"/>
  <c r="E50" i="36"/>
  <c r="T50" i="36" s="1"/>
  <c r="T49" i="36"/>
  <c r="S49" i="36"/>
  <c r="R49" i="36"/>
  <c r="Q49" i="36"/>
  <c r="P49" i="36"/>
  <c r="E49" i="36"/>
  <c r="U49" i="36" s="1"/>
  <c r="U48" i="36"/>
  <c r="S48" i="36"/>
  <c r="R48" i="36"/>
  <c r="Q48" i="36"/>
  <c r="P48" i="36"/>
  <c r="E48" i="36"/>
  <c r="T48" i="36" s="1"/>
  <c r="S47" i="36"/>
  <c r="R47" i="36"/>
  <c r="Q47" i="36"/>
  <c r="P47" i="36"/>
  <c r="E47" i="36"/>
  <c r="S46" i="36"/>
  <c r="R46" i="36"/>
  <c r="Q46" i="36"/>
  <c r="P46" i="36"/>
  <c r="E46" i="36"/>
  <c r="U46" i="36" s="1"/>
  <c r="S45" i="36"/>
  <c r="R45" i="36"/>
  <c r="Q45" i="36"/>
  <c r="P45" i="36"/>
  <c r="E45" i="36"/>
  <c r="S44" i="36"/>
  <c r="R44" i="36"/>
  <c r="Q44" i="36"/>
  <c r="P44" i="36"/>
  <c r="E44" i="36"/>
  <c r="U44" i="36" s="1"/>
  <c r="T43" i="36"/>
  <c r="S43" i="36"/>
  <c r="R43" i="36"/>
  <c r="Q43" i="36"/>
  <c r="P43" i="36"/>
  <c r="E43" i="36"/>
  <c r="U43" i="36" s="1"/>
  <c r="S42" i="36"/>
  <c r="R42" i="36"/>
  <c r="Q42" i="36"/>
  <c r="P42" i="36"/>
  <c r="E42" i="36"/>
  <c r="T42" i="36" s="1"/>
  <c r="V40" i="36"/>
  <c r="O40" i="36"/>
  <c r="S40" i="36" s="1"/>
  <c r="N40" i="36"/>
  <c r="M40" i="36"/>
  <c r="L40" i="36"/>
  <c r="K40" i="36"/>
  <c r="J40" i="36"/>
  <c r="I40" i="36"/>
  <c r="Q40" i="36" s="1"/>
  <c r="H40" i="36"/>
  <c r="G40" i="36"/>
  <c r="F40" i="36"/>
  <c r="C40" i="36"/>
  <c r="B40" i="36"/>
  <c r="E40" i="36" s="1"/>
  <c r="S39" i="36"/>
  <c r="R39" i="36"/>
  <c r="Q39" i="36"/>
  <c r="P39" i="36"/>
  <c r="E39" i="36"/>
  <c r="S38" i="36"/>
  <c r="R38" i="36"/>
  <c r="Q38" i="36"/>
  <c r="P38" i="36"/>
  <c r="E38" i="36"/>
  <c r="T38" i="36" s="1"/>
  <c r="S37" i="36"/>
  <c r="R37" i="36"/>
  <c r="Q37" i="36"/>
  <c r="P37" i="36"/>
  <c r="E37" i="36"/>
  <c r="S36" i="36"/>
  <c r="R36" i="36"/>
  <c r="Q36" i="36"/>
  <c r="P36" i="36"/>
  <c r="T36" i="36" s="1"/>
  <c r="E36" i="36"/>
  <c r="S35" i="36"/>
  <c r="R35" i="36"/>
  <c r="Q35" i="36"/>
  <c r="P35" i="36"/>
  <c r="E35" i="36"/>
  <c r="U35" i="36" s="1"/>
  <c r="V33" i="36"/>
  <c r="S33" i="36"/>
  <c r="O33" i="36"/>
  <c r="N33" i="36"/>
  <c r="R33" i="36" s="1"/>
  <c r="M33" i="36"/>
  <c r="L33" i="36"/>
  <c r="K33" i="36"/>
  <c r="J33" i="36"/>
  <c r="I33" i="36"/>
  <c r="H33" i="36"/>
  <c r="P33" i="36" s="1"/>
  <c r="G33" i="36"/>
  <c r="F33" i="36"/>
  <c r="C33" i="36"/>
  <c r="B33" i="36"/>
  <c r="E33" i="36" s="1"/>
  <c r="S32" i="36"/>
  <c r="R32" i="36"/>
  <c r="Q32" i="36"/>
  <c r="U32" i="36" s="1"/>
  <c r="P32" i="36"/>
  <c r="T32" i="36" s="1"/>
  <c r="E32" i="36"/>
  <c r="V30" i="36"/>
  <c r="S30" i="36"/>
  <c r="O30" i="36"/>
  <c r="N30" i="36"/>
  <c r="M30" i="36"/>
  <c r="L30" i="36"/>
  <c r="R30" i="36" s="1"/>
  <c r="K30" i="36"/>
  <c r="J30" i="36"/>
  <c r="I30" i="36"/>
  <c r="H30" i="36"/>
  <c r="G30" i="36"/>
  <c r="F30" i="36"/>
  <c r="C30" i="36"/>
  <c r="B30" i="36"/>
  <c r="E30" i="36" s="1"/>
  <c r="S29" i="36"/>
  <c r="R29" i="36"/>
  <c r="Q29" i="36"/>
  <c r="P29" i="36"/>
  <c r="E29" i="36"/>
  <c r="U29" i="36" s="1"/>
  <c r="U28" i="36"/>
  <c r="S28" i="36"/>
  <c r="R28" i="36"/>
  <c r="Q28" i="36"/>
  <c r="P28" i="36"/>
  <c r="E28" i="36"/>
  <c r="T28" i="36" s="1"/>
  <c r="T27" i="36"/>
  <c r="S27" i="36"/>
  <c r="R27" i="36"/>
  <c r="Q27" i="36"/>
  <c r="P27" i="36"/>
  <c r="E27" i="36"/>
  <c r="U27" i="36" s="1"/>
  <c r="S26" i="36"/>
  <c r="R26" i="36"/>
  <c r="Q26" i="36"/>
  <c r="P26" i="36"/>
  <c r="E26" i="36"/>
  <c r="U26" i="36" s="1"/>
  <c r="V24" i="36"/>
  <c r="O24" i="36"/>
  <c r="N24" i="36"/>
  <c r="M24" i="36"/>
  <c r="L24" i="36"/>
  <c r="R24" i="36" s="1"/>
  <c r="K24" i="36"/>
  <c r="J24" i="36"/>
  <c r="I24" i="36"/>
  <c r="Q24" i="36" s="1"/>
  <c r="H24" i="36"/>
  <c r="G24" i="36"/>
  <c r="F24" i="36"/>
  <c r="C24" i="36"/>
  <c r="B24" i="36"/>
  <c r="T23" i="36"/>
  <c r="S23" i="36"/>
  <c r="R23" i="36"/>
  <c r="Q23" i="36"/>
  <c r="P23" i="36"/>
  <c r="E23" i="36"/>
  <c r="U23" i="36" s="1"/>
  <c r="S22" i="36"/>
  <c r="R22" i="36"/>
  <c r="Q22" i="36"/>
  <c r="P22" i="36"/>
  <c r="E22" i="36"/>
  <c r="U22" i="36" s="1"/>
  <c r="S21" i="36"/>
  <c r="R21" i="36"/>
  <c r="Q21" i="36"/>
  <c r="P21" i="36"/>
  <c r="E21" i="36"/>
  <c r="U20" i="36"/>
  <c r="S20" i="36"/>
  <c r="R20" i="36"/>
  <c r="Q20" i="36"/>
  <c r="P20" i="36"/>
  <c r="E20" i="36"/>
  <c r="S19" i="36"/>
  <c r="R19" i="36"/>
  <c r="Q19" i="36"/>
  <c r="P19" i="36"/>
  <c r="E19" i="36"/>
  <c r="U19" i="36" s="1"/>
  <c r="S18" i="36"/>
  <c r="R18" i="36"/>
  <c r="Q18" i="36"/>
  <c r="P18" i="36"/>
  <c r="E18" i="36"/>
  <c r="T17" i="36"/>
  <c r="S17" i="36"/>
  <c r="R17" i="36"/>
  <c r="Q17" i="36"/>
  <c r="P17" i="36"/>
  <c r="E17" i="36"/>
  <c r="U17" i="36" s="1"/>
  <c r="V15" i="36"/>
  <c r="R15" i="36"/>
  <c r="O15" i="36"/>
  <c r="N15" i="36"/>
  <c r="M15" i="36"/>
  <c r="S15" i="36" s="1"/>
  <c r="L15" i="36"/>
  <c r="K15" i="36"/>
  <c r="J15" i="36"/>
  <c r="I15" i="36"/>
  <c r="H15" i="36"/>
  <c r="P15" i="36" s="1"/>
  <c r="G15" i="36"/>
  <c r="F15" i="36"/>
  <c r="C15" i="36"/>
  <c r="B15" i="36"/>
  <c r="S14" i="36"/>
  <c r="R14" i="36"/>
  <c r="Q14" i="36"/>
  <c r="P14" i="36"/>
  <c r="E14" i="36"/>
  <c r="U14" i="36" s="1"/>
  <c r="T13" i="36"/>
  <c r="S13" i="36"/>
  <c r="R13" i="36"/>
  <c r="Q13" i="36"/>
  <c r="P13" i="36"/>
  <c r="E13" i="36"/>
  <c r="U13" i="36" s="1"/>
  <c r="U12" i="36"/>
  <c r="S12" i="36"/>
  <c r="R12" i="36"/>
  <c r="Q12" i="36"/>
  <c r="P12" i="36"/>
  <c r="E12" i="36"/>
  <c r="T12" i="36" s="1"/>
  <c r="U11" i="36"/>
  <c r="S11" i="36"/>
  <c r="R11" i="36"/>
  <c r="Q11" i="36"/>
  <c r="P11" i="36"/>
  <c r="E11" i="36"/>
  <c r="T11" i="36" s="1"/>
  <c r="S10" i="36"/>
  <c r="R10" i="36"/>
  <c r="Q10" i="36"/>
  <c r="P10" i="36"/>
  <c r="E10" i="36"/>
  <c r="S9" i="36"/>
  <c r="R9" i="36"/>
  <c r="Q9" i="36"/>
  <c r="P9" i="36"/>
  <c r="E9" i="36"/>
  <c r="T94" i="35"/>
  <c r="S94" i="35"/>
  <c r="R94" i="35"/>
  <c r="Q94" i="35"/>
  <c r="P94" i="35"/>
  <c r="E94" i="35"/>
  <c r="U94" i="35" s="1"/>
  <c r="T93" i="35"/>
  <c r="S93" i="35"/>
  <c r="R93" i="35"/>
  <c r="Q93" i="35"/>
  <c r="P93" i="35"/>
  <c r="E93" i="35"/>
  <c r="U93" i="35" s="1"/>
  <c r="S92" i="35"/>
  <c r="R92" i="35"/>
  <c r="Q92" i="35"/>
  <c r="P92" i="35"/>
  <c r="E92" i="35"/>
  <c r="U92" i="35" s="1"/>
  <c r="S91" i="35"/>
  <c r="R91" i="35"/>
  <c r="Q91" i="35"/>
  <c r="P91" i="35"/>
  <c r="E91" i="35"/>
  <c r="T90" i="35"/>
  <c r="S90" i="35"/>
  <c r="R90" i="35"/>
  <c r="Q90" i="35"/>
  <c r="P90" i="35"/>
  <c r="E90" i="35"/>
  <c r="U90" i="35" s="1"/>
  <c r="S89" i="35"/>
  <c r="R89" i="35"/>
  <c r="Q89" i="35"/>
  <c r="P89" i="35"/>
  <c r="E89" i="35"/>
  <c r="S88" i="35"/>
  <c r="R88" i="35"/>
  <c r="Q88" i="35"/>
  <c r="P88" i="35"/>
  <c r="E88" i="35"/>
  <c r="U88" i="35" s="1"/>
  <c r="U87" i="35"/>
  <c r="S87" i="35"/>
  <c r="R87" i="35"/>
  <c r="Q87" i="35"/>
  <c r="P87" i="35"/>
  <c r="E87" i="35"/>
  <c r="T87" i="35" s="1"/>
  <c r="V73" i="35"/>
  <c r="O73" i="35"/>
  <c r="N73" i="35"/>
  <c r="M73" i="35"/>
  <c r="S73" i="35" s="1"/>
  <c r="L73" i="35"/>
  <c r="K73" i="35"/>
  <c r="J73" i="35"/>
  <c r="I73" i="35"/>
  <c r="H73" i="35"/>
  <c r="G73" i="35"/>
  <c r="F73" i="35"/>
  <c r="C73" i="35"/>
  <c r="B73" i="35"/>
  <c r="V72" i="35"/>
  <c r="O72" i="35"/>
  <c r="N72" i="35"/>
  <c r="M72" i="35"/>
  <c r="S72" i="35" s="1"/>
  <c r="L72" i="35"/>
  <c r="R72" i="35" s="1"/>
  <c r="K72" i="35"/>
  <c r="J72" i="35"/>
  <c r="I72" i="35"/>
  <c r="Q72" i="35" s="1"/>
  <c r="H72" i="35"/>
  <c r="G72" i="35"/>
  <c r="F72" i="35"/>
  <c r="C72" i="35"/>
  <c r="B72" i="35"/>
  <c r="E72" i="35" s="1"/>
  <c r="V71" i="35"/>
  <c r="S71" i="35"/>
  <c r="O71" i="35"/>
  <c r="N71" i="35"/>
  <c r="M71" i="35"/>
  <c r="L71" i="35"/>
  <c r="K71" i="35"/>
  <c r="J71" i="35"/>
  <c r="I71" i="35"/>
  <c r="H71" i="35"/>
  <c r="G71" i="35"/>
  <c r="F71" i="35"/>
  <c r="C71" i="35"/>
  <c r="B71" i="35"/>
  <c r="S70" i="35"/>
  <c r="R70" i="35"/>
  <c r="Q70" i="35"/>
  <c r="P70" i="35"/>
  <c r="E70" i="35"/>
  <c r="S69" i="35"/>
  <c r="R69" i="35"/>
  <c r="Q69" i="35"/>
  <c r="P69" i="35"/>
  <c r="E69" i="35"/>
  <c r="U69" i="35" s="1"/>
  <c r="V67" i="35"/>
  <c r="O67" i="35"/>
  <c r="N67" i="35"/>
  <c r="M67" i="35"/>
  <c r="S67" i="35" s="1"/>
  <c r="L67" i="35"/>
  <c r="K67" i="35"/>
  <c r="J67" i="35"/>
  <c r="I67" i="35"/>
  <c r="H67" i="35"/>
  <c r="G67" i="35"/>
  <c r="F67" i="35"/>
  <c r="C67" i="35"/>
  <c r="B67" i="35"/>
  <c r="E67" i="35" s="1"/>
  <c r="V66" i="35"/>
  <c r="O66" i="35"/>
  <c r="N66" i="35"/>
  <c r="M66" i="35"/>
  <c r="S66" i="35" s="1"/>
  <c r="L66" i="35"/>
  <c r="R66" i="35" s="1"/>
  <c r="K66" i="35"/>
  <c r="J66" i="35"/>
  <c r="I66" i="35"/>
  <c r="Q66" i="35" s="1"/>
  <c r="H66" i="35"/>
  <c r="G66" i="35"/>
  <c r="F66" i="35"/>
  <c r="C66" i="35"/>
  <c r="B66" i="35"/>
  <c r="U65" i="35"/>
  <c r="S65" i="35"/>
  <c r="R65" i="35"/>
  <c r="Q65" i="35"/>
  <c r="P65" i="35"/>
  <c r="E65" i="35"/>
  <c r="T65" i="35" s="1"/>
  <c r="S64" i="35"/>
  <c r="R64" i="35"/>
  <c r="Q64" i="35"/>
  <c r="P64" i="35"/>
  <c r="E64" i="35"/>
  <c r="S63" i="35"/>
  <c r="R63" i="35"/>
  <c r="Q63" i="35"/>
  <c r="P63" i="35"/>
  <c r="E63" i="35"/>
  <c r="U62" i="35"/>
  <c r="S62" i="35"/>
  <c r="R62" i="35"/>
  <c r="Q62" i="35"/>
  <c r="P62" i="35"/>
  <c r="E62" i="35"/>
  <c r="T62" i="35" s="1"/>
  <c r="T61" i="35"/>
  <c r="S61" i="35"/>
  <c r="R61" i="35"/>
  <c r="Q61" i="35"/>
  <c r="P61" i="35"/>
  <c r="E61" i="35"/>
  <c r="U61" i="35" s="1"/>
  <c r="V59" i="35"/>
  <c r="O59" i="35"/>
  <c r="N59" i="35"/>
  <c r="M59" i="35"/>
  <c r="S59" i="35" s="1"/>
  <c r="L59" i="35"/>
  <c r="R59" i="35" s="1"/>
  <c r="K59" i="35"/>
  <c r="J59" i="35"/>
  <c r="I59" i="35"/>
  <c r="H59" i="35"/>
  <c r="G59" i="35"/>
  <c r="F59" i="35"/>
  <c r="C59" i="35"/>
  <c r="B59" i="35"/>
  <c r="E59" i="35" s="1"/>
  <c r="S58" i="35"/>
  <c r="R58" i="35"/>
  <c r="Q58" i="35"/>
  <c r="P58" i="35"/>
  <c r="E58" i="35"/>
  <c r="T58" i="35" s="1"/>
  <c r="S57" i="35"/>
  <c r="R57" i="35"/>
  <c r="Q57" i="35"/>
  <c r="P57" i="35"/>
  <c r="E57" i="35"/>
  <c r="S56" i="35"/>
  <c r="R56" i="35"/>
  <c r="Q56" i="35"/>
  <c r="P56" i="35"/>
  <c r="E56" i="35"/>
  <c r="T56" i="35" s="1"/>
  <c r="S55" i="35"/>
  <c r="R55" i="35"/>
  <c r="Q55" i="35"/>
  <c r="P55" i="35"/>
  <c r="E55" i="35"/>
  <c r="V53" i="35"/>
  <c r="O53" i="35"/>
  <c r="N53" i="35"/>
  <c r="M53" i="35"/>
  <c r="S53" i="35" s="1"/>
  <c r="L53" i="35"/>
  <c r="K53" i="35"/>
  <c r="J53" i="35"/>
  <c r="I53" i="35"/>
  <c r="H53" i="35"/>
  <c r="G53" i="35"/>
  <c r="F53" i="35"/>
  <c r="C53" i="35"/>
  <c r="B53" i="35"/>
  <c r="E53" i="35" s="1"/>
  <c r="T52" i="35"/>
  <c r="S52" i="35"/>
  <c r="R52" i="35"/>
  <c r="Q52" i="35"/>
  <c r="P52" i="35"/>
  <c r="E52" i="35"/>
  <c r="U52" i="35" s="1"/>
  <c r="U51" i="35"/>
  <c r="S51" i="35"/>
  <c r="R51" i="35"/>
  <c r="Q51" i="35"/>
  <c r="P51" i="35"/>
  <c r="T51" i="35" s="1"/>
  <c r="E51" i="35"/>
  <c r="S50" i="35"/>
  <c r="R50" i="35"/>
  <c r="Q50" i="35"/>
  <c r="P50" i="35"/>
  <c r="E50" i="35"/>
  <c r="U50" i="35" s="1"/>
  <c r="U49" i="35"/>
  <c r="S49" i="35"/>
  <c r="R49" i="35"/>
  <c r="Q49" i="35"/>
  <c r="P49" i="35"/>
  <c r="E49" i="35"/>
  <c r="T49" i="35" s="1"/>
  <c r="S48" i="35"/>
  <c r="R48" i="35"/>
  <c r="Q48" i="35"/>
  <c r="P48" i="35"/>
  <c r="E48" i="35"/>
  <c r="S47" i="35"/>
  <c r="R47" i="35"/>
  <c r="Q47" i="35"/>
  <c r="P47" i="35"/>
  <c r="E47" i="35"/>
  <c r="U46" i="35"/>
  <c r="S46" i="35"/>
  <c r="R46" i="35"/>
  <c r="Q46" i="35"/>
  <c r="P46" i="35"/>
  <c r="E46" i="35"/>
  <c r="T46" i="35" s="1"/>
  <c r="S45" i="35"/>
  <c r="R45" i="35"/>
  <c r="Q45" i="35"/>
  <c r="P45" i="35"/>
  <c r="E45" i="35"/>
  <c r="U44" i="35"/>
  <c r="T44" i="35"/>
  <c r="S44" i="35"/>
  <c r="R44" i="35"/>
  <c r="Q44" i="35"/>
  <c r="P44" i="35"/>
  <c r="E44" i="35"/>
  <c r="T43" i="35"/>
  <c r="S43" i="35"/>
  <c r="R43" i="35"/>
  <c r="Q43" i="35"/>
  <c r="P43" i="35"/>
  <c r="E43" i="35"/>
  <c r="S42" i="35"/>
  <c r="R42" i="35"/>
  <c r="Q42" i="35"/>
  <c r="P42" i="35"/>
  <c r="E42" i="35"/>
  <c r="V40" i="35"/>
  <c r="R40" i="35"/>
  <c r="O40" i="35"/>
  <c r="N40" i="35"/>
  <c r="M40" i="35"/>
  <c r="S40" i="35" s="1"/>
  <c r="L40" i="35"/>
  <c r="K40" i="35"/>
  <c r="J40" i="35"/>
  <c r="I40" i="35"/>
  <c r="H40" i="35"/>
  <c r="G40" i="35"/>
  <c r="F40" i="35"/>
  <c r="C40" i="35"/>
  <c r="E40" i="35" s="1"/>
  <c r="B40" i="35"/>
  <c r="S39" i="35"/>
  <c r="R39" i="35"/>
  <c r="Q39" i="35"/>
  <c r="P39" i="35"/>
  <c r="E39" i="35"/>
  <c r="T38" i="35"/>
  <c r="S38" i="35"/>
  <c r="R38" i="35"/>
  <c r="Q38" i="35"/>
  <c r="P38" i="35"/>
  <c r="E38" i="35"/>
  <c r="U38" i="35" s="1"/>
  <c r="S37" i="35"/>
  <c r="R37" i="35"/>
  <c r="Q37" i="35"/>
  <c r="P37" i="35"/>
  <c r="E37" i="35"/>
  <c r="T37" i="35" s="1"/>
  <c r="S36" i="35"/>
  <c r="R36" i="35"/>
  <c r="Q36" i="35"/>
  <c r="P36" i="35"/>
  <c r="E36" i="35"/>
  <c r="S35" i="35"/>
  <c r="R35" i="35"/>
  <c r="Q35" i="35"/>
  <c r="P35" i="35"/>
  <c r="E35" i="35"/>
  <c r="V33" i="35"/>
  <c r="O33" i="35"/>
  <c r="N33" i="35"/>
  <c r="M33" i="35"/>
  <c r="S33" i="35" s="1"/>
  <c r="L33" i="35"/>
  <c r="R33" i="35" s="1"/>
  <c r="K33" i="35"/>
  <c r="J33" i="35"/>
  <c r="I33" i="35"/>
  <c r="H33" i="35"/>
  <c r="G33" i="35"/>
  <c r="F33" i="35"/>
  <c r="E33" i="35"/>
  <c r="C33" i="35"/>
  <c r="B33" i="35"/>
  <c r="S32" i="35"/>
  <c r="R32" i="35"/>
  <c r="Q32" i="35"/>
  <c r="P32" i="35"/>
  <c r="E32" i="35"/>
  <c r="V30" i="35"/>
  <c r="R30" i="35"/>
  <c r="O30" i="35"/>
  <c r="N30" i="35"/>
  <c r="M30" i="35"/>
  <c r="S30" i="35" s="1"/>
  <c r="L30" i="35"/>
  <c r="K30" i="35"/>
  <c r="J30" i="35"/>
  <c r="I30" i="35"/>
  <c r="H30" i="35"/>
  <c r="G30" i="35"/>
  <c r="F30" i="35"/>
  <c r="C30" i="35"/>
  <c r="B30" i="35"/>
  <c r="E30" i="35" s="1"/>
  <c r="S29" i="35"/>
  <c r="R29" i="35"/>
  <c r="Q29" i="35"/>
  <c r="U29" i="35" s="1"/>
  <c r="P29" i="35"/>
  <c r="E29" i="35"/>
  <c r="T29" i="35" s="1"/>
  <c r="S28" i="35"/>
  <c r="R28" i="35"/>
  <c r="Q28" i="35"/>
  <c r="P28" i="35"/>
  <c r="E28" i="35"/>
  <c r="S27" i="35"/>
  <c r="R27" i="35"/>
  <c r="Q27" i="35"/>
  <c r="P27" i="35"/>
  <c r="E27" i="35"/>
  <c r="S26" i="35"/>
  <c r="R26" i="35"/>
  <c r="Q26" i="35"/>
  <c r="P26" i="35"/>
  <c r="E26" i="35"/>
  <c r="T26" i="35" s="1"/>
  <c r="V24" i="35"/>
  <c r="O24" i="35"/>
  <c r="N24" i="35"/>
  <c r="M24" i="35"/>
  <c r="S24" i="35" s="1"/>
  <c r="L24" i="35"/>
  <c r="R24" i="35" s="1"/>
  <c r="K24" i="35"/>
  <c r="J24" i="35"/>
  <c r="I24" i="35"/>
  <c r="H24" i="35"/>
  <c r="G24" i="35"/>
  <c r="F24" i="35"/>
  <c r="C24" i="35"/>
  <c r="B24" i="35"/>
  <c r="S23" i="35"/>
  <c r="R23" i="35"/>
  <c r="Q23" i="35"/>
  <c r="P23" i="35"/>
  <c r="E23" i="35"/>
  <c r="S22" i="35"/>
  <c r="R22" i="35"/>
  <c r="Q22" i="35"/>
  <c r="P22" i="35"/>
  <c r="E22" i="35"/>
  <c r="T22" i="35" s="1"/>
  <c r="S21" i="35"/>
  <c r="R21" i="35"/>
  <c r="Q21" i="35"/>
  <c r="P21" i="35"/>
  <c r="E21" i="35"/>
  <c r="T20" i="35"/>
  <c r="S20" i="35"/>
  <c r="R20" i="35"/>
  <c r="Q20" i="35"/>
  <c r="P20" i="35"/>
  <c r="E20" i="35"/>
  <c r="U20" i="35" s="1"/>
  <c r="U19" i="35"/>
  <c r="S19" i="35"/>
  <c r="R19" i="35"/>
  <c r="Q19" i="35"/>
  <c r="P19" i="35"/>
  <c r="E19" i="35"/>
  <c r="T18" i="35"/>
  <c r="S18" i="35"/>
  <c r="R18" i="35"/>
  <c r="Q18" i="35"/>
  <c r="P18" i="35"/>
  <c r="E18" i="35"/>
  <c r="U18" i="35" s="1"/>
  <c r="S17" i="35"/>
  <c r="R17" i="35"/>
  <c r="Q17" i="35"/>
  <c r="P17" i="35"/>
  <c r="E17" i="35"/>
  <c r="V15" i="35"/>
  <c r="O15" i="35"/>
  <c r="N15" i="35"/>
  <c r="M15" i="35"/>
  <c r="S15" i="35" s="1"/>
  <c r="L15" i="35"/>
  <c r="K15" i="35"/>
  <c r="J15" i="35"/>
  <c r="I15" i="35"/>
  <c r="H15" i="35"/>
  <c r="G15" i="35"/>
  <c r="F15" i="35"/>
  <c r="C15" i="35"/>
  <c r="B15" i="35"/>
  <c r="E15" i="35" s="1"/>
  <c r="S14" i="35"/>
  <c r="R14" i="35"/>
  <c r="Q14" i="35"/>
  <c r="P14" i="35"/>
  <c r="E14" i="35"/>
  <c r="U14" i="35" s="1"/>
  <c r="U13" i="35"/>
  <c r="S13" i="35"/>
  <c r="R13" i="35"/>
  <c r="Q13" i="35"/>
  <c r="P13" i="35"/>
  <c r="E13" i="35"/>
  <c r="T13" i="35" s="1"/>
  <c r="S12" i="35"/>
  <c r="R12" i="35"/>
  <c r="Q12" i="35"/>
  <c r="P12" i="35"/>
  <c r="E12" i="35"/>
  <c r="S11" i="35"/>
  <c r="R11" i="35"/>
  <c r="Q11" i="35"/>
  <c r="P11" i="35"/>
  <c r="E11" i="35"/>
  <c r="U10" i="35"/>
  <c r="S10" i="35"/>
  <c r="R10" i="35"/>
  <c r="Q10" i="35"/>
  <c r="P10" i="35"/>
  <c r="E10" i="35"/>
  <c r="U9" i="35"/>
  <c r="S9" i="35"/>
  <c r="R9" i="35"/>
  <c r="Q9" i="35"/>
  <c r="P9" i="35"/>
  <c r="E9" i="35"/>
  <c r="T9" i="35" s="1"/>
  <c r="S94" i="34"/>
  <c r="R94" i="34"/>
  <c r="Q94" i="34"/>
  <c r="P94" i="34"/>
  <c r="E94" i="34"/>
  <c r="U94" i="34" s="1"/>
  <c r="S93" i="34"/>
  <c r="R93" i="34"/>
  <c r="Q93" i="34"/>
  <c r="P93" i="34"/>
  <c r="E93" i="34"/>
  <c r="U93" i="34" s="1"/>
  <c r="T92" i="34"/>
  <c r="S92" i="34"/>
  <c r="R92" i="34"/>
  <c r="Q92" i="34"/>
  <c r="P92" i="34"/>
  <c r="E92" i="34"/>
  <c r="U92" i="34" s="1"/>
  <c r="U91" i="34"/>
  <c r="S91" i="34"/>
  <c r="R91" i="34"/>
  <c r="Q91" i="34"/>
  <c r="P91" i="34"/>
  <c r="E91" i="34"/>
  <c r="T91" i="34" s="1"/>
  <c r="S90" i="34"/>
  <c r="R90" i="34"/>
  <c r="Q90" i="34"/>
  <c r="P90" i="34"/>
  <c r="E90" i="34"/>
  <c r="S89" i="34"/>
  <c r="R89" i="34"/>
  <c r="Q89" i="34"/>
  <c r="P89" i="34"/>
  <c r="E89" i="34"/>
  <c r="U88" i="34"/>
  <c r="S88" i="34"/>
  <c r="R88" i="34"/>
  <c r="Q88" i="34"/>
  <c r="P88" i="34"/>
  <c r="E88" i="34"/>
  <c r="T88" i="34" s="1"/>
  <c r="U87" i="34"/>
  <c r="T87" i="34"/>
  <c r="S87" i="34"/>
  <c r="R87" i="34"/>
  <c r="Q87" i="34"/>
  <c r="P87" i="34"/>
  <c r="E87" i="34"/>
  <c r="V73" i="34"/>
  <c r="O73" i="34"/>
  <c r="N73" i="34"/>
  <c r="R73" i="34" s="1"/>
  <c r="M73" i="34"/>
  <c r="L73" i="34"/>
  <c r="K73" i="34"/>
  <c r="J73" i="34"/>
  <c r="I73" i="34"/>
  <c r="H73" i="34"/>
  <c r="G73" i="34"/>
  <c r="F73" i="34"/>
  <c r="C73" i="34"/>
  <c r="B73" i="34"/>
  <c r="V72" i="34"/>
  <c r="O72" i="34"/>
  <c r="N72" i="34"/>
  <c r="M72" i="34"/>
  <c r="L72" i="34"/>
  <c r="R72" i="34" s="1"/>
  <c r="K72" i="34"/>
  <c r="J72" i="34"/>
  <c r="I72" i="34"/>
  <c r="H72" i="34"/>
  <c r="G72" i="34"/>
  <c r="F72" i="34"/>
  <c r="C72" i="34"/>
  <c r="E72" i="34" s="1"/>
  <c r="B72" i="34"/>
  <c r="V71" i="34"/>
  <c r="O71" i="34"/>
  <c r="S71" i="34" s="1"/>
  <c r="N71" i="34"/>
  <c r="M71" i="34"/>
  <c r="L71" i="34"/>
  <c r="K71" i="34"/>
  <c r="J71" i="34"/>
  <c r="I71" i="34"/>
  <c r="H71" i="34"/>
  <c r="G71" i="34"/>
  <c r="F71" i="34"/>
  <c r="C71" i="34"/>
  <c r="B71" i="34"/>
  <c r="S70" i="34"/>
  <c r="R70" i="34"/>
  <c r="Q70" i="34"/>
  <c r="P70" i="34"/>
  <c r="E70" i="34"/>
  <c r="U70" i="34" s="1"/>
  <c r="S69" i="34"/>
  <c r="R69" i="34"/>
  <c r="Q69" i="34"/>
  <c r="P69" i="34"/>
  <c r="E69" i="34"/>
  <c r="V67" i="34"/>
  <c r="O67" i="34"/>
  <c r="N67" i="34"/>
  <c r="M67" i="34"/>
  <c r="L67" i="34"/>
  <c r="K67" i="34"/>
  <c r="J67" i="34"/>
  <c r="I67" i="34"/>
  <c r="H67" i="34"/>
  <c r="G67" i="34"/>
  <c r="F67" i="34"/>
  <c r="C67" i="34"/>
  <c r="B67" i="34"/>
  <c r="V66" i="34"/>
  <c r="S66" i="34"/>
  <c r="O66" i="34"/>
  <c r="N66" i="34"/>
  <c r="M66" i="34"/>
  <c r="L66" i="34"/>
  <c r="R66" i="34" s="1"/>
  <c r="K66" i="34"/>
  <c r="J66" i="34"/>
  <c r="I66" i="34"/>
  <c r="Q66" i="34" s="1"/>
  <c r="H66" i="34"/>
  <c r="G66" i="34"/>
  <c r="F66" i="34"/>
  <c r="C66" i="34"/>
  <c r="B66" i="34"/>
  <c r="E66" i="34" s="1"/>
  <c r="S65" i="34"/>
  <c r="R65" i="34"/>
  <c r="Q65" i="34"/>
  <c r="P65" i="34"/>
  <c r="E65" i="34"/>
  <c r="U65" i="34" s="1"/>
  <c r="S64" i="34"/>
  <c r="R64" i="34"/>
  <c r="Q64" i="34"/>
  <c r="P64" i="34"/>
  <c r="E64" i="34"/>
  <c r="T64" i="34" s="1"/>
  <c r="S63" i="34"/>
  <c r="R63" i="34"/>
  <c r="Q63" i="34"/>
  <c r="P63" i="34"/>
  <c r="E63" i="34"/>
  <c r="U62" i="34"/>
  <c r="S62" i="34"/>
  <c r="R62" i="34"/>
  <c r="Q62" i="34"/>
  <c r="P62" i="34"/>
  <c r="E62" i="34"/>
  <c r="T62" i="34" s="1"/>
  <c r="S61" i="34"/>
  <c r="R61" i="34"/>
  <c r="Q61" i="34"/>
  <c r="P61" i="34"/>
  <c r="E61" i="34"/>
  <c r="V59" i="34"/>
  <c r="O59" i="34"/>
  <c r="N59" i="34"/>
  <c r="M59" i="34"/>
  <c r="S59" i="34" s="1"/>
  <c r="L59" i="34"/>
  <c r="R59" i="34" s="1"/>
  <c r="K59" i="34"/>
  <c r="J59" i="34"/>
  <c r="I59" i="34"/>
  <c r="H59" i="34"/>
  <c r="G59" i="34"/>
  <c r="F59" i="34"/>
  <c r="C59" i="34"/>
  <c r="B59" i="34"/>
  <c r="U58" i="34"/>
  <c r="S58" i="34"/>
  <c r="R58" i="34"/>
  <c r="Q58" i="34"/>
  <c r="P58" i="34"/>
  <c r="E58" i="34"/>
  <c r="T58" i="34" s="1"/>
  <c r="S57" i="34"/>
  <c r="R57" i="34"/>
  <c r="Q57" i="34"/>
  <c r="P57" i="34"/>
  <c r="E57" i="34"/>
  <c r="S56" i="34"/>
  <c r="R56" i="34"/>
  <c r="Q56" i="34"/>
  <c r="P56" i="34"/>
  <c r="E56" i="34"/>
  <c r="U55" i="34"/>
  <c r="S55" i="34"/>
  <c r="R55" i="34"/>
  <c r="Q55" i="34"/>
  <c r="P55" i="34"/>
  <c r="E55" i="34"/>
  <c r="T55" i="34" s="1"/>
  <c r="V53" i="34"/>
  <c r="S53" i="34"/>
  <c r="O53" i="34"/>
  <c r="N53" i="34"/>
  <c r="M53" i="34"/>
  <c r="L53" i="34"/>
  <c r="R53" i="34" s="1"/>
  <c r="K53" i="34"/>
  <c r="J53" i="34"/>
  <c r="I53" i="34"/>
  <c r="H53" i="34"/>
  <c r="G53" i="34"/>
  <c r="F53" i="34"/>
  <c r="C53" i="34"/>
  <c r="B53" i="34"/>
  <c r="S52" i="34"/>
  <c r="R52" i="34"/>
  <c r="Q52" i="34"/>
  <c r="P52" i="34"/>
  <c r="E52" i="34"/>
  <c r="S51" i="34"/>
  <c r="R51" i="34"/>
  <c r="Q51" i="34"/>
  <c r="P51" i="34"/>
  <c r="E51" i="34"/>
  <c r="S50" i="34"/>
  <c r="R50" i="34"/>
  <c r="Q50" i="34"/>
  <c r="P50" i="34"/>
  <c r="E50" i="34"/>
  <c r="T49" i="34"/>
  <c r="S49" i="34"/>
  <c r="R49" i="34"/>
  <c r="Q49" i="34"/>
  <c r="P49" i="34"/>
  <c r="E49" i="34"/>
  <c r="U49" i="34" s="1"/>
  <c r="S48" i="34"/>
  <c r="R48" i="34"/>
  <c r="Q48" i="34"/>
  <c r="P48" i="34"/>
  <c r="E48" i="34"/>
  <c r="U48" i="34" s="1"/>
  <c r="S47" i="34"/>
  <c r="R47" i="34"/>
  <c r="Q47" i="34"/>
  <c r="P47" i="34"/>
  <c r="E47" i="34"/>
  <c r="U47" i="34" s="1"/>
  <c r="U46" i="34"/>
  <c r="S46" i="34"/>
  <c r="R46" i="34"/>
  <c r="Q46" i="34"/>
  <c r="P46" i="34"/>
  <c r="E46" i="34"/>
  <c r="T46" i="34" s="1"/>
  <c r="S45" i="34"/>
  <c r="R45" i="34"/>
  <c r="Q45" i="34"/>
  <c r="P45" i="34"/>
  <c r="E45" i="34"/>
  <c r="S44" i="34"/>
  <c r="R44" i="34"/>
  <c r="Q44" i="34"/>
  <c r="P44" i="34"/>
  <c r="E44" i="34"/>
  <c r="S43" i="34"/>
  <c r="R43" i="34"/>
  <c r="Q43" i="34"/>
  <c r="P43" i="34"/>
  <c r="E43" i="34"/>
  <c r="U43" i="34" s="1"/>
  <c r="T42" i="34"/>
  <c r="S42" i="34"/>
  <c r="R42" i="34"/>
  <c r="Q42" i="34"/>
  <c r="P42" i="34"/>
  <c r="E42" i="34"/>
  <c r="U42" i="34" s="1"/>
  <c r="V40" i="34"/>
  <c r="O40" i="34"/>
  <c r="N40" i="34"/>
  <c r="M40" i="34"/>
  <c r="S40" i="34" s="1"/>
  <c r="L40" i="34"/>
  <c r="R40" i="34" s="1"/>
  <c r="K40" i="34"/>
  <c r="J40" i="34"/>
  <c r="I40" i="34"/>
  <c r="H40" i="34"/>
  <c r="G40" i="34"/>
  <c r="F40" i="34"/>
  <c r="C40" i="34"/>
  <c r="B40" i="34"/>
  <c r="S39" i="34"/>
  <c r="R39" i="34"/>
  <c r="Q39" i="34"/>
  <c r="P39" i="34"/>
  <c r="E39" i="34"/>
  <c r="S38" i="34"/>
  <c r="R38" i="34"/>
  <c r="Q38" i="34"/>
  <c r="U38" i="34" s="1"/>
  <c r="P38" i="34"/>
  <c r="E38" i="34"/>
  <c r="S37" i="34"/>
  <c r="R37" i="34"/>
  <c r="Q37" i="34"/>
  <c r="P37" i="34"/>
  <c r="E37" i="34"/>
  <c r="U37" i="34" s="1"/>
  <c r="S36" i="34"/>
  <c r="R36" i="34"/>
  <c r="Q36" i="34"/>
  <c r="P36" i="34"/>
  <c r="E36" i="34"/>
  <c r="U36" i="34" s="1"/>
  <c r="S35" i="34"/>
  <c r="R35" i="34"/>
  <c r="Q35" i="34"/>
  <c r="P35" i="34"/>
  <c r="E35" i="34"/>
  <c r="V33" i="34"/>
  <c r="R33" i="34"/>
  <c r="O33" i="34"/>
  <c r="N33" i="34"/>
  <c r="M33" i="34"/>
  <c r="L33" i="34"/>
  <c r="K33" i="34"/>
  <c r="J33" i="34"/>
  <c r="I33" i="34"/>
  <c r="Q33" i="34" s="1"/>
  <c r="H33" i="34"/>
  <c r="G33" i="34"/>
  <c r="F33" i="34"/>
  <c r="C33" i="34"/>
  <c r="E33" i="34" s="1"/>
  <c r="B33" i="34"/>
  <c r="T32" i="34"/>
  <c r="S32" i="34"/>
  <c r="R32" i="34"/>
  <c r="Q32" i="34"/>
  <c r="U32" i="34" s="1"/>
  <c r="P32" i="34"/>
  <c r="E32" i="34"/>
  <c r="V30" i="34"/>
  <c r="R30" i="34"/>
  <c r="O30" i="34"/>
  <c r="N30" i="34"/>
  <c r="M30" i="34"/>
  <c r="S30" i="34" s="1"/>
  <c r="L30" i="34"/>
  <c r="K30" i="34"/>
  <c r="J30" i="34"/>
  <c r="I30" i="34"/>
  <c r="H30" i="34"/>
  <c r="P30" i="34" s="1"/>
  <c r="G30" i="34"/>
  <c r="F30" i="34"/>
  <c r="C30" i="34"/>
  <c r="B30" i="34"/>
  <c r="S29" i="34"/>
  <c r="R29" i="34"/>
  <c r="Q29" i="34"/>
  <c r="P29" i="34"/>
  <c r="E29" i="34"/>
  <c r="U29" i="34" s="1"/>
  <c r="S28" i="34"/>
  <c r="R28" i="34"/>
  <c r="Q28" i="34"/>
  <c r="P28" i="34"/>
  <c r="E28" i="34"/>
  <c r="U28" i="34" s="1"/>
  <c r="S27" i="34"/>
  <c r="R27" i="34"/>
  <c r="Q27" i="34"/>
  <c r="P27" i="34"/>
  <c r="E27" i="34"/>
  <c r="U26" i="34"/>
  <c r="S26" i="34"/>
  <c r="R26" i="34"/>
  <c r="Q26" i="34"/>
  <c r="P26" i="34"/>
  <c r="E26" i="34"/>
  <c r="T26" i="34" s="1"/>
  <c r="V24" i="34"/>
  <c r="S24" i="34"/>
  <c r="O24" i="34"/>
  <c r="N24" i="34"/>
  <c r="M24" i="34"/>
  <c r="L24" i="34"/>
  <c r="R24" i="34" s="1"/>
  <c r="K24" i="34"/>
  <c r="J24" i="34"/>
  <c r="I24" i="34"/>
  <c r="H24" i="34"/>
  <c r="P24" i="34" s="1"/>
  <c r="G24" i="34"/>
  <c r="F24" i="34"/>
  <c r="C24" i="34"/>
  <c r="B24" i="34"/>
  <c r="S23" i="34"/>
  <c r="R23" i="34"/>
  <c r="Q23" i="34"/>
  <c r="P23" i="34"/>
  <c r="E23" i="34"/>
  <c r="U23" i="34" s="1"/>
  <c r="S22" i="34"/>
  <c r="R22" i="34"/>
  <c r="Q22" i="34"/>
  <c r="P22" i="34"/>
  <c r="E22" i="34"/>
  <c r="S21" i="34"/>
  <c r="R21" i="34"/>
  <c r="Q21" i="34"/>
  <c r="P21" i="34"/>
  <c r="E21" i="34"/>
  <c r="S20" i="34"/>
  <c r="R20" i="34"/>
  <c r="Q20" i="34"/>
  <c r="P20" i="34"/>
  <c r="E20" i="34"/>
  <c r="S19" i="34"/>
  <c r="R19" i="34"/>
  <c r="Q19" i="34"/>
  <c r="P19" i="34"/>
  <c r="E19" i="34"/>
  <c r="S18" i="34"/>
  <c r="R18" i="34"/>
  <c r="Q18" i="34"/>
  <c r="P18" i="34"/>
  <c r="E18" i="34"/>
  <c r="T17" i="34"/>
  <c r="S17" i="34"/>
  <c r="R17" i="34"/>
  <c r="Q17" i="34"/>
  <c r="P17" i="34"/>
  <c r="E17" i="34"/>
  <c r="U17" i="34" s="1"/>
  <c r="V15" i="34"/>
  <c r="O15" i="34"/>
  <c r="N15" i="34"/>
  <c r="M15" i="34"/>
  <c r="S15" i="34" s="1"/>
  <c r="L15" i="34"/>
  <c r="K15" i="34"/>
  <c r="J15" i="34"/>
  <c r="I15" i="34"/>
  <c r="H15" i="34"/>
  <c r="G15" i="34"/>
  <c r="F15" i="34"/>
  <c r="C15" i="34"/>
  <c r="B15" i="34"/>
  <c r="S14" i="34"/>
  <c r="R14" i="34"/>
  <c r="Q14" i="34"/>
  <c r="P14" i="34"/>
  <c r="E14" i="34"/>
  <c r="U13" i="34"/>
  <c r="T13" i="34"/>
  <c r="S13" i="34"/>
  <c r="R13" i="34"/>
  <c r="Q13" i="34"/>
  <c r="P13" i="34"/>
  <c r="E13" i="34"/>
  <c r="U12" i="34"/>
  <c r="T12" i="34"/>
  <c r="S12" i="34"/>
  <c r="R12" i="34"/>
  <c r="Q12" i="34"/>
  <c r="P12" i="34"/>
  <c r="E12" i="34"/>
  <c r="S11" i="34"/>
  <c r="R11" i="34"/>
  <c r="Q11" i="34"/>
  <c r="P11" i="34"/>
  <c r="T11" i="34" s="1"/>
  <c r="E11" i="34"/>
  <c r="S10" i="34"/>
  <c r="R10" i="34"/>
  <c r="Q10" i="34"/>
  <c r="P10" i="34"/>
  <c r="E10" i="34"/>
  <c r="S9" i="34"/>
  <c r="R9" i="34"/>
  <c r="Q9" i="34"/>
  <c r="P9" i="34"/>
  <c r="E9" i="34"/>
  <c r="S94" i="33"/>
  <c r="R94" i="33"/>
  <c r="Q94" i="33"/>
  <c r="P94" i="33"/>
  <c r="E94" i="33"/>
  <c r="S93" i="33"/>
  <c r="R93" i="33"/>
  <c r="Q93" i="33"/>
  <c r="P93" i="33"/>
  <c r="E93" i="33"/>
  <c r="S92" i="33"/>
  <c r="R92" i="33"/>
  <c r="Q92" i="33"/>
  <c r="P92" i="33"/>
  <c r="E92" i="33"/>
  <c r="U91" i="33"/>
  <c r="T91" i="33"/>
  <c r="S91" i="33"/>
  <c r="R91" i="33"/>
  <c r="Q91" i="33"/>
  <c r="P91" i="33"/>
  <c r="E91" i="33"/>
  <c r="S90" i="33"/>
  <c r="R90" i="33"/>
  <c r="Q90" i="33"/>
  <c r="P90" i="33"/>
  <c r="E90" i="33"/>
  <c r="T90" i="33" s="1"/>
  <c r="S89" i="33"/>
  <c r="R89" i="33"/>
  <c r="Q89" i="33"/>
  <c r="P89" i="33"/>
  <c r="E89" i="33"/>
  <c r="U88" i="33"/>
  <c r="S88" i="33"/>
  <c r="R88" i="33"/>
  <c r="Q88" i="33"/>
  <c r="P88" i="33"/>
  <c r="E88" i="33"/>
  <c r="T88" i="33" s="1"/>
  <c r="S87" i="33"/>
  <c r="R87" i="33"/>
  <c r="Q87" i="33"/>
  <c r="P87" i="33"/>
  <c r="E87" i="33"/>
  <c r="V73" i="33"/>
  <c r="O73" i="33"/>
  <c r="N73" i="33"/>
  <c r="M73" i="33"/>
  <c r="S73" i="33" s="1"/>
  <c r="L73" i="33"/>
  <c r="K73" i="33"/>
  <c r="J73" i="33"/>
  <c r="I73" i="33"/>
  <c r="H73" i="33"/>
  <c r="G73" i="33"/>
  <c r="F73" i="33"/>
  <c r="C73" i="33"/>
  <c r="B73" i="33"/>
  <c r="V72" i="33"/>
  <c r="O72" i="33"/>
  <c r="N72" i="33"/>
  <c r="M72" i="33"/>
  <c r="L72" i="33"/>
  <c r="R72" i="33" s="1"/>
  <c r="K72" i="33"/>
  <c r="J72" i="33"/>
  <c r="I72" i="33"/>
  <c r="H72" i="33"/>
  <c r="G72" i="33"/>
  <c r="F72" i="33"/>
  <c r="C72" i="33"/>
  <c r="B72" i="33"/>
  <c r="V71" i="33"/>
  <c r="S71" i="33"/>
  <c r="O71" i="33"/>
  <c r="N71" i="33"/>
  <c r="M71" i="33"/>
  <c r="L71" i="33"/>
  <c r="K71" i="33"/>
  <c r="J71" i="33"/>
  <c r="I71" i="33"/>
  <c r="Q71" i="33" s="1"/>
  <c r="H71" i="33"/>
  <c r="G71" i="33"/>
  <c r="F71" i="33"/>
  <c r="C71" i="33"/>
  <c r="B71" i="33"/>
  <c r="E71" i="33" s="1"/>
  <c r="S70" i="33"/>
  <c r="R70" i="33"/>
  <c r="Q70" i="33"/>
  <c r="P70" i="33"/>
  <c r="E70" i="33"/>
  <c r="S69" i="33"/>
  <c r="R69" i="33"/>
  <c r="Q69" i="33"/>
  <c r="P69" i="33"/>
  <c r="T69" i="33" s="1"/>
  <c r="E69" i="33"/>
  <c r="U69" i="33" s="1"/>
  <c r="V67" i="33"/>
  <c r="O67" i="33"/>
  <c r="N67" i="33"/>
  <c r="M67" i="33"/>
  <c r="L67" i="33"/>
  <c r="K67" i="33"/>
  <c r="J67" i="33"/>
  <c r="I67" i="33"/>
  <c r="H67" i="33"/>
  <c r="G67" i="33"/>
  <c r="F67" i="33"/>
  <c r="C67" i="33"/>
  <c r="B67" i="33"/>
  <c r="V66" i="33"/>
  <c r="S66" i="33"/>
  <c r="O66" i="33"/>
  <c r="N66" i="33"/>
  <c r="M66" i="33"/>
  <c r="L66" i="33"/>
  <c r="R66" i="33" s="1"/>
  <c r="K66" i="33"/>
  <c r="J66" i="33"/>
  <c r="I66" i="33"/>
  <c r="H66" i="33"/>
  <c r="P66" i="33" s="1"/>
  <c r="G66" i="33"/>
  <c r="F66" i="33"/>
  <c r="C66" i="33"/>
  <c r="B66" i="33"/>
  <c r="S65" i="33"/>
  <c r="R65" i="33"/>
  <c r="Q65" i="33"/>
  <c r="P65" i="33"/>
  <c r="E65" i="33"/>
  <c r="U64" i="33"/>
  <c r="S64" i="33"/>
  <c r="R64" i="33"/>
  <c r="Q64" i="33"/>
  <c r="P64" i="33"/>
  <c r="E64" i="33"/>
  <c r="T64" i="33" s="1"/>
  <c r="S63" i="33"/>
  <c r="R63" i="33"/>
  <c r="Q63" i="33"/>
  <c r="P63" i="33"/>
  <c r="E63" i="33"/>
  <c r="S62" i="33"/>
  <c r="R62" i="33"/>
  <c r="Q62" i="33"/>
  <c r="P62" i="33"/>
  <c r="E62" i="33"/>
  <c r="U62" i="33" s="1"/>
  <c r="S61" i="33"/>
  <c r="R61" i="33"/>
  <c r="Q61" i="33"/>
  <c r="P61" i="33"/>
  <c r="E61" i="33"/>
  <c r="U61" i="33" s="1"/>
  <c r="V59" i="33"/>
  <c r="S59" i="33"/>
  <c r="O59" i="33"/>
  <c r="N59" i="33"/>
  <c r="M59" i="33"/>
  <c r="L59" i="33"/>
  <c r="R59" i="33" s="1"/>
  <c r="K59" i="33"/>
  <c r="J59" i="33"/>
  <c r="I59" i="33"/>
  <c r="H59" i="33"/>
  <c r="G59" i="33"/>
  <c r="F59" i="33"/>
  <c r="C59" i="33"/>
  <c r="B59" i="33"/>
  <c r="U58" i="33"/>
  <c r="S58" i="33"/>
  <c r="R58" i="33"/>
  <c r="Q58" i="33"/>
  <c r="P58" i="33"/>
  <c r="E58" i="33"/>
  <c r="T58" i="33" s="1"/>
  <c r="S57" i="33"/>
  <c r="R57" i="33"/>
  <c r="Q57" i="33"/>
  <c r="P57" i="33"/>
  <c r="E57" i="33"/>
  <c r="T57" i="33" s="1"/>
  <c r="S56" i="33"/>
  <c r="R56" i="33"/>
  <c r="Q56" i="33"/>
  <c r="P56" i="33"/>
  <c r="E56" i="33"/>
  <c r="U55" i="33"/>
  <c r="S55" i="33"/>
  <c r="R55" i="33"/>
  <c r="Q55" i="33"/>
  <c r="P55" i="33"/>
  <c r="E55" i="33"/>
  <c r="T55" i="33" s="1"/>
  <c r="V53" i="33"/>
  <c r="O53" i="33"/>
  <c r="N53" i="33"/>
  <c r="M53" i="33"/>
  <c r="S53" i="33" s="1"/>
  <c r="L53" i="33"/>
  <c r="R53" i="33" s="1"/>
  <c r="K53" i="33"/>
  <c r="J53" i="33"/>
  <c r="I53" i="33"/>
  <c r="H53" i="33"/>
  <c r="G53" i="33"/>
  <c r="F53" i="33"/>
  <c r="C53" i="33"/>
  <c r="B53" i="33"/>
  <c r="S52" i="33"/>
  <c r="R52" i="33"/>
  <c r="Q52" i="33"/>
  <c r="P52" i="33"/>
  <c r="E52" i="33"/>
  <c r="S51" i="33"/>
  <c r="R51" i="33"/>
  <c r="Q51" i="33"/>
  <c r="P51" i="33"/>
  <c r="E51" i="33"/>
  <c r="T50" i="33"/>
  <c r="S50" i="33"/>
  <c r="R50" i="33"/>
  <c r="Q50" i="33"/>
  <c r="P50" i="33"/>
  <c r="E50" i="33"/>
  <c r="U50" i="33" s="1"/>
  <c r="S49" i="33"/>
  <c r="R49" i="33"/>
  <c r="Q49" i="33"/>
  <c r="P49" i="33"/>
  <c r="E49" i="33"/>
  <c r="S48" i="33"/>
  <c r="R48" i="33"/>
  <c r="Q48" i="33"/>
  <c r="P48" i="33"/>
  <c r="E48" i="33"/>
  <c r="U47" i="33"/>
  <c r="S47" i="33"/>
  <c r="R47" i="33"/>
  <c r="Q47" i="33"/>
  <c r="P47" i="33"/>
  <c r="E47" i="33"/>
  <c r="T47" i="33" s="1"/>
  <c r="U46" i="33"/>
  <c r="T46" i="33"/>
  <c r="S46" i="33"/>
  <c r="R46" i="33"/>
  <c r="Q46" i="33"/>
  <c r="P46" i="33"/>
  <c r="E46" i="33"/>
  <c r="T45" i="33"/>
  <c r="S45" i="33"/>
  <c r="R45" i="33"/>
  <c r="Q45" i="33"/>
  <c r="P45" i="33"/>
  <c r="E45" i="33"/>
  <c r="U45" i="33" s="1"/>
  <c r="S44" i="33"/>
  <c r="R44" i="33"/>
  <c r="Q44" i="33"/>
  <c r="P44" i="33"/>
  <c r="E44" i="33"/>
  <c r="U44" i="33" s="1"/>
  <c r="S43" i="33"/>
  <c r="R43" i="33"/>
  <c r="Q43" i="33"/>
  <c r="P43" i="33"/>
  <c r="E43" i="33"/>
  <c r="S42" i="33"/>
  <c r="R42" i="33"/>
  <c r="Q42" i="33"/>
  <c r="P42" i="33"/>
  <c r="E42" i="33"/>
  <c r="U42" i="33" s="1"/>
  <c r="V40" i="33"/>
  <c r="O40" i="33"/>
  <c r="N40" i="33"/>
  <c r="M40" i="33"/>
  <c r="L40" i="33"/>
  <c r="K40" i="33"/>
  <c r="J40" i="33"/>
  <c r="I40" i="33"/>
  <c r="H40" i="33"/>
  <c r="G40" i="33"/>
  <c r="F40" i="33"/>
  <c r="E40" i="33"/>
  <c r="C40" i="33"/>
  <c r="B40" i="33"/>
  <c r="S39" i="33"/>
  <c r="R39" i="33"/>
  <c r="Q39" i="33"/>
  <c r="P39" i="33"/>
  <c r="E39" i="33"/>
  <c r="T39" i="33" s="1"/>
  <c r="S38" i="33"/>
  <c r="R38" i="33"/>
  <c r="Q38" i="33"/>
  <c r="P38" i="33"/>
  <c r="E38" i="33"/>
  <c r="U38" i="33" s="1"/>
  <c r="S37" i="33"/>
  <c r="R37" i="33"/>
  <c r="Q37" i="33"/>
  <c r="P37" i="33"/>
  <c r="E37" i="33"/>
  <c r="S36" i="33"/>
  <c r="R36" i="33"/>
  <c r="Q36" i="33"/>
  <c r="P36" i="33"/>
  <c r="E36" i="33"/>
  <c r="U36" i="33" s="1"/>
  <c r="S35" i="33"/>
  <c r="R35" i="33"/>
  <c r="Q35" i="33"/>
  <c r="P35" i="33"/>
  <c r="E35" i="33"/>
  <c r="V33" i="33"/>
  <c r="R33" i="33"/>
  <c r="O33" i="33"/>
  <c r="S33" i="33" s="1"/>
  <c r="N33" i="33"/>
  <c r="M33" i="33"/>
  <c r="L33" i="33"/>
  <c r="K33" i="33"/>
  <c r="J33" i="33"/>
  <c r="I33" i="33"/>
  <c r="H33" i="33"/>
  <c r="G33" i="33"/>
  <c r="F33" i="33"/>
  <c r="C33" i="33"/>
  <c r="B33" i="33"/>
  <c r="E33" i="33" s="1"/>
  <c r="S32" i="33"/>
  <c r="R32" i="33"/>
  <c r="Q32" i="33"/>
  <c r="P32" i="33"/>
  <c r="E32" i="33"/>
  <c r="V30" i="33"/>
  <c r="O30" i="33"/>
  <c r="N30" i="33"/>
  <c r="M30" i="33"/>
  <c r="S30" i="33" s="1"/>
  <c r="L30" i="33"/>
  <c r="R30" i="33" s="1"/>
  <c r="K30" i="33"/>
  <c r="J30" i="33"/>
  <c r="I30" i="33"/>
  <c r="H30" i="33"/>
  <c r="G30" i="33"/>
  <c r="F30" i="33"/>
  <c r="E30" i="33"/>
  <c r="C30" i="33"/>
  <c r="B30" i="33"/>
  <c r="S29" i="33"/>
  <c r="R29" i="33"/>
  <c r="Q29" i="33"/>
  <c r="P29" i="33"/>
  <c r="E29" i="33"/>
  <c r="U28" i="33"/>
  <c r="S28" i="33"/>
  <c r="R28" i="33"/>
  <c r="Q28" i="33"/>
  <c r="P28" i="33"/>
  <c r="E28" i="33"/>
  <c r="T28" i="33" s="1"/>
  <c r="U27" i="33"/>
  <c r="T27" i="33"/>
  <c r="S27" i="33"/>
  <c r="R27" i="33"/>
  <c r="Q27" i="33"/>
  <c r="P27" i="33"/>
  <c r="E27" i="33"/>
  <c r="T26" i="33"/>
  <c r="S26" i="33"/>
  <c r="R26" i="33"/>
  <c r="Q26" i="33"/>
  <c r="P26" i="33"/>
  <c r="E26" i="33"/>
  <c r="U26" i="33" s="1"/>
  <c r="V24" i="33"/>
  <c r="O24" i="33"/>
  <c r="N24" i="33"/>
  <c r="M24" i="33"/>
  <c r="S24" i="33" s="1"/>
  <c r="L24" i="33"/>
  <c r="K24" i="33"/>
  <c r="J24" i="33"/>
  <c r="I24" i="33"/>
  <c r="H24" i="33"/>
  <c r="G24" i="33"/>
  <c r="F24" i="33"/>
  <c r="C24" i="33"/>
  <c r="B24" i="33"/>
  <c r="S23" i="33"/>
  <c r="R23" i="33"/>
  <c r="Q23" i="33"/>
  <c r="P23" i="33"/>
  <c r="E23" i="33"/>
  <c r="S22" i="33"/>
  <c r="R22" i="33"/>
  <c r="Q22" i="33"/>
  <c r="P22" i="33"/>
  <c r="E22" i="33"/>
  <c r="S21" i="33"/>
  <c r="R21" i="33"/>
  <c r="Q21" i="33"/>
  <c r="U21" i="33" s="1"/>
  <c r="P21" i="33"/>
  <c r="T21" i="33" s="1"/>
  <c r="E21" i="33"/>
  <c r="S20" i="33"/>
  <c r="R20" i="33"/>
  <c r="Q20" i="33"/>
  <c r="P20" i="33"/>
  <c r="E20" i="33"/>
  <c r="S19" i="33"/>
  <c r="R19" i="33"/>
  <c r="Q19" i="33"/>
  <c r="P19" i="33"/>
  <c r="E19" i="33"/>
  <c r="U18" i="33"/>
  <c r="T18" i="33"/>
  <c r="S18" i="33"/>
  <c r="R18" i="33"/>
  <c r="Q18" i="33"/>
  <c r="P18" i="33"/>
  <c r="E18" i="33"/>
  <c r="T17" i="33"/>
  <c r="S17" i="33"/>
  <c r="R17" i="33"/>
  <c r="Q17" i="33"/>
  <c r="P17" i="33"/>
  <c r="E17" i="33"/>
  <c r="U17" i="33" s="1"/>
  <c r="V15" i="33"/>
  <c r="O15" i="33"/>
  <c r="Q15" i="33" s="1"/>
  <c r="N15" i="33"/>
  <c r="M15" i="33"/>
  <c r="L15" i="33"/>
  <c r="R15" i="33" s="1"/>
  <c r="K15" i="33"/>
  <c r="J15" i="33"/>
  <c r="I15" i="33"/>
  <c r="H15" i="33"/>
  <c r="G15" i="33"/>
  <c r="F15" i="33"/>
  <c r="E15" i="33"/>
  <c r="C15" i="33"/>
  <c r="B15" i="33"/>
  <c r="S14" i="33"/>
  <c r="R14" i="33"/>
  <c r="Q14" i="33"/>
  <c r="P14" i="33"/>
  <c r="E14" i="33"/>
  <c r="U14" i="33" s="1"/>
  <c r="S13" i="33"/>
  <c r="R13" i="33"/>
  <c r="Q13" i="33"/>
  <c r="P13" i="33"/>
  <c r="E13" i="33"/>
  <c r="U13" i="33" s="1"/>
  <c r="U12" i="33"/>
  <c r="T12" i="33"/>
  <c r="S12" i="33"/>
  <c r="R12" i="33"/>
  <c r="Q12" i="33"/>
  <c r="P12" i="33"/>
  <c r="E12" i="33"/>
  <c r="S11" i="33"/>
  <c r="R11" i="33"/>
  <c r="Q11" i="33"/>
  <c r="P11" i="33"/>
  <c r="E11" i="33"/>
  <c r="S10" i="33"/>
  <c r="R10" i="33"/>
  <c r="Q10" i="33"/>
  <c r="P10" i="33"/>
  <c r="E10" i="33"/>
  <c r="U9" i="33"/>
  <c r="S9" i="33"/>
  <c r="R9" i="33"/>
  <c r="Q9" i="33"/>
  <c r="P9" i="33"/>
  <c r="E9" i="33"/>
  <c r="T94" i="32"/>
  <c r="S94" i="32"/>
  <c r="R94" i="32"/>
  <c r="Q94" i="32"/>
  <c r="P94" i="32"/>
  <c r="E94" i="32"/>
  <c r="U94" i="32" s="1"/>
  <c r="S93" i="32"/>
  <c r="R93" i="32"/>
  <c r="Q93" i="32"/>
  <c r="P93" i="32"/>
  <c r="E93" i="32"/>
  <c r="T93" i="32" s="1"/>
  <c r="S92" i="32"/>
  <c r="R92" i="32"/>
  <c r="Q92" i="32"/>
  <c r="P92" i="32"/>
  <c r="E92" i="32"/>
  <c r="S91" i="32"/>
  <c r="R91" i="32"/>
  <c r="Q91" i="32"/>
  <c r="P91" i="32"/>
  <c r="E91" i="32"/>
  <c r="S90" i="32"/>
  <c r="R90" i="32"/>
  <c r="Q90" i="32"/>
  <c r="P90" i="32"/>
  <c r="E90" i="32"/>
  <c r="S89" i="32"/>
  <c r="R89" i="32"/>
  <c r="Q89" i="32"/>
  <c r="P89" i="32"/>
  <c r="E89" i="32"/>
  <c r="U88" i="32"/>
  <c r="T88" i="32"/>
  <c r="S88" i="32"/>
  <c r="R88" i="32"/>
  <c r="Q88" i="32"/>
  <c r="P88" i="32"/>
  <c r="E88" i="32"/>
  <c r="U87" i="32"/>
  <c r="T87" i="32"/>
  <c r="S87" i="32"/>
  <c r="R87" i="32"/>
  <c r="Q87" i="32"/>
  <c r="P87" i="32"/>
  <c r="E87" i="32"/>
  <c r="V73" i="32"/>
  <c r="S73" i="32"/>
  <c r="R73" i="32"/>
  <c r="O73" i="32"/>
  <c r="N73" i="32"/>
  <c r="M73" i="32"/>
  <c r="L73" i="32"/>
  <c r="K73" i="32"/>
  <c r="J73" i="32"/>
  <c r="I73" i="32"/>
  <c r="Q73" i="32" s="1"/>
  <c r="H73" i="32"/>
  <c r="G73" i="32"/>
  <c r="F73" i="32"/>
  <c r="C73" i="32"/>
  <c r="B73" i="32"/>
  <c r="V72" i="32"/>
  <c r="S72" i="32"/>
  <c r="O72" i="32"/>
  <c r="N72" i="32"/>
  <c r="M72" i="32"/>
  <c r="L72" i="32"/>
  <c r="K72" i="32"/>
  <c r="J72" i="32"/>
  <c r="I72" i="32"/>
  <c r="H72" i="32"/>
  <c r="G72" i="32"/>
  <c r="F72" i="32"/>
  <c r="C72" i="32"/>
  <c r="B72" i="32"/>
  <c r="V71" i="32"/>
  <c r="O71" i="32"/>
  <c r="N71" i="32"/>
  <c r="M71" i="32"/>
  <c r="L71" i="32"/>
  <c r="R71" i="32" s="1"/>
  <c r="K71" i="32"/>
  <c r="J71" i="32"/>
  <c r="I71" i="32"/>
  <c r="H71" i="32"/>
  <c r="G71" i="32"/>
  <c r="F71" i="32"/>
  <c r="E71" i="32"/>
  <c r="C71" i="32"/>
  <c r="B71" i="32"/>
  <c r="S70" i="32"/>
  <c r="R70" i="32"/>
  <c r="Q70" i="32"/>
  <c r="P70" i="32"/>
  <c r="E70" i="32"/>
  <c r="S69" i="32"/>
  <c r="R69" i="32"/>
  <c r="Q69" i="32"/>
  <c r="P69" i="32"/>
  <c r="E69" i="32"/>
  <c r="V67" i="32"/>
  <c r="O67" i="32"/>
  <c r="N67" i="32"/>
  <c r="M67" i="32"/>
  <c r="S67" i="32" s="1"/>
  <c r="L67" i="32"/>
  <c r="R67" i="32" s="1"/>
  <c r="K67" i="32"/>
  <c r="J67" i="32"/>
  <c r="I67" i="32"/>
  <c r="H67" i="32"/>
  <c r="G67" i="32"/>
  <c r="F67" i="32"/>
  <c r="C67" i="32"/>
  <c r="B67" i="32"/>
  <c r="V66" i="32"/>
  <c r="O66" i="32"/>
  <c r="N66" i="32"/>
  <c r="M66" i="32"/>
  <c r="S66" i="32" s="1"/>
  <c r="L66" i="32"/>
  <c r="R66" i="32" s="1"/>
  <c r="K66" i="32"/>
  <c r="J66" i="32"/>
  <c r="I66" i="32"/>
  <c r="Q66" i="32" s="1"/>
  <c r="H66" i="32"/>
  <c r="G66" i="32"/>
  <c r="F66" i="32"/>
  <c r="C66" i="32"/>
  <c r="E66" i="32" s="1"/>
  <c r="B66" i="32"/>
  <c r="S65" i="32"/>
  <c r="R65" i="32"/>
  <c r="Q65" i="32"/>
  <c r="P65" i="32"/>
  <c r="E65" i="32"/>
  <c r="S64" i="32"/>
  <c r="R64" i="32"/>
  <c r="Q64" i="32"/>
  <c r="P64" i="32"/>
  <c r="E64" i="32"/>
  <c r="S63" i="32"/>
  <c r="R63" i="32"/>
  <c r="Q63" i="32"/>
  <c r="P63" i="32"/>
  <c r="E63" i="32"/>
  <c r="T62" i="32"/>
  <c r="S62" i="32"/>
  <c r="R62" i="32"/>
  <c r="Q62" i="32"/>
  <c r="P62" i="32"/>
  <c r="E62" i="32"/>
  <c r="U62" i="32" s="1"/>
  <c r="S61" i="32"/>
  <c r="R61" i="32"/>
  <c r="Q61" i="32"/>
  <c r="P61" i="32"/>
  <c r="E61" i="32"/>
  <c r="U61" i="32" s="1"/>
  <c r="V59" i="32"/>
  <c r="O59" i="32"/>
  <c r="N59" i="32"/>
  <c r="M59" i="32"/>
  <c r="S59" i="32" s="1"/>
  <c r="L59" i="32"/>
  <c r="R59" i="32" s="1"/>
  <c r="K59" i="32"/>
  <c r="J59" i="32"/>
  <c r="I59" i="32"/>
  <c r="H59" i="32"/>
  <c r="G59" i="32"/>
  <c r="F59" i="32"/>
  <c r="C59" i="32"/>
  <c r="B59" i="32"/>
  <c r="E59" i="32" s="1"/>
  <c r="T58" i="32"/>
  <c r="S58" i="32"/>
  <c r="R58" i="32"/>
  <c r="Q58" i="32"/>
  <c r="P58" i="32"/>
  <c r="E58" i="32"/>
  <c r="U58" i="32" s="1"/>
  <c r="S57" i="32"/>
  <c r="R57" i="32"/>
  <c r="Q57" i="32"/>
  <c r="P57" i="32"/>
  <c r="E57" i="32"/>
  <c r="U57" i="32" s="1"/>
  <c r="S56" i="32"/>
  <c r="R56" i="32"/>
  <c r="Q56" i="32"/>
  <c r="P56" i="32"/>
  <c r="E56" i="32"/>
  <c r="U56" i="32" s="1"/>
  <c r="S55" i="32"/>
  <c r="R55" i="32"/>
  <c r="Q55" i="32"/>
  <c r="P55" i="32"/>
  <c r="E55" i="32"/>
  <c r="V53" i="32"/>
  <c r="O53" i="32"/>
  <c r="N53" i="32"/>
  <c r="M53" i="32"/>
  <c r="S53" i="32" s="1"/>
  <c r="L53" i="32"/>
  <c r="R53" i="32" s="1"/>
  <c r="K53" i="32"/>
  <c r="J53" i="32"/>
  <c r="I53" i="32"/>
  <c r="H53" i="32"/>
  <c r="G53" i="32"/>
  <c r="F53" i="32"/>
  <c r="C53" i="32"/>
  <c r="B53" i="32"/>
  <c r="S52" i="32"/>
  <c r="R52" i="32"/>
  <c r="Q52" i="32"/>
  <c r="P52" i="32"/>
  <c r="E52" i="32"/>
  <c r="S51" i="32"/>
  <c r="R51" i="32"/>
  <c r="Q51" i="32"/>
  <c r="P51" i="32"/>
  <c r="E51" i="32"/>
  <c r="U51" i="32" s="1"/>
  <c r="S50" i="32"/>
  <c r="R50" i="32"/>
  <c r="Q50" i="32"/>
  <c r="P50" i="32"/>
  <c r="E50" i="32"/>
  <c r="T50" i="32" s="1"/>
  <c r="T49" i="32"/>
  <c r="S49" i="32"/>
  <c r="R49" i="32"/>
  <c r="Q49" i="32"/>
  <c r="P49" i="32"/>
  <c r="E49" i="32"/>
  <c r="U49" i="32" s="1"/>
  <c r="S48" i="32"/>
  <c r="R48" i="32"/>
  <c r="Q48" i="32"/>
  <c r="P48" i="32"/>
  <c r="E48" i="32"/>
  <c r="T48" i="32" s="1"/>
  <c r="S47" i="32"/>
  <c r="R47" i="32"/>
  <c r="Q47" i="32"/>
  <c r="P47" i="32"/>
  <c r="E47" i="32"/>
  <c r="S46" i="32"/>
  <c r="R46" i="32"/>
  <c r="Q46" i="32"/>
  <c r="P46" i="32"/>
  <c r="E46" i="32"/>
  <c r="S45" i="32"/>
  <c r="R45" i="32"/>
  <c r="Q45" i="32"/>
  <c r="P45" i="32"/>
  <c r="E45" i="32"/>
  <c r="S44" i="32"/>
  <c r="R44" i="32"/>
  <c r="Q44" i="32"/>
  <c r="P44" i="32"/>
  <c r="E44" i="32"/>
  <c r="S43" i="32"/>
  <c r="R43" i="32"/>
  <c r="Q43" i="32"/>
  <c r="P43" i="32"/>
  <c r="E43" i="32"/>
  <c r="U42" i="32"/>
  <c r="T42" i="32"/>
  <c r="S42" i="32"/>
  <c r="R42" i="32"/>
  <c r="Q42" i="32"/>
  <c r="P42" i="32"/>
  <c r="E42" i="32"/>
  <c r="V40" i="32"/>
  <c r="S40" i="32"/>
  <c r="R40" i="32"/>
  <c r="O40" i="32"/>
  <c r="N40" i="32"/>
  <c r="M40" i="32"/>
  <c r="L40" i="32"/>
  <c r="K40" i="32"/>
  <c r="J40" i="32"/>
  <c r="I40" i="32"/>
  <c r="Q40" i="32" s="1"/>
  <c r="H40" i="32"/>
  <c r="G40" i="32"/>
  <c r="F40" i="32"/>
  <c r="C40" i="32"/>
  <c r="B40" i="32"/>
  <c r="E40" i="32" s="1"/>
  <c r="U39" i="32"/>
  <c r="T39" i="32"/>
  <c r="S39" i="32"/>
  <c r="R39" i="32"/>
  <c r="Q39" i="32"/>
  <c r="P39" i="32"/>
  <c r="E39" i="32"/>
  <c r="U38" i="32"/>
  <c r="T38" i="32"/>
  <c r="S38" i="32"/>
  <c r="R38" i="32"/>
  <c r="Q38" i="32"/>
  <c r="P38" i="32"/>
  <c r="E38" i="32"/>
  <c r="S37" i="32"/>
  <c r="R37" i="32"/>
  <c r="Q37" i="32"/>
  <c r="P37" i="32"/>
  <c r="E37" i="32"/>
  <c r="U37" i="32" s="1"/>
  <c r="S36" i="32"/>
  <c r="R36" i="32"/>
  <c r="Q36" i="32"/>
  <c r="P36" i="32"/>
  <c r="E36" i="32"/>
  <c r="S35" i="32"/>
  <c r="R35" i="32"/>
  <c r="Q35" i="32"/>
  <c r="P35" i="32"/>
  <c r="E35" i="32"/>
  <c r="V33" i="32"/>
  <c r="O33" i="32"/>
  <c r="N33" i="32"/>
  <c r="M33" i="32"/>
  <c r="S33" i="32" s="1"/>
  <c r="L33" i="32"/>
  <c r="R33" i="32" s="1"/>
  <c r="K33" i="32"/>
  <c r="J33" i="32"/>
  <c r="I33" i="32"/>
  <c r="H33" i="32"/>
  <c r="G33" i="32"/>
  <c r="F33" i="32"/>
  <c r="C33" i="32"/>
  <c r="B33" i="32"/>
  <c r="S32" i="32"/>
  <c r="R32" i="32"/>
  <c r="Q32" i="32"/>
  <c r="P32" i="32"/>
  <c r="E32" i="32"/>
  <c r="V30" i="32"/>
  <c r="S30" i="32"/>
  <c r="O30" i="32"/>
  <c r="N30" i="32"/>
  <c r="M30" i="32"/>
  <c r="L30" i="32"/>
  <c r="R30" i="32" s="1"/>
  <c r="K30" i="32"/>
  <c r="J30" i="32"/>
  <c r="I30" i="32"/>
  <c r="H30" i="32"/>
  <c r="G30" i="32"/>
  <c r="F30" i="32"/>
  <c r="C30" i="32"/>
  <c r="B30" i="32"/>
  <c r="S29" i="32"/>
  <c r="R29" i="32"/>
  <c r="Q29" i="32"/>
  <c r="P29" i="32"/>
  <c r="E29" i="32"/>
  <c r="U29" i="32" s="1"/>
  <c r="S28" i="32"/>
  <c r="R28" i="32"/>
  <c r="Q28" i="32"/>
  <c r="P28" i="32"/>
  <c r="E28" i="32"/>
  <c r="S27" i="32"/>
  <c r="R27" i="32"/>
  <c r="Q27" i="32"/>
  <c r="P27" i="32"/>
  <c r="E27" i="32"/>
  <c r="U27" i="32" s="1"/>
  <c r="T26" i="32"/>
  <c r="S26" i="32"/>
  <c r="R26" i="32"/>
  <c r="Q26" i="32"/>
  <c r="P26" i="32"/>
  <c r="E26" i="32"/>
  <c r="U26" i="32" s="1"/>
  <c r="V24" i="32"/>
  <c r="O24" i="32"/>
  <c r="N24" i="32"/>
  <c r="M24" i="32"/>
  <c r="S24" i="32" s="1"/>
  <c r="L24" i="32"/>
  <c r="R24" i="32" s="1"/>
  <c r="K24" i="32"/>
  <c r="J24" i="32"/>
  <c r="I24" i="32"/>
  <c r="H24" i="32"/>
  <c r="G24" i="32"/>
  <c r="F24" i="32"/>
  <c r="E24" i="32"/>
  <c r="C24" i="32"/>
  <c r="B24" i="32"/>
  <c r="S23" i="32"/>
  <c r="R23" i="32"/>
  <c r="Q23" i="32"/>
  <c r="P23" i="32"/>
  <c r="E23" i="32"/>
  <c r="U23" i="32" s="1"/>
  <c r="S22" i="32"/>
  <c r="R22" i="32"/>
  <c r="Q22" i="32"/>
  <c r="P22" i="32"/>
  <c r="E22" i="32"/>
  <c r="S21" i="32"/>
  <c r="R21" i="32"/>
  <c r="Q21" i="32"/>
  <c r="P21" i="32"/>
  <c r="E21" i="32"/>
  <c r="S20" i="32"/>
  <c r="R20" i="32"/>
  <c r="Q20" i="32"/>
  <c r="P20" i="32"/>
  <c r="E20" i="32"/>
  <c r="T20" i="32" s="1"/>
  <c r="S19" i="32"/>
  <c r="R19" i="32"/>
  <c r="Q19" i="32"/>
  <c r="P19" i="32"/>
  <c r="E19" i="32"/>
  <c r="U18" i="32"/>
  <c r="T18" i="32"/>
  <c r="S18" i="32"/>
  <c r="R18" i="32"/>
  <c r="Q18" i="32"/>
  <c r="P18" i="32"/>
  <c r="E18" i="32"/>
  <c r="S17" i="32"/>
  <c r="R17" i="32"/>
  <c r="Q17" i="32"/>
  <c r="P17" i="32"/>
  <c r="E17" i="32"/>
  <c r="U17" i="32" s="1"/>
  <c r="V15" i="32"/>
  <c r="O15" i="32"/>
  <c r="N15" i="32"/>
  <c r="M15" i="32"/>
  <c r="L15" i="32"/>
  <c r="R15" i="32" s="1"/>
  <c r="K15" i="32"/>
  <c r="J15" i="32"/>
  <c r="I15" i="32"/>
  <c r="H15" i="32"/>
  <c r="G15" i="32"/>
  <c r="F15" i="32"/>
  <c r="C15" i="32"/>
  <c r="B15" i="32"/>
  <c r="S14" i="32"/>
  <c r="R14" i="32"/>
  <c r="Q14" i="32"/>
  <c r="P14" i="32"/>
  <c r="E14" i="32"/>
  <c r="S13" i="32"/>
  <c r="R13" i="32"/>
  <c r="Q13" i="32"/>
  <c r="P13" i="32"/>
  <c r="E13" i="32"/>
  <c r="S12" i="32"/>
  <c r="R12" i="32"/>
  <c r="Q12" i="32"/>
  <c r="P12" i="32"/>
  <c r="E12" i="32"/>
  <c r="U11" i="32"/>
  <c r="T11" i="32"/>
  <c r="S11" i="32"/>
  <c r="R11" i="32"/>
  <c r="Q11" i="32"/>
  <c r="P11" i="32"/>
  <c r="E11" i="32"/>
  <c r="T10" i="32"/>
  <c r="S10" i="32"/>
  <c r="R10" i="32"/>
  <c r="Q10" i="32"/>
  <c r="U10" i="32" s="1"/>
  <c r="P10" i="32"/>
  <c r="E10" i="32"/>
  <c r="S9" i="32"/>
  <c r="R9" i="32"/>
  <c r="Q9" i="32"/>
  <c r="P9" i="32"/>
  <c r="E9" i="32"/>
  <c r="U9" i="32" s="1"/>
  <c r="S94" i="31"/>
  <c r="R94" i="31"/>
  <c r="Q94" i="31"/>
  <c r="P94" i="31"/>
  <c r="E94" i="31"/>
  <c r="U93" i="31"/>
  <c r="T93" i="31"/>
  <c r="S93" i="31"/>
  <c r="R93" i="31"/>
  <c r="Q93" i="31"/>
  <c r="P93" i="31"/>
  <c r="E93" i="31"/>
  <c r="U92" i="31"/>
  <c r="S92" i="31"/>
  <c r="R92" i="31"/>
  <c r="Q92" i="31"/>
  <c r="P92" i="31"/>
  <c r="E92" i="31"/>
  <c r="T92" i="31" s="1"/>
  <c r="S91" i="31"/>
  <c r="R91" i="31"/>
  <c r="Q91" i="31"/>
  <c r="P91" i="31"/>
  <c r="E91" i="31"/>
  <c r="S90" i="31"/>
  <c r="R90" i="31"/>
  <c r="Q90" i="31"/>
  <c r="P90" i="31"/>
  <c r="E90" i="31"/>
  <c r="T89" i="31"/>
  <c r="S89" i="31"/>
  <c r="R89" i="31"/>
  <c r="Q89" i="31"/>
  <c r="P89" i="31"/>
  <c r="E89" i="31"/>
  <c r="U89" i="31" s="1"/>
  <c r="S88" i="31"/>
  <c r="R88" i="31"/>
  <c r="Q88" i="31"/>
  <c r="P88" i="31"/>
  <c r="E88" i="31"/>
  <c r="T88" i="31" s="1"/>
  <c r="S87" i="31"/>
  <c r="R87" i="31"/>
  <c r="Q87" i="31"/>
  <c r="P87" i="31"/>
  <c r="E87" i="31"/>
  <c r="U87" i="31" s="1"/>
  <c r="V73" i="31"/>
  <c r="O73" i="31"/>
  <c r="N73" i="31"/>
  <c r="M73" i="31"/>
  <c r="L73" i="31"/>
  <c r="R73" i="31" s="1"/>
  <c r="K73" i="31"/>
  <c r="J73" i="31"/>
  <c r="I73" i="31"/>
  <c r="H73" i="31"/>
  <c r="G73" i="31"/>
  <c r="F73" i="31"/>
  <c r="C73" i="31"/>
  <c r="B73" i="31"/>
  <c r="V72" i="31"/>
  <c r="R72" i="31"/>
  <c r="O72" i="31"/>
  <c r="N72" i="31"/>
  <c r="M72" i="31"/>
  <c r="L72" i="31"/>
  <c r="K72" i="31"/>
  <c r="J72" i="31"/>
  <c r="I72" i="31"/>
  <c r="H72" i="31"/>
  <c r="P72" i="31" s="1"/>
  <c r="G72" i="31"/>
  <c r="F72" i="31"/>
  <c r="C72" i="31"/>
  <c r="B72" i="31"/>
  <c r="V71" i="31"/>
  <c r="O71" i="31"/>
  <c r="N71" i="31"/>
  <c r="M71" i="31"/>
  <c r="S71" i="31" s="1"/>
  <c r="L71" i="31"/>
  <c r="K71" i="31"/>
  <c r="J71" i="31"/>
  <c r="I71" i="31"/>
  <c r="H71" i="31"/>
  <c r="G71" i="31"/>
  <c r="F71" i="31"/>
  <c r="E71" i="31"/>
  <c r="C71" i="31"/>
  <c r="B71" i="31"/>
  <c r="S70" i="31"/>
  <c r="R70" i="31"/>
  <c r="Q70" i="31"/>
  <c r="P70" i="31"/>
  <c r="E70" i="31"/>
  <c r="S69" i="31"/>
  <c r="R69" i="31"/>
  <c r="Q69" i="31"/>
  <c r="P69" i="31"/>
  <c r="E69" i="31"/>
  <c r="V67" i="31"/>
  <c r="O67" i="31"/>
  <c r="N67" i="31"/>
  <c r="M67" i="31"/>
  <c r="L67" i="31"/>
  <c r="K67" i="31"/>
  <c r="J67" i="31"/>
  <c r="I67" i="31"/>
  <c r="H67" i="31"/>
  <c r="G67" i="31"/>
  <c r="F67" i="31"/>
  <c r="C67" i="31"/>
  <c r="B67" i="31"/>
  <c r="V66" i="31"/>
  <c r="O66" i="31"/>
  <c r="N66" i="31"/>
  <c r="M66" i="31"/>
  <c r="S66" i="31" s="1"/>
  <c r="L66" i="31"/>
  <c r="R66" i="31" s="1"/>
  <c r="K66" i="31"/>
  <c r="J66" i="31"/>
  <c r="I66" i="31"/>
  <c r="H66" i="31"/>
  <c r="G66" i="31"/>
  <c r="F66" i="31"/>
  <c r="C66" i="31"/>
  <c r="B66" i="31"/>
  <c r="S65" i="31"/>
  <c r="R65" i="31"/>
  <c r="Q65" i="31"/>
  <c r="P65" i="31"/>
  <c r="E65" i="31"/>
  <c r="U65" i="31" s="1"/>
  <c r="U64" i="31"/>
  <c r="T64" i="31"/>
  <c r="S64" i="31"/>
  <c r="R64" i="31"/>
  <c r="Q64" i="31"/>
  <c r="P64" i="31"/>
  <c r="E64" i="31"/>
  <c r="S63" i="31"/>
  <c r="R63" i="31"/>
  <c r="Q63" i="31"/>
  <c r="P63" i="31"/>
  <c r="E63" i="31"/>
  <c r="U63" i="31" s="1"/>
  <c r="S62" i="31"/>
  <c r="R62" i="31"/>
  <c r="Q62" i="31"/>
  <c r="P62" i="31"/>
  <c r="E62" i="31"/>
  <c r="U62" i="31" s="1"/>
  <c r="U61" i="31"/>
  <c r="S61" i="31"/>
  <c r="R61" i="31"/>
  <c r="Q61" i="31"/>
  <c r="P61" i="31"/>
  <c r="E61" i="31"/>
  <c r="V59" i="31"/>
  <c r="O59" i="31"/>
  <c r="N59" i="31"/>
  <c r="M59" i="31"/>
  <c r="S59" i="31" s="1"/>
  <c r="L59" i="31"/>
  <c r="R59" i="31" s="1"/>
  <c r="K59" i="31"/>
  <c r="J59" i="31"/>
  <c r="I59" i="31"/>
  <c r="H59" i="31"/>
  <c r="G59" i="31"/>
  <c r="F59" i="31"/>
  <c r="C59" i="31"/>
  <c r="B59" i="31"/>
  <c r="S58" i="31"/>
  <c r="R58" i="31"/>
  <c r="Q58" i="31"/>
  <c r="P58" i="31"/>
  <c r="E58" i="31"/>
  <c r="U58" i="31" s="1"/>
  <c r="S57" i="31"/>
  <c r="R57" i="31"/>
  <c r="Q57" i="31"/>
  <c r="P57" i="31"/>
  <c r="E57" i="31"/>
  <c r="U56" i="31"/>
  <c r="T56" i="31"/>
  <c r="S56" i="31"/>
  <c r="R56" i="31"/>
  <c r="Q56" i="31"/>
  <c r="P56" i="31"/>
  <c r="E56" i="31"/>
  <c r="S55" i="31"/>
  <c r="R55" i="31"/>
  <c r="Q55" i="31"/>
  <c r="P55" i="31"/>
  <c r="E55" i="31"/>
  <c r="U55" i="31" s="1"/>
  <c r="V53" i="31"/>
  <c r="O53" i="31"/>
  <c r="N53" i="31"/>
  <c r="M53" i="31"/>
  <c r="S53" i="31" s="1"/>
  <c r="L53" i="31"/>
  <c r="R53" i="31" s="1"/>
  <c r="K53" i="31"/>
  <c r="J53" i="31"/>
  <c r="I53" i="31"/>
  <c r="H53" i="31"/>
  <c r="G53" i="31"/>
  <c r="F53" i="31"/>
  <c r="E53" i="31"/>
  <c r="C53" i="31"/>
  <c r="B53" i="31"/>
  <c r="S52" i="31"/>
  <c r="R52" i="31"/>
  <c r="Q52" i="31"/>
  <c r="P52" i="31"/>
  <c r="E52" i="31"/>
  <c r="U52" i="31" s="1"/>
  <c r="S51" i="31"/>
  <c r="R51" i="31"/>
  <c r="Q51" i="31"/>
  <c r="P51" i="31"/>
  <c r="E51" i="31"/>
  <c r="U50" i="31"/>
  <c r="S50" i="31"/>
  <c r="R50" i="31"/>
  <c r="Q50" i="31"/>
  <c r="P50" i="31"/>
  <c r="E50" i="31"/>
  <c r="T50" i="31" s="1"/>
  <c r="S49" i="31"/>
  <c r="R49" i="31"/>
  <c r="Q49" i="31"/>
  <c r="P49" i="31"/>
  <c r="E49" i="31"/>
  <c r="U49" i="31" s="1"/>
  <c r="S48" i="31"/>
  <c r="R48" i="31"/>
  <c r="Q48" i="31"/>
  <c r="P48" i="31"/>
  <c r="E48" i="31"/>
  <c r="U48" i="31" s="1"/>
  <c r="S47" i="31"/>
  <c r="R47" i="31"/>
  <c r="Q47" i="31"/>
  <c r="P47" i="31"/>
  <c r="E47" i="31"/>
  <c r="U47" i="31" s="1"/>
  <c r="T46" i="31"/>
  <c r="S46" i="31"/>
  <c r="R46" i="31"/>
  <c r="Q46" i="31"/>
  <c r="P46" i="31"/>
  <c r="E46" i="31"/>
  <c r="U46" i="31" s="1"/>
  <c r="S45" i="31"/>
  <c r="R45" i="31"/>
  <c r="Q45" i="31"/>
  <c r="P45" i="31"/>
  <c r="E45" i="31"/>
  <c r="T45" i="31" s="1"/>
  <c r="S44" i="31"/>
  <c r="R44" i="31"/>
  <c r="Q44" i="31"/>
  <c r="P44" i="31"/>
  <c r="E44" i="31"/>
  <c r="T44" i="31" s="1"/>
  <c r="S43" i="31"/>
  <c r="R43" i="31"/>
  <c r="Q43" i="31"/>
  <c r="P43" i="31"/>
  <c r="E43" i="31"/>
  <c r="S42" i="31"/>
  <c r="R42" i="31"/>
  <c r="Q42" i="31"/>
  <c r="P42" i="31"/>
  <c r="E42" i="31"/>
  <c r="V40" i="31"/>
  <c r="O40" i="31"/>
  <c r="N40" i="31"/>
  <c r="R40" i="31" s="1"/>
  <c r="M40" i="31"/>
  <c r="L40" i="31"/>
  <c r="K40" i="31"/>
  <c r="J40" i="31"/>
  <c r="I40" i="31"/>
  <c r="Q40" i="31" s="1"/>
  <c r="H40" i="31"/>
  <c r="G40" i="31"/>
  <c r="F40" i="31"/>
  <c r="E40" i="31"/>
  <c r="C40" i="31"/>
  <c r="B40" i="31"/>
  <c r="U39" i="31"/>
  <c r="T39" i="31"/>
  <c r="S39" i="31"/>
  <c r="R39" i="31"/>
  <c r="Q39" i="31"/>
  <c r="P39" i="31"/>
  <c r="E39" i="31"/>
  <c r="S38" i="31"/>
  <c r="R38" i="31"/>
  <c r="Q38" i="31"/>
  <c r="P38" i="31"/>
  <c r="E38" i="31"/>
  <c r="S37" i="31"/>
  <c r="R37" i="31"/>
  <c r="Q37" i="31"/>
  <c r="P37" i="31"/>
  <c r="E37" i="31"/>
  <c r="U37" i="31" s="1"/>
  <c r="U36" i="31"/>
  <c r="T36" i="31"/>
  <c r="S36" i="31"/>
  <c r="R36" i="31"/>
  <c r="Q36" i="31"/>
  <c r="P36" i="31"/>
  <c r="E36" i="31"/>
  <c r="T35" i="31"/>
  <c r="S35" i="31"/>
  <c r="R35" i="31"/>
  <c r="Q35" i="31"/>
  <c r="U35" i="31" s="1"/>
  <c r="P35" i="31"/>
  <c r="E35" i="31"/>
  <c r="V33" i="31"/>
  <c r="R33" i="31"/>
  <c r="O33" i="31"/>
  <c r="N33" i="31"/>
  <c r="M33" i="31"/>
  <c r="S33" i="31" s="1"/>
  <c r="L33" i="31"/>
  <c r="K33" i="31"/>
  <c r="J33" i="31"/>
  <c r="I33" i="31"/>
  <c r="H33" i="31"/>
  <c r="P33" i="31" s="1"/>
  <c r="G33" i="31"/>
  <c r="F33" i="31"/>
  <c r="C33" i="31"/>
  <c r="B33" i="31"/>
  <c r="S32" i="31"/>
  <c r="R32" i="31"/>
  <c r="Q32" i="31"/>
  <c r="P32" i="31"/>
  <c r="E32" i="31"/>
  <c r="V30" i="31"/>
  <c r="O30" i="31"/>
  <c r="N30" i="31"/>
  <c r="M30" i="31"/>
  <c r="S30" i="31" s="1"/>
  <c r="L30" i="31"/>
  <c r="R30" i="31" s="1"/>
  <c r="K30" i="31"/>
  <c r="J30" i="31"/>
  <c r="I30" i="31"/>
  <c r="H30" i="31"/>
  <c r="G30" i="31"/>
  <c r="F30" i="31"/>
  <c r="C30" i="31"/>
  <c r="B30" i="31"/>
  <c r="U29" i="31"/>
  <c r="S29" i="31"/>
  <c r="R29" i="31"/>
  <c r="Q29" i="31"/>
  <c r="P29" i="31"/>
  <c r="E29" i="31"/>
  <c r="T29" i="31" s="1"/>
  <c r="U28" i="31"/>
  <c r="T28" i="31"/>
  <c r="S28" i="31"/>
  <c r="R28" i="31"/>
  <c r="Q28" i="31"/>
  <c r="P28" i="31"/>
  <c r="E28" i="31"/>
  <c r="S27" i="31"/>
  <c r="R27" i="31"/>
  <c r="Q27" i="31"/>
  <c r="P27" i="31"/>
  <c r="E27" i="31"/>
  <c r="S26" i="31"/>
  <c r="R26" i="31"/>
  <c r="Q26" i="31"/>
  <c r="P26" i="31"/>
  <c r="E26" i="31"/>
  <c r="V24" i="31"/>
  <c r="R24" i="31"/>
  <c r="O24" i="31"/>
  <c r="N24" i="31"/>
  <c r="M24" i="31"/>
  <c r="L24" i="31"/>
  <c r="K24" i="31"/>
  <c r="J24" i="31"/>
  <c r="I24" i="31"/>
  <c r="H24" i="31"/>
  <c r="G24" i="31"/>
  <c r="F24" i="31"/>
  <c r="C24" i="31"/>
  <c r="E24" i="31" s="1"/>
  <c r="B24" i="31"/>
  <c r="S23" i="31"/>
  <c r="R23" i="31"/>
  <c r="Q23" i="31"/>
  <c r="P23" i="31"/>
  <c r="E23" i="31"/>
  <c r="T23" i="31" s="1"/>
  <c r="S22" i="31"/>
  <c r="R22" i="31"/>
  <c r="Q22" i="31"/>
  <c r="P22" i="31"/>
  <c r="E22" i="31"/>
  <c r="S21" i="31"/>
  <c r="R21" i="31"/>
  <c r="Q21" i="31"/>
  <c r="P21" i="31"/>
  <c r="E21" i="31"/>
  <c r="T20" i="31"/>
  <c r="S20" i="31"/>
  <c r="R20" i="31"/>
  <c r="Q20" i="31"/>
  <c r="U20" i="31" s="1"/>
  <c r="P20" i="31"/>
  <c r="E20" i="31"/>
  <c r="S19" i="31"/>
  <c r="R19" i="31"/>
  <c r="Q19" i="31"/>
  <c r="P19" i="31"/>
  <c r="E19" i="31"/>
  <c r="T19" i="31" s="1"/>
  <c r="S18" i="31"/>
  <c r="R18" i="31"/>
  <c r="Q18" i="31"/>
  <c r="P18" i="31"/>
  <c r="E18" i="31"/>
  <c r="S17" i="31"/>
  <c r="R17" i="31"/>
  <c r="Q17" i="31"/>
  <c r="P17" i="31"/>
  <c r="E17" i="31"/>
  <c r="T17" i="31" s="1"/>
  <c r="V15" i="31"/>
  <c r="O15" i="31"/>
  <c r="N15" i="31"/>
  <c r="M15" i="31"/>
  <c r="S15" i="31" s="1"/>
  <c r="L15" i="31"/>
  <c r="K15" i="31"/>
  <c r="J15" i="31"/>
  <c r="I15" i="31"/>
  <c r="H15" i="31"/>
  <c r="G15" i="31"/>
  <c r="F15" i="31"/>
  <c r="C15" i="31"/>
  <c r="B15" i="31"/>
  <c r="S14" i="31"/>
  <c r="R14" i="31"/>
  <c r="Q14" i="31"/>
  <c r="P14" i="31"/>
  <c r="E14" i="31"/>
  <c r="U13" i="31"/>
  <c r="S13" i="31"/>
  <c r="R13" i="31"/>
  <c r="Q13" i="31"/>
  <c r="P13" i="31"/>
  <c r="E13" i="31"/>
  <c r="T13" i="31" s="1"/>
  <c r="U12" i="31"/>
  <c r="T12" i="31"/>
  <c r="S12" i="31"/>
  <c r="R12" i="31"/>
  <c r="Q12" i="31"/>
  <c r="P12" i="31"/>
  <c r="E12" i="31"/>
  <c r="U11" i="31"/>
  <c r="T11" i="31"/>
  <c r="S11" i="31"/>
  <c r="R11" i="31"/>
  <c r="Q11" i="31"/>
  <c r="P11" i="31"/>
  <c r="E11" i="31"/>
  <c r="S10" i="31"/>
  <c r="R10" i="31"/>
  <c r="Q10" i="31"/>
  <c r="P10" i="31"/>
  <c r="E10" i="31"/>
  <c r="S9" i="31"/>
  <c r="R9" i="31"/>
  <c r="Q9" i="31"/>
  <c r="P9" i="31"/>
  <c r="E9" i="31"/>
  <c r="U9" i="31" s="1"/>
  <c r="S94" i="30"/>
  <c r="R94" i="30"/>
  <c r="Q94" i="30"/>
  <c r="P94" i="30"/>
  <c r="E94" i="30"/>
  <c r="U94" i="30" s="1"/>
  <c r="S93" i="30"/>
  <c r="R93" i="30"/>
  <c r="Q93" i="30"/>
  <c r="P93" i="30"/>
  <c r="E93" i="30"/>
  <c r="S92" i="30"/>
  <c r="R92" i="30"/>
  <c r="Q92" i="30"/>
  <c r="P92" i="30"/>
  <c r="E92" i="30"/>
  <c r="U91" i="30"/>
  <c r="S91" i="30"/>
  <c r="R91" i="30"/>
  <c r="Q91" i="30"/>
  <c r="P91" i="30"/>
  <c r="E91" i="30"/>
  <c r="T91" i="30" s="1"/>
  <c r="U90" i="30"/>
  <c r="T90" i="30"/>
  <c r="S90" i="30"/>
  <c r="R90" i="30"/>
  <c r="Q90" i="30"/>
  <c r="P90" i="30"/>
  <c r="E90" i="30"/>
  <c r="S89" i="30"/>
  <c r="R89" i="30"/>
  <c r="Q89" i="30"/>
  <c r="P89" i="30"/>
  <c r="E89" i="30"/>
  <c r="T89" i="30" s="1"/>
  <c r="S88" i="30"/>
  <c r="R88" i="30"/>
  <c r="Q88" i="30"/>
  <c r="P88" i="30"/>
  <c r="E88" i="30"/>
  <c r="U88" i="30" s="1"/>
  <c r="S87" i="30"/>
  <c r="R87" i="30"/>
  <c r="Q87" i="30"/>
  <c r="P87" i="30"/>
  <c r="E87" i="30"/>
  <c r="V73" i="30"/>
  <c r="O73" i="30"/>
  <c r="N73" i="30"/>
  <c r="M73" i="30"/>
  <c r="L73" i="30"/>
  <c r="K73" i="30"/>
  <c r="J73" i="30"/>
  <c r="I73" i="30"/>
  <c r="H73" i="30"/>
  <c r="G73" i="30"/>
  <c r="F73" i="30"/>
  <c r="C73" i="30"/>
  <c r="B73" i="30"/>
  <c r="V72" i="30"/>
  <c r="O72" i="30"/>
  <c r="N72" i="30"/>
  <c r="M72" i="30"/>
  <c r="L72" i="30"/>
  <c r="R72" i="30" s="1"/>
  <c r="K72" i="30"/>
  <c r="Q72" i="30" s="1"/>
  <c r="J72" i="30"/>
  <c r="I72" i="30"/>
  <c r="H72" i="30"/>
  <c r="G72" i="30"/>
  <c r="F72" i="30"/>
  <c r="E72" i="30"/>
  <c r="C72" i="30"/>
  <c r="B72" i="30"/>
  <c r="V71" i="30"/>
  <c r="O71" i="30"/>
  <c r="N71" i="30"/>
  <c r="M71" i="30"/>
  <c r="S71" i="30" s="1"/>
  <c r="L71" i="30"/>
  <c r="K71" i="30"/>
  <c r="J71" i="30"/>
  <c r="I71" i="30"/>
  <c r="H71" i="30"/>
  <c r="G71" i="30"/>
  <c r="F71" i="30"/>
  <c r="C71" i="30"/>
  <c r="B71" i="30"/>
  <c r="S70" i="30"/>
  <c r="R70" i="30"/>
  <c r="Q70" i="30"/>
  <c r="P70" i="30"/>
  <c r="E70" i="30"/>
  <c r="T69" i="30"/>
  <c r="S69" i="30"/>
  <c r="R69" i="30"/>
  <c r="Q69" i="30"/>
  <c r="U69" i="30" s="1"/>
  <c r="P69" i="30"/>
  <c r="E69" i="30"/>
  <c r="V67" i="30"/>
  <c r="O67" i="30"/>
  <c r="N67" i="30"/>
  <c r="M67" i="30"/>
  <c r="L67" i="30"/>
  <c r="K67" i="30"/>
  <c r="J67" i="30"/>
  <c r="I67" i="30"/>
  <c r="H67" i="30"/>
  <c r="G67" i="30"/>
  <c r="F67" i="30"/>
  <c r="C67" i="30"/>
  <c r="B67" i="30"/>
  <c r="V66" i="30"/>
  <c r="O66" i="30"/>
  <c r="N66" i="30"/>
  <c r="M66" i="30"/>
  <c r="S66" i="30" s="1"/>
  <c r="L66" i="30"/>
  <c r="R66" i="30" s="1"/>
  <c r="K66" i="30"/>
  <c r="J66" i="30"/>
  <c r="I66" i="30"/>
  <c r="H66" i="30"/>
  <c r="G66" i="30"/>
  <c r="F66" i="30"/>
  <c r="C66" i="30"/>
  <c r="B66" i="30"/>
  <c r="E66" i="30" s="1"/>
  <c r="T65" i="30"/>
  <c r="S65" i="30"/>
  <c r="R65" i="30"/>
  <c r="Q65" i="30"/>
  <c r="P65" i="30"/>
  <c r="E65" i="30"/>
  <c r="U65" i="30" s="1"/>
  <c r="S64" i="30"/>
  <c r="R64" i="30"/>
  <c r="Q64" i="30"/>
  <c r="P64" i="30"/>
  <c r="E64" i="30"/>
  <c r="S63" i="30"/>
  <c r="R63" i="30"/>
  <c r="Q63" i="30"/>
  <c r="P63" i="30"/>
  <c r="E63" i="30"/>
  <c r="U63" i="30" s="1"/>
  <c r="S62" i="30"/>
  <c r="R62" i="30"/>
  <c r="Q62" i="30"/>
  <c r="P62" i="30"/>
  <c r="E62" i="30"/>
  <c r="S61" i="30"/>
  <c r="R61" i="30"/>
  <c r="Q61" i="30"/>
  <c r="P61" i="30"/>
  <c r="E61" i="30"/>
  <c r="V59" i="30"/>
  <c r="R59" i="30"/>
  <c r="O59" i="30"/>
  <c r="N59" i="30"/>
  <c r="M59" i="30"/>
  <c r="S59" i="30" s="1"/>
  <c r="L59" i="30"/>
  <c r="K59" i="30"/>
  <c r="J59" i="30"/>
  <c r="I59" i="30"/>
  <c r="H59" i="30"/>
  <c r="G59" i="30"/>
  <c r="F59" i="30"/>
  <c r="C59" i="30"/>
  <c r="B59" i="30"/>
  <c r="S58" i="30"/>
  <c r="R58" i="30"/>
  <c r="Q58" i="30"/>
  <c r="P58" i="30"/>
  <c r="E58" i="30"/>
  <c r="U58" i="30" s="1"/>
  <c r="S57" i="30"/>
  <c r="R57" i="30"/>
  <c r="Q57" i="30"/>
  <c r="P57" i="30"/>
  <c r="E57" i="30"/>
  <c r="S56" i="30"/>
  <c r="R56" i="30"/>
  <c r="Q56" i="30"/>
  <c r="P56" i="30"/>
  <c r="E56" i="30"/>
  <c r="S55" i="30"/>
  <c r="R55" i="30"/>
  <c r="Q55" i="30"/>
  <c r="P55" i="30"/>
  <c r="E55" i="30"/>
  <c r="V53" i="30"/>
  <c r="O53" i="30"/>
  <c r="N53" i="30"/>
  <c r="M53" i="30"/>
  <c r="S53" i="30" s="1"/>
  <c r="L53" i="30"/>
  <c r="R53" i="30" s="1"/>
  <c r="K53" i="30"/>
  <c r="J53" i="30"/>
  <c r="I53" i="30"/>
  <c r="H53" i="30"/>
  <c r="G53" i="30"/>
  <c r="F53" i="30"/>
  <c r="C53" i="30"/>
  <c r="B53" i="30"/>
  <c r="S52" i="30"/>
  <c r="R52" i="30"/>
  <c r="Q52" i="30"/>
  <c r="P52" i="30"/>
  <c r="E52" i="30"/>
  <c r="T51" i="30"/>
  <c r="S51" i="30"/>
  <c r="R51" i="30"/>
  <c r="Q51" i="30"/>
  <c r="P51" i="30"/>
  <c r="E51" i="30"/>
  <c r="U51" i="30" s="1"/>
  <c r="S50" i="30"/>
  <c r="R50" i="30"/>
  <c r="Q50" i="30"/>
  <c r="P50" i="30"/>
  <c r="E50" i="30"/>
  <c r="T50" i="30" s="1"/>
  <c r="S49" i="30"/>
  <c r="R49" i="30"/>
  <c r="Q49" i="30"/>
  <c r="P49" i="30"/>
  <c r="E49" i="30"/>
  <c r="S48" i="30"/>
  <c r="R48" i="30"/>
  <c r="Q48" i="30"/>
  <c r="P48" i="30"/>
  <c r="E48" i="30"/>
  <c r="S47" i="30"/>
  <c r="R47" i="30"/>
  <c r="Q47" i="30"/>
  <c r="P47" i="30"/>
  <c r="E47" i="30"/>
  <c r="U47" i="30" s="1"/>
  <c r="S46" i="30"/>
  <c r="R46" i="30"/>
  <c r="Q46" i="30"/>
  <c r="P46" i="30"/>
  <c r="E46" i="30"/>
  <c r="U46" i="30" s="1"/>
  <c r="S45" i="30"/>
  <c r="R45" i="30"/>
  <c r="Q45" i="30"/>
  <c r="P45" i="30"/>
  <c r="E45" i="30"/>
  <c r="U45" i="30" s="1"/>
  <c r="S44" i="30"/>
  <c r="R44" i="30"/>
  <c r="Q44" i="30"/>
  <c r="P44" i="30"/>
  <c r="E44" i="30"/>
  <c r="S43" i="30"/>
  <c r="R43" i="30"/>
  <c r="Q43" i="30"/>
  <c r="P43" i="30"/>
  <c r="E43" i="30"/>
  <c r="S42" i="30"/>
  <c r="R42" i="30"/>
  <c r="Q42" i="30"/>
  <c r="P42" i="30"/>
  <c r="E42" i="30"/>
  <c r="T42" i="30" s="1"/>
  <c r="V40" i="30"/>
  <c r="O40" i="30"/>
  <c r="N40" i="30"/>
  <c r="M40" i="30"/>
  <c r="S40" i="30" s="1"/>
  <c r="L40" i="30"/>
  <c r="K40" i="30"/>
  <c r="J40" i="30"/>
  <c r="I40" i="30"/>
  <c r="H40" i="30"/>
  <c r="G40" i="30"/>
  <c r="F40" i="30"/>
  <c r="E40" i="30"/>
  <c r="C40" i="30"/>
  <c r="B40" i="30"/>
  <c r="S39" i="30"/>
  <c r="R39" i="30"/>
  <c r="Q39" i="30"/>
  <c r="P39" i="30"/>
  <c r="E39" i="30"/>
  <c r="U39" i="30" s="1"/>
  <c r="S38" i="30"/>
  <c r="R38" i="30"/>
  <c r="Q38" i="30"/>
  <c r="P38" i="30"/>
  <c r="E38" i="30"/>
  <c r="U37" i="30"/>
  <c r="T37" i="30"/>
  <c r="S37" i="30"/>
  <c r="R37" i="30"/>
  <c r="Q37" i="30"/>
  <c r="P37" i="30"/>
  <c r="E37" i="30"/>
  <c r="S36" i="30"/>
  <c r="R36" i="30"/>
  <c r="Q36" i="30"/>
  <c r="P36" i="30"/>
  <c r="E36" i="30"/>
  <c r="U36" i="30" s="1"/>
  <c r="S35" i="30"/>
  <c r="R35" i="30"/>
  <c r="Q35" i="30"/>
  <c r="P35" i="30"/>
  <c r="E35" i="30"/>
  <c r="V33" i="30"/>
  <c r="O33" i="30"/>
  <c r="N33" i="30"/>
  <c r="M33" i="30"/>
  <c r="S33" i="30" s="1"/>
  <c r="L33" i="30"/>
  <c r="R33" i="30" s="1"/>
  <c r="K33" i="30"/>
  <c r="J33" i="30"/>
  <c r="I33" i="30"/>
  <c r="H33" i="30"/>
  <c r="G33" i="30"/>
  <c r="F33" i="30"/>
  <c r="C33" i="30"/>
  <c r="B33" i="30"/>
  <c r="T32" i="30"/>
  <c r="S32" i="30"/>
  <c r="R32" i="30"/>
  <c r="Q32" i="30"/>
  <c r="P32" i="30"/>
  <c r="E32" i="30"/>
  <c r="V30" i="30"/>
  <c r="R30" i="30"/>
  <c r="Q30" i="30"/>
  <c r="O30" i="30"/>
  <c r="N30" i="30"/>
  <c r="M30" i="30"/>
  <c r="S30" i="30" s="1"/>
  <c r="L30" i="30"/>
  <c r="K30" i="30"/>
  <c r="J30" i="30"/>
  <c r="I30" i="30"/>
  <c r="H30" i="30"/>
  <c r="P30" i="30" s="1"/>
  <c r="G30" i="30"/>
  <c r="F30" i="30"/>
  <c r="C30" i="30"/>
  <c r="E30" i="30" s="1"/>
  <c r="B30" i="30"/>
  <c r="S29" i="30"/>
  <c r="R29" i="30"/>
  <c r="Q29" i="30"/>
  <c r="P29" i="30"/>
  <c r="E29" i="30"/>
  <c r="U29" i="30" s="1"/>
  <c r="S28" i="30"/>
  <c r="R28" i="30"/>
  <c r="Q28" i="30"/>
  <c r="P28" i="30"/>
  <c r="E28" i="30"/>
  <c r="U28" i="30" s="1"/>
  <c r="S27" i="30"/>
  <c r="R27" i="30"/>
  <c r="Q27" i="30"/>
  <c r="P27" i="30"/>
  <c r="E27" i="30"/>
  <c r="S26" i="30"/>
  <c r="R26" i="30"/>
  <c r="Q26" i="30"/>
  <c r="P26" i="30"/>
  <c r="E26" i="30"/>
  <c r="U26" i="30" s="1"/>
  <c r="V24" i="30"/>
  <c r="O24" i="30"/>
  <c r="N24" i="30"/>
  <c r="M24" i="30"/>
  <c r="S24" i="30" s="1"/>
  <c r="L24" i="30"/>
  <c r="R24" i="30" s="1"/>
  <c r="K24" i="30"/>
  <c r="J24" i="30"/>
  <c r="I24" i="30"/>
  <c r="H24" i="30"/>
  <c r="G24" i="30"/>
  <c r="F24" i="30"/>
  <c r="C24" i="30"/>
  <c r="B24" i="30"/>
  <c r="E24" i="30" s="1"/>
  <c r="S23" i="30"/>
  <c r="R23" i="30"/>
  <c r="Q23" i="30"/>
  <c r="P23" i="30"/>
  <c r="E23" i="30"/>
  <c r="U22" i="30"/>
  <c r="T22" i="30"/>
  <c r="S22" i="30"/>
  <c r="R22" i="30"/>
  <c r="Q22" i="30"/>
  <c r="P22" i="30"/>
  <c r="E22" i="30"/>
  <c r="T21" i="30"/>
  <c r="S21" i="30"/>
  <c r="R21" i="30"/>
  <c r="Q21" i="30"/>
  <c r="U21" i="30" s="1"/>
  <c r="P21" i="30"/>
  <c r="E21" i="30"/>
  <c r="S20" i="30"/>
  <c r="R20" i="30"/>
  <c r="Q20" i="30"/>
  <c r="P20" i="30"/>
  <c r="T20" i="30" s="1"/>
  <c r="E20" i="30"/>
  <c r="U20" i="30" s="1"/>
  <c r="S19" i="30"/>
  <c r="R19" i="30"/>
  <c r="Q19" i="30"/>
  <c r="P19" i="30"/>
  <c r="E19" i="30"/>
  <c r="U18" i="30"/>
  <c r="S18" i="30"/>
  <c r="R18" i="30"/>
  <c r="Q18" i="30"/>
  <c r="P18" i="30"/>
  <c r="E18" i="30"/>
  <c r="T18" i="30" s="1"/>
  <c r="S17" i="30"/>
  <c r="R17" i="30"/>
  <c r="Q17" i="30"/>
  <c r="P17" i="30"/>
  <c r="E17" i="30"/>
  <c r="T17" i="30" s="1"/>
  <c r="V15" i="30"/>
  <c r="O15" i="30"/>
  <c r="N15" i="30"/>
  <c r="M15" i="30"/>
  <c r="L15" i="30"/>
  <c r="K15" i="30"/>
  <c r="J15" i="30"/>
  <c r="I15" i="30"/>
  <c r="H15" i="30"/>
  <c r="G15" i="30"/>
  <c r="F15" i="30"/>
  <c r="C15" i="30"/>
  <c r="B15" i="30"/>
  <c r="E15" i="30" s="1"/>
  <c r="U14" i="30"/>
  <c r="S14" i="30"/>
  <c r="R14" i="30"/>
  <c r="Q14" i="30"/>
  <c r="P14" i="30"/>
  <c r="E14" i="30"/>
  <c r="T14" i="30" s="1"/>
  <c r="S13" i="30"/>
  <c r="R13" i="30"/>
  <c r="Q13" i="30"/>
  <c r="P13" i="30"/>
  <c r="E13" i="30"/>
  <c r="S12" i="30"/>
  <c r="R12" i="30"/>
  <c r="Q12" i="30"/>
  <c r="P12" i="30"/>
  <c r="E12" i="30"/>
  <c r="S11" i="30"/>
  <c r="R11" i="30"/>
  <c r="Q11" i="30"/>
  <c r="P11" i="30"/>
  <c r="E11" i="30"/>
  <c r="T10" i="30"/>
  <c r="S10" i="30"/>
  <c r="R10" i="30"/>
  <c r="Q10" i="30"/>
  <c r="U10" i="30" s="1"/>
  <c r="P10" i="30"/>
  <c r="E10" i="30"/>
  <c r="U9" i="30"/>
  <c r="T9" i="30"/>
  <c r="S9" i="30"/>
  <c r="R9" i="30"/>
  <c r="Q9" i="30"/>
  <c r="P9" i="30"/>
  <c r="E9" i="30"/>
  <c r="S94" i="29"/>
  <c r="R94" i="29"/>
  <c r="Q94" i="29"/>
  <c r="P94" i="29"/>
  <c r="E94" i="29"/>
  <c r="S93" i="29"/>
  <c r="R93" i="29"/>
  <c r="Q93" i="29"/>
  <c r="P93" i="29"/>
  <c r="E93" i="29"/>
  <c r="U92" i="29"/>
  <c r="S92" i="29"/>
  <c r="R92" i="29"/>
  <c r="Q92" i="29"/>
  <c r="P92" i="29"/>
  <c r="E92" i="29"/>
  <c r="T92" i="29" s="1"/>
  <c r="S91" i="29"/>
  <c r="R91" i="29"/>
  <c r="Q91" i="29"/>
  <c r="P91" i="29"/>
  <c r="E91" i="29"/>
  <c r="T91" i="29" s="1"/>
  <c r="S90" i="29"/>
  <c r="R90" i="29"/>
  <c r="Q90" i="29"/>
  <c r="P90" i="29"/>
  <c r="E90" i="29"/>
  <c r="U90" i="29" s="1"/>
  <c r="S89" i="29"/>
  <c r="R89" i="29"/>
  <c r="Q89" i="29"/>
  <c r="P89" i="29"/>
  <c r="E89" i="29"/>
  <c r="T88" i="29"/>
  <c r="S88" i="29"/>
  <c r="R88" i="29"/>
  <c r="Q88" i="29"/>
  <c r="P88" i="29"/>
  <c r="E88" i="29"/>
  <c r="U88" i="29" s="1"/>
  <c r="U87" i="29"/>
  <c r="T87" i="29"/>
  <c r="S87" i="29"/>
  <c r="R87" i="29"/>
  <c r="Q87" i="29"/>
  <c r="P87" i="29"/>
  <c r="E87" i="29"/>
  <c r="V73" i="29"/>
  <c r="O73" i="29"/>
  <c r="N73" i="29"/>
  <c r="M73" i="29"/>
  <c r="L73" i="29"/>
  <c r="R73" i="29" s="1"/>
  <c r="K73" i="29"/>
  <c r="J73" i="29"/>
  <c r="I73" i="29"/>
  <c r="H73" i="29"/>
  <c r="G73" i="29"/>
  <c r="F73" i="29"/>
  <c r="C73" i="29"/>
  <c r="B73" i="29"/>
  <c r="V72" i="29"/>
  <c r="O72" i="29"/>
  <c r="N72" i="29"/>
  <c r="M72" i="29"/>
  <c r="L72" i="29"/>
  <c r="R72" i="29" s="1"/>
  <c r="K72" i="29"/>
  <c r="J72" i="29"/>
  <c r="I72" i="29"/>
  <c r="Q72" i="29" s="1"/>
  <c r="H72" i="29"/>
  <c r="G72" i="29"/>
  <c r="F72" i="29"/>
  <c r="C72" i="29"/>
  <c r="B72" i="29"/>
  <c r="V71" i="29"/>
  <c r="S71" i="29"/>
  <c r="R71" i="29"/>
  <c r="O71" i="29"/>
  <c r="N71" i="29"/>
  <c r="M71" i="29"/>
  <c r="L71" i="29"/>
  <c r="K71" i="29"/>
  <c r="J71" i="29"/>
  <c r="I71" i="29"/>
  <c r="Q71" i="29" s="1"/>
  <c r="H71" i="29"/>
  <c r="P71" i="29" s="1"/>
  <c r="G71" i="29"/>
  <c r="F71" i="29"/>
  <c r="C71" i="29"/>
  <c r="B71" i="29"/>
  <c r="E71" i="29" s="1"/>
  <c r="U70" i="29"/>
  <c r="S70" i="29"/>
  <c r="R70" i="29"/>
  <c r="Q70" i="29"/>
  <c r="P70" i="29"/>
  <c r="E70" i="29"/>
  <c r="T70" i="29" s="1"/>
  <c r="S69" i="29"/>
  <c r="R69" i="29"/>
  <c r="Q69" i="29"/>
  <c r="P69" i="29"/>
  <c r="E69" i="29"/>
  <c r="V67" i="29"/>
  <c r="O67" i="29"/>
  <c r="N67" i="29"/>
  <c r="M67" i="29"/>
  <c r="L67" i="29"/>
  <c r="R67" i="29" s="1"/>
  <c r="K67" i="29"/>
  <c r="J67" i="29"/>
  <c r="I67" i="29"/>
  <c r="H67" i="29"/>
  <c r="G67" i="29"/>
  <c r="F67" i="29"/>
  <c r="C67" i="29"/>
  <c r="B67" i="29"/>
  <c r="V66" i="29"/>
  <c r="R66" i="29"/>
  <c r="O66" i="29"/>
  <c r="N66" i="29"/>
  <c r="M66" i="29"/>
  <c r="S66" i="29" s="1"/>
  <c r="L66" i="29"/>
  <c r="K66" i="29"/>
  <c r="J66" i="29"/>
  <c r="I66" i="29"/>
  <c r="H66" i="29"/>
  <c r="G66" i="29"/>
  <c r="F66" i="29"/>
  <c r="E66" i="29"/>
  <c r="C66" i="29"/>
  <c r="B66" i="29"/>
  <c r="U65" i="29"/>
  <c r="T65" i="29"/>
  <c r="S65" i="29"/>
  <c r="R65" i="29"/>
  <c r="Q65" i="29"/>
  <c r="P65" i="29"/>
  <c r="E65" i="29"/>
  <c r="S64" i="29"/>
  <c r="R64" i="29"/>
  <c r="Q64" i="29"/>
  <c r="P64" i="29"/>
  <c r="E64" i="29"/>
  <c r="S63" i="29"/>
  <c r="R63" i="29"/>
  <c r="Q63" i="29"/>
  <c r="P63" i="29"/>
  <c r="E63" i="29"/>
  <c r="T62" i="29"/>
  <c r="S62" i="29"/>
  <c r="R62" i="29"/>
  <c r="Q62" i="29"/>
  <c r="P62" i="29"/>
  <c r="E62" i="29"/>
  <c r="U62" i="29" s="1"/>
  <c r="T61" i="29"/>
  <c r="S61" i="29"/>
  <c r="R61" i="29"/>
  <c r="Q61" i="29"/>
  <c r="P61" i="29"/>
  <c r="E61" i="29"/>
  <c r="U61" i="29" s="1"/>
  <c r="V59" i="29"/>
  <c r="O59" i="29"/>
  <c r="N59" i="29"/>
  <c r="M59" i="29"/>
  <c r="S59" i="29" s="1"/>
  <c r="L59" i="29"/>
  <c r="R59" i="29" s="1"/>
  <c r="K59" i="29"/>
  <c r="J59" i="29"/>
  <c r="I59" i="29"/>
  <c r="H59" i="29"/>
  <c r="G59" i="29"/>
  <c r="F59" i="29"/>
  <c r="C59" i="29"/>
  <c r="B59" i="29"/>
  <c r="E59" i="29" s="1"/>
  <c r="S58" i="29"/>
  <c r="R58" i="29"/>
  <c r="Q58" i="29"/>
  <c r="P58" i="29"/>
  <c r="E58" i="29"/>
  <c r="U58" i="29" s="1"/>
  <c r="S57" i="29"/>
  <c r="R57" i="29"/>
  <c r="Q57" i="29"/>
  <c r="P57" i="29"/>
  <c r="E57" i="29"/>
  <c r="T57" i="29" s="1"/>
  <c r="S56" i="29"/>
  <c r="R56" i="29"/>
  <c r="Q56" i="29"/>
  <c r="P56" i="29"/>
  <c r="E56" i="29"/>
  <c r="U56" i="29" s="1"/>
  <c r="S55" i="29"/>
  <c r="R55" i="29"/>
  <c r="Q55" i="29"/>
  <c r="P55" i="29"/>
  <c r="E55" i="29"/>
  <c r="V53" i="29"/>
  <c r="O53" i="29"/>
  <c r="N53" i="29"/>
  <c r="R53" i="29" s="1"/>
  <c r="M53" i="29"/>
  <c r="L53" i="29"/>
  <c r="K53" i="29"/>
  <c r="J53" i="29"/>
  <c r="I53" i="29"/>
  <c r="H53" i="29"/>
  <c r="G53" i="29"/>
  <c r="F53" i="29"/>
  <c r="C53" i="29"/>
  <c r="B53" i="29"/>
  <c r="S52" i="29"/>
  <c r="R52" i="29"/>
  <c r="Q52" i="29"/>
  <c r="P52" i="29"/>
  <c r="E52" i="29"/>
  <c r="U52" i="29" s="1"/>
  <c r="S51" i="29"/>
  <c r="R51" i="29"/>
  <c r="Q51" i="29"/>
  <c r="P51" i="29"/>
  <c r="E51" i="29"/>
  <c r="U50" i="29"/>
  <c r="S50" i="29"/>
  <c r="R50" i="29"/>
  <c r="Q50" i="29"/>
  <c r="P50" i="29"/>
  <c r="E50" i="29"/>
  <c r="T50" i="29" s="1"/>
  <c r="U49" i="29"/>
  <c r="S49" i="29"/>
  <c r="R49" i="29"/>
  <c r="Q49" i="29"/>
  <c r="P49" i="29"/>
  <c r="E49" i="29"/>
  <c r="T49" i="29" s="1"/>
  <c r="S48" i="29"/>
  <c r="R48" i="29"/>
  <c r="Q48" i="29"/>
  <c r="P48" i="29"/>
  <c r="E48" i="29"/>
  <c r="U48" i="29" s="1"/>
  <c r="S47" i="29"/>
  <c r="R47" i="29"/>
  <c r="Q47" i="29"/>
  <c r="P47" i="29"/>
  <c r="E47" i="29"/>
  <c r="T47" i="29" s="1"/>
  <c r="U46" i="29"/>
  <c r="S46" i="29"/>
  <c r="R46" i="29"/>
  <c r="Q46" i="29"/>
  <c r="P46" i="29"/>
  <c r="E46" i="29"/>
  <c r="T46" i="29" s="1"/>
  <c r="S45" i="29"/>
  <c r="R45" i="29"/>
  <c r="Q45" i="29"/>
  <c r="P45" i="29"/>
  <c r="E45" i="29"/>
  <c r="S44" i="29"/>
  <c r="R44" i="29"/>
  <c r="Q44" i="29"/>
  <c r="P44" i="29"/>
  <c r="E44" i="29"/>
  <c r="S43" i="29"/>
  <c r="R43" i="29"/>
  <c r="Q43" i="29"/>
  <c r="P43" i="29"/>
  <c r="E43" i="29"/>
  <c r="U43" i="29" s="1"/>
  <c r="U42" i="29"/>
  <c r="T42" i="29"/>
  <c r="S42" i="29"/>
  <c r="R42" i="29"/>
  <c r="Q42" i="29"/>
  <c r="P42" i="29"/>
  <c r="E42" i="29"/>
  <c r="V40" i="29"/>
  <c r="S40" i="29"/>
  <c r="R40" i="29"/>
  <c r="O40" i="29"/>
  <c r="N40" i="29"/>
  <c r="M40" i="29"/>
  <c r="L40" i="29"/>
  <c r="K40" i="29"/>
  <c r="J40" i="29"/>
  <c r="I40" i="29"/>
  <c r="Q40" i="29" s="1"/>
  <c r="H40" i="29"/>
  <c r="P40" i="29" s="1"/>
  <c r="G40" i="29"/>
  <c r="F40" i="29"/>
  <c r="C40" i="29"/>
  <c r="B40" i="29"/>
  <c r="E40" i="29" s="1"/>
  <c r="S39" i="29"/>
  <c r="R39" i="29"/>
  <c r="Q39" i="29"/>
  <c r="P39" i="29"/>
  <c r="E39" i="29"/>
  <c r="T39" i="29" s="1"/>
  <c r="S38" i="29"/>
  <c r="R38" i="29"/>
  <c r="Q38" i="29"/>
  <c r="P38" i="29"/>
  <c r="E38" i="29"/>
  <c r="U38" i="29" s="1"/>
  <c r="S37" i="29"/>
  <c r="R37" i="29"/>
  <c r="Q37" i="29"/>
  <c r="P37" i="29"/>
  <c r="E37" i="29"/>
  <c r="T36" i="29"/>
  <c r="S36" i="29"/>
  <c r="R36" i="29"/>
  <c r="Q36" i="29"/>
  <c r="P36" i="29"/>
  <c r="E36" i="29"/>
  <c r="U36" i="29" s="1"/>
  <c r="U35" i="29"/>
  <c r="S35" i="29"/>
  <c r="R35" i="29"/>
  <c r="Q35" i="29"/>
  <c r="P35" i="29"/>
  <c r="E35" i="29"/>
  <c r="T35" i="29" s="1"/>
  <c r="V33" i="29"/>
  <c r="O33" i="29"/>
  <c r="N33" i="29"/>
  <c r="M33" i="29"/>
  <c r="S33" i="29" s="1"/>
  <c r="L33" i="29"/>
  <c r="R33" i="29" s="1"/>
  <c r="K33" i="29"/>
  <c r="J33" i="29"/>
  <c r="I33" i="29"/>
  <c r="H33" i="29"/>
  <c r="G33" i="29"/>
  <c r="F33" i="29"/>
  <c r="C33" i="29"/>
  <c r="B33" i="29"/>
  <c r="S32" i="29"/>
  <c r="R32" i="29"/>
  <c r="Q32" i="29"/>
  <c r="P32" i="29"/>
  <c r="E32" i="29"/>
  <c r="V30" i="29"/>
  <c r="O30" i="29"/>
  <c r="N30" i="29"/>
  <c r="M30" i="29"/>
  <c r="S30" i="29" s="1"/>
  <c r="L30" i="29"/>
  <c r="R30" i="29" s="1"/>
  <c r="K30" i="29"/>
  <c r="J30" i="29"/>
  <c r="I30" i="29"/>
  <c r="Q30" i="29" s="1"/>
  <c r="H30" i="29"/>
  <c r="P30" i="29" s="1"/>
  <c r="G30" i="29"/>
  <c r="F30" i="29"/>
  <c r="C30" i="29"/>
  <c r="B30" i="29"/>
  <c r="S29" i="29"/>
  <c r="R29" i="29"/>
  <c r="Q29" i="29"/>
  <c r="P29" i="29"/>
  <c r="E29" i="29"/>
  <c r="T29" i="29" s="1"/>
  <c r="S28" i="29"/>
  <c r="R28" i="29"/>
  <c r="Q28" i="29"/>
  <c r="P28" i="29"/>
  <c r="E28" i="29"/>
  <c r="S27" i="29"/>
  <c r="R27" i="29"/>
  <c r="Q27" i="29"/>
  <c r="P27" i="29"/>
  <c r="E27" i="29"/>
  <c r="U26" i="29"/>
  <c r="T26" i="29"/>
  <c r="S26" i="29"/>
  <c r="R26" i="29"/>
  <c r="Q26" i="29"/>
  <c r="P26" i="29"/>
  <c r="E26" i="29"/>
  <c r="V24" i="29"/>
  <c r="S24" i="29"/>
  <c r="R24" i="29"/>
  <c r="O24" i="29"/>
  <c r="N24" i="29"/>
  <c r="M24" i="29"/>
  <c r="L24" i="29"/>
  <c r="K24" i="29"/>
  <c r="J24" i="29"/>
  <c r="I24" i="29"/>
  <c r="H24" i="29"/>
  <c r="G24" i="29"/>
  <c r="F24" i="29"/>
  <c r="C24" i="29"/>
  <c r="B24" i="29"/>
  <c r="E24" i="29" s="1"/>
  <c r="S23" i="29"/>
  <c r="R23" i="29"/>
  <c r="Q23" i="29"/>
  <c r="P23" i="29"/>
  <c r="E23" i="29"/>
  <c r="T23" i="29" s="1"/>
  <c r="S22" i="29"/>
  <c r="R22" i="29"/>
  <c r="Q22" i="29"/>
  <c r="P22" i="29"/>
  <c r="E22" i="29"/>
  <c r="U22" i="29" s="1"/>
  <c r="S21" i="29"/>
  <c r="R21" i="29"/>
  <c r="Q21" i="29"/>
  <c r="P21" i="29"/>
  <c r="E21" i="29"/>
  <c r="S20" i="29"/>
  <c r="R20" i="29"/>
  <c r="Q20" i="29"/>
  <c r="P20" i="29"/>
  <c r="E20" i="29"/>
  <c r="S19" i="29"/>
  <c r="R19" i="29"/>
  <c r="Q19" i="29"/>
  <c r="P19" i="29"/>
  <c r="E19" i="29"/>
  <c r="U19" i="29" s="1"/>
  <c r="S18" i="29"/>
  <c r="R18" i="29"/>
  <c r="Q18" i="29"/>
  <c r="P18" i="29"/>
  <c r="E18" i="29"/>
  <c r="S17" i="29"/>
  <c r="R17" i="29"/>
  <c r="Q17" i="29"/>
  <c r="P17" i="29"/>
  <c r="E17" i="29"/>
  <c r="V15" i="29"/>
  <c r="R15" i="29"/>
  <c r="O15" i="29"/>
  <c r="N15" i="29"/>
  <c r="M15" i="29"/>
  <c r="L15" i="29"/>
  <c r="K15" i="29"/>
  <c r="J15" i="29"/>
  <c r="I15" i="29"/>
  <c r="H15" i="29"/>
  <c r="G15" i="29"/>
  <c r="F15" i="29"/>
  <c r="C15" i="29"/>
  <c r="B15" i="29"/>
  <c r="E15" i="29" s="1"/>
  <c r="U14" i="29"/>
  <c r="T14" i="29"/>
  <c r="S14" i="29"/>
  <c r="R14" i="29"/>
  <c r="Q14" i="29"/>
  <c r="P14" i="29"/>
  <c r="E14" i="29"/>
  <c r="T13" i="29"/>
  <c r="S13" i="29"/>
  <c r="R13" i="29"/>
  <c r="Q13" i="29"/>
  <c r="P13" i="29"/>
  <c r="E13" i="29"/>
  <c r="U13" i="29" s="1"/>
  <c r="S12" i="29"/>
  <c r="R12" i="29"/>
  <c r="Q12" i="29"/>
  <c r="P12" i="29"/>
  <c r="E12" i="29"/>
  <c r="U12" i="29" s="1"/>
  <c r="S11" i="29"/>
  <c r="R11" i="29"/>
  <c r="Q11" i="29"/>
  <c r="P11" i="29"/>
  <c r="E11" i="29"/>
  <c r="S10" i="29"/>
  <c r="R10" i="29"/>
  <c r="Q10" i="29"/>
  <c r="U10" i="29" s="1"/>
  <c r="P10" i="29"/>
  <c r="E10" i="29"/>
  <c r="S9" i="29"/>
  <c r="R9" i="29"/>
  <c r="Q9" i="29"/>
  <c r="P9" i="29"/>
  <c r="E9" i="29"/>
  <c r="S94" i="28"/>
  <c r="R94" i="28"/>
  <c r="Q94" i="28"/>
  <c r="P94" i="28"/>
  <c r="E94" i="28"/>
  <c r="U93" i="28"/>
  <c r="S93" i="28"/>
  <c r="R93" i="28"/>
  <c r="Q93" i="28"/>
  <c r="P93" i="28"/>
  <c r="E93" i="28"/>
  <c r="T93" i="28" s="1"/>
  <c r="U92" i="28"/>
  <c r="T92" i="28"/>
  <c r="S92" i="28"/>
  <c r="R92" i="28"/>
  <c r="Q92" i="28"/>
  <c r="P92" i="28"/>
  <c r="E92" i="28"/>
  <c r="S91" i="28"/>
  <c r="R91" i="28"/>
  <c r="Q91" i="28"/>
  <c r="P91" i="28"/>
  <c r="E91" i="28"/>
  <c r="U91" i="28" s="1"/>
  <c r="S90" i="28"/>
  <c r="R90" i="28"/>
  <c r="Q90" i="28"/>
  <c r="P90" i="28"/>
  <c r="E90" i="28"/>
  <c r="U89" i="28"/>
  <c r="S89" i="28"/>
  <c r="R89" i="28"/>
  <c r="Q89" i="28"/>
  <c r="P89" i="28"/>
  <c r="E89" i="28"/>
  <c r="T89" i="28" s="1"/>
  <c r="U88" i="28"/>
  <c r="T88" i="28"/>
  <c r="S88" i="28"/>
  <c r="R88" i="28"/>
  <c r="Q88" i="28"/>
  <c r="P88" i="28"/>
  <c r="E88" i="28"/>
  <c r="S87" i="28"/>
  <c r="R87" i="28"/>
  <c r="Q87" i="28"/>
  <c r="P87" i="28"/>
  <c r="E87" i="28"/>
  <c r="V73" i="28"/>
  <c r="O73" i="28"/>
  <c r="N73" i="28"/>
  <c r="M73" i="28"/>
  <c r="L73" i="28"/>
  <c r="K73" i="28"/>
  <c r="J73" i="28"/>
  <c r="I73" i="28"/>
  <c r="H73" i="28"/>
  <c r="G73" i="28"/>
  <c r="F73" i="28"/>
  <c r="C73" i="28"/>
  <c r="B73" i="28"/>
  <c r="E73" i="28" s="1"/>
  <c r="V72" i="28"/>
  <c r="S72" i="28"/>
  <c r="O72" i="28"/>
  <c r="N72" i="28"/>
  <c r="M72" i="28"/>
  <c r="L72" i="28"/>
  <c r="K72" i="28"/>
  <c r="J72" i="28"/>
  <c r="I72" i="28"/>
  <c r="H72" i="28"/>
  <c r="P72" i="28" s="1"/>
  <c r="G72" i="28"/>
  <c r="F72" i="28"/>
  <c r="C72" i="28"/>
  <c r="B72" i="28"/>
  <c r="E72" i="28" s="1"/>
  <c r="V71" i="28"/>
  <c r="R71" i="28"/>
  <c r="O71" i="28"/>
  <c r="N71" i="28"/>
  <c r="M71" i="28"/>
  <c r="S71" i="28" s="1"/>
  <c r="L71" i="28"/>
  <c r="K71" i="28"/>
  <c r="J71" i="28"/>
  <c r="I71" i="28"/>
  <c r="H71" i="28"/>
  <c r="P71" i="28" s="1"/>
  <c r="G71" i="28"/>
  <c r="F71" i="28"/>
  <c r="E71" i="28"/>
  <c r="C71" i="28"/>
  <c r="B71" i="28"/>
  <c r="U70" i="28"/>
  <c r="T70" i="28"/>
  <c r="S70" i="28"/>
  <c r="R70" i="28"/>
  <c r="Q70" i="28"/>
  <c r="P70" i="28"/>
  <c r="E70" i="28"/>
  <c r="S69" i="28"/>
  <c r="R69" i="28"/>
  <c r="Q69" i="28"/>
  <c r="P69" i="28"/>
  <c r="E69" i="28"/>
  <c r="T69" i="28" s="1"/>
  <c r="V67" i="28"/>
  <c r="O67" i="28"/>
  <c r="N67" i="28"/>
  <c r="M67" i="28"/>
  <c r="S67" i="28" s="1"/>
  <c r="L67" i="28"/>
  <c r="R67" i="28" s="1"/>
  <c r="K67" i="28"/>
  <c r="J67" i="28"/>
  <c r="I67" i="28"/>
  <c r="H67" i="28"/>
  <c r="G67" i="28"/>
  <c r="F67" i="28"/>
  <c r="C67" i="28"/>
  <c r="B67" i="28"/>
  <c r="V66" i="28"/>
  <c r="S66" i="28"/>
  <c r="O66" i="28"/>
  <c r="N66" i="28"/>
  <c r="M66" i="28"/>
  <c r="L66" i="28"/>
  <c r="R66" i="28" s="1"/>
  <c r="K66" i="28"/>
  <c r="J66" i="28"/>
  <c r="I66" i="28"/>
  <c r="Q66" i="28" s="1"/>
  <c r="H66" i="28"/>
  <c r="G66" i="28"/>
  <c r="F66" i="28"/>
  <c r="C66" i="28"/>
  <c r="B66" i="28"/>
  <c r="E66" i="28" s="1"/>
  <c r="S65" i="28"/>
  <c r="R65" i="28"/>
  <c r="Q65" i="28"/>
  <c r="P65" i="28"/>
  <c r="E65" i="28"/>
  <c r="S64" i="28"/>
  <c r="R64" i="28"/>
  <c r="Q64" i="28"/>
  <c r="P64" i="28"/>
  <c r="E64" i="28"/>
  <c r="U63" i="28"/>
  <c r="S63" i="28"/>
  <c r="R63" i="28"/>
  <c r="Q63" i="28"/>
  <c r="P63" i="28"/>
  <c r="E63" i="28"/>
  <c r="T63" i="28" s="1"/>
  <c r="T62" i="28"/>
  <c r="S62" i="28"/>
  <c r="R62" i="28"/>
  <c r="Q62" i="28"/>
  <c r="P62" i="28"/>
  <c r="E62" i="28"/>
  <c r="U62" i="28" s="1"/>
  <c r="S61" i="28"/>
  <c r="R61" i="28"/>
  <c r="Q61" i="28"/>
  <c r="P61" i="28"/>
  <c r="E61" i="28"/>
  <c r="U61" i="28" s="1"/>
  <c r="V59" i="28"/>
  <c r="O59" i="28"/>
  <c r="N59" i="28"/>
  <c r="M59" i="28"/>
  <c r="S59" i="28" s="1"/>
  <c r="L59" i="28"/>
  <c r="R59" i="28" s="1"/>
  <c r="K59" i="28"/>
  <c r="J59" i="28"/>
  <c r="I59" i="28"/>
  <c r="H59" i="28"/>
  <c r="G59" i="28"/>
  <c r="F59" i="28"/>
  <c r="C59" i="28"/>
  <c r="B59" i="28"/>
  <c r="S58" i="28"/>
  <c r="R58" i="28"/>
  <c r="Q58" i="28"/>
  <c r="P58" i="28"/>
  <c r="E58" i="28"/>
  <c r="U58" i="28" s="1"/>
  <c r="S57" i="28"/>
  <c r="R57" i="28"/>
  <c r="Q57" i="28"/>
  <c r="P57" i="28"/>
  <c r="E57" i="28"/>
  <c r="U57" i="28" s="1"/>
  <c r="S56" i="28"/>
  <c r="R56" i="28"/>
  <c r="Q56" i="28"/>
  <c r="P56" i="28"/>
  <c r="E56" i="28"/>
  <c r="S55" i="28"/>
  <c r="R55" i="28"/>
  <c r="Q55" i="28"/>
  <c r="P55" i="28"/>
  <c r="E55" i="28"/>
  <c r="V53" i="28"/>
  <c r="S53" i="28"/>
  <c r="O53" i="28"/>
  <c r="N53" i="28"/>
  <c r="M53" i="28"/>
  <c r="L53" i="28"/>
  <c r="R53" i="28" s="1"/>
  <c r="K53" i="28"/>
  <c r="J53" i="28"/>
  <c r="I53" i="28"/>
  <c r="H53" i="28"/>
  <c r="G53" i="28"/>
  <c r="F53" i="28"/>
  <c r="C53" i="28"/>
  <c r="B53" i="28"/>
  <c r="E53" i="28" s="1"/>
  <c r="S52" i="28"/>
  <c r="R52" i="28"/>
  <c r="Q52" i="28"/>
  <c r="P52" i="28"/>
  <c r="E52" i="28"/>
  <c r="T52" i="28" s="1"/>
  <c r="S51" i="28"/>
  <c r="R51" i="28"/>
  <c r="Q51" i="28"/>
  <c r="P51" i="28"/>
  <c r="E51" i="28"/>
  <c r="U51" i="28" s="1"/>
  <c r="S50" i="28"/>
  <c r="R50" i="28"/>
  <c r="Q50" i="28"/>
  <c r="P50" i="28"/>
  <c r="E50" i="28"/>
  <c r="S49" i="28"/>
  <c r="R49" i="28"/>
  <c r="Q49" i="28"/>
  <c r="P49" i="28"/>
  <c r="E49" i="28"/>
  <c r="S48" i="28"/>
  <c r="R48" i="28"/>
  <c r="Q48" i="28"/>
  <c r="P48" i="28"/>
  <c r="E48" i="28"/>
  <c r="T48" i="28" s="1"/>
  <c r="S47" i="28"/>
  <c r="R47" i="28"/>
  <c r="Q47" i="28"/>
  <c r="P47" i="28"/>
  <c r="E47" i="28"/>
  <c r="U47" i="28" s="1"/>
  <c r="T46" i="28"/>
  <c r="S46" i="28"/>
  <c r="R46" i="28"/>
  <c r="Q46" i="28"/>
  <c r="P46" i="28"/>
  <c r="E46" i="28"/>
  <c r="U46" i="28" s="1"/>
  <c r="S45" i="28"/>
  <c r="R45" i="28"/>
  <c r="Q45" i="28"/>
  <c r="P45" i="28"/>
  <c r="E45" i="28"/>
  <c r="U45" i="28" s="1"/>
  <c r="S44" i="28"/>
  <c r="R44" i="28"/>
  <c r="Q44" i="28"/>
  <c r="P44" i="28"/>
  <c r="E44" i="28"/>
  <c r="S43" i="28"/>
  <c r="R43" i="28"/>
  <c r="Q43" i="28"/>
  <c r="P43" i="28"/>
  <c r="E43" i="28"/>
  <c r="S42" i="28"/>
  <c r="R42" i="28"/>
  <c r="Q42" i="28"/>
  <c r="P42" i="28"/>
  <c r="E42" i="28"/>
  <c r="V40" i="28"/>
  <c r="O40" i="28"/>
  <c r="N40" i="28"/>
  <c r="M40" i="28"/>
  <c r="S40" i="28" s="1"/>
  <c r="L40" i="28"/>
  <c r="R40" i="28" s="1"/>
  <c r="K40" i="28"/>
  <c r="J40" i="28"/>
  <c r="I40" i="28"/>
  <c r="H40" i="28"/>
  <c r="G40" i="28"/>
  <c r="F40" i="28"/>
  <c r="E40" i="28"/>
  <c r="C40" i="28"/>
  <c r="B40" i="28"/>
  <c r="S39" i="28"/>
  <c r="R39" i="28"/>
  <c r="Q39" i="28"/>
  <c r="P39" i="28"/>
  <c r="E39" i="28"/>
  <c r="S38" i="28"/>
  <c r="R38" i="28"/>
  <c r="Q38" i="28"/>
  <c r="P38" i="28"/>
  <c r="E38" i="28"/>
  <c r="S37" i="28"/>
  <c r="R37" i="28"/>
  <c r="Q37" i="28"/>
  <c r="P37" i="28"/>
  <c r="E37" i="28"/>
  <c r="S36" i="28"/>
  <c r="R36" i="28"/>
  <c r="Q36" i="28"/>
  <c r="P36" i="28"/>
  <c r="E36" i="28"/>
  <c r="S35" i="28"/>
  <c r="R35" i="28"/>
  <c r="Q35" i="28"/>
  <c r="P35" i="28"/>
  <c r="E35" i="28"/>
  <c r="V33" i="28"/>
  <c r="S33" i="28"/>
  <c r="O33" i="28"/>
  <c r="N33" i="28"/>
  <c r="M33" i="28"/>
  <c r="L33" i="28"/>
  <c r="R33" i="28" s="1"/>
  <c r="K33" i="28"/>
  <c r="J33" i="28"/>
  <c r="I33" i="28"/>
  <c r="H33" i="28"/>
  <c r="G33" i="28"/>
  <c r="F33" i="28"/>
  <c r="C33" i="28"/>
  <c r="B33" i="28"/>
  <c r="E33" i="28" s="1"/>
  <c r="U32" i="28"/>
  <c r="S32" i="28"/>
  <c r="R32" i="28"/>
  <c r="Q32" i="28"/>
  <c r="P32" i="28"/>
  <c r="E32" i="28"/>
  <c r="T32" i="28" s="1"/>
  <c r="V30" i="28"/>
  <c r="S30" i="28"/>
  <c r="O30" i="28"/>
  <c r="N30" i="28"/>
  <c r="M30" i="28"/>
  <c r="L30" i="28"/>
  <c r="R30" i="28" s="1"/>
  <c r="K30" i="28"/>
  <c r="J30" i="28"/>
  <c r="I30" i="28"/>
  <c r="H30" i="28"/>
  <c r="P30" i="28" s="1"/>
  <c r="G30" i="28"/>
  <c r="F30" i="28"/>
  <c r="C30" i="28"/>
  <c r="B30" i="28"/>
  <c r="S29" i="28"/>
  <c r="R29" i="28"/>
  <c r="Q29" i="28"/>
  <c r="P29" i="28"/>
  <c r="E29" i="28"/>
  <c r="U28" i="28"/>
  <c r="S28" i="28"/>
  <c r="R28" i="28"/>
  <c r="Q28" i="28"/>
  <c r="P28" i="28"/>
  <c r="E28" i="28"/>
  <c r="T28" i="28" s="1"/>
  <c r="U27" i="28"/>
  <c r="T27" i="28"/>
  <c r="S27" i="28"/>
  <c r="R27" i="28"/>
  <c r="Q27" i="28"/>
  <c r="P27" i="28"/>
  <c r="E27" i="28"/>
  <c r="S26" i="28"/>
  <c r="R26" i="28"/>
  <c r="Q26" i="28"/>
  <c r="P26" i="28"/>
  <c r="E26" i="28"/>
  <c r="U26" i="28" s="1"/>
  <c r="V24" i="28"/>
  <c r="O24" i="28"/>
  <c r="N24" i="28"/>
  <c r="M24" i="28"/>
  <c r="L24" i="28"/>
  <c r="R24" i="28" s="1"/>
  <c r="K24" i="28"/>
  <c r="J24" i="28"/>
  <c r="I24" i="28"/>
  <c r="H24" i="28"/>
  <c r="G24" i="28"/>
  <c r="F24" i="28"/>
  <c r="E24" i="28"/>
  <c r="C24" i="28"/>
  <c r="B24" i="28"/>
  <c r="S23" i="28"/>
  <c r="R23" i="28"/>
  <c r="Q23" i="28"/>
  <c r="P23" i="28"/>
  <c r="E23" i="28"/>
  <c r="S22" i="28"/>
  <c r="R22" i="28"/>
  <c r="Q22" i="28"/>
  <c r="P22" i="28"/>
  <c r="E22" i="28"/>
  <c r="T21" i="28"/>
  <c r="S21" i="28"/>
  <c r="R21" i="28"/>
  <c r="Q21" i="28"/>
  <c r="P21" i="28"/>
  <c r="E21" i="28"/>
  <c r="U21" i="28" s="1"/>
  <c r="S20" i="28"/>
  <c r="R20" i="28"/>
  <c r="Q20" i="28"/>
  <c r="P20" i="28"/>
  <c r="E20" i="28"/>
  <c r="T20" i="28" s="1"/>
  <c r="S19" i="28"/>
  <c r="R19" i="28"/>
  <c r="Q19" i="28"/>
  <c r="P19" i="28"/>
  <c r="E19" i="28"/>
  <c r="S18" i="28"/>
  <c r="R18" i="28"/>
  <c r="Q18" i="28"/>
  <c r="P18" i="28"/>
  <c r="E18" i="28"/>
  <c r="S17" i="28"/>
  <c r="R17" i="28"/>
  <c r="Q17" i="28"/>
  <c r="P17" i="28"/>
  <c r="E17" i="28"/>
  <c r="V15" i="28"/>
  <c r="O15" i="28"/>
  <c r="N15" i="28"/>
  <c r="M15" i="28"/>
  <c r="S15" i="28" s="1"/>
  <c r="L15" i="28"/>
  <c r="R15" i="28" s="1"/>
  <c r="K15" i="28"/>
  <c r="J15" i="28"/>
  <c r="I15" i="28"/>
  <c r="H15" i="28"/>
  <c r="G15" i="28"/>
  <c r="F15" i="28"/>
  <c r="C15" i="28"/>
  <c r="B15" i="28"/>
  <c r="E15" i="28" s="1"/>
  <c r="S14" i="28"/>
  <c r="R14" i="28"/>
  <c r="Q14" i="28"/>
  <c r="P14" i="28"/>
  <c r="E14" i="28"/>
  <c r="S13" i="28"/>
  <c r="R13" i="28"/>
  <c r="Q13" i="28"/>
  <c r="P13" i="28"/>
  <c r="E13" i="28"/>
  <c r="S12" i="28"/>
  <c r="R12" i="28"/>
  <c r="Q12" i="28"/>
  <c r="P12" i="28"/>
  <c r="E12" i="28"/>
  <c r="S11" i="28"/>
  <c r="R11" i="28"/>
  <c r="Q11" i="28"/>
  <c r="P11" i="28"/>
  <c r="E11" i="28"/>
  <c r="S10" i="28"/>
  <c r="R10" i="28"/>
  <c r="Q10" i="28"/>
  <c r="P10" i="28"/>
  <c r="E10" i="28"/>
  <c r="S9" i="28"/>
  <c r="R9" i="28"/>
  <c r="Q9" i="28"/>
  <c r="P9" i="28"/>
  <c r="E9" i="28"/>
  <c r="U9" i="28" s="1"/>
  <c r="S94" i="27"/>
  <c r="R94" i="27"/>
  <c r="Q94" i="27"/>
  <c r="P94" i="27"/>
  <c r="E94" i="27"/>
  <c r="S93" i="27"/>
  <c r="R93" i="27"/>
  <c r="Q93" i="27"/>
  <c r="P93" i="27"/>
  <c r="E93" i="27"/>
  <c r="S92" i="27"/>
  <c r="R92" i="27"/>
  <c r="Q92" i="27"/>
  <c r="P92" i="27"/>
  <c r="E92" i="27"/>
  <c r="S91" i="27"/>
  <c r="R91" i="27"/>
  <c r="Q91" i="27"/>
  <c r="P91" i="27"/>
  <c r="E91" i="27"/>
  <c r="S90" i="27"/>
  <c r="R90" i="27"/>
  <c r="Q90" i="27"/>
  <c r="P90" i="27"/>
  <c r="E90" i="27"/>
  <c r="U89" i="27"/>
  <c r="T89" i="27"/>
  <c r="S89" i="27"/>
  <c r="R89" i="27"/>
  <c r="Q89" i="27"/>
  <c r="P89" i="27"/>
  <c r="E89" i="27"/>
  <c r="S88" i="27"/>
  <c r="R88" i="27"/>
  <c r="Q88" i="27"/>
  <c r="P88" i="27"/>
  <c r="E88" i="27"/>
  <c r="S87" i="27"/>
  <c r="R87" i="27"/>
  <c r="Q87" i="27"/>
  <c r="P87" i="27"/>
  <c r="E87" i="27"/>
  <c r="V73" i="27"/>
  <c r="O73" i="27"/>
  <c r="N73" i="27"/>
  <c r="M73" i="27"/>
  <c r="S73" i="27" s="1"/>
  <c r="L73" i="27"/>
  <c r="R73" i="27" s="1"/>
  <c r="K73" i="27"/>
  <c r="J73" i="27"/>
  <c r="I73" i="27"/>
  <c r="H73" i="27"/>
  <c r="G73" i="27"/>
  <c r="F73" i="27"/>
  <c r="C73" i="27"/>
  <c r="B73" i="27"/>
  <c r="V72" i="27"/>
  <c r="S72" i="27"/>
  <c r="O72" i="27"/>
  <c r="N72" i="27"/>
  <c r="M72" i="27"/>
  <c r="L72" i="27"/>
  <c r="R72" i="27" s="1"/>
  <c r="K72" i="27"/>
  <c r="J72" i="27"/>
  <c r="I72" i="27"/>
  <c r="H72" i="27"/>
  <c r="G72" i="27"/>
  <c r="F72" i="27"/>
  <c r="C72" i="27"/>
  <c r="B72" i="27"/>
  <c r="E72" i="27" s="1"/>
  <c r="V71" i="27"/>
  <c r="O71" i="27"/>
  <c r="N71" i="27"/>
  <c r="M71" i="27"/>
  <c r="S71" i="27" s="1"/>
  <c r="L71" i="27"/>
  <c r="K71" i="27"/>
  <c r="J71" i="27"/>
  <c r="I71" i="27"/>
  <c r="H71" i="27"/>
  <c r="P71" i="27" s="1"/>
  <c r="G71" i="27"/>
  <c r="F71" i="27"/>
  <c r="E71" i="27"/>
  <c r="C71" i="27"/>
  <c r="B71" i="27"/>
  <c r="S70" i="27"/>
  <c r="R70" i="27"/>
  <c r="Q70" i="27"/>
  <c r="P70" i="27"/>
  <c r="E70" i="27"/>
  <c r="S69" i="27"/>
  <c r="R69" i="27"/>
  <c r="Q69" i="27"/>
  <c r="P69" i="27"/>
  <c r="E69" i="27"/>
  <c r="V67" i="27"/>
  <c r="O67" i="27"/>
  <c r="N67" i="27"/>
  <c r="M67" i="27"/>
  <c r="S67" i="27" s="1"/>
  <c r="L67" i="27"/>
  <c r="K67" i="27"/>
  <c r="J67" i="27"/>
  <c r="I67" i="27"/>
  <c r="H67" i="27"/>
  <c r="G67" i="27"/>
  <c r="F67" i="27"/>
  <c r="C67" i="27"/>
  <c r="B67" i="27"/>
  <c r="V66" i="27"/>
  <c r="O66" i="27"/>
  <c r="N66" i="27"/>
  <c r="M66" i="27"/>
  <c r="S66" i="27" s="1"/>
  <c r="L66" i="27"/>
  <c r="R66" i="27" s="1"/>
  <c r="K66" i="27"/>
  <c r="J66" i="27"/>
  <c r="I66" i="27"/>
  <c r="H66" i="27"/>
  <c r="G66" i="27"/>
  <c r="F66" i="27"/>
  <c r="C66" i="27"/>
  <c r="B66" i="27"/>
  <c r="E66" i="27" s="1"/>
  <c r="U65" i="27"/>
  <c r="S65" i="27"/>
  <c r="R65" i="27"/>
  <c r="Q65" i="27"/>
  <c r="P65" i="27"/>
  <c r="E65" i="27"/>
  <c r="T65" i="27" s="1"/>
  <c r="S64" i="27"/>
  <c r="R64" i="27"/>
  <c r="Q64" i="27"/>
  <c r="P64" i="27"/>
  <c r="E64" i="27"/>
  <c r="S63" i="27"/>
  <c r="R63" i="27"/>
  <c r="Q63" i="27"/>
  <c r="P63" i="27"/>
  <c r="E63" i="27"/>
  <c r="S62" i="27"/>
  <c r="R62" i="27"/>
  <c r="Q62" i="27"/>
  <c r="P62" i="27"/>
  <c r="E62" i="27"/>
  <c r="S61" i="27"/>
  <c r="R61" i="27"/>
  <c r="Q61" i="27"/>
  <c r="P61" i="27"/>
  <c r="E61" i="27"/>
  <c r="U61" i="27" s="1"/>
  <c r="V59" i="27"/>
  <c r="O59" i="27"/>
  <c r="N59" i="27"/>
  <c r="M59" i="27"/>
  <c r="S59" i="27" s="1"/>
  <c r="L59" i="27"/>
  <c r="R59" i="27" s="1"/>
  <c r="K59" i="27"/>
  <c r="J59" i="27"/>
  <c r="I59" i="27"/>
  <c r="H59" i="27"/>
  <c r="G59" i="27"/>
  <c r="F59" i="27"/>
  <c r="C59" i="27"/>
  <c r="B59" i="27"/>
  <c r="S58" i="27"/>
  <c r="R58" i="27"/>
  <c r="Q58" i="27"/>
  <c r="P58" i="27"/>
  <c r="E58" i="27"/>
  <c r="S57" i="27"/>
  <c r="R57" i="27"/>
  <c r="Q57" i="27"/>
  <c r="P57" i="27"/>
  <c r="E57" i="27"/>
  <c r="U56" i="27"/>
  <c r="S56" i="27"/>
  <c r="R56" i="27"/>
  <c r="Q56" i="27"/>
  <c r="P56" i="27"/>
  <c r="E56" i="27"/>
  <c r="T56" i="27" s="1"/>
  <c r="T55" i="27"/>
  <c r="S55" i="27"/>
  <c r="R55" i="27"/>
  <c r="Q55" i="27"/>
  <c r="P55" i="27"/>
  <c r="E55" i="27"/>
  <c r="U55" i="27" s="1"/>
  <c r="V53" i="27"/>
  <c r="O53" i="27"/>
  <c r="N53" i="27"/>
  <c r="M53" i="27"/>
  <c r="S53" i="27" s="1"/>
  <c r="L53" i="27"/>
  <c r="R53" i="27" s="1"/>
  <c r="K53" i="27"/>
  <c r="J53" i="27"/>
  <c r="I53" i="27"/>
  <c r="H53" i="27"/>
  <c r="G53" i="27"/>
  <c r="F53" i="27"/>
  <c r="C53" i="27"/>
  <c r="B53" i="27"/>
  <c r="T52" i="27"/>
  <c r="S52" i="27"/>
  <c r="R52" i="27"/>
  <c r="Q52" i="27"/>
  <c r="P52" i="27"/>
  <c r="E52" i="27"/>
  <c r="U52" i="27" s="1"/>
  <c r="S51" i="27"/>
  <c r="R51" i="27"/>
  <c r="Q51" i="27"/>
  <c r="P51" i="27"/>
  <c r="E51" i="27"/>
  <c r="U51" i="27" s="1"/>
  <c r="S50" i="27"/>
  <c r="R50" i="27"/>
  <c r="Q50" i="27"/>
  <c r="P50" i="27"/>
  <c r="E50" i="27"/>
  <c r="U50" i="27" s="1"/>
  <c r="S49" i="27"/>
  <c r="R49" i="27"/>
  <c r="Q49" i="27"/>
  <c r="P49" i="27"/>
  <c r="E49" i="27"/>
  <c r="S48" i="27"/>
  <c r="R48" i="27"/>
  <c r="Q48" i="27"/>
  <c r="P48" i="27"/>
  <c r="E48" i="27"/>
  <c r="S47" i="27"/>
  <c r="R47" i="27"/>
  <c r="Q47" i="27"/>
  <c r="P47" i="27"/>
  <c r="E47" i="27"/>
  <c r="S46" i="27"/>
  <c r="R46" i="27"/>
  <c r="Q46" i="27"/>
  <c r="P46" i="27"/>
  <c r="E46" i="27"/>
  <c r="S45" i="27"/>
  <c r="R45" i="27"/>
  <c r="Q45" i="27"/>
  <c r="P45" i="27"/>
  <c r="E45" i="27"/>
  <c r="U44" i="27"/>
  <c r="S44" i="27"/>
  <c r="R44" i="27"/>
  <c r="Q44" i="27"/>
  <c r="P44" i="27"/>
  <c r="E44" i="27"/>
  <c r="T44" i="27" s="1"/>
  <c r="T43" i="27"/>
  <c r="S43" i="27"/>
  <c r="R43" i="27"/>
  <c r="Q43" i="27"/>
  <c r="P43" i="27"/>
  <c r="E43" i="27"/>
  <c r="S42" i="27"/>
  <c r="R42" i="27"/>
  <c r="Q42" i="27"/>
  <c r="P42" i="27"/>
  <c r="E42" i="27"/>
  <c r="U42" i="27" s="1"/>
  <c r="V40" i="27"/>
  <c r="O40" i="27"/>
  <c r="N40" i="27"/>
  <c r="M40" i="27"/>
  <c r="S40" i="27" s="1"/>
  <c r="L40" i="27"/>
  <c r="R40" i="27" s="1"/>
  <c r="K40" i="27"/>
  <c r="J40" i="27"/>
  <c r="I40" i="27"/>
  <c r="H40" i="27"/>
  <c r="G40" i="27"/>
  <c r="F40" i="27"/>
  <c r="C40" i="27"/>
  <c r="E40" i="27" s="1"/>
  <c r="B40" i="27"/>
  <c r="T39" i="27"/>
  <c r="S39" i="27"/>
  <c r="R39" i="27"/>
  <c r="Q39" i="27"/>
  <c r="P39" i="27"/>
  <c r="E39" i="27"/>
  <c r="U39" i="27" s="1"/>
  <c r="S38" i="27"/>
  <c r="R38" i="27"/>
  <c r="Q38" i="27"/>
  <c r="P38" i="27"/>
  <c r="E38" i="27"/>
  <c r="U38" i="27" s="1"/>
  <c r="S37" i="27"/>
  <c r="R37" i="27"/>
  <c r="Q37" i="27"/>
  <c r="P37" i="27"/>
  <c r="E37" i="27"/>
  <c r="S36" i="27"/>
  <c r="R36" i="27"/>
  <c r="Q36" i="27"/>
  <c r="P36" i="27"/>
  <c r="E36" i="27"/>
  <c r="T36" i="27" s="1"/>
  <c r="S35" i="27"/>
  <c r="R35" i="27"/>
  <c r="Q35" i="27"/>
  <c r="P35" i="27"/>
  <c r="E35" i="27"/>
  <c r="V33" i="27"/>
  <c r="O33" i="27"/>
  <c r="N33" i="27"/>
  <c r="M33" i="27"/>
  <c r="L33" i="27"/>
  <c r="R33" i="27" s="1"/>
  <c r="K33" i="27"/>
  <c r="J33" i="27"/>
  <c r="I33" i="27"/>
  <c r="H33" i="27"/>
  <c r="G33" i="27"/>
  <c r="F33" i="27"/>
  <c r="C33" i="27"/>
  <c r="B33" i="27"/>
  <c r="E33" i="27" s="1"/>
  <c r="S32" i="27"/>
  <c r="R32" i="27"/>
  <c r="Q32" i="27"/>
  <c r="P32" i="27"/>
  <c r="E32" i="27"/>
  <c r="V30" i="27"/>
  <c r="S30" i="27"/>
  <c r="R30" i="27"/>
  <c r="O30" i="27"/>
  <c r="N30" i="27"/>
  <c r="M30" i="27"/>
  <c r="L30" i="27"/>
  <c r="K30" i="27"/>
  <c r="J30" i="27"/>
  <c r="I30" i="27"/>
  <c r="H30" i="27"/>
  <c r="G30" i="27"/>
  <c r="F30" i="27"/>
  <c r="C30" i="27"/>
  <c r="B30" i="27"/>
  <c r="E30" i="27" s="1"/>
  <c r="U29" i="27"/>
  <c r="S29" i="27"/>
  <c r="R29" i="27"/>
  <c r="Q29" i="27"/>
  <c r="P29" i="27"/>
  <c r="E29" i="27"/>
  <c r="T29" i="27" s="1"/>
  <c r="T28" i="27"/>
  <c r="S28" i="27"/>
  <c r="R28" i="27"/>
  <c r="Q28" i="27"/>
  <c r="P28" i="27"/>
  <c r="E28" i="27"/>
  <c r="U28" i="27" s="1"/>
  <c r="S27" i="27"/>
  <c r="R27" i="27"/>
  <c r="Q27" i="27"/>
  <c r="P27" i="27"/>
  <c r="E27" i="27"/>
  <c r="S26" i="27"/>
  <c r="R26" i="27"/>
  <c r="Q26" i="27"/>
  <c r="P26" i="27"/>
  <c r="E26" i="27"/>
  <c r="V24" i="27"/>
  <c r="O24" i="27"/>
  <c r="N24" i="27"/>
  <c r="M24" i="27"/>
  <c r="S24" i="27" s="1"/>
  <c r="L24" i="27"/>
  <c r="R24" i="27" s="1"/>
  <c r="K24" i="27"/>
  <c r="J24" i="27"/>
  <c r="I24" i="27"/>
  <c r="H24" i="27"/>
  <c r="G24" i="27"/>
  <c r="F24" i="27"/>
  <c r="C24" i="27"/>
  <c r="B24" i="27"/>
  <c r="S23" i="27"/>
  <c r="R23" i="27"/>
  <c r="Q23" i="27"/>
  <c r="P23" i="27"/>
  <c r="E23" i="27"/>
  <c r="S22" i="27"/>
  <c r="R22" i="27"/>
  <c r="Q22" i="27"/>
  <c r="P22" i="27"/>
  <c r="E22" i="27"/>
  <c r="S21" i="27"/>
  <c r="R21" i="27"/>
  <c r="Q21" i="27"/>
  <c r="P21" i="27"/>
  <c r="E21" i="27"/>
  <c r="U20" i="27"/>
  <c r="S20" i="27"/>
  <c r="R20" i="27"/>
  <c r="Q20" i="27"/>
  <c r="P20" i="27"/>
  <c r="E20" i="27"/>
  <c r="T19" i="27"/>
  <c r="S19" i="27"/>
  <c r="R19" i="27"/>
  <c r="Q19" i="27"/>
  <c r="P19" i="27"/>
  <c r="E19" i="27"/>
  <c r="U19" i="27" s="1"/>
  <c r="T18" i="27"/>
  <c r="S18" i="27"/>
  <c r="R18" i="27"/>
  <c r="Q18" i="27"/>
  <c r="P18" i="27"/>
  <c r="E18" i="27"/>
  <c r="U18" i="27" s="1"/>
  <c r="S17" i="27"/>
  <c r="R17" i="27"/>
  <c r="Q17" i="27"/>
  <c r="P17" i="27"/>
  <c r="E17" i="27"/>
  <c r="T17" i="27" s="1"/>
  <c r="V15" i="27"/>
  <c r="O15" i="27"/>
  <c r="N15" i="27"/>
  <c r="M15" i="27"/>
  <c r="S15" i="27" s="1"/>
  <c r="L15" i="27"/>
  <c r="R15" i="27" s="1"/>
  <c r="K15" i="27"/>
  <c r="J15" i="27"/>
  <c r="I15" i="27"/>
  <c r="H15" i="27"/>
  <c r="G15" i="27"/>
  <c r="F15" i="27"/>
  <c r="C15" i="27"/>
  <c r="B15" i="27"/>
  <c r="E15" i="27" s="1"/>
  <c r="S14" i="27"/>
  <c r="R14" i="27"/>
  <c r="Q14" i="27"/>
  <c r="P14" i="27"/>
  <c r="E14" i="27"/>
  <c r="U14" i="27" s="1"/>
  <c r="S13" i="27"/>
  <c r="R13" i="27"/>
  <c r="Q13" i="27"/>
  <c r="P13" i="27"/>
  <c r="E13" i="27"/>
  <c r="U12" i="27"/>
  <c r="S12" i="27"/>
  <c r="R12" i="27"/>
  <c r="Q12" i="27"/>
  <c r="P12" i="27"/>
  <c r="E12" i="27"/>
  <c r="T12" i="27" s="1"/>
  <c r="S11" i="27"/>
  <c r="R11" i="27"/>
  <c r="Q11" i="27"/>
  <c r="P11" i="27"/>
  <c r="E11" i="27"/>
  <c r="S10" i="27"/>
  <c r="R10" i="27"/>
  <c r="Q10" i="27"/>
  <c r="P10" i="27"/>
  <c r="E10" i="27"/>
  <c r="S9" i="27"/>
  <c r="R9" i="27"/>
  <c r="Q9" i="27"/>
  <c r="P9" i="27"/>
  <c r="E9" i="27"/>
  <c r="U9" i="27" s="1"/>
  <c r="U94" i="26"/>
  <c r="S94" i="26"/>
  <c r="R94" i="26"/>
  <c r="Q94" i="26"/>
  <c r="P94" i="26"/>
  <c r="E94" i="26"/>
  <c r="T94" i="26" s="1"/>
  <c r="S93" i="26"/>
  <c r="R93" i="26"/>
  <c r="Q93" i="26"/>
  <c r="P93" i="26"/>
  <c r="E93" i="26"/>
  <c r="U93" i="26" s="1"/>
  <c r="S92" i="26"/>
  <c r="R92" i="26"/>
  <c r="Q92" i="26"/>
  <c r="P92" i="26"/>
  <c r="E92" i="26"/>
  <c r="U92" i="26" s="1"/>
  <c r="S91" i="26"/>
  <c r="R91" i="26"/>
  <c r="Q91" i="26"/>
  <c r="P91" i="26"/>
  <c r="E91" i="26"/>
  <c r="U90" i="26"/>
  <c r="S90" i="26"/>
  <c r="R90" i="26"/>
  <c r="Q90" i="26"/>
  <c r="P90" i="26"/>
  <c r="E90" i="26"/>
  <c r="T90" i="26" s="1"/>
  <c r="S89" i="26"/>
  <c r="R89" i="26"/>
  <c r="Q89" i="26"/>
  <c r="P89" i="26"/>
  <c r="E89" i="26"/>
  <c r="S88" i="26"/>
  <c r="R88" i="26"/>
  <c r="Q88" i="26"/>
  <c r="P88" i="26"/>
  <c r="E88" i="26"/>
  <c r="S87" i="26"/>
  <c r="R87" i="26"/>
  <c r="Q87" i="26"/>
  <c r="P87" i="26"/>
  <c r="E87" i="26"/>
  <c r="T87" i="26" s="1"/>
  <c r="V73" i="26"/>
  <c r="O73" i="26"/>
  <c r="S73" i="26" s="1"/>
  <c r="N73" i="26"/>
  <c r="M73" i="26"/>
  <c r="L73" i="26"/>
  <c r="R73" i="26" s="1"/>
  <c r="K73" i="26"/>
  <c r="J73" i="26"/>
  <c r="I73" i="26"/>
  <c r="H73" i="26"/>
  <c r="G73" i="26"/>
  <c r="F73" i="26"/>
  <c r="C73" i="26"/>
  <c r="B73" i="26"/>
  <c r="V72" i="26"/>
  <c r="Q72" i="26"/>
  <c r="O72" i="26"/>
  <c r="N72" i="26"/>
  <c r="R72" i="26" s="1"/>
  <c r="M72" i="26"/>
  <c r="S72" i="26" s="1"/>
  <c r="L72" i="26"/>
  <c r="K72" i="26"/>
  <c r="J72" i="26"/>
  <c r="I72" i="26"/>
  <c r="H72" i="26"/>
  <c r="P72" i="26" s="1"/>
  <c r="G72" i="26"/>
  <c r="F72" i="26"/>
  <c r="E72" i="26"/>
  <c r="C72" i="26"/>
  <c r="B72" i="26"/>
  <c r="V71" i="26"/>
  <c r="O71" i="26"/>
  <c r="N71" i="26"/>
  <c r="M71" i="26"/>
  <c r="L71" i="26"/>
  <c r="K71" i="26"/>
  <c r="J71" i="26"/>
  <c r="I71" i="26"/>
  <c r="H71" i="26"/>
  <c r="G71" i="26"/>
  <c r="F71" i="26"/>
  <c r="C71" i="26"/>
  <c r="B71" i="26"/>
  <c r="E71" i="26" s="1"/>
  <c r="S70" i="26"/>
  <c r="R70" i="26"/>
  <c r="Q70" i="26"/>
  <c r="P70" i="26"/>
  <c r="E70" i="26"/>
  <c r="U70" i="26" s="1"/>
  <c r="S69" i="26"/>
  <c r="R69" i="26"/>
  <c r="Q69" i="26"/>
  <c r="U69" i="26" s="1"/>
  <c r="P69" i="26"/>
  <c r="E69" i="26"/>
  <c r="V67" i="26"/>
  <c r="O67" i="26"/>
  <c r="N67" i="26"/>
  <c r="M67" i="26"/>
  <c r="S67" i="26" s="1"/>
  <c r="L67" i="26"/>
  <c r="R67" i="26" s="1"/>
  <c r="K67" i="26"/>
  <c r="J67" i="26"/>
  <c r="I67" i="26"/>
  <c r="H67" i="26"/>
  <c r="G67" i="26"/>
  <c r="F67" i="26"/>
  <c r="C67" i="26"/>
  <c r="B67" i="26"/>
  <c r="V66" i="26"/>
  <c r="R66" i="26"/>
  <c r="O66" i="26"/>
  <c r="N66" i="26"/>
  <c r="M66" i="26"/>
  <c r="S66" i="26" s="1"/>
  <c r="L66" i="26"/>
  <c r="K66" i="26"/>
  <c r="J66" i="26"/>
  <c r="I66" i="26"/>
  <c r="H66" i="26"/>
  <c r="G66" i="26"/>
  <c r="F66" i="26"/>
  <c r="C66" i="26"/>
  <c r="B66" i="26"/>
  <c r="E66" i="26" s="1"/>
  <c r="U65" i="26"/>
  <c r="T65" i="26"/>
  <c r="S65" i="26"/>
  <c r="R65" i="26"/>
  <c r="Q65" i="26"/>
  <c r="P65" i="26"/>
  <c r="E65" i="26"/>
  <c r="T64" i="26"/>
  <c r="S64" i="26"/>
  <c r="R64" i="26"/>
  <c r="Q64" i="26"/>
  <c r="P64" i="26"/>
  <c r="E64" i="26"/>
  <c r="U64" i="26" s="1"/>
  <c r="S63" i="26"/>
  <c r="R63" i="26"/>
  <c r="Q63" i="26"/>
  <c r="P63" i="26"/>
  <c r="E63" i="26"/>
  <c r="U63" i="26" s="1"/>
  <c r="S62" i="26"/>
  <c r="R62" i="26"/>
  <c r="Q62" i="26"/>
  <c r="P62" i="26"/>
  <c r="E62" i="26"/>
  <c r="U61" i="26"/>
  <c r="T61" i="26"/>
  <c r="S61" i="26"/>
  <c r="R61" i="26"/>
  <c r="Q61" i="26"/>
  <c r="P61" i="26"/>
  <c r="E61" i="26"/>
  <c r="V59" i="26"/>
  <c r="R59" i="26"/>
  <c r="O59" i="26"/>
  <c r="N59" i="26"/>
  <c r="M59" i="26"/>
  <c r="S59" i="26" s="1"/>
  <c r="L59" i="26"/>
  <c r="K59" i="26"/>
  <c r="J59" i="26"/>
  <c r="I59" i="26"/>
  <c r="H59" i="26"/>
  <c r="P59" i="26" s="1"/>
  <c r="G59" i="26"/>
  <c r="F59" i="26"/>
  <c r="C59" i="26"/>
  <c r="B59" i="26"/>
  <c r="S58" i="26"/>
  <c r="R58" i="26"/>
  <c r="Q58" i="26"/>
  <c r="P58" i="26"/>
  <c r="E58" i="26"/>
  <c r="T58" i="26" s="1"/>
  <c r="S57" i="26"/>
  <c r="R57" i="26"/>
  <c r="Q57" i="26"/>
  <c r="P57" i="26"/>
  <c r="E57" i="26"/>
  <c r="S56" i="26"/>
  <c r="R56" i="26"/>
  <c r="Q56" i="26"/>
  <c r="P56" i="26"/>
  <c r="E56" i="26"/>
  <c r="S55" i="26"/>
  <c r="R55" i="26"/>
  <c r="Q55" i="26"/>
  <c r="P55" i="26"/>
  <c r="E55" i="26"/>
  <c r="V53" i="26"/>
  <c r="O53" i="26"/>
  <c r="N53" i="26"/>
  <c r="M53" i="26"/>
  <c r="S53" i="26" s="1"/>
  <c r="L53" i="26"/>
  <c r="R53" i="26" s="1"/>
  <c r="K53" i="26"/>
  <c r="J53" i="26"/>
  <c r="I53" i="26"/>
  <c r="H53" i="26"/>
  <c r="G53" i="26"/>
  <c r="F53" i="26"/>
  <c r="C53" i="26"/>
  <c r="B53" i="26"/>
  <c r="S52" i="26"/>
  <c r="R52" i="26"/>
  <c r="Q52" i="26"/>
  <c r="P52" i="26"/>
  <c r="E52" i="26"/>
  <c r="S51" i="26"/>
  <c r="R51" i="26"/>
  <c r="Q51" i="26"/>
  <c r="P51" i="26"/>
  <c r="E51" i="26"/>
  <c r="S50" i="26"/>
  <c r="R50" i="26"/>
  <c r="Q50" i="26"/>
  <c r="P50" i="26"/>
  <c r="E50" i="26"/>
  <c r="T50" i="26" s="1"/>
  <c r="S49" i="26"/>
  <c r="R49" i="26"/>
  <c r="Q49" i="26"/>
  <c r="P49" i="26"/>
  <c r="E49" i="26"/>
  <c r="S48" i="26"/>
  <c r="R48" i="26"/>
  <c r="Q48" i="26"/>
  <c r="P48" i="26"/>
  <c r="E48" i="26"/>
  <c r="S47" i="26"/>
  <c r="R47" i="26"/>
  <c r="Q47" i="26"/>
  <c r="P47" i="26"/>
  <c r="E47" i="26"/>
  <c r="U47" i="26" s="1"/>
  <c r="S46" i="26"/>
  <c r="R46" i="26"/>
  <c r="Q46" i="26"/>
  <c r="P46" i="26"/>
  <c r="E46" i="26"/>
  <c r="U45" i="26"/>
  <c r="T45" i="26"/>
  <c r="S45" i="26"/>
  <c r="R45" i="26"/>
  <c r="Q45" i="26"/>
  <c r="P45" i="26"/>
  <c r="E45" i="26"/>
  <c r="S44" i="26"/>
  <c r="R44" i="26"/>
  <c r="Q44" i="26"/>
  <c r="P44" i="26"/>
  <c r="E44" i="26"/>
  <c r="S43" i="26"/>
  <c r="R43" i="26"/>
  <c r="Q43" i="26"/>
  <c r="P43" i="26"/>
  <c r="E43" i="26"/>
  <c r="U42" i="26"/>
  <c r="S42" i="26"/>
  <c r="R42" i="26"/>
  <c r="Q42" i="26"/>
  <c r="P42" i="26"/>
  <c r="E42" i="26"/>
  <c r="T42" i="26" s="1"/>
  <c r="V40" i="26"/>
  <c r="O40" i="26"/>
  <c r="N40" i="26"/>
  <c r="M40" i="26"/>
  <c r="L40" i="26"/>
  <c r="K40" i="26"/>
  <c r="J40" i="26"/>
  <c r="I40" i="26"/>
  <c r="H40" i="26"/>
  <c r="G40" i="26"/>
  <c r="F40" i="26"/>
  <c r="C40" i="26"/>
  <c r="B40" i="26"/>
  <c r="S39" i="26"/>
  <c r="R39" i="26"/>
  <c r="Q39" i="26"/>
  <c r="P39" i="26"/>
  <c r="E39" i="26"/>
  <c r="U38" i="26"/>
  <c r="S38" i="26"/>
  <c r="R38" i="26"/>
  <c r="Q38" i="26"/>
  <c r="P38" i="26"/>
  <c r="E38" i="26"/>
  <c r="T38" i="26" s="1"/>
  <c r="U37" i="26"/>
  <c r="S37" i="26"/>
  <c r="R37" i="26"/>
  <c r="Q37" i="26"/>
  <c r="P37" i="26"/>
  <c r="E37" i="26"/>
  <c r="T37" i="26" s="1"/>
  <c r="S36" i="26"/>
  <c r="R36" i="26"/>
  <c r="Q36" i="26"/>
  <c r="P36" i="26"/>
  <c r="E36" i="26"/>
  <c r="S35" i="26"/>
  <c r="R35" i="26"/>
  <c r="Q35" i="26"/>
  <c r="P35" i="26"/>
  <c r="E35" i="26"/>
  <c r="U35" i="26" s="1"/>
  <c r="V33" i="26"/>
  <c r="O33" i="26"/>
  <c r="N33" i="26"/>
  <c r="M33" i="26"/>
  <c r="L33" i="26"/>
  <c r="K33" i="26"/>
  <c r="J33" i="26"/>
  <c r="I33" i="26"/>
  <c r="H33" i="26"/>
  <c r="G33" i="26"/>
  <c r="F33" i="26"/>
  <c r="C33" i="26"/>
  <c r="B33" i="26"/>
  <c r="S32" i="26"/>
  <c r="R32" i="26"/>
  <c r="Q32" i="26"/>
  <c r="P32" i="26"/>
  <c r="E32" i="26"/>
  <c r="V30" i="26"/>
  <c r="O30" i="26"/>
  <c r="N30" i="26"/>
  <c r="M30" i="26"/>
  <c r="L30" i="26"/>
  <c r="R30" i="26" s="1"/>
  <c r="K30" i="26"/>
  <c r="J30" i="26"/>
  <c r="I30" i="26"/>
  <c r="H30" i="26"/>
  <c r="G30" i="26"/>
  <c r="F30" i="26"/>
  <c r="C30" i="26"/>
  <c r="B30" i="26"/>
  <c r="E30" i="26" s="1"/>
  <c r="U29" i="26"/>
  <c r="S29" i="26"/>
  <c r="R29" i="26"/>
  <c r="Q29" i="26"/>
  <c r="P29" i="26"/>
  <c r="E29" i="26"/>
  <c r="T29" i="26" s="1"/>
  <c r="S28" i="26"/>
  <c r="R28" i="26"/>
  <c r="Q28" i="26"/>
  <c r="P28" i="26"/>
  <c r="E28" i="26"/>
  <c r="U28" i="26" s="1"/>
  <c r="S27" i="26"/>
  <c r="R27" i="26"/>
  <c r="Q27" i="26"/>
  <c r="P27" i="26"/>
  <c r="E27" i="26"/>
  <c r="U27" i="26" s="1"/>
  <c r="S26" i="26"/>
  <c r="R26" i="26"/>
  <c r="Q26" i="26"/>
  <c r="P26" i="26"/>
  <c r="E26" i="26"/>
  <c r="T26" i="26" s="1"/>
  <c r="V24" i="26"/>
  <c r="O24" i="26"/>
  <c r="N24" i="26"/>
  <c r="M24" i="26"/>
  <c r="S24" i="26" s="1"/>
  <c r="L24" i="26"/>
  <c r="R24" i="26" s="1"/>
  <c r="K24" i="26"/>
  <c r="J24" i="26"/>
  <c r="I24" i="26"/>
  <c r="H24" i="26"/>
  <c r="P24" i="26" s="1"/>
  <c r="G24" i="26"/>
  <c r="F24" i="26"/>
  <c r="C24" i="26"/>
  <c r="B24" i="26"/>
  <c r="S23" i="26"/>
  <c r="R23" i="26"/>
  <c r="Q23" i="26"/>
  <c r="P23" i="26"/>
  <c r="E23" i="26"/>
  <c r="U23" i="26" s="1"/>
  <c r="S22" i="26"/>
  <c r="R22" i="26"/>
  <c r="Q22" i="26"/>
  <c r="P22" i="26"/>
  <c r="E22" i="26"/>
  <c r="U21" i="26"/>
  <c r="S21" i="26"/>
  <c r="R21" i="26"/>
  <c r="Q21" i="26"/>
  <c r="P21" i="26"/>
  <c r="E21" i="26"/>
  <c r="T21" i="26" s="1"/>
  <c r="S20" i="26"/>
  <c r="R20" i="26"/>
  <c r="Q20" i="26"/>
  <c r="P20" i="26"/>
  <c r="E20" i="26"/>
  <c r="S19" i="26"/>
  <c r="R19" i="26"/>
  <c r="Q19" i="26"/>
  <c r="P19" i="26"/>
  <c r="E19" i="26"/>
  <c r="S18" i="26"/>
  <c r="R18" i="26"/>
  <c r="Q18" i="26"/>
  <c r="P18" i="26"/>
  <c r="E18" i="26"/>
  <c r="T18" i="26" s="1"/>
  <c r="U17" i="26"/>
  <c r="S17" i="26"/>
  <c r="R17" i="26"/>
  <c r="Q17" i="26"/>
  <c r="P17" i="26"/>
  <c r="E17" i="26"/>
  <c r="T17" i="26" s="1"/>
  <c r="V15" i="26"/>
  <c r="S15" i="26"/>
  <c r="O15" i="26"/>
  <c r="N15" i="26"/>
  <c r="M15" i="26"/>
  <c r="L15" i="26"/>
  <c r="K15" i="26"/>
  <c r="J15" i="26"/>
  <c r="I15" i="26"/>
  <c r="H15" i="26"/>
  <c r="G15" i="26"/>
  <c r="F15" i="26"/>
  <c r="C15" i="26"/>
  <c r="B15" i="26"/>
  <c r="E15" i="26" s="1"/>
  <c r="S14" i="26"/>
  <c r="R14" i="26"/>
  <c r="Q14" i="26"/>
  <c r="P14" i="26"/>
  <c r="E14" i="26"/>
  <c r="T14" i="26" s="1"/>
  <c r="T13" i="26"/>
  <c r="S13" i="26"/>
  <c r="R13" i="26"/>
  <c r="Q13" i="26"/>
  <c r="P13" i="26"/>
  <c r="E13" i="26"/>
  <c r="U13" i="26" s="1"/>
  <c r="S12" i="26"/>
  <c r="R12" i="26"/>
  <c r="Q12" i="26"/>
  <c r="P12" i="26"/>
  <c r="E12" i="26"/>
  <c r="U12" i="26" s="1"/>
  <c r="S11" i="26"/>
  <c r="R11" i="26"/>
  <c r="Q11" i="26"/>
  <c r="P11" i="26"/>
  <c r="E11" i="26"/>
  <c r="S10" i="26"/>
  <c r="R10" i="26"/>
  <c r="Q10" i="26"/>
  <c r="P10" i="26"/>
  <c r="E10" i="26"/>
  <c r="U10" i="26" s="1"/>
  <c r="T9" i="26"/>
  <c r="S9" i="26"/>
  <c r="R9" i="26"/>
  <c r="Q9" i="26"/>
  <c r="P9" i="26"/>
  <c r="E9" i="26"/>
  <c r="U9" i="26" s="1"/>
  <c r="S94" i="25"/>
  <c r="R94" i="25"/>
  <c r="Q94" i="25"/>
  <c r="P94" i="25"/>
  <c r="E94" i="25"/>
  <c r="U94" i="25" s="1"/>
  <c r="S93" i="25"/>
  <c r="R93" i="25"/>
  <c r="Q93" i="25"/>
  <c r="P93" i="25"/>
  <c r="E93" i="25"/>
  <c r="S92" i="25"/>
  <c r="R92" i="25"/>
  <c r="Q92" i="25"/>
  <c r="P92" i="25"/>
  <c r="E92" i="25"/>
  <c r="T92" i="25" s="1"/>
  <c r="T91" i="25"/>
  <c r="S91" i="25"/>
  <c r="R91" i="25"/>
  <c r="Q91" i="25"/>
  <c r="P91" i="25"/>
  <c r="E91" i="25"/>
  <c r="U91" i="25" s="1"/>
  <c r="S90" i="25"/>
  <c r="R90" i="25"/>
  <c r="Q90" i="25"/>
  <c r="P90" i="25"/>
  <c r="E90" i="25"/>
  <c r="S89" i="25"/>
  <c r="R89" i="25"/>
  <c r="Q89" i="25"/>
  <c r="P89" i="25"/>
  <c r="E89" i="25"/>
  <c r="S88" i="25"/>
  <c r="R88" i="25"/>
  <c r="Q88" i="25"/>
  <c r="P88" i="25"/>
  <c r="E88" i="25"/>
  <c r="S87" i="25"/>
  <c r="R87" i="25"/>
  <c r="Q87" i="25"/>
  <c r="P87" i="25"/>
  <c r="E87" i="25"/>
  <c r="W73" i="25"/>
  <c r="V73" i="25"/>
  <c r="O73" i="25"/>
  <c r="N73" i="25"/>
  <c r="M73" i="25"/>
  <c r="L73" i="25"/>
  <c r="K73" i="25"/>
  <c r="J73" i="25"/>
  <c r="I73" i="25"/>
  <c r="H73" i="25"/>
  <c r="G73" i="25"/>
  <c r="F73" i="25"/>
  <c r="C73" i="25"/>
  <c r="B73" i="25"/>
  <c r="V72" i="25"/>
  <c r="O72" i="25"/>
  <c r="S72" i="25" s="1"/>
  <c r="N72" i="25"/>
  <c r="R72" i="25" s="1"/>
  <c r="M72" i="25"/>
  <c r="L72" i="25"/>
  <c r="K72" i="25"/>
  <c r="J72" i="25"/>
  <c r="I72" i="25"/>
  <c r="H72" i="25"/>
  <c r="G72" i="25"/>
  <c r="F72" i="25"/>
  <c r="C72" i="25"/>
  <c r="B72" i="25"/>
  <c r="E72" i="25" s="1"/>
  <c r="V71" i="25"/>
  <c r="R71" i="25"/>
  <c r="O71" i="25"/>
  <c r="N71" i="25"/>
  <c r="M71" i="25"/>
  <c r="S71" i="25" s="1"/>
  <c r="L71" i="25"/>
  <c r="K71" i="25"/>
  <c r="J71" i="25"/>
  <c r="I71" i="25"/>
  <c r="H71" i="25"/>
  <c r="P71" i="25" s="1"/>
  <c r="G71" i="25"/>
  <c r="F71" i="25"/>
  <c r="C71" i="25"/>
  <c r="B71" i="25"/>
  <c r="T70" i="25"/>
  <c r="S70" i="25"/>
  <c r="R70" i="25"/>
  <c r="Q70" i="25"/>
  <c r="P70" i="25"/>
  <c r="E70" i="25"/>
  <c r="U70" i="25" s="1"/>
  <c r="S69" i="25"/>
  <c r="R69" i="25"/>
  <c r="Q69" i="25"/>
  <c r="P69" i="25"/>
  <c r="E69" i="25"/>
  <c r="W67" i="25"/>
  <c r="V67" i="25"/>
  <c r="O67" i="25"/>
  <c r="N67" i="25"/>
  <c r="M67" i="25"/>
  <c r="L67" i="25"/>
  <c r="K67" i="25"/>
  <c r="J67" i="25"/>
  <c r="I67" i="25"/>
  <c r="H67" i="25"/>
  <c r="G67" i="25"/>
  <c r="F67" i="25"/>
  <c r="C67" i="25"/>
  <c r="B67" i="25"/>
  <c r="V66" i="25"/>
  <c r="O66" i="25"/>
  <c r="N66" i="25"/>
  <c r="M66" i="25"/>
  <c r="S66" i="25" s="1"/>
  <c r="L66" i="25"/>
  <c r="R66" i="25" s="1"/>
  <c r="K66" i="25"/>
  <c r="J66" i="25"/>
  <c r="I66" i="25"/>
  <c r="H66" i="25"/>
  <c r="G66" i="25"/>
  <c r="F66" i="25"/>
  <c r="C66" i="25"/>
  <c r="B66" i="25"/>
  <c r="E66" i="25" s="1"/>
  <c r="S65" i="25"/>
  <c r="R65" i="25"/>
  <c r="Q65" i="25"/>
  <c r="P65" i="25"/>
  <c r="E65" i="25"/>
  <c r="S64" i="25"/>
  <c r="R64" i="25"/>
  <c r="Q64" i="25"/>
  <c r="P64" i="25"/>
  <c r="E64" i="25"/>
  <c r="T64" i="25" s="1"/>
  <c r="U63" i="25"/>
  <c r="S63" i="25"/>
  <c r="R63" i="25"/>
  <c r="Q63" i="25"/>
  <c r="P63" i="25"/>
  <c r="E63" i="25"/>
  <c r="T63" i="25" s="1"/>
  <c r="U62" i="25"/>
  <c r="T62" i="25"/>
  <c r="S62" i="25"/>
  <c r="R62" i="25"/>
  <c r="Q62" i="25"/>
  <c r="P62" i="25"/>
  <c r="E62" i="25"/>
  <c r="U61" i="25"/>
  <c r="S61" i="25"/>
  <c r="R61" i="25"/>
  <c r="Q61" i="25"/>
  <c r="P61" i="25"/>
  <c r="E61" i="25"/>
  <c r="T61" i="25" s="1"/>
  <c r="V59" i="25"/>
  <c r="S59" i="25"/>
  <c r="O59" i="25"/>
  <c r="N59" i="25"/>
  <c r="M59" i="25"/>
  <c r="L59" i="25"/>
  <c r="R59" i="25" s="1"/>
  <c r="K59" i="25"/>
  <c r="J59" i="25"/>
  <c r="I59" i="25"/>
  <c r="H59" i="25"/>
  <c r="G59" i="25"/>
  <c r="F59" i="25"/>
  <c r="C59" i="25"/>
  <c r="B59" i="25"/>
  <c r="S58" i="25"/>
  <c r="R58" i="25"/>
  <c r="Q58" i="25"/>
  <c r="P58" i="25"/>
  <c r="E58" i="25"/>
  <c r="S57" i="25"/>
  <c r="R57" i="25"/>
  <c r="Q57" i="25"/>
  <c r="P57" i="25"/>
  <c r="E57" i="25"/>
  <c r="U56" i="25"/>
  <c r="T56" i="25"/>
  <c r="S56" i="25"/>
  <c r="R56" i="25"/>
  <c r="Q56" i="25"/>
  <c r="P56" i="25"/>
  <c r="E56" i="25"/>
  <c r="U55" i="25"/>
  <c r="S55" i="25"/>
  <c r="R55" i="25"/>
  <c r="Q55" i="25"/>
  <c r="P55" i="25"/>
  <c r="E55" i="25"/>
  <c r="T55" i="25" s="1"/>
  <c r="W53" i="25"/>
  <c r="V53" i="25"/>
  <c r="O53" i="25"/>
  <c r="N53" i="25"/>
  <c r="M53" i="25"/>
  <c r="L53" i="25"/>
  <c r="K53" i="25"/>
  <c r="J53" i="25"/>
  <c r="I53" i="25"/>
  <c r="H53" i="25"/>
  <c r="G53" i="25"/>
  <c r="F53" i="25"/>
  <c r="C53" i="25"/>
  <c r="B53" i="25"/>
  <c r="T52" i="25"/>
  <c r="S52" i="25"/>
  <c r="R52" i="25"/>
  <c r="Q52" i="25"/>
  <c r="P52" i="25"/>
  <c r="E52" i="25"/>
  <c r="U52" i="25" s="1"/>
  <c r="S51" i="25"/>
  <c r="R51" i="25"/>
  <c r="Q51" i="25"/>
  <c r="P51" i="25"/>
  <c r="E51" i="25"/>
  <c r="T51" i="25" s="1"/>
  <c r="U50" i="25"/>
  <c r="S50" i="25"/>
  <c r="R50" i="25"/>
  <c r="Q50" i="25"/>
  <c r="P50" i="25"/>
  <c r="E50" i="25"/>
  <c r="T50" i="25" s="1"/>
  <c r="S49" i="25"/>
  <c r="R49" i="25"/>
  <c r="Q49" i="25"/>
  <c r="P49" i="25"/>
  <c r="E49" i="25"/>
  <c r="S48" i="25"/>
  <c r="R48" i="25"/>
  <c r="Q48" i="25"/>
  <c r="P48" i="25"/>
  <c r="E48" i="25"/>
  <c r="S47" i="25"/>
  <c r="R47" i="25"/>
  <c r="Q47" i="25"/>
  <c r="P47" i="25"/>
  <c r="E47" i="25"/>
  <c r="U46" i="25"/>
  <c r="T46" i="25"/>
  <c r="S46" i="25"/>
  <c r="R46" i="25"/>
  <c r="Q46" i="25"/>
  <c r="P46" i="25"/>
  <c r="E46" i="25"/>
  <c r="U45" i="25"/>
  <c r="S45" i="25"/>
  <c r="R45" i="25"/>
  <c r="Q45" i="25"/>
  <c r="P45" i="25"/>
  <c r="E45" i="25"/>
  <c r="T45" i="25" s="1"/>
  <c r="T44" i="25"/>
  <c r="S44" i="25"/>
  <c r="R44" i="25"/>
  <c r="Q44" i="25"/>
  <c r="P44" i="25"/>
  <c r="E44" i="25"/>
  <c r="U44" i="25" s="1"/>
  <c r="S43" i="25"/>
  <c r="R43" i="25"/>
  <c r="Q43" i="25"/>
  <c r="P43" i="25"/>
  <c r="T43" i="25" s="1"/>
  <c r="E43" i="25"/>
  <c r="S42" i="25"/>
  <c r="R42" i="25"/>
  <c r="Q42" i="25"/>
  <c r="P42" i="25"/>
  <c r="E42" i="25"/>
  <c r="V40" i="25"/>
  <c r="O40" i="25"/>
  <c r="N40" i="25"/>
  <c r="M40" i="25"/>
  <c r="S40" i="25" s="1"/>
  <c r="L40" i="25"/>
  <c r="R40" i="25" s="1"/>
  <c r="K40" i="25"/>
  <c r="J40" i="25"/>
  <c r="I40" i="25"/>
  <c r="H40" i="25"/>
  <c r="G40" i="25"/>
  <c r="F40" i="25"/>
  <c r="C40" i="25"/>
  <c r="B40" i="25"/>
  <c r="U39" i="25"/>
  <c r="S39" i="25"/>
  <c r="R39" i="25"/>
  <c r="Q39" i="25"/>
  <c r="P39" i="25"/>
  <c r="E39" i="25"/>
  <c r="T39" i="25" s="1"/>
  <c r="U38" i="25"/>
  <c r="T38" i="25"/>
  <c r="S38" i="25"/>
  <c r="R38" i="25"/>
  <c r="Q38" i="25"/>
  <c r="P38" i="25"/>
  <c r="E38" i="25"/>
  <c r="S37" i="25"/>
  <c r="R37" i="25"/>
  <c r="Q37" i="25"/>
  <c r="P37" i="25"/>
  <c r="E37" i="25"/>
  <c r="S36" i="25"/>
  <c r="R36" i="25"/>
  <c r="Q36" i="25"/>
  <c r="P36" i="25"/>
  <c r="E36" i="25"/>
  <c r="U35" i="25"/>
  <c r="S35" i="25"/>
  <c r="R35" i="25"/>
  <c r="Q35" i="25"/>
  <c r="P35" i="25"/>
  <c r="E35" i="25"/>
  <c r="V33" i="25"/>
  <c r="O33" i="25"/>
  <c r="S33" i="25" s="1"/>
  <c r="N33" i="25"/>
  <c r="M33" i="25"/>
  <c r="L33" i="25"/>
  <c r="K33" i="25"/>
  <c r="J33" i="25"/>
  <c r="I33" i="25"/>
  <c r="H33" i="25"/>
  <c r="G33" i="25"/>
  <c r="F33" i="25"/>
  <c r="C33" i="25"/>
  <c r="B33" i="25"/>
  <c r="E33" i="25" s="1"/>
  <c r="S32" i="25"/>
  <c r="R32" i="25"/>
  <c r="Q32" i="25"/>
  <c r="P32" i="25"/>
  <c r="E32" i="25"/>
  <c r="W30" i="25"/>
  <c r="V30" i="25"/>
  <c r="O30" i="25"/>
  <c r="N30" i="25"/>
  <c r="M30" i="25"/>
  <c r="S30" i="25" s="1"/>
  <c r="L30" i="25"/>
  <c r="K30" i="25"/>
  <c r="J30" i="25"/>
  <c r="I30" i="25"/>
  <c r="H30" i="25"/>
  <c r="G30" i="25"/>
  <c r="F30" i="25"/>
  <c r="E30" i="25"/>
  <c r="C30" i="25"/>
  <c r="B30" i="25"/>
  <c r="S29" i="25"/>
  <c r="R29" i="25"/>
  <c r="Q29" i="25"/>
  <c r="U29" i="25" s="1"/>
  <c r="P29" i="25"/>
  <c r="T29" i="25" s="1"/>
  <c r="E29" i="25"/>
  <c r="S28" i="25"/>
  <c r="R28" i="25"/>
  <c r="Q28" i="25"/>
  <c r="P28" i="25"/>
  <c r="E28" i="25"/>
  <c r="S27" i="25"/>
  <c r="R27" i="25"/>
  <c r="Q27" i="25"/>
  <c r="P27" i="25"/>
  <c r="E27" i="25"/>
  <c r="U26" i="25"/>
  <c r="S26" i="25"/>
  <c r="R26" i="25"/>
  <c r="Q26" i="25"/>
  <c r="P26" i="25"/>
  <c r="E26" i="25"/>
  <c r="T26" i="25" s="1"/>
  <c r="V24" i="25"/>
  <c r="O24" i="25"/>
  <c r="S24" i="25" s="1"/>
  <c r="N24" i="25"/>
  <c r="M24" i="25"/>
  <c r="L24" i="25"/>
  <c r="R24" i="25" s="1"/>
  <c r="K24" i="25"/>
  <c r="J24" i="25"/>
  <c r="I24" i="25"/>
  <c r="Q24" i="25" s="1"/>
  <c r="H24" i="25"/>
  <c r="G24" i="25"/>
  <c r="F24" i="25"/>
  <c r="C24" i="25"/>
  <c r="B24" i="25"/>
  <c r="E24" i="25" s="1"/>
  <c r="S23" i="25"/>
  <c r="R23" i="25"/>
  <c r="Q23" i="25"/>
  <c r="P23" i="25"/>
  <c r="E23" i="25"/>
  <c r="S22" i="25"/>
  <c r="R22" i="25"/>
  <c r="Q22" i="25"/>
  <c r="P22" i="25"/>
  <c r="E22" i="25"/>
  <c r="U21" i="25"/>
  <c r="T21" i="25"/>
  <c r="S21" i="25"/>
  <c r="R21" i="25"/>
  <c r="Q21" i="25"/>
  <c r="P21" i="25"/>
  <c r="E21" i="25"/>
  <c r="U20" i="25"/>
  <c r="S20" i="25"/>
  <c r="R20" i="25"/>
  <c r="Q20" i="25"/>
  <c r="P20" i="25"/>
  <c r="E20" i="25"/>
  <c r="T20" i="25" s="1"/>
  <c r="T19" i="25"/>
  <c r="S19" i="25"/>
  <c r="R19" i="25"/>
  <c r="Q19" i="25"/>
  <c r="P19" i="25"/>
  <c r="E19" i="25"/>
  <c r="U19" i="25" s="1"/>
  <c r="U18" i="25"/>
  <c r="S18" i="25"/>
  <c r="R18" i="25"/>
  <c r="Q18" i="25"/>
  <c r="P18" i="25"/>
  <c r="E18" i="25"/>
  <c r="T18" i="25" s="1"/>
  <c r="T17" i="25"/>
  <c r="S17" i="25"/>
  <c r="R17" i="25"/>
  <c r="Q17" i="25"/>
  <c r="P17" i="25"/>
  <c r="E17" i="25"/>
  <c r="U17" i="25" s="1"/>
  <c r="V15" i="25"/>
  <c r="O15" i="25"/>
  <c r="S15" i="25" s="1"/>
  <c r="N15" i="25"/>
  <c r="M15" i="25"/>
  <c r="L15" i="25"/>
  <c r="K15" i="25"/>
  <c r="J15" i="25"/>
  <c r="I15" i="25"/>
  <c r="Q15" i="25" s="1"/>
  <c r="H15" i="25"/>
  <c r="G15" i="25"/>
  <c r="F15" i="25"/>
  <c r="C15" i="25"/>
  <c r="B15" i="25"/>
  <c r="E15" i="25" s="1"/>
  <c r="U14" i="25"/>
  <c r="T14" i="25"/>
  <c r="S14" i="25"/>
  <c r="R14" i="25"/>
  <c r="Q14" i="25"/>
  <c r="P14" i="25"/>
  <c r="E14" i="25"/>
  <c r="U13" i="25"/>
  <c r="S13" i="25"/>
  <c r="R13" i="25"/>
  <c r="Q13" i="25"/>
  <c r="P13" i="25"/>
  <c r="E13" i="25"/>
  <c r="T13" i="25" s="1"/>
  <c r="S12" i="25"/>
  <c r="R12" i="25"/>
  <c r="Q12" i="25"/>
  <c r="P12" i="25"/>
  <c r="E12" i="25"/>
  <c r="S11" i="25"/>
  <c r="R11" i="25"/>
  <c r="Q11" i="25"/>
  <c r="P11" i="25"/>
  <c r="E11" i="25"/>
  <c r="S10" i="25"/>
  <c r="R10" i="25"/>
  <c r="Q10" i="25"/>
  <c r="P10" i="25"/>
  <c r="E10" i="25"/>
  <c r="T10" i="25" s="1"/>
  <c r="T9" i="25"/>
  <c r="S9" i="25"/>
  <c r="R9" i="25"/>
  <c r="Q9" i="25"/>
  <c r="P9" i="25"/>
  <c r="E9" i="25"/>
  <c r="U9" i="25" s="1"/>
  <c r="U94" i="24"/>
  <c r="S94" i="24"/>
  <c r="R94" i="24"/>
  <c r="Q94" i="24"/>
  <c r="P94" i="24"/>
  <c r="E94" i="24"/>
  <c r="T94" i="24" s="1"/>
  <c r="T93" i="24"/>
  <c r="S93" i="24"/>
  <c r="R93" i="24"/>
  <c r="Q93" i="24"/>
  <c r="P93" i="24"/>
  <c r="E93" i="24"/>
  <c r="U93" i="24" s="1"/>
  <c r="S92" i="24"/>
  <c r="R92" i="24"/>
  <c r="Q92" i="24"/>
  <c r="P92" i="24"/>
  <c r="E92" i="24"/>
  <c r="U91" i="24"/>
  <c r="S91" i="24"/>
  <c r="R91" i="24"/>
  <c r="Q91" i="24"/>
  <c r="P91" i="24"/>
  <c r="E91" i="24"/>
  <c r="T91" i="24" s="1"/>
  <c r="S90" i="24"/>
  <c r="R90" i="24"/>
  <c r="Q90" i="24"/>
  <c r="P90" i="24"/>
  <c r="E90" i="24"/>
  <c r="S89" i="24"/>
  <c r="R89" i="24"/>
  <c r="Q89" i="24"/>
  <c r="P89" i="24"/>
  <c r="E89" i="24"/>
  <c r="S88" i="24"/>
  <c r="R88" i="24"/>
  <c r="Q88" i="24"/>
  <c r="P88" i="24"/>
  <c r="E88" i="24"/>
  <c r="U87" i="24"/>
  <c r="T87" i="24"/>
  <c r="S87" i="24"/>
  <c r="R87" i="24"/>
  <c r="Q87" i="24"/>
  <c r="P87" i="24"/>
  <c r="E87" i="24"/>
  <c r="W73" i="24"/>
  <c r="V73" i="24"/>
  <c r="O73" i="24"/>
  <c r="N73" i="24"/>
  <c r="M73" i="24"/>
  <c r="L73" i="24"/>
  <c r="K73" i="24"/>
  <c r="J73" i="24"/>
  <c r="I73" i="24"/>
  <c r="H73" i="24"/>
  <c r="G73" i="24"/>
  <c r="F73" i="24"/>
  <c r="C73" i="24"/>
  <c r="B73" i="24"/>
  <c r="E73" i="24" s="1"/>
  <c r="W72" i="24"/>
  <c r="V72" i="24"/>
  <c r="O72" i="24"/>
  <c r="S72" i="24" s="1"/>
  <c r="N72" i="24"/>
  <c r="M72" i="24"/>
  <c r="L72" i="24"/>
  <c r="K72" i="24"/>
  <c r="J72" i="24"/>
  <c r="I72" i="24"/>
  <c r="H72" i="24"/>
  <c r="G72" i="24"/>
  <c r="F72" i="24"/>
  <c r="C72" i="24"/>
  <c r="B72" i="24"/>
  <c r="W71" i="24"/>
  <c r="V71" i="24"/>
  <c r="O71" i="24"/>
  <c r="N71" i="24"/>
  <c r="M71" i="24"/>
  <c r="L71" i="24"/>
  <c r="R71" i="24" s="1"/>
  <c r="K71" i="24"/>
  <c r="J71" i="24"/>
  <c r="I71" i="24"/>
  <c r="H71" i="24"/>
  <c r="G71" i="24"/>
  <c r="F71" i="24"/>
  <c r="C71" i="24"/>
  <c r="B71" i="24"/>
  <c r="S70" i="24"/>
  <c r="R70" i="24"/>
  <c r="Q70" i="24"/>
  <c r="P70" i="24"/>
  <c r="E70" i="24"/>
  <c r="U69" i="24"/>
  <c r="S69" i="24"/>
  <c r="R69" i="24"/>
  <c r="Q69" i="24"/>
  <c r="P69" i="24"/>
  <c r="E69" i="24"/>
  <c r="T69" i="24" s="1"/>
  <c r="V67" i="24"/>
  <c r="O67" i="24"/>
  <c r="N67" i="24"/>
  <c r="M67" i="24"/>
  <c r="L67" i="24"/>
  <c r="R67" i="24" s="1"/>
  <c r="K67" i="24"/>
  <c r="J67" i="24"/>
  <c r="I67" i="24"/>
  <c r="H67" i="24"/>
  <c r="G67" i="24"/>
  <c r="F67" i="24"/>
  <c r="C67" i="24"/>
  <c r="B67" i="24"/>
  <c r="E67" i="24" s="1"/>
  <c r="V66" i="24"/>
  <c r="S66" i="24"/>
  <c r="O66" i="24"/>
  <c r="N66" i="24"/>
  <c r="M66" i="24"/>
  <c r="L66" i="24"/>
  <c r="R66" i="24" s="1"/>
  <c r="K66" i="24"/>
  <c r="J66" i="24"/>
  <c r="I66" i="24"/>
  <c r="H66" i="24"/>
  <c r="G66" i="24"/>
  <c r="F66" i="24"/>
  <c r="E66" i="24"/>
  <c r="C66" i="24"/>
  <c r="B66" i="24"/>
  <c r="S65" i="24"/>
  <c r="R65" i="24"/>
  <c r="Q65" i="24"/>
  <c r="P65" i="24"/>
  <c r="E65" i="24"/>
  <c r="S64" i="24"/>
  <c r="R64" i="24"/>
  <c r="Q64" i="24"/>
  <c r="P64" i="24"/>
  <c r="E64" i="24"/>
  <c r="U63" i="24"/>
  <c r="S63" i="24"/>
  <c r="R63" i="24"/>
  <c r="Q63" i="24"/>
  <c r="P63" i="24"/>
  <c r="E63" i="24"/>
  <c r="T63" i="24" s="1"/>
  <c r="T62" i="24"/>
  <c r="S62" i="24"/>
  <c r="R62" i="24"/>
  <c r="Q62" i="24"/>
  <c r="P62" i="24"/>
  <c r="E62" i="24"/>
  <c r="U62" i="24" s="1"/>
  <c r="U61" i="24"/>
  <c r="S61" i="24"/>
  <c r="R61" i="24"/>
  <c r="Q61" i="24"/>
  <c r="P61" i="24"/>
  <c r="E61" i="24"/>
  <c r="T61" i="24" s="1"/>
  <c r="V59" i="24"/>
  <c r="O59" i="24"/>
  <c r="N59" i="24"/>
  <c r="M59" i="24"/>
  <c r="S59" i="24" s="1"/>
  <c r="L59" i="24"/>
  <c r="R59" i="24" s="1"/>
  <c r="K59" i="24"/>
  <c r="J59" i="24"/>
  <c r="I59" i="24"/>
  <c r="H59" i="24"/>
  <c r="G59" i="24"/>
  <c r="F59" i="24"/>
  <c r="C59" i="24"/>
  <c r="B59" i="24"/>
  <c r="S58" i="24"/>
  <c r="R58" i="24"/>
  <c r="Q58" i="24"/>
  <c r="P58" i="24"/>
  <c r="E58" i="24"/>
  <c r="U58" i="24" s="1"/>
  <c r="T57" i="24"/>
  <c r="S57" i="24"/>
  <c r="R57" i="24"/>
  <c r="Q57" i="24"/>
  <c r="P57" i="24"/>
  <c r="E57" i="24"/>
  <c r="U57" i="24" s="1"/>
  <c r="U56" i="24"/>
  <c r="S56" i="24"/>
  <c r="R56" i="24"/>
  <c r="Q56" i="24"/>
  <c r="P56" i="24"/>
  <c r="E56" i="24"/>
  <c r="T56" i="24" s="1"/>
  <c r="T55" i="24"/>
  <c r="S55" i="24"/>
  <c r="R55" i="24"/>
  <c r="Q55" i="24"/>
  <c r="P55" i="24"/>
  <c r="E55" i="24"/>
  <c r="U55" i="24" s="1"/>
  <c r="V53" i="24"/>
  <c r="R53" i="24"/>
  <c r="O53" i="24"/>
  <c r="N53" i="24"/>
  <c r="M53" i="24"/>
  <c r="S53" i="24" s="1"/>
  <c r="L53" i="24"/>
  <c r="K53" i="24"/>
  <c r="J53" i="24"/>
  <c r="I53" i="24"/>
  <c r="H53" i="24"/>
  <c r="G53" i="24"/>
  <c r="F53" i="24"/>
  <c r="C53" i="24"/>
  <c r="B53" i="24"/>
  <c r="T52" i="24"/>
  <c r="S52" i="24"/>
  <c r="R52" i="24"/>
  <c r="Q52" i="24"/>
  <c r="P52" i="24"/>
  <c r="E52" i="24"/>
  <c r="U52" i="24" s="1"/>
  <c r="S51" i="24"/>
  <c r="R51" i="24"/>
  <c r="Q51" i="24"/>
  <c r="P51" i="24"/>
  <c r="E51" i="24"/>
  <c r="S50" i="24"/>
  <c r="R50" i="24"/>
  <c r="Q50" i="24"/>
  <c r="P50" i="24"/>
  <c r="E50" i="24"/>
  <c r="S49" i="24"/>
  <c r="R49" i="24"/>
  <c r="Q49" i="24"/>
  <c r="P49" i="24"/>
  <c r="E49" i="24"/>
  <c r="S48" i="24"/>
  <c r="R48" i="24"/>
  <c r="Q48" i="24"/>
  <c r="P48" i="24"/>
  <c r="E48" i="24"/>
  <c r="S47" i="24"/>
  <c r="R47" i="24"/>
  <c r="Q47" i="24"/>
  <c r="P47" i="24"/>
  <c r="E47" i="24"/>
  <c r="U47" i="24" s="1"/>
  <c r="T46" i="24"/>
  <c r="S46" i="24"/>
  <c r="R46" i="24"/>
  <c r="Q46" i="24"/>
  <c r="P46" i="24"/>
  <c r="E46" i="24"/>
  <c r="U46" i="24" s="1"/>
  <c r="U45" i="24"/>
  <c r="S45" i="24"/>
  <c r="R45" i="24"/>
  <c r="Q45" i="24"/>
  <c r="P45" i="24"/>
  <c r="E45" i="24"/>
  <c r="T45" i="24" s="1"/>
  <c r="T44" i="24"/>
  <c r="S44" i="24"/>
  <c r="R44" i="24"/>
  <c r="Q44" i="24"/>
  <c r="P44" i="24"/>
  <c r="E44" i="24"/>
  <c r="U44" i="24" s="1"/>
  <c r="S43" i="24"/>
  <c r="R43" i="24"/>
  <c r="Q43" i="24"/>
  <c r="P43" i="24"/>
  <c r="E43" i="24"/>
  <c r="S42" i="24"/>
  <c r="R42" i="24"/>
  <c r="Q42" i="24"/>
  <c r="P42" i="24"/>
  <c r="E42" i="24"/>
  <c r="V40" i="24"/>
  <c r="O40" i="24"/>
  <c r="N40" i="24"/>
  <c r="M40" i="24"/>
  <c r="S40" i="24" s="1"/>
  <c r="L40" i="24"/>
  <c r="R40" i="24" s="1"/>
  <c r="K40" i="24"/>
  <c r="J40" i="24"/>
  <c r="I40" i="24"/>
  <c r="H40" i="24"/>
  <c r="G40" i="24"/>
  <c r="F40" i="24"/>
  <c r="C40" i="24"/>
  <c r="B40" i="24"/>
  <c r="E40" i="24" s="1"/>
  <c r="T39" i="24"/>
  <c r="S39" i="24"/>
  <c r="R39" i="24"/>
  <c r="Q39" i="24"/>
  <c r="P39" i="24"/>
  <c r="E39" i="24"/>
  <c r="U39" i="24" s="1"/>
  <c r="S38" i="24"/>
  <c r="R38" i="24"/>
  <c r="Q38" i="24"/>
  <c r="P38" i="24"/>
  <c r="E38" i="24"/>
  <c r="S37" i="24"/>
  <c r="R37" i="24"/>
  <c r="Q37" i="24"/>
  <c r="P37" i="24"/>
  <c r="E37" i="24"/>
  <c r="U36" i="24"/>
  <c r="S36" i="24"/>
  <c r="R36" i="24"/>
  <c r="Q36" i="24"/>
  <c r="P36" i="24"/>
  <c r="E36" i="24"/>
  <c r="T36" i="24" s="1"/>
  <c r="U35" i="24"/>
  <c r="S35" i="24"/>
  <c r="R35" i="24"/>
  <c r="Q35" i="24"/>
  <c r="P35" i="24"/>
  <c r="E35" i="24"/>
  <c r="T35" i="24" s="1"/>
  <c r="V33" i="24"/>
  <c r="O33" i="24"/>
  <c r="S33" i="24" s="1"/>
  <c r="N33" i="24"/>
  <c r="M33" i="24"/>
  <c r="L33" i="24"/>
  <c r="R33" i="24" s="1"/>
  <c r="K33" i="24"/>
  <c r="J33" i="24"/>
  <c r="I33" i="24"/>
  <c r="H33" i="24"/>
  <c r="G33" i="24"/>
  <c r="F33" i="24"/>
  <c r="C33" i="24"/>
  <c r="B33" i="24"/>
  <c r="S32" i="24"/>
  <c r="R32" i="24"/>
  <c r="Q32" i="24"/>
  <c r="P32" i="24"/>
  <c r="E32" i="24"/>
  <c r="T32" i="24" s="1"/>
  <c r="V30" i="24"/>
  <c r="O30" i="24"/>
  <c r="N30" i="24"/>
  <c r="M30" i="24"/>
  <c r="S30" i="24" s="1"/>
  <c r="L30" i="24"/>
  <c r="R30" i="24" s="1"/>
  <c r="K30" i="24"/>
  <c r="J30" i="24"/>
  <c r="I30" i="24"/>
  <c r="H30" i="24"/>
  <c r="G30" i="24"/>
  <c r="F30" i="24"/>
  <c r="C30" i="24"/>
  <c r="B30" i="24"/>
  <c r="E30" i="24" s="1"/>
  <c r="S29" i="24"/>
  <c r="R29" i="24"/>
  <c r="Q29" i="24"/>
  <c r="P29" i="24"/>
  <c r="E29" i="24"/>
  <c r="S28" i="24"/>
  <c r="R28" i="24"/>
  <c r="Q28" i="24"/>
  <c r="P28" i="24"/>
  <c r="E28" i="24"/>
  <c r="U27" i="24"/>
  <c r="T27" i="24"/>
  <c r="S27" i="24"/>
  <c r="R27" i="24"/>
  <c r="Q27" i="24"/>
  <c r="P27" i="24"/>
  <c r="E27" i="24"/>
  <c r="U26" i="24"/>
  <c r="S26" i="24"/>
  <c r="R26" i="24"/>
  <c r="Q26" i="24"/>
  <c r="P26" i="24"/>
  <c r="E26" i="24"/>
  <c r="T26" i="24" s="1"/>
  <c r="V24" i="24"/>
  <c r="S24" i="24"/>
  <c r="Q24" i="24"/>
  <c r="O24" i="24"/>
  <c r="N24" i="24"/>
  <c r="M24" i="24"/>
  <c r="L24" i="24"/>
  <c r="R24" i="24" s="1"/>
  <c r="K24" i="24"/>
  <c r="J24" i="24"/>
  <c r="I24" i="24"/>
  <c r="H24" i="24"/>
  <c r="P24" i="24" s="1"/>
  <c r="G24" i="24"/>
  <c r="F24" i="24"/>
  <c r="C24" i="24"/>
  <c r="B24" i="24"/>
  <c r="E24" i="24" s="1"/>
  <c r="T23" i="24"/>
  <c r="S23" i="24"/>
  <c r="R23" i="24"/>
  <c r="Q23" i="24"/>
  <c r="P23" i="24"/>
  <c r="E23" i="24"/>
  <c r="U23" i="24" s="1"/>
  <c r="U22" i="24"/>
  <c r="S22" i="24"/>
  <c r="R22" i="24"/>
  <c r="Q22" i="24"/>
  <c r="P22" i="24"/>
  <c r="E22" i="24"/>
  <c r="T22" i="24" s="1"/>
  <c r="T21" i="24"/>
  <c r="S21" i="24"/>
  <c r="R21" i="24"/>
  <c r="Q21" i="24"/>
  <c r="P21" i="24"/>
  <c r="E21" i="24"/>
  <c r="U21" i="24" s="1"/>
  <c r="S20" i="24"/>
  <c r="R20" i="24"/>
  <c r="Q20" i="24"/>
  <c r="P20" i="24"/>
  <c r="E20" i="24"/>
  <c r="S19" i="24"/>
  <c r="R19" i="24"/>
  <c r="Q19" i="24"/>
  <c r="P19" i="24"/>
  <c r="E19" i="24"/>
  <c r="S18" i="24"/>
  <c r="R18" i="24"/>
  <c r="Q18" i="24"/>
  <c r="P18" i="24"/>
  <c r="E18" i="24"/>
  <c r="S17" i="24"/>
  <c r="R17" i="24"/>
  <c r="Q17" i="24"/>
  <c r="P17" i="24"/>
  <c r="E17" i="24"/>
  <c r="V15" i="24"/>
  <c r="O15" i="24"/>
  <c r="N15" i="24"/>
  <c r="M15" i="24"/>
  <c r="S15" i="24" s="1"/>
  <c r="L15" i="24"/>
  <c r="K15" i="24"/>
  <c r="J15" i="24"/>
  <c r="I15" i="24"/>
  <c r="H15" i="24"/>
  <c r="G15" i="24"/>
  <c r="F15" i="24"/>
  <c r="C15" i="24"/>
  <c r="B15" i="24"/>
  <c r="E15" i="24" s="1"/>
  <c r="S14" i="24"/>
  <c r="R14" i="24"/>
  <c r="Q14" i="24"/>
  <c r="P14" i="24"/>
  <c r="E14" i="24"/>
  <c r="S13" i="24"/>
  <c r="R13" i="24"/>
  <c r="Q13" i="24"/>
  <c r="P13" i="24"/>
  <c r="E13" i="24"/>
  <c r="S12" i="24"/>
  <c r="R12" i="24"/>
  <c r="Q12" i="24"/>
  <c r="P12" i="24"/>
  <c r="E12" i="24"/>
  <c r="U11" i="24"/>
  <c r="T11" i="24"/>
  <c r="S11" i="24"/>
  <c r="R11" i="24"/>
  <c r="Q11" i="24"/>
  <c r="P11" i="24"/>
  <c r="E11" i="24"/>
  <c r="U10" i="24"/>
  <c r="S10" i="24"/>
  <c r="R10" i="24"/>
  <c r="Q10" i="24"/>
  <c r="P10" i="24"/>
  <c r="E10" i="24"/>
  <c r="T10" i="24" s="1"/>
  <c r="T9" i="24"/>
  <c r="S9" i="24"/>
  <c r="R9" i="24"/>
  <c r="Q9" i="24"/>
  <c r="P9" i="24"/>
  <c r="E9" i="24"/>
  <c r="U9" i="24" s="1"/>
  <c r="U94" i="23"/>
  <c r="S94" i="23"/>
  <c r="R94" i="23"/>
  <c r="Q94" i="23"/>
  <c r="P94" i="23"/>
  <c r="E94" i="23"/>
  <c r="T94" i="23" s="1"/>
  <c r="T93" i="23"/>
  <c r="S93" i="23"/>
  <c r="R93" i="23"/>
  <c r="Q93" i="23"/>
  <c r="P93" i="23"/>
  <c r="E93" i="23"/>
  <c r="U93" i="23" s="1"/>
  <c r="S92" i="23"/>
  <c r="R92" i="23"/>
  <c r="Q92" i="23"/>
  <c r="P92" i="23"/>
  <c r="E92" i="23"/>
  <c r="S91" i="23"/>
  <c r="R91" i="23"/>
  <c r="Q91" i="23"/>
  <c r="P91" i="23"/>
  <c r="E91" i="23"/>
  <c r="S90" i="23"/>
  <c r="R90" i="23"/>
  <c r="Q90" i="23"/>
  <c r="P90" i="23"/>
  <c r="E90" i="23"/>
  <c r="U89" i="23"/>
  <c r="S89" i="23"/>
  <c r="R89" i="23"/>
  <c r="Q89" i="23"/>
  <c r="P89" i="23"/>
  <c r="E89" i="23"/>
  <c r="T89" i="23" s="1"/>
  <c r="S88" i="23"/>
  <c r="R88" i="23"/>
  <c r="Q88" i="23"/>
  <c r="P88" i="23"/>
  <c r="E88" i="23"/>
  <c r="U87" i="23"/>
  <c r="T87" i="23"/>
  <c r="S87" i="23"/>
  <c r="R87" i="23"/>
  <c r="Q87" i="23"/>
  <c r="P87" i="23"/>
  <c r="E87" i="23"/>
  <c r="V73" i="23"/>
  <c r="O73" i="23"/>
  <c r="N73" i="23"/>
  <c r="M73" i="23"/>
  <c r="S73" i="23" s="1"/>
  <c r="L73" i="23"/>
  <c r="K73" i="23"/>
  <c r="J73" i="23"/>
  <c r="I73" i="23"/>
  <c r="H73" i="23"/>
  <c r="G73" i="23"/>
  <c r="F73" i="23"/>
  <c r="C73" i="23"/>
  <c r="B73" i="23"/>
  <c r="V72" i="23"/>
  <c r="O72" i="23"/>
  <c r="S72" i="23" s="1"/>
  <c r="N72" i="23"/>
  <c r="M72" i="23"/>
  <c r="L72" i="23"/>
  <c r="R72" i="23" s="1"/>
  <c r="K72" i="23"/>
  <c r="J72" i="23"/>
  <c r="I72" i="23"/>
  <c r="H72" i="23"/>
  <c r="G72" i="23"/>
  <c r="F72" i="23"/>
  <c r="C72" i="23"/>
  <c r="B72" i="23"/>
  <c r="V71" i="23"/>
  <c r="O71" i="23"/>
  <c r="N71" i="23"/>
  <c r="M71" i="23"/>
  <c r="L71" i="23"/>
  <c r="R71" i="23" s="1"/>
  <c r="K71" i="23"/>
  <c r="J71" i="23"/>
  <c r="I71" i="23"/>
  <c r="H71" i="23"/>
  <c r="G71" i="23"/>
  <c r="F71" i="23"/>
  <c r="C71" i="23"/>
  <c r="B71" i="23"/>
  <c r="S70" i="23"/>
  <c r="R70" i="23"/>
  <c r="Q70" i="23"/>
  <c r="P70" i="23"/>
  <c r="E70" i="23"/>
  <c r="S69" i="23"/>
  <c r="R69" i="23"/>
  <c r="Q69" i="23"/>
  <c r="P69" i="23"/>
  <c r="E69" i="23"/>
  <c r="V67" i="23"/>
  <c r="O67" i="23"/>
  <c r="N67" i="23"/>
  <c r="M67" i="23"/>
  <c r="L67" i="23"/>
  <c r="K67" i="23"/>
  <c r="J67" i="23"/>
  <c r="I67" i="23"/>
  <c r="H67" i="23"/>
  <c r="G67" i="23"/>
  <c r="F67" i="23"/>
  <c r="C67" i="23"/>
  <c r="B67" i="23"/>
  <c r="V66" i="23"/>
  <c r="R66" i="23"/>
  <c r="O66" i="23"/>
  <c r="N66" i="23"/>
  <c r="M66" i="23"/>
  <c r="S66" i="23" s="1"/>
  <c r="L66" i="23"/>
  <c r="K66" i="23"/>
  <c r="J66" i="23"/>
  <c r="I66" i="23"/>
  <c r="H66" i="23"/>
  <c r="G66" i="23"/>
  <c r="F66" i="23"/>
  <c r="C66" i="23"/>
  <c r="B66" i="23"/>
  <c r="E66" i="23" s="1"/>
  <c r="T65" i="23"/>
  <c r="S65" i="23"/>
  <c r="R65" i="23"/>
  <c r="Q65" i="23"/>
  <c r="P65" i="23"/>
  <c r="E65" i="23"/>
  <c r="U65" i="23" s="1"/>
  <c r="U64" i="23"/>
  <c r="S64" i="23"/>
  <c r="R64" i="23"/>
  <c r="Q64" i="23"/>
  <c r="P64" i="23"/>
  <c r="E64" i="23"/>
  <c r="T64" i="23" s="1"/>
  <c r="S63" i="23"/>
  <c r="R63" i="23"/>
  <c r="Q63" i="23"/>
  <c r="P63" i="23"/>
  <c r="E63" i="23"/>
  <c r="S62" i="23"/>
  <c r="R62" i="23"/>
  <c r="Q62" i="23"/>
  <c r="P62" i="23"/>
  <c r="E62" i="23"/>
  <c r="S61" i="23"/>
  <c r="R61" i="23"/>
  <c r="Q61" i="23"/>
  <c r="P61" i="23"/>
  <c r="E61" i="23"/>
  <c r="V59" i="23"/>
  <c r="O59" i="23"/>
  <c r="N59" i="23"/>
  <c r="M59" i="23"/>
  <c r="S59" i="23" s="1"/>
  <c r="L59" i="23"/>
  <c r="R59" i="23" s="1"/>
  <c r="K59" i="23"/>
  <c r="J59" i="23"/>
  <c r="I59" i="23"/>
  <c r="H59" i="23"/>
  <c r="G59" i="23"/>
  <c r="F59" i="23"/>
  <c r="C59" i="23"/>
  <c r="B59" i="23"/>
  <c r="E59" i="23" s="1"/>
  <c r="S58" i="23"/>
  <c r="R58" i="23"/>
  <c r="Q58" i="23"/>
  <c r="P58" i="23"/>
  <c r="E58" i="23"/>
  <c r="S57" i="23"/>
  <c r="R57" i="23"/>
  <c r="Q57" i="23"/>
  <c r="P57" i="23"/>
  <c r="E57" i="23"/>
  <c r="T57" i="23" s="1"/>
  <c r="U56" i="23"/>
  <c r="S56" i="23"/>
  <c r="R56" i="23"/>
  <c r="Q56" i="23"/>
  <c r="P56" i="23"/>
  <c r="E56" i="23"/>
  <c r="T56" i="23" s="1"/>
  <c r="U55" i="23"/>
  <c r="S55" i="23"/>
  <c r="R55" i="23"/>
  <c r="Q55" i="23"/>
  <c r="P55" i="23"/>
  <c r="E55" i="23"/>
  <c r="T55" i="23" s="1"/>
  <c r="V53" i="23"/>
  <c r="R53" i="23"/>
  <c r="O53" i="23"/>
  <c r="N53" i="23"/>
  <c r="M53" i="23"/>
  <c r="S53" i="23" s="1"/>
  <c r="L53" i="23"/>
  <c r="K53" i="23"/>
  <c r="J53" i="23"/>
  <c r="I53" i="23"/>
  <c r="H53" i="23"/>
  <c r="G53" i="23"/>
  <c r="F53" i="23"/>
  <c r="C53" i="23"/>
  <c r="B53" i="23"/>
  <c r="S52" i="23"/>
  <c r="R52" i="23"/>
  <c r="Q52" i="23"/>
  <c r="P52" i="23"/>
  <c r="E52" i="23"/>
  <c r="T51" i="23"/>
  <c r="S51" i="23"/>
  <c r="R51" i="23"/>
  <c r="Q51" i="23"/>
  <c r="P51" i="23"/>
  <c r="E51" i="23"/>
  <c r="U51" i="23" s="1"/>
  <c r="U50" i="23"/>
  <c r="S50" i="23"/>
  <c r="R50" i="23"/>
  <c r="Q50" i="23"/>
  <c r="P50" i="23"/>
  <c r="E50" i="23"/>
  <c r="T50" i="23" s="1"/>
  <c r="T49" i="23"/>
  <c r="S49" i="23"/>
  <c r="R49" i="23"/>
  <c r="Q49" i="23"/>
  <c r="P49" i="23"/>
  <c r="E49" i="23"/>
  <c r="U49" i="23" s="1"/>
  <c r="S48" i="23"/>
  <c r="R48" i="23"/>
  <c r="Q48" i="23"/>
  <c r="P48" i="23"/>
  <c r="E48" i="23"/>
  <c r="S47" i="23"/>
  <c r="R47" i="23"/>
  <c r="Q47" i="23"/>
  <c r="P47" i="23"/>
  <c r="E47" i="23"/>
  <c r="S46" i="23"/>
  <c r="R46" i="23"/>
  <c r="Q46" i="23"/>
  <c r="P46" i="23"/>
  <c r="E46" i="23"/>
  <c r="S45" i="23"/>
  <c r="R45" i="23"/>
  <c r="Q45" i="23"/>
  <c r="P45" i="23"/>
  <c r="E45" i="23"/>
  <c r="U44" i="23"/>
  <c r="S44" i="23"/>
  <c r="R44" i="23"/>
  <c r="Q44" i="23"/>
  <c r="P44" i="23"/>
  <c r="E44" i="23"/>
  <c r="T44" i="23" s="1"/>
  <c r="T43" i="23"/>
  <c r="S43" i="23"/>
  <c r="R43" i="23"/>
  <c r="Q43" i="23"/>
  <c r="P43" i="23"/>
  <c r="E43" i="23"/>
  <c r="U43" i="23" s="1"/>
  <c r="U42" i="23"/>
  <c r="T42" i="23"/>
  <c r="S42" i="23"/>
  <c r="R42" i="23"/>
  <c r="Q42" i="23"/>
  <c r="P42" i="23"/>
  <c r="E42" i="23"/>
  <c r="V40" i="23"/>
  <c r="O40" i="23"/>
  <c r="N40" i="23"/>
  <c r="M40" i="23"/>
  <c r="S40" i="23" s="1"/>
  <c r="L40" i="23"/>
  <c r="R40" i="23" s="1"/>
  <c r="K40" i="23"/>
  <c r="J40" i="23"/>
  <c r="I40" i="23"/>
  <c r="Q40" i="23" s="1"/>
  <c r="H40" i="23"/>
  <c r="G40" i="23"/>
  <c r="F40" i="23"/>
  <c r="C40" i="23"/>
  <c r="B40" i="23"/>
  <c r="E40" i="23" s="1"/>
  <c r="T39" i="23"/>
  <c r="S39" i="23"/>
  <c r="R39" i="23"/>
  <c r="Q39" i="23"/>
  <c r="P39" i="23"/>
  <c r="E39" i="23"/>
  <c r="U39" i="23" s="1"/>
  <c r="U38" i="23"/>
  <c r="S38" i="23"/>
  <c r="R38" i="23"/>
  <c r="Q38" i="23"/>
  <c r="P38" i="23"/>
  <c r="E38" i="23"/>
  <c r="T38" i="23" s="1"/>
  <c r="T37" i="23"/>
  <c r="S37" i="23"/>
  <c r="R37" i="23"/>
  <c r="Q37" i="23"/>
  <c r="P37" i="23"/>
  <c r="E37" i="23"/>
  <c r="U37" i="23" s="1"/>
  <c r="S36" i="23"/>
  <c r="R36" i="23"/>
  <c r="Q36" i="23"/>
  <c r="P36" i="23"/>
  <c r="E36" i="23"/>
  <c r="S35" i="23"/>
  <c r="R35" i="23"/>
  <c r="Q35" i="23"/>
  <c r="P35" i="23"/>
  <c r="E35" i="23"/>
  <c r="V33" i="23"/>
  <c r="O33" i="23"/>
  <c r="N33" i="23"/>
  <c r="R33" i="23" s="1"/>
  <c r="M33" i="23"/>
  <c r="S33" i="23" s="1"/>
  <c r="L33" i="23"/>
  <c r="K33" i="23"/>
  <c r="J33" i="23"/>
  <c r="I33" i="23"/>
  <c r="H33" i="23"/>
  <c r="G33" i="23"/>
  <c r="F33" i="23"/>
  <c r="E33" i="23"/>
  <c r="C33" i="23"/>
  <c r="B33" i="23"/>
  <c r="S32" i="23"/>
  <c r="R32" i="23"/>
  <c r="Q32" i="23"/>
  <c r="P32" i="23"/>
  <c r="E32" i="23"/>
  <c r="V30" i="23"/>
  <c r="R30" i="23"/>
  <c r="O30" i="23"/>
  <c r="N30" i="23"/>
  <c r="M30" i="23"/>
  <c r="S30" i="23" s="1"/>
  <c r="L30" i="23"/>
  <c r="K30" i="23"/>
  <c r="J30" i="23"/>
  <c r="I30" i="23"/>
  <c r="H30" i="23"/>
  <c r="G30" i="23"/>
  <c r="F30" i="23"/>
  <c r="C30" i="23"/>
  <c r="B30" i="23"/>
  <c r="U29" i="23"/>
  <c r="T29" i="23"/>
  <c r="S29" i="23"/>
  <c r="R29" i="23"/>
  <c r="Q29" i="23"/>
  <c r="P29" i="23"/>
  <c r="E29" i="23"/>
  <c r="T28" i="23"/>
  <c r="S28" i="23"/>
  <c r="R28" i="23"/>
  <c r="Q28" i="23"/>
  <c r="P28" i="23"/>
  <c r="E28" i="23"/>
  <c r="U28" i="23" s="1"/>
  <c r="S27" i="23"/>
  <c r="R27" i="23"/>
  <c r="Q27" i="23"/>
  <c r="P27" i="23"/>
  <c r="E27" i="23"/>
  <c r="S26" i="23"/>
  <c r="R26" i="23"/>
  <c r="Q26" i="23"/>
  <c r="P26" i="23"/>
  <c r="E26" i="23"/>
  <c r="V24" i="23"/>
  <c r="O24" i="23"/>
  <c r="N24" i="23"/>
  <c r="M24" i="23"/>
  <c r="L24" i="23"/>
  <c r="R24" i="23" s="1"/>
  <c r="K24" i="23"/>
  <c r="J24" i="23"/>
  <c r="I24" i="23"/>
  <c r="H24" i="23"/>
  <c r="G24" i="23"/>
  <c r="F24" i="23"/>
  <c r="C24" i="23"/>
  <c r="E24" i="23" s="1"/>
  <c r="B24" i="23"/>
  <c r="S23" i="23"/>
  <c r="R23" i="23"/>
  <c r="Q23" i="23"/>
  <c r="P23" i="23"/>
  <c r="E23" i="23"/>
  <c r="S22" i="23"/>
  <c r="R22" i="23"/>
  <c r="Q22" i="23"/>
  <c r="P22" i="23"/>
  <c r="E22" i="23"/>
  <c r="S21" i="23"/>
  <c r="R21" i="23"/>
  <c r="Q21" i="23"/>
  <c r="P21" i="23"/>
  <c r="E21" i="23"/>
  <c r="S20" i="23"/>
  <c r="R20" i="23"/>
  <c r="Q20" i="23"/>
  <c r="P20" i="23"/>
  <c r="E20" i="23"/>
  <c r="U19" i="23"/>
  <c r="S19" i="23"/>
  <c r="R19" i="23"/>
  <c r="Q19" i="23"/>
  <c r="P19" i="23"/>
  <c r="E19" i="23"/>
  <c r="T19" i="23" s="1"/>
  <c r="U18" i="23"/>
  <c r="T18" i="23"/>
  <c r="S18" i="23"/>
  <c r="R18" i="23"/>
  <c r="Q18" i="23"/>
  <c r="P18" i="23"/>
  <c r="E18" i="23"/>
  <c r="U17" i="23"/>
  <c r="T17" i="23"/>
  <c r="S17" i="23"/>
  <c r="R17" i="23"/>
  <c r="Q17" i="23"/>
  <c r="P17" i="23"/>
  <c r="E17" i="23"/>
  <c r="V15" i="23"/>
  <c r="O15" i="23"/>
  <c r="S15" i="23" s="1"/>
  <c r="N15" i="23"/>
  <c r="R15" i="23" s="1"/>
  <c r="M15" i="23"/>
  <c r="L15" i="23"/>
  <c r="K15" i="23"/>
  <c r="J15" i="23"/>
  <c r="I15" i="23"/>
  <c r="H15" i="23"/>
  <c r="G15" i="23"/>
  <c r="F15" i="23"/>
  <c r="C15" i="23"/>
  <c r="B15" i="23"/>
  <c r="E15" i="23" s="1"/>
  <c r="U14" i="23"/>
  <c r="T14" i="23"/>
  <c r="S14" i="23"/>
  <c r="R14" i="23"/>
  <c r="Q14" i="23"/>
  <c r="P14" i="23"/>
  <c r="E14" i="23"/>
  <c r="S13" i="23"/>
  <c r="R13" i="23"/>
  <c r="Q13" i="23"/>
  <c r="P13" i="23"/>
  <c r="E13" i="23"/>
  <c r="T12" i="23"/>
  <c r="S12" i="23"/>
  <c r="R12" i="23"/>
  <c r="Q12" i="23"/>
  <c r="P12" i="23"/>
  <c r="E12" i="23"/>
  <c r="U12" i="23" s="1"/>
  <c r="S11" i="23"/>
  <c r="R11" i="23"/>
  <c r="Q11" i="23"/>
  <c r="P11" i="23"/>
  <c r="E11" i="23"/>
  <c r="S10" i="23"/>
  <c r="R10" i="23"/>
  <c r="Q10" i="23"/>
  <c r="P10" i="23"/>
  <c r="E10" i="23"/>
  <c r="S9" i="23"/>
  <c r="R9" i="23"/>
  <c r="Q9" i="23"/>
  <c r="P9" i="23"/>
  <c r="E9" i="23"/>
  <c r="U9" i="23" s="1"/>
  <c r="U94" i="22"/>
  <c r="T94" i="22"/>
  <c r="S94" i="22"/>
  <c r="R94" i="22"/>
  <c r="Q94" i="22"/>
  <c r="P94" i="22"/>
  <c r="E94" i="22"/>
  <c r="U93" i="22"/>
  <c r="T93" i="22"/>
  <c r="S93" i="22"/>
  <c r="R93" i="22"/>
  <c r="Q93" i="22"/>
  <c r="P93" i="22"/>
  <c r="E93" i="22"/>
  <c r="T92" i="22"/>
  <c r="S92" i="22"/>
  <c r="R92" i="22"/>
  <c r="Q92" i="22"/>
  <c r="P92" i="22"/>
  <c r="E92" i="22"/>
  <c r="U92" i="22" s="1"/>
  <c r="S91" i="22"/>
  <c r="R91" i="22"/>
  <c r="Q91" i="22"/>
  <c r="P91" i="22"/>
  <c r="E91" i="22"/>
  <c r="U90" i="22"/>
  <c r="S90" i="22"/>
  <c r="R90" i="22"/>
  <c r="Q90" i="22"/>
  <c r="P90" i="22"/>
  <c r="E90" i="22"/>
  <c r="T90" i="22" s="1"/>
  <c r="S89" i="22"/>
  <c r="R89" i="22"/>
  <c r="Q89" i="22"/>
  <c r="P89" i="22"/>
  <c r="E89" i="22"/>
  <c r="S88" i="22"/>
  <c r="R88" i="22"/>
  <c r="Q88" i="22"/>
  <c r="P88" i="22"/>
  <c r="E88" i="22"/>
  <c r="S87" i="22"/>
  <c r="R87" i="22"/>
  <c r="Q87" i="22"/>
  <c r="P87" i="22"/>
  <c r="E87" i="22"/>
  <c r="T87" i="22" s="1"/>
  <c r="V73" i="22"/>
  <c r="O73" i="22"/>
  <c r="N73" i="22"/>
  <c r="M73" i="22"/>
  <c r="L73" i="22"/>
  <c r="K73" i="22"/>
  <c r="J73" i="22"/>
  <c r="I73" i="22"/>
  <c r="H73" i="22"/>
  <c r="G73" i="22"/>
  <c r="F73" i="22"/>
  <c r="C73" i="22"/>
  <c r="B73" i="22"/>
  <c r="V72" i="22"/>
  <c r="O72" i="22"/>
  <c r="N72" i="22"/>
  <c r="M72" i="22"/>
  <c r="L72" i="22"/>
  <c r="K72" i="22"/>
  <c r="J72" i="22"/>
  <c r="I72" i="22"/>
  <c r="H72" i="22"/>
  <c r="G72" i="22"/>
  <c r="F72" i="22"/>
  <c r="C72" i="22"/>
  <c r="E72" i="22" s="1"/>
  <c r="B72" i="22"/>
  <c r="V71" i="22"/>
  <c r="O71" i="22"/>
  <c r="N71" i="22"/>
  <c r="M71" i="22"/>
  <c r="L71" i="22"/>
  <c r="R71" i="22" s="1"/>
  <c r="K71" i="22"/>
  <c r="J71" i="22"/>
  <c r="I71" i="22"/>
  <c r="Q71" i="22" s="1"/>
  <c r="H71" i="22"/>
  <c r="G71" i="22"/>
  <c r="F71" i="22"/>
  <c r="C71" i="22"/>
  <c r="B71" i="22"/>
  <c r="E71" i="22" s="1"/>
  <c r="T70" i="22"/>
  <c r="S70" i="22"/>
  <c r="R70" i="22"/>
  <c r="Q70" i="22"/>
  <c r="P70" i="22"/>
  <c r="E70" i="22"/>
  <c r="U70" i="22" s="1"/>
  <c r="T69" i="22"/>
  <c r="S69" i="22"/>
  <c r="R69" i="22"/>
  <c r="Q69" i="22"/>
  <c r="U69" i="22" s="1"/>
  <c r="P69" i="22"/>
  <c r="E69" i="22"/>
  <c r="V67" i="22"/>
  <c r="O67" i="22"/>
  <c r="S67" i="22" s="1"/>
  <c r="N67" i="22"/>
  <c r="M67" i="22"/>
  <c r="L67" i="22"/>
  <c r="K67" i="22"/>
  <c r="J67" i="22"/>
  <c r="I67" i="22"/>
  <c r="H67" i="22"/>
  <c r="G67" i="22"/>
  <c r="F67" i="22"/>
  <c r="C67" i="22"/>
  <c r="B67" i="22"/>
  <c r="E67" i="22" s="1"/>
  <c r="V66" i="22"/>
  <c r="R66" i="22"/>
  <c r="O66" i="22"/>
  <c r="N66" i="22"/>
  <c r="M66" i="22"/>
  <c r="S66" i="22" s="1"/>
  <c r="L66" i="22"/>
  <c r="K66" i="22"/>
  <c r="J66" i="22"/>
  <c r="I66" i="22"/>
  <c r="Q66" i="22" s="1"/>
  <c r="H66" i="22"/>
  <c r="G66" i="22"/>
  <c r="F66" i="22"/>
  <c r="C66" i="22"/>
  <c r="B66" i="22"/>
  <c r="E66" i="22" s="1"/>
  <c r="U65" i="22"/>
  <c r="T65" i="22"/>
  <c r="S65" i="22"/>
  <c r="R65" i="22"/>
  <c r="Q65" i="22"/>
  <c r="P65" i="22"/>
  <c r="E65" i="22"/>
  <c r="S64" i="22"/>
  <c r="R64" i="22"/>
  <c r="Q64" i="22"/>
  <c r="P64" i="22"/>
  <c r="E64" i="22"/>
  <c r="U64" i="22" s="1"/>
  <c r="U63" i="22"/>
  <c r="T63" i="22"/>
  <c r="S63" i="22"/>
  <c r="R63" i="22"/>
  <c r="Q63" i="22"/>
  <c r="P63" i="22"/>
  <c r="E63" i="22"/>
  <c r="S62" i="22"/>
  <c r="R62" i="22"/>
  <c r="Q62" i="22"/>
  <c r="P62" i="22"/>
  <c r="E62" i="22"/>
  <c r="S61" i="22"/>
  <c r="R61" i="22"/>
  <c r="Q61" i="22"/>
  <c r="P61" i="22"/>
  <c r="E61" i="22"/>
  <c r="V59" i="22"/>
  <c r="S59" i="22"/>
  <c r="O59" i="22"/>
  <c r="N59" i="22"/>
  <c r="M59" i="22"/>
  <c r="L59" i="22"/>
  <c r="R59" i="22" s="1"/>
  <c r="K59" i="22"/>
  <c r="J59" i="22"/>
  <c r="I59" i="22"/>
  <c r="H59" i="22"/>
  <c r="G59" i="22"/>
  <c r="F59" i="22"/>
  <c r="C59" i="22"/>
  <c r="B59" i="22"/>
  <c r="E59" i="22" s="1"/>
  <c r="U58" i="22"/>
  <c r="T58" i="22"/>
  <c r="S58" i="22"/>
  <c r="R58" i="22"/>
  <c r="Q58" i="22"/>
  <c r="P58" i="22"/>
  <c r="E58" i="22"/>
  <c r="U57" i="22"/>
  <c r="T57" i="22"/>
  <c r="S57" i="22"/>
  <c r="R57" i="22"/>
  <c r="Q57" i="22"/>
  <c r="P57" i="22"/>
  <c r="E57" i="22"/>
  <c r="S56" i="22"/>
  <c r="R56" i="22"/>
  <c r="Q56" i="22"/>
  <c r="P56" i="22"/>
  <c r="E56" i="22"/>
  <c r="S55" i="22"/>
  <c r="R55" i="22"/>
  <c r="Q55" i="22"/>
  <c r="P55" i="22"/>
  <c r="E55" i="22"/>
  <c r="V53" i="22"/>
  <c r="O53" i="22"/>
  <c r="N53" i="22"/>
  <c r="M53" i="22"/>
  <c r="S53" i="22" s="1"/>
  <c r="L53" i="22"/>
  <c r="R53" i="22" s="1"/>
  <c r="K53" i="22"/>
  <c r="J53" i="22"/>
  <c r="I53" i="22"/>
  <c r="H53" i="22"/>
  <c r="G53" i="22"/>
  <c r="F53" i="22"/>
  <c r="C53" i="22"/>
  <c r="B53" i="22"/>
  <c r="S52" i="22"/>
  <c r="R52" i="22"/>
  <c r="Q52" i="22"/>
  <c r="P52" i="22"/>
  <c r="E52" i="22"/>
  <c r="S51" i="22"/>
  <c r="R51" i="22"/>
  <c r="Q51" i="22"/>
  <c r="P51" i="22"/>
  <c r="E51" i="22"/>
  <c r="U50" i="22"/>
  <c r="S50" i="22"/>
  <c r="R50" i="22"/>
  <c r="Q50" i="22"/>
  <c r="P50" i="22"/>
  <c r="E50" i="22"/>
  <c r="T50" i="22" s="1"/>
  <c r="U49" i="22"/>
  <c r="S49" i="22"/>
  <c r="R49" i="22"/>
  <c r="Q49" i="22"/>
  <c r="P49" i="22"/>
  <c r="E49" i="22"/>
  <c r="T49" i="22" s="1"/>
  <c r="S48" i="22"/>
  <c r="R48" i="22"/>
  <c r="Q48" i="22"/>
  <c r="P48" i="22"/>
  <c r="E48" i="22"/>
  <c r="T48" i="22" s="1"/>
  <c r="T47" i="22"/>
  <c r="S47" i="22"/>
  <c r="R47" i="22"/>
  <c r="Q47" i="22"/>
  <c r="P47" i="22"/>
  <c r="E47" i="22"/>
  <c r="U47" i="22" s="1"/>
  <c r="U46" i="22"/>
  <c r="S46" i="22"/>
  <c r="R46" i="22"/>
  <c r="Q46" i="22"/>
  <c r="P46" i="22"/>
  <c r="E46" i="22"/>
  <c r="T46" i="22" s="1"/>
  <c r="T45" i="22"/>
  <c r="S45" i="22"/>
  <c r="R45" i="22"/>
  <c r="Q45" i="22"/>
  <c r="P45" i="22"/>
  <c r="E45" i="22"/>
  <c r="U45" i="22" s="1"/>
  <c r="S44" i="22"/>
  <c r="R44" i="22"/>
  <c r="Q44" i="22"/>
  <c r="P44" i="22"/>
  <c r="E44" i="22"/>
  <c r="S43" i="22"/>
  <c r="R43" i="22"/>
  <c r="Q43" i="22"/>
  <c r="P43" i="22"/>
  <c r="E43" i="22"/>
  <c r="S42" i="22"/>
  <c r="R42" i="22"/>
  <c r="Q42" i="22"/>
  <c r="P42" i="22"/>
  <c r="E42" i="22"/>
  <c r="V40" i="22"/>
  <c r="O40" i="22"/>
  <c r="N40" i="22"/>
  <c r="M40" i="22"/>
  <c r="S40" i="22" s="1"/>
  <c r="L40" i="22"/>
  <c r="R40" i="22" s="1"/>
  <c r="K40" i="22"/>
  <c r="J40" i="22"/>
  <c r="I40" i="22"/>
  <c r="H40" i="22"/>
  <c r="G40" i="22"/>
  <c r="F40" i="22"/>
  <c r="C40" i="22"/>
  <c r="B40" i="22"/>
  <c r="S39" i="22"/>
  <c r="R39" i="22"/>
  <c r="Q39" i="22"/>
  <c r="P39" i="22"/>
  <c r="E39" i="22"/>
  <c r="U38" i="22"/>
  <c r="S38" i="22"/>
  <c r="R38" i="22"/>
  <c r="Q38" i="22"/>
  <c r="P38" i="22"/>
  <c r="E38" i="22"/>
  <c r="T38" i="22" s="1"/>
  <c r="S37" i="22"/>
  <c r="R37" i="22"/>
  <c r="Q37" i="22"/>
  <c r="P37" i="22"/>
  <c r="E37" i="22"/>
  <c r="S36" i="22"/>
  <c r="R36" i="22"/>
  <c r="Q36" i="22"/>
  <c r="P36" i="22"/>
  <c r="E36" i="22"/>
  <c r="T35" i="22"/>
  <c r="S35" i="22"/>
  <c r="R35" i="22"/>
  <c r="Q35" i="22"/>
  <c r="P35" i="22"/>
  <c r="E35" i="22"/>
  <c r="V33" i="22"/>
  <c r="O33" i="22"/>
  <c r="N33" i="22"/>
  <c r="M33" i="22"/>
  <c r="S33" i="22" s="1"/>
  <c r="L33" i="22"/>
  <c r="R33" i="22" s="1"/>
  <c r="K33" i="22"/>
  <c r="J33" i="22"/>
  <c r="I33" i="22"/>
  <c r="H33" i="22"/>
  <c r="G33" i="22"/>
  <c r="F33" i="22"/>
  <c r="C33" i="22"/>
  <c r="B33" i="22"/>
  <c r="S32" i="22"/>
  <c r="R32" i="22"/>
  <c r="Q32" i="22"/>
  <c r="P32" i="22"/>
  <c r="E32" i="22"/>
  <c r="V30" i="22"/>
  <c r="O30" i="22"/>
  <c r="N30" i="22"/>
  <c r="M30" i="22"/>
  <c r="S30" i="22" s="1"/>
  <c r="L30" i="22"/>
  <c r="R30" i="22" s="1"/>
  <c r="K30" i="22"/>
  <c r="J30" i="22"/>
  <c r="I30" i="22"/>
  <c r="H30" i="22"/>
  <c r="G30" i="22"/>
  <c r="F30" i="22"/>
  <c r="C30" i="22"/>
  <c r="B30" i="22"/>
  <c r="S29" i="22"/>
  <c r="R29" i="22"/>
  <c r="Q29" i="22"/>
  <c r="P29" i="22"/>
  <c r="E29" i="22"/>
  <c r="U28" i="22"/>
  <c r="S28" i="22"/>
  <c r="R28" i="22"/>
  <c r="Q28" i="22"/>
  <c r="P28" i="22"/>
  <c r="E28" i="22"/>
  <c r="T28" i="22" s="1"/>
  <c r="U27" i="22"/>
  <c r="T27" i="22"/>
  <c r="S27" i="22"/>
  <c r="R27" i="22"/>
  <c r="Q27" i="22"/>
  <c r="P27" i="22"/>
  <c r="E27" i="22"/>
  <c r="U26" i="22"/>
  <c r="T26" i="22"/>
  <c r="S26" i="22"/>
  <c r="R26" i="22"/>
  <c r="Q26" i="22"/>
  <c r="P26" i="22"/>
  <c r="E26" i="22"/>
  <c r="V24" i="22"/>
  <c r="R24" i="22"/>
  <c r="O24" i="22"/>
  <c r="S24" i="22" s="1"/>
  <c r="N24" i="22"/>
  <c r="M24" i="22"/>
  <c r="L24" i="22"/>
  <c r="K24" i="22"/>
  <c r="J24" i="22"/>
  <c r="I24" i="22"/>
  <c r="H24" i="22"/>
  <c r="P24" i="22" s="1"/>
  <c r="G24" i="22"/>
  <c r="F24" i="22"/>
  <c r="C24" i="22"/>
  <c r="B24" i="22"/>
  <c r="T23" i="22"/>
  <c r="S23" i="22"/>
  <c r="R23" i="22"/>
  <c r="Q23" i="22"/>
  <c r="P23" i="22"/>
  <c r="E23" i="22"/>
  <c r="U23" i="22" s="1"/>
  <c r="U22" i="22"/>
  <c r="S22" i="22"/>
  <c r="R22" i="22"/>
  <c r="Q22" i="22"/>
  <c r="P22" i="22"/>
  <c r="E22" i="22"/>
  <c r="T22" i="22" s="1"/>
  <c r="S21" i="22"/>
  <c r="R21" i="22"/>
  <c r="Q21" i="22"/>
  <c r="P21" i="22"/>
  <c r="E21" i="22"/>
  <c r="S20" i="22"/>
  <c r="R20" i="22"/>
  <c r="Q20" i="22"/>
  <c r="P20" i="22"/>
  <c r="E20" i="22"/>
  <c r="S19" i="22"/>
  <c r="R19" i="22"/>
  <c r="Q19" i="22"/>
  <c r="P19" i="22"/>
  <c r="E19" i="22"/>
  <c r="S18" i="22"/>
  <c r="R18" i="22"/>
  <c r="Q18" i="22"/>
  <c r="P18" i="22"/>
  <c r="E18" i="22"/>
  <c r="T18" i="22" s="1"/>
  <c r="U17" i="22"/>
  <c r="T17" i="22"/>
  <c r="S17" i="22"/>
  <c r="R17" i="22"/>
  <c r="Q17" i="22"/>
  <c r="P17" i="22"/>
  <c r="E17" i="22"/>
  <c r="V15" i="22"/>
  <c r="O15" i="22"/>
  <c r="S15" i="22" s="1"/>
  <c r="N15" i="22"/>
  <c r="M15" i="22"/>
  <c r="L15" i="22"/>
  <c r="K15" i="22"/>
  <c r="J15" i="22"/>
  <c r="I15" i="22"/>
  <c r="H15" i="22"/>
  <c r="G15" i="22"/>
  <c r="F15" i="22"/>
  <c r="C15" i="22"/>
  <c r="B15" i="22"/>
  <c r="E15" i="22" s="1"/>
  <c r="S14" i="22"/>
  <c r="R14" i="22"/>
  <c r="Q14" i="22"/>
  <c r="P14" i="22"/>
  <c r="E14" i="22"/>
  <c r="T13" i="22"/>
  <c r="S13" i="22"/>
  <c r="R13" i="22"/>
  <c r="Q13" i="22"/>
  <c r="P13" i="22"/>
  <c r="E13" i="22"/>
  <c r="U13" i="22" s="1"/>
  <c r="U12" i="22"/>
  <c r="S12" i="22"/>
  <c r="R12" i="22"/>
  <c r="Q12" i="22"/>
  <c r="P12" i="22"/>
  <c r="E12" i="22"/>
  <c r="T12" i="22" s="1"/>
  <c r="T11" i="22"/>
  <c r="S11" i="22"/>
  <c r="R11" i="22"/>
  <c r="Q11" i="22"/>
  <c r="P11" i="22"/>
  <c r="E11" i="22"/>
  <c r="U11" i="22" s="1"/>
  <c r="S10" i="22"/>
  <c r="R10" i="22"/>
  <c r="Q10" i="22"/>
  <c r="P10" i="22"/>
  <c r="E10" i="22"/>
  <c r="T10" i="22" s="1"/>
  <c r="T9" i="22"/>
  <c r="S9" i="22"/>
  <c r="R9" i="22"/>
  <c r="Q9" i="22"/>
  <c r="P9" i="22"/>
  <c r="E9" i="22"/>
  <c r="U9" i="22" s="1"/>
  <c r="S94" i="21"/>
  <c r="R94" i="21"/>
  <c r="Q94" i="21"/>
  <c r="P94" i="21"/>
  <c r="E94" i="21"/>
  <c r="S93" i="21"/>
  <c r="R93" i="21"/>
  <c r="Q93" i="21"/>
  <c r="P93" i="21"/>
  <c r="E93" i="21"/>
  <c r="S92" i="21"/>
  <c r="R92" i="21"/>
  <c r="Q92" i="21"/>
  <c r="P92" i="21"/>
  <c r="E92" i="21"/>
  <c r="U91" i="21"/>
  <c r="T91" i="21"/>
  <c r="S91" i="21"/>
  <c r="R91" i="21"/>
  <c r="Q91" i="21"/>
  <c r="P91" i="21"/>
  <c r="E91" i="21"/>
  <c r="S90" i="21"/>
  <c r="R90" i="21"/>
  <c r="Q90" i="21"/>
  <c r="P90" i="21"/>
  <c r="E90" i="21"/>
  <c r="S89" i="21"/>
  <c r="R89" i="21"/>
  <c r="Q89" i="21"/>
  <c r="P89" i="21"/>
  <c r="E89" i="21"/>
  <c r="U88" i="21"/>
  <c r="T88" i="21"/>
  <c r="S88" i="21"/>
  <c r="R88" i="21"/>
  <c r="Q88" i="21"/>
  <c r="P88" i="21"/>
  <c r="E88" i="21"/>
  <c r="U87" i="21"/>
  <c r="T87" i="21"/>
  <c r="S87" i="21"/>
  <c r="R87" i="21"/>
  <c r="Q87" i="21"/>
  <c r="P87" i="21"/>
  <c r="E87" i="21"/>
  <c r="W73" i="21"/>
  <c r="V73" i="21"/>
  <c r="O73" i="21"/>
  <c r="N73" i="21"/>
  <c r="M73" i="21"/>
  <c r="L73" i="21"/>
  <c r="K73" i="21"/>
  <c r="J73" i="21"/>
  <c r="I73" i="21"/>
  <c r="H73" i="21"/>
  <c r="G73" i="21"/>
  <c r="F73" i="21"/>
  <c r="C73" i="21"/>
  <c r="B73" i="21"/>
  <c r="W72" i="21"/>
  <c r="V72" i="21"/>
  <c r="O72" i="21"/>
  <c r="N72" i="21"/>
  <c r="M72" i="21"/>
  <c r="S72" i="21" s="1"/>
  <c r="L72" i="21"/>
  <c r="K72" i="21"/>
  <c r="J72" i="21"/>
  <c r="I72" i="21"/>
  <c r="H72" i="21"/>
  <c r="G72" i="21"/>
  <c r="F72" i="21"/>
  <c r="C72" i="21"/>
  <c r="B72" i="21"/>
  <c r="W71" i="21"/>
  <c r="V71" i="21"/>
  <c r="O71" i="21"/>
  <c r="N71" i="21"/>
  <c r="M71" i="21"/>
  <c r="L71" i="21"/>
  <c r="K71" i="21"/>
  <c r="Q71" i="21" s="1"/>
  <c r="J71" i="21"/>
  <c r="I71" i="21"/>
  <c r="H71" i="21"/>
  <c r="G71" i="21"/>
  <c r="F71" i="21"/>
  <c r="C71" i="21"/>
  <c r="E71" i="21" s="1"/>
  <c r="B71" i="21"/>
  <c r="S70" i="21"/>
  <c r="R70" i="21"/>
  <c r="Q70" i="21"/>
  <c r="P70" i="21"/>
  <c r="E70" i="21"/>
  <c r="S69" i="21"/>
  <c r="R69" i="21"/>
  <c r="Q69" i="21"/>
  <c r="P69" i="21"/>
  <c r="E69" i="21"/>
  <c r="V67" i="21"/>
  <c r="O67" i="21"/>
  <c r="N67" i="21"/>
  <c r="M67" i="21"/>
  <c r="L67" i="21"/>
  <c r="K67" i="21"/>
  <c r="J67" i="21"/>
  <c r="I67" i="21"/>
  <c r="H67" i="21"/>
  <c r="G67" i="21"/>
  <c r="F67" i="21"/>
  <c r="C67" i="21"/>
  <c r="B67" i="21"/>
  <c r="V66" i="21"/>
  <c r="R66" i="21"/>
  <c r="O66" i="21"/>
  <c r="N66" i="21"/>
  <c r="M66" i="21"/>
  <c r="S66" i="21" s="1"/>
  <c r="L66" i="21"/>
  <c r="K66" i="21"/>
  <c r="J66" i="21"/>
  <c r="I66" i="21"/>
  <c r="H66" i="21"/>
  <c r="G66" i="21"/>
  <c r="F66" i="21"/>
  <c r="C66" i="21"/>
  <c r="B66" i="21"/>
  <c r="S65" i="21"/>
  <c r="R65" i="21"/>
  <c r="Q65" i="21"/>
  <c r="P65" i="21"/>
  <c r="E65" i="21"/>
  <c r="S64" i="21"/>
  <c r="R64" i="21"/>
  <c r="Q64" i="21"/>
  <c r="P64" i="21"/>
  <c r="E64" i="21"/>
  <c r="U63" i="21"/>
  <c r="S63" i="21"/>
  <c r="R63" i="21"/>
  <c r="Q63" i="21"/>
  <c r="P63" i="21"/>
  <c r="E63" i="21"/>
  <c r="T63" i="21" s="1"/>
  <c r="S62" i="21"/>
  <c r="R62" i="21"/>
  <c r="Q62" i="21"/>
  <c r="P62" i="21"/>
  <c r="E62" i="21"/>
  <c r="S61" i="21"/>
  <c r="R61" i="21"/>
  <c r="Q61" i="21"/>
  <c r="P61" i="21"/>
  <c r="E61" i="21"/>
  <c r="V59" i="21"/>
  <c r="O59" i="21"/>
  <c r="N59" i="21"/>
  <c r="M59" i="21"/>
  <c r="S59" i="21" s="1"/>
  <c r="L59" i="21"/>
  <c r="R59" i="21" s="1"/>
  <c r="K59" i="21"/>
  <c r="J59" i="21"/>
  <c r="I59" i="21"/>
  <c r="H59" i="21"/>
  <c r="G59" i="21"/>
  <c r="F59" i="21"/>
  <c r="C59" i="21"/>
  <c r="B59" i="21"/>
  <c r="S58" i="21"/>
  <c r="R58" i="21"/>
  <c r="Q58" i="21"/>
  <c r="P58" i="21"/>
  <c r="E58" i="21"/>
  <c r="S57" i="21"/>
  <c r="R57" i="21"/>
  <c r="Q57" i="21"/>
  <c r="P57" i="21"/>
  <c r="E57" i="21"/>
  <c r="S56" i="21"/>
  <c r="R56" i="21"/>
  <c r="Q56" i="21"/>
  <c r="P56" i="21"/>
  <c r="E56" i="21"/>
  <c r="U55" i="21"/>
  <c r="T55" i="21"/>
  <c r="S55" i="21"/>
  <c r="R55" i="21"/>
  <c r="Q55" i="21"/>
  <c r="P55" i="21"/>
  <c r="E55" i="21"/>
  <c r="V53" i="21"/>
  <c r="O53" i="21"/>
  <c r="N53" i="21"/>
  <c r="M53" i="21"/>
  <c r="S53" i="21" s="1"/>
  <c r="L53" i="21"/>
  <c r="R53" i="21" s="1"/>
  <c r="K53" i="21"/>
  <c r="J53" i="21"/>
  <c r="I53" i="21"/>
  <c r="H53" i="21"/>
  <c r="G53" i="21"/>
  <c r="F53" i="21"/>
  <c r="C53" i="21"/>
  <c r="B53" i="21"/>
  <c r="S52" i="21"/>
  <c r="R52" i="21"/>
  <c r="Q52" i="21"/>
  <c r="P52" i="21"/>
  <c r="E52" i="21"/>
  <c r="S51" i="21"/>
  <c r="R51" i="21"/>
  <c r="Q51" i="21"/>
  <c r="P51" i="21"/>
  <c r="E51" i="21"/>
  <c r="S50" i="21"/>
  <c r="R50" i="21"/>
  <c r="Q50" i="21"/>
  <c r="P50" i="21"/>
  <c r="E50" i="21"/>
  <c r="U50" i="21" s="1"/>
  <c r="T49" i="21"/>
  <c r="S49" i="21"/>
  <c r="R49" i="21"/>
  <c r="Q49" i="21"/>
  <c r="P49" i="21"/>
  <c r="E49" i="21"/>
  <c r="U49" i="21" s="1"/>
  <c r="S48" i="21"/>
  <c r="R48" i="21"/>
  <c r="Q48" i="21"/>
  <c r="P48" i="21"/>
  <c r="E48" i="21"/>
  <c r="U48" i="21" s="1"/>
  <c r="S47" i="21"/>
  <c r="R47" i="21"/>
  <c r="Q47" i="21"/>
  <c r="P47" i="21"/>
  <c r="E47" i="21"/>
  <c r="S46" i="21"/>
  <c r="R46" i="21"/>
  <c r="Q46" i="21"/>
  <c r="P46" i="21"/>
  <c r="E46" i="21"/>
  <c r="S45" i="21"/>
  <c r="R45" i="21"/>
  <c r="Q45" i="21"/>
  <c r="P45" i="21"/>
  <c r="E45" i="21"/>
  <c r="S44" i="21"/>
  <c r="R44" i="21"/>
  <c r="Q44" i="21"/>
  <c r="P44" i="21"/>
  <c r="E44" i="21"/>
  <c r="U43" i="21"/>
  <c r="S43" i="21"/>
  <c r="R43" i="21"/>
  <c r="Q43" i="21"/>
  <c r="P43" i="21"/>
  <c r="E43" i="21"/>
  <c r="T43" i="21" s="1"/>
  <c r="U42" i="21"/>
  <c r="T42" i="21"/>
  <c r="S42" i="21"/>
  <c r="R42" i="21"/>
  <c r="Q42" i="21"/>
  <c r="P42" i="21"/>
  <c r="E42" i="21"/>
  <c r="V40" i="21"/>
  <c r="S40" i="21"/>
  <c r="R40" i="21"/>
  <c r="O40" i="21"/>
  <c r="N40" i="21"/>
  <c r="M40" i="21"/>
  <c r="L40" i="21"/>
  <c r="K40" i="21"/>
  <c r="J40" i="21"/>
  <c r="I40" i="21"/>
  <c r="Q40" i="21" s="1"/>
  <c r="H40" i="21"/>
  <c r="G40" i="21"/>
  <c r="F40" i="21"/>
  <c r="C40" i="21"/>
  <c r="B40" i="21"/>
  <c r="E40" i="21" s="1"/>
  <c r="U39" i="21"/>
  <c r="T39" i="21"/>
  <c r="S39" i="21"/>
  <c r="R39" i="21"/>
  <c r="Q39" i="21"/>
  <c r="P39" i="21"/>
  <c r="E39" i="21"/>
  <c r="T38" i="21"/>
  <c r="S38" i="21"/>
  <c r="R38" i="21"/>
  <c r="Q38" i="21"/>
  <c r="P38" i="21"/>
  <c r="E38" i="21"/>
  <c r="U38" i="21" s="1"/>
  <c r="S37" i="21"/>
  <c r="R37" i="21"/>
  <c r="Q37" i="21"/>
  <c r="P37" i="21"/>
  <c r="E37" i="21"/>
  <c r="U37" i="21" s="1"/>
  <c r="S36" i="21"/>
  <c r="R36" i="21"/>
  <c r="Q36" i="21"/>
  <c r="P36" i="21"/>
  <c r="E36" i="21"/>
  <c r="T36" i="21" s="1"/>
  <c r="S35" i="21"/>
  <c r="R35" i="21"/>
  <c r="Q35" i="21"/>
  <c r="U35" i="21" s="1"/>
  <c r="P35" i="21"/>
  <c r="E35" i="21"/>
  <c r="V33" i="21"/>
  <c r="S33" i="21"/>
  <c r="R33" i="21"/>
  <c r="O33" i="21"/>
  <c r="N33" i="21"/>
  <c r="M33" i="21"/>
  <c r="L33" i="21"/>
  <c r="K33" i="21"/>
  <c r="J33" i="21"/>
  <c r="I33" i="21"/>
  <c r="H33" i="21"/>
  <c r="P33" i="21" s="1"/>
  <c r="G33" i="21"/>
  <c r="F33" i="21"/>
  <c r="C33" i="21"/>
  <c r="B33" i="21"/>
  <c r="T32" i="21"/>
  <c r="S32" i="21"/>
  <c r="R32" i="21"/>
  <c r="Q32" i="21"/>
  <c r="P32" i="21"/>
  <c r="E32" i="21"/>
  <c r="U32" i="21" s="1"/>
  <c r="V30" i="21"/>
  <c r="R30" i="21"/>
  <c r="O30" i="21"/>
  <c r="N30" i="21"/>
  <c r="M30" i="21"/>
  <c r="S30" i="21" s="1"/>
  <c r="L30" i="21"/>
  <c r="K30" i="21"/>
  <c r="J30" i="21"/>
  <c r="I30" i="21"/>
  <c r="H30" i="21"/>
  <c r="G30" i="21"/>
  <c r="F30" i="21"/>
  <c r="C30" i="21"/>
  <c r="B30" i="21"/>
  <c r="S29" i="21"/>
  <c r="R29" i="21"/>
  <c r="Q29" i="21"/>
  <c r="P29" i="21"/>
  <c r="E29" i="21"/>
  <c r="S28" i="21"/>
  <c r="R28" i="21"/>
  <c r="Q28" i="21"/>
  <c r="P28" i="21"/>
  <c r="E28" i="21"/>
  <c r="S27" i="21"/>
  <c r="R27" i="21"/>
  <c r="Q27" i="21"/>
  <c r="P27" i="21"/>
  <c r="E27" i="21"/>
  <c r="T27" i="21" s="1"/>
  <c r="S26" i="21"/>
  <c r="R26" i="21"/>
  <c r="Q26" i="21"/>
  <c r="P26" i="21"/>
  <c r="E26" i="21"/>
  <c r="V24" i="21"/>
  <c r="R24" i="21"/>
  <c r="O24" i="21"/>
  <c r="N24" i="21"/>
  <c r="M24" i="21"/>
  <c r="L24" i="21"/>
  <c r="K24" i="21"/>
  <c r="J24" i="21"/>
  <c r="I24" i="21"/>
  <c r="H24" i="21"/>
  <c r="G24" i="21"/>
  <c r="F24" i="21"/>
  <c r="E24" i="21"/>
  <c r="C24" i="21"/>
  <c r="B24" i="21"/>
  <c r="S23" i="21"/>
  <c r="R23" i="21"/>
  <c r="Q23" i="21"/>
  <c r="P23" i="21"/>
  <c r="E23" i="21"/>
  <c r="U23" i="21" s="1"/>
  <c r="S22" i="21"/>
  <c r="R22" i="21"/>
  <c r="Q22" i="21"/>
  <c r="P22" i="21"/>
  <c r="E22" i="21"/>
  <c r="S21" i="21"/>
  <c r="R21" i="21"/>
  <c r="Q21" i="21"/>
  <c r="P21" i="21"/>
  <c r="E21" i="21"/>
  <c r="S20" i="21"/>
  <c r="R20" i="21"/>
  <c r="Q20" i="21"/>
  <c r="P20" i="21"/>
  <c r="E20" i="21"/>
  <c r="S19" i="21"/>
  <c r="R19" i="21"/>
  <c r="Q19" i="21"/>
  <c r="P19" i="21"/>
  <c r="E19" i="21"/>
  <c r="S18" i="21"/>
  <c r="R18" i="21"/>
  <c r="Q18" i="21"/>
  <c r="P18" i="21"/>
  <c r="E18" i="21"/>
  <c r="U17" i="21"/>
  <c r="T17" i="21"/>
  <c r="S17" i="21"/>
  <c r="R17" i="21"/>
  <c r="Q17" i="21"/>
  <c r="P17" i="21"/>
  <c r="E17" i="21"/>
  <c r="V15" i="21"/>
  <c r="O15" i="21"/>
  <c r="N15" i="21"/>
  <c r="M15" i="21"/>
  <c r="S15" i="21" s="1"/>
  <c r="L15" i="21"/>
  <c r="K15" i="21"/>
  <c r="J15" i="21"/>
  <c r="I15" i="21"/>
  <c r="H15" i="21"/>
  <c r="G15" i="21"/>
  <c r="F15" i="21"/>
  <c r="C15" i="21"/>
  <c r="B15" i="21"/>
  <c r="S14" i="21"/>
  <c r="R14" i="21"/>
  <c r="Q14" i="21"/>
  <c r="P14" i="21"/>
  <c r="E14" i="21"/>
  <c r="S13" i="21"/>
  <c r="R13" i="21"/>
  <c r="Q13" i="21"/>
  <c r="P13" i="21"/>
  <c r="E13" i="21"/>
  <c r="U12" i="21"/>
  <c r="S12" i="21"/>
  <c r="R12" i="21"/>
  <c r="Q12" i="21"/>
  <c r="P12" i="21"/>
  <c r="E12" i="21"/>
  <c r="T12" i="21" s="1"/>
  <c r="U11" i="21"/>
  <c r="T11" i="21"/>
  <c r="S11" i="21"/>
  <c r="R11" i="21"/>
  <c r="Q11" i="21"/>
  <c r="P11" i="21"/>
  <c r="E11" i="21"/>
  <c r="S10" i="21"/>
  <c r="R10" i="21"/>
  <c r="Q10" i="21"/>
  <c r="P10" i="21"/>
  <c r="E10" i="21"/>
  <c r="S9" i="21"/>
  <c r="R9" i="21"/>
  <c r="Q9" i="21"/>
  <c r="P9" i="21"/>
  <c r="E9" i="21"/>
  <c r="U94" i="20"/>
  <c r="S94" i="20"/>
  <c r="R94" i="20"/>
  <c r="Q94" i="20"/>
  <c r="P94" i="20"/>
  <c r="E94" i="20"/>
  <c r="T94" i="20" s="1"/>
  <c r="U93" i="20"/>
  <c r="T93" i="20"/>
  <c r="S93" i="20"/>
  <c r="R93" i="20"/>
  <c r="Q93" i="20"/>
  <c r="P93" i="20"/>
  <c r="E93" i="20"/>
  <c r="S92" i="20"/>
  <c r="R92" i="20"/>
  <c r="Q92" i="20"/>
  <c r="P92" i="20"/>
  <c r="E92" i="20"/>
  <c r="S91" i="20"/>
  <c r="R91" i="20"/>
  <c r="Q91" i="20"/>
  <c r="P91" i="20"/>
  <c r="E91" i="20"/>
  <c r="S90" i="20"/>
  <c r="R90" i="20"/>
  <c r="Q90" i="20"/>
  <c r="P90" i="20"/>
  <c r="E90" i="20"/>
  <c r="S89" i="20"/>
  <c r="R89" i="20"/>
  <c r="Q89" i="20"/>
  <c r="P89" i="20"/>
  <c r="E89" i="20"/>
  <c r="S88" i="20"/>
  <c r="R88" i="20"/>
  <c r="Q88" i="20"/>
  <c r="P88" i="20"/>
  <c r="E88" i="20"/>
  <c r="S87" i="20"/>
  <c r="R87" i="20"/>
  <c r="Q87" i="20"/>
  <c r="P87" i="20"/>
  <c r="E87" i="20"/>
  <c r="V73" i="20"/>
  <c r="O73" i="20"/>
  <c r="N73" i="20"/>
  <c r="M73" i="20"/>
  <c r="S73" i="20" s="1"/>
  <c r="L73" i="20"/>
  <c r="K73" i="20"/>
  <c r="J73" i="20"/>
  <c r="I73" i="20"/>
  <c r="H73" i="20"/>
  <c r="G73" i="20"/>
  <c r="F73" i="20"/>
  <c r="C73" i="20"/>
  <c r="B73" i="20"/>
  <c r="V72" i="20"/>
  <c r="R72" i="20"/>
  <c r="O72" i="20"/>
  <c r="S72" i="20" s="1"/>
  <c r="N72" i="20"/>
  <c r="M72" i="20"/>
  <c r="L72" i="20"/>
  <c r="K72" i="20"/>
  <c r="J72" i="20"/>
  <c r="I72" i="20"/>
  <c r="Q72" i="20" s="1"/>
  <c r="H72" i="20"/>
  <c r="P72" i="20" s="1"/>
  <c r="G72" i="20"/>
  <c r="F72" i="20"/>
  <c r="C72" i="20"/>
  <c r="B72" i="20"/>
  <c r="E72" i="20" s="1"/>
  <c r="V71" i="20"/>
  <c r="O71" i="20"/>
  <c r="N71" i="20"/>
  <c r="M71" i="20"/>
  <c r="S71" i="20" s="1"/>
  <c r="L71" i="20"/>
  <c r="K71" i="20"/>
  <c r="J71" i="20"/>
  <c r="I71" i="20"/>
  <c r="H71" i="20"/>
  <c r="G71" i="20"/>
  <c r="F71" i="20"/>
  <c r="C71" i="20"/>
  <c r="B71" i="20"/>
  <c r="S70" i="20"/>
  <c r="R70" i="20"/>
  <c r="Q70" i="20"/>
  <c r="P70" i="20"/>
  <c r="E70" i="20"/>
  <c r="S69" i="20"/>
  <c r="R69" i="20"/>
  <c r="Q69" i="20"/>
  <c r="P69" i="20"/>
  <c r="E69" i="20"/>
  <c r="V67" i="20"/>
  <c r="O67" i="20"/>
  <c r="N67" i="20"/>
  <c r="M67" i="20"/>
  <c r="L67" i="20"/>
  <c r="K67" i="20"/>
  <c r="J67" i="20"/>
  <c r="I67" i="20"/>
  <c r="H67" i="20"/>
  <c r="G67" i="20"/>
  <c r="F67" i="20"/>
  <c r="C67" i="20"/>
  <c r="B67" i="20"/>
  <c r="V66" i="20"/>
  <c r="S66" i="20"/>
  <c r="R66" i="20"/>
  <c r="O66" i="20"/>
  <c r="N66" i="20"/>
  <c r="M66" i="20"/>
  <c r="L66" i="20"/>
  <c r="K66" i="20"/>
  <c r="J66" i="20"/>
  <c r="I66" i="20"/>
  <c r="H66" i="20"/>
  <c r="P66" i="20" s="1"/>
  <c r="G66" i="20"/>
  <c r="F66" i="20"/>
  <c r="C66" i="20"/>
  <c r="B66" i="20"/>
  <c r="E66" i="20" s="1"/>
  <c r="U65" i="20"/>
  <c r="S65" i="20"/>
  <c r="R65" i="20"/>
  <c r="Q65" i="20"/>
  <c r="P65" i="20"/>
  <c r="E65" i="20"/>
  <c r="T65" i="20" s="1"/>
  <c r="S64" i="20"/>
  <c r="R64" i="20"/>
  <c r="Q64" i="20"/>
  <c r="P64" i="20"/>
  <c r="E64" i="20"/>
  <c r="S63" i="20"/>
  <c r="R63" i="20"/>
  <c r="Q63" i="20"/>
  <c r="P63" i="20"/>
  <c r="E63" i="20"/>
  <c r="U62" i="20"/>
  <c r="T62" i="20"/>
  <c r="S62" i="20"/>
  <c r="R62" i="20"/>
  <c r="Q62" i="20"/>
  <c r="P62" i="20"/>
  <c r="E62" i="20"/>
  <c r="U61" i="20"/>
  <c r="T61" i="20"/>
  <c r="S61" i="20"/>
  <c r="R61" i="20"/>
  <c r="Q61" i="20"/>
  <c r="P61" i="20"/>
  <c r="E61" i="20"/>
  <c r="V59" i="20"/>
  <c r="O59" i="20"/>
  <c r="N59" i="20"/>
  <c r="M59" i="20"/>
  <c r="S59" i="20" s="1"/>
  <c r="L59" i="20"/>
  <c r="R59" i="20" s="1"/>
  <c r="K59" i="20"/>
  <c r="J59" i="20"/>
  <c r="I59" i="20"/>
  <c r="H59" i="20"/>
  <c r="G59" i="20"/>
  <c r="F59" i="20"/>
  <c r="C59" i="20"/>
  <c r="B59" i="20"/>
  <c r="S58" i="20"/>
  <c r="R58" i="20"/>
  <c r="Q58" i="20"/>
  <c r="P58" i="20"/>
  <c r="E58" i="20"/>
  <c r="U58" i="20" s="1"/>
  <c r="S57" i="20"/>
  <c r="R57" i="20"/>
  <c r="Q57" i="20"/>
  <c r="P57" i="20"/>
  <c r="E57" i="20"/>
  <c r="U57" i="20" s="1"/>
  <c r="U56" i="20"/>
  <c r="S56" i="20"/>
  <c r="R56" i="20"/>
  <c r="Q56" i="20"/>
  <c r="P56" i="20"/>
  <c r="E56" i="20"/>
  <c r="T56" i="20" s="1"/>
  <c r="S55" i="20"/>
  <c r="R55" i="20"/>
  <c r="Q55" i="20"/>
  <c r="P55" i="20"/>
  <c r="E55" i="20"/>
  <c r="V53" i="20"/>
  <c r="R53" i="20"/>
  <c r="O53" i="20"/>
  <c r="N53" i="20"/>
  <c r="M53" i="20"/>
  <c r="S53" i="20" s="1"/>
  <c r="L53" i="20"/>
  <c r="K53" i="20"/>
  <c r="J53" i="20"/>
  <c r="I53" i="20"/>
  <c r="H53" i="20"/>
  <c r="G53" i="20"/>
  <c r="F53" i="20"/>
  <c r="C53" i="20"/>
  <c r="B53" i="20"/>
  <c r="E53" i="20" s="1"/>
  <c r="U52" i="20"/>
  <c r="T52" i="20"/>
  <c r="S52" i="20"/>
  <c r="R52" i="20"/>
  <c r="Q52" i="20"/>
  <c r="P52" i="20"/>
  <c r="E52" i="20"/>
  <c r="S51" i="20"/>
  <c r="R51" i="20"/>
  <c r="Q51" i="20"/>
  <c r="P51" i="20"/>
  <c r="E51" i="20"/>
  <c r="S50" i="20"/>
  <c r="R50" i="20"/>
  <c r="Q50" i="20"/>
  <c r="P50" i="20"/>
  <c r="E50" i="20"/>
  <c r="S49" i="20"/>
  <c r="R49" i="20"/>
  <c r="Q49" i="20"/>
  <c r="P49" i="20"/>
  <c r="E49" i="20"/>
  <c r="T49" i="20" s="1"/>
  <c r="S48" i="20"/>
  <c r="R48" i="20"/>
  <c r="Q48" i="20"/>
  <c r="P48" i="20"/>
  <c r="E48" i="20"/>
  <c r="S47" i="20"/>
  <c r="R47" i="20"/>
  <c r="Q47" i="20"/>
  <c r="P47" i="20"/>
  <c r="E47" i="20"/>
  <c r="U46" i="20"/>
  <c r="S46" i="20"/>
  <c r="R46" i="20"/>
  <c r="Q46" i="20"/>
  <c r="P46" i="20"/>
  <c r="E46" i="20"/>
  <c r="T46" i="20" s="1"/>
  <c r="T45" i="20"/>
  <c r="S45" i="20"/>
  <c r="R45" i="20"/>
  <c r="Q45" i="20"/>
  <c r="P45" i="20"/>
  <c r="E45" i="20"/>
  <c r="U45" i="20" s="1"/>
  <c r="U44" i="20"/>
  <c r="S44" i="20"/>
  <c r="R44" i="20"/>
  <c r="Q44" i="20"/>
  <c r="P44" i="20"/>
  <c r="E44" i="20"/>
  <c r="T44" i="20" s="1"/>
  <c r="S43" i="20"/>
  <c r="R43" i="20"/>
  <c r="Q43" i="20"/>
  <c r="P43" i="20"/>
  <c r="E43" i="20"/>
  <c r="T43" i="20" s="1"/>
  <c r="S42" i="20"/>
  <c r="R42" i="20"/>
  <c r="Q42" i="20"/>
  <c r="P42" i="20"/>
  <c r="E42" i="20"/>
  <c r="V40" i="20"/>
  <c r="O40" i="20"/>
  <c r="N40" i="20"/>
  <c r="M40" i="20"/>
  <c r="S40" i="20" s="1"/>
  <c r="L40" i="20"/>
  <c r="K40" i="20"/>
  <c r="J40" i="20"/>
  <c r="I40" i="20"/>
  <c r="H40" i="20"/>
  <c r="G40" i="20"/>
  <c r="F40" i="20"/>
  <c r="C40" i="20"/>
  <c r="E40" i="20" s="1"/>
  <c r="B40" i="20"/>
  <c r="S39" i="20"/>
  <c r="R39" i="20"/>
  <c r="Q39" i="20"/>
  <c r="P39" i="20"/>
  <c r="E39" i="20"/>
  <c r="S38" i="20"/>
  <c r="R38" i="20"/>
  <c r="Q38" i="20"/>
  <c r="P38" i="20"/>
  <c r="E38" i="20"/>
  <c r="S37" i="20"/>
  <c r="R37" i="20"/>
  <c r="Q37" i="20"/>
  <c r="P37" i="20"/>
  <c r="E37" i="20"/>
  <c r="S36" i="20"/>
  <c r="R36" i="20"/>
  <c r="Q36" i="20"/>
  <c r="P36" i="20"/>
  <c r="E36" i="20"/>
  <c r="U35" i="20"/>
  <c r="S35" i="20"/>
  <c r="R35" i="20"/>
  <c r="Q35" i="20"/>
  <c r="P35" i="20"/>
  <c r="E35" i="20"/>
  <c r="V33" i="20"/>
  <c r="O33" i="20"/>
  <c r="S33" i="20" s="1"/>
  <c r="N33" i="20"/>
  <c r="M33" i="20"/>
  <c r="L33" i="20"/>
  <c r="R33" i="20" s="1"/>
  <c r="K33" i="20"/>
  <c r="J33" i="20"/>
  <c r="I33" i="20"/>
  <c r="H33" i="20"/>
  <c r="G33" i="20"/>
  <c r="F33" i="20"/>
  <c r="C33" i="20"/>
  <c r="B33" i="20"/>
  <c r="E33" i="20" s="1"/>
  <c r="S32" i="20"/>
  <c r="R32" i="20"/>
  <c r="Q32" i="20"/>
  <c r="P32" i="20"/>
  <c r="E32" i="20"/>
  <c r="V30" i="20"/>
  <c r="O30" i="20"/>
  <c r="N30" i="20"/>
  <c r="M30" i="20"/>
  <c r="S30" i="20" s="1"/>
  <c r="L30" i="20"/>
  <c r="R30" i="20" s="1"/>
  <c r="K30" i="20"/>
  <c r="J30" i="20"/>
  <c r="I30" i="20"/>
  <c r="Q30" i="20" s="1"/>
  <c r="H30" i="20"/>
  <c r="G30" i="20"/>
  <c r="F30" i="20"/>
  <c r="C30" i="20"/>
  <c r="B30" i="20"/>
  <c r="E30" i="20" s="1"/>
  <c r="U29" i="20"/>
  <c r="S29" i="20"/>
  <c r="R29" i="20"/>
  <c r="Q29" i="20"/>
  <c r="P29" i="20"/>
  <c r="E29" i="20"/>
  <c r="T29" i="20" s="1"/>
  <c r="T28" i="20"/>
  <c r="S28" i="20"/>
  <c r="R28" i="20"/>
  <c r="Q28" i="20"/>
  <c r="P28" i="20"/>
  <c r="E28" i="20"/>
  <c r="U28" i="20" s="1"/>
  <c r="S27" i="20"/>
  <c r="R27" i="20"/>
  <c r="Q27" i="20"/>
  <c r="P27" i="20"/>
  <c r="E27" i="20"/>
  <c r="S26" i="20"/>
  <c r="R26" i="20"/>
  <c r="Q26" i="20"/>
  <c r="P26" i="20"/>
  <c r="E26" i="20"/>
  <c r="U26" i="20" s="1"/>
  <c r="V24" i="20"/>
  <c r="O24" i="20"/>
  <c r="N24" i="20"/>
  <c r="M24" i="20"/>
  <c r="L24" i="20"/>
  <c r="R24" i="20" s="1"/>
  <c r="K24" i="20"/>
  <c r="J24" i="20"/>
  <c r="I24" i="20"/>
  <c r="H24" i="20"/>
  <c r="P24" i="20" s="1"/>
  <c r="G24" i="20"/>
  <c r="F24" i="20"/>
  <c r="C24" i="20"/>
  <c r="B24" i="20"/>
  <c r="E24" i="20" s="1"/>
  <c r="S23" i="20"/>
  <c r="R23" i="20"/>
  <c r="Q23" i="20"/>
  <c r="P23" i="20"/>
  <c r="E23" i="20"/>
  <c r="U23" i="20" s="1"/>
  <c r="S22" i="20"/>
  <c r="R22" i="20"/>
  <c r="Q22" i="20"/>
  <c r="P22" i="20"/>
  <c r="E22" i="20"/>
  <c r="U22" i="20" s="1"/>
  <c r="T21" i="20"/>
  <c r="S21" i="20"/>
  <c r="R21" i="20"/>
  <c r="Q21" i="20"/>
  <c r="U21" i="20" s="1"/>
  <c r="P21" i="20"/>
  <c r="E21" i="20"/>
  <c r="S20" i="20"/>
  <c r="R20" i="20"/>
  <c r="Q20" i="20"/>
  <c r="U20" i="20" s="1"/>
  <c r="P20" i="20"/>
  <c r="T20" i="20" s="1"/>
  <c r="E20" i="20"/>
  <c r="S19" i="20"/>
  <c r="R19" i="20"/>
  <c r="Q19" i="20"/>
  <c r="P19" i="20"/>
  <c r="E19" i="20"/>
  <c r="S18" i="20"/>
  <c r="R18" i="20"/>
  <c r="Q18" i="20"/>
  <c r="P18" i="20"/>
  <c r="E18" i="20"/>
  <c r="S17" i="20"/>
  <c r="R17" i="20"/>
  <c r="Q17" i="20"/>
  <c r="P17" i="20"/>
  <c r="E17" i="20"/>
  <c r="V15" i="20"/>
  <c r="O15" i="20"/>
  <c r="N15" i="20"/>
  <c r="M15" i="20"/>
  <c r="S15" i="20" s="1"/>
  <c r="L15" i="20"/>
  <c r="R15" i="20" s="1"/>
  <c r="K15" i="20"/>
  <c r="J15" i="20"/>
  <c r="I15" i="20"/>
  <c r="H15" i="20"/>
  <c r="G15" i="20"/>
  <c r="F15" i="20"/>
  <c r="C15" i="20"/>
  <c r="B15" i="20"/>
  <c r="E15" i="20" s="1"/>
  <c r="S14" i="20"/>
  <c r="R14" i="20"/>
  <c r="Q14" i="20"/>
  <c r="P14" i="20"/>
  <c r="E14" i="20"/>
  <c r="S13" i="20"/>
  <c r="R13" i="20"/>
  <c r="Q13" i="20"/>
  <c r="P13" i="20"/>
  <c r="E13" i="20"/>
  <c r="T13" i="20" s="1"/>
  <c r="S12" i="20"/>
  <c r="R12" i="20"/>
  <c r="Q12" i="20"/>
  <c r="P12" i="20"/>
  <c r="E12" i="20"/>
  <c r="S11" i="20"/>
  <c r="R11" i="20"/>
  <c r="Q11" i="20"/>
  <c r="P11" i="20"/>
  <c r="E11" i="20"/>
  <c r="U11" i="20" s="1"/>
  <c r="S10" i="20"/>
  <c r="R10" i="20"/>
  <c r="Q10" i="20"/>
  <c r="P10" i="20"/>
  <c r="E10" i="20"/>
  <c r="S9" i="20"/>
  <c r="R9" i="20"/>
  <c r="Q9" i="20"/>
  <c r="P9" i="20"/>
  <c r="E9" i="20"/>
  <c r="S94" i="19"/>
  <c r="R94" i="19"/>
  <c r="Q94" i="19"/>
  <c r="P94" i="19"/>
  <c r="E94" i="19"/>
  <c r="T93" i="19"/>
  <c r="S93" i="19"/>
  <c r="R93" i="19"/>
  <c r="Q93" i="19"/>
  <c r="P93" i="19"/>
  <c r="E93" i="19"/>
  <c r="U93" i="19" s="1"/>
  <c r="S92" i="19"/>
  <c r="R92" i="19"/>
  <c r="Q92" i="19"/>
  <c r="P92" i="19"/>
  <c r="E92" i="19"/>
  <c r="S91" i="19"/>
  <c r="R91" i="19"/>
  <c r="Q91" i="19"/>
  <c r="P91" i="19"/>
  <c r="E91" i="19"/>
  <c r="S90" i="19"/>
  <c r="R90" i="19"/>
  <c r="Q90" i="19"/>
  <c r="P90" i="19"/>
  <c r="E90" i="19"/>
  <c r="U89" i="19"/>
  <c r="T89" i="19"/>
  <c r="S89" i="19"/>
  <c r="R89" i="19"/>
  <c r="Q89" i="19"/>
  <c r="P89" i="19"/>
  <c r="E89" i="19"/>
  <c r="T88" i="19"/>
  <c r="S88" i="19"/>
  <c r="R88" i="19"/>
  <c r="Q88" i="19"/>
  <c r="P88" i="19"/>
  <c r="E88" i="19"/>
  <c r="U88" i="19" s="1"/>
  <c r="U87" i="19"/>
  <c r="S87" i="19"/>
  <c r="R87" i="19"/>
  <c r="Q87" i="19"/>
  <c r="P87" i="19"/>
  <c r="E87" i="19"/>
  <c r="T87" i="19" s="1"/>
  <c r="V73" i="19"/>
  <c r="O73" i="19"/>
  <c r="N73" i="19"/>
  <c r="M73" i="19"/>
  <c r="S73" i="19" s="1"/>
  <c r="L73" i="19"/>
  <c r="K73" i="19"/>
  <c r="J73" i="19"/>
  <c r="I73" i="19"/>
  <c r="H73" i="19"/>
  <c r="G73" i="19"/>
  <c r="F73" i="19"/>
  <c r="C73" i="19"/>
  <c r="B73" i="19"/>
  <c r="V72" i="19"/>
  <c r="S72" i="19"/>
  <c r="O72" i="19"/>
  <c r="N72" i="19"/>
  <c r="M72" i="19"/>
  <c r="L72" i="19"/>
  <c r="R72" i="19" s="1"/>
  <c r="K72" i="19"/>
  <c r="J72" i="19"/>
  <c r="I72" i="19"/>
  <c r="Q72" i="19" s="1"/>
  <c r="H72" i="19"/>
  <c r="G72" i="19"/>
  <c r="F72" i="19"/>
  <c r="C72" i="19"/>
  <c r="B72" i="19"/>
  <c r="E72" i="19" s="1"/>
  <c r="V71" i="19"/>
  <c r="S71" i="19"/>
  <c r="O71" i="19"/>
  <c r="N71" i="19"/>
  <c r="M71" i="19"/>
  <c r="L71" i="19"/>
  <c r="K71" i="19"/>
  <c r="J71" i="19"/>
  <c r="I71" i="19"/>
  <c r="Q71" i="19" s="1"/>
  <c r="H71" i="19"/>
  <c r="P71" i="19" s="1"/>
  <c r="G71" i="19"/>
  <c r="F71" i="19"/>
  <c r="C71" i="19"/>
  <c r="B71" i="19"/>
  <c r="S70" i="19"/>
  <c r="R70" i="19"/>
  <c r="Q70" i="19"/>
  <c r="P70" i="19"/>
  <c r="E70" i="19"/>
  <c r="S69" i="19"/>
  <c r="R69" i="19"/>
  <c r="Q69" i="19"/>
  <c r="P69" i="19"/>
  <c r="E69" i="19"/>
  <c r="V67" i="19"/>
  <c r="O67" i="19"/>
  <c r="N67" i="19"/>
  <c r="M67" i="19"/>
  <c r="L67" i="19"/>
  <c r="R67" i="19" s="1"/>
  <c r="K67" i="19"/>
  <c r="J67" i="19"/>
  <c r="I67" i="19"/>
  <c r="H67" i="19"/>
  <c r="G67" i="19"/>
  <c r="F67" i="19"/>
  <c r="C67" i="19"/>
  <c r="B67" i="19"/>
  <c r="E67" i="19" s="1"/>
  <c r="V66" i="19"/>
  <c r="R66" i="19"/>
  <c r="O66" i="19"/>
  <c r="N66" i="19"/>
  <c r="M66" i="19"/>
  <c r="S66" i="19" s="1"/>
  <c r="L66" i="19"/>
  <c r="K66" i="19"/>
  <c r="J66" i="19"/>
  <c r="I66" i="19"/>
  <c r="H66" i="19"/>
  <c r="G66" i="19"/>
  <c r="F66" i="19"/>
  <c r="E66" i="19"/>
  <c r="C66" i="19"/>
  <c r="B66" i="19"/>
  <c r="U65" i="19"/>
  <c r="S65" i="19"/>
  <c r="R65" i="19"/>
  <c r="Q65" i="19"/>
  <c r="P65" i="19"/>
  <c r="E65" i="19"/>
  <c r="T65" i="19" s="1"/>
  <c r="S64" i="19"/>
  <c r="R64" i="19"/>
  <c r="Q64" i="19"/>
  <c r="P64" i="19"/>
  <c r="E64" i="19"/>
  <c r="S63" i="19"/>
  <c r="R63" i="19"/>
  <c r="Q63" i="19"/>
  <c r="P63" i="19"/>
  <c r="E63" i="19"/>
  <c r="S62" i="19"/>
  <c r="R62" i="19"/>
  <c r="Q62" i="19"/>
  <c r="P62" i="19"/>
  <c r="E62" i="19"/>
  <c r="T62" i="19" s="1"/>
  <c r="S61" i="19"/>
  <c r="R61" i="19"/>
  <c r="Q61" i="19"/>
  <c r="P61" i="19"/>
  <c r="E61" i="19"/>
  <c r="V59" i="19"/>
  <c r="O59" i="19"/>
  <c r="N59" i="19"/>
  <c r="M59" i="19"/>
  <c r="S59" i="19" s="1"/>
  <c r="L59" i="19"/>
  <c r="R59" i="19" s="1"/>
  <c r="K59" i="19"/>
  <c r="J59" i="19"/>
  <c r="I59" i="19"/>
  <c r="H59" i="19"/>
  <c r="G59" i="19"/>
  <c r="F59" i="19"/>
  <c r="C59" i="19"/>
  <c r="B59" i="19"/>
  <c r="E59" i="19" s="1"/>
  <c r="S58" i="19"/>
  <c r="R58" i="19"/>
  <c r="Q58" i="19"/>
  <c r="P58" i="19"/>
  <c r="E58" i="19"/>
  <c r="S57" i="19"/>
  <c r="R57" i="19"/>
  <c r="Q57" i="19"/>
  <c r="P57" i="19"/>
  <c r="E57" i="19"/>
  <c r="U56" i="19"/>
  <c r="T56" i="19"/>
  <c r="S56" i="19"/>
  <c r="R56" i="19"/>
  <c r="Q56" i="19"/>
  <c r="P56" i="19"/>
  <c r="E56" i="19"/>
  <c r="U55" i="19"/>
  <c r="T55" i="19"/>
  <c r="S55" i="19"/>
  <c r="R55" i="19"/>
  <c r="Q55" i="19"/>
  <c r="P55" i="19"/>
  <c r="E55" i="19"/>
  <c r="V53" i="19"/>
  <c r="S53" i="19"/>
  <c r="R53" i="19"/>
  <c r="O53" i="19"/>
  <c r="N53" i="19"/>
  <c r="M53" i="19"/>
  <c r="L53" i="19"/>
  <c r="K53" i="19"/>
  <c r="J53" i="19"/>
  <c r="I53" i="19"/>
  <c r="Q53" i="19" s="1"/>
  <c r="H53" i="19"/>
  <c r="P53" i="19" s="1"/>
  <c r="G53" i="19"/>
  <c r="F53" i="19"/>
  <c r="C53" i="19"/>
  <c r="B53" i="19"/>
  <c r="E53" i="19" s="1"/>
  <c r="T52" i="19"/>
  <c r="S52" i="19"/>
  <c r="R52" i="19"/>
  <c r="Q52" i="19"/>
  <c r="P52" i="19"/>
  <c r="E52" i="19"/>
  <c r="U52" i="19" s="1"/>
  <c r="U51" i="19"/>
  <c r="T51" i="19"/>
  <c r="S51" i="19"/>
  <c r="R51" i="19"/>
  <c r="Q51" i="19"/>
  <c r="P51" i="19"/>
  <c r="E51" i="19"/>
  <c r="S50" i="19"/>
  <c r="R50" i="19"/>
  <c r="Q50" i="19"/>
  <c r="P50" i="19"/>
  <c r="E50" i="19"/>
  <c r="U49" i="19"/>
  <c r="S49" i="19"/>
  <c r="R49" i="19"/>
  <c r="Q49" i="19"/>
  <c r="P49" i="19"/>
  <c r="E49" i="19"/>
  <c r="T49" i="19" s="1"/>
  <c r="S48" i="19"/>
  <c r="R48" i="19"/>
  <c r="Q48" i="19"/>
  <c r="P48" i="19"/>
  <c r="E48" i="19"/>
  <c r="S47" i="19"/>
  <c r="R47" i="19"/>
  <c r="Q47" i="19"/>
  <c r="P47" i="19"/>
  <c r="E47" i="19"/>
  <c r="S46" i="19"/>
  <c r="R46" i="19"/>
  <c r="Q46" i="19"/>
  <c r="P46" i="19"/>
  <c r="E46" i="19"/>
  <c r="U45" i="19"/>
  <c r="T45" i="19"/>
  <c r="S45" i="19"/>
  <c r="R45" i="19"/>
  <c r="Q45" i="19"/>
  <c r="P45" i="19"/>
  <c r="E45" i="19"/>
  <c r="T44" i="19"/>
  <c r="S44" i="19"/>
  <c r="R44" i="19"/>
  <c r="Q44" i="19"/>
  <c r="P44" i="19"/>
  <c r="E44" i="19"/>
  <c r="U44" i="19" s="1"/>
  <c r="S43" i="19"/>
  <c r="R43" i="19"/>
  <c r="Q43" i="19"/>
  <c r="P43" i="19"/>
  <c r="E43" i="19"/>
  <c r="U43" i="19" s="1"/>
  <c r="S42" i="19"/>
  <c r="R42" i="19"/>
  <c r="Q42" i="19"/>
  <c r="P42" i="19"/>
  <c r="E42" i="19"/>
  <c r="V40" i="19"/>
  <c r="O40" i="19"/>
  <c r="N40" i="19"/>
  <c r="M40" i="19"/>
  <c r="L40" i="19"/>
  <c r="K40" i="19"/>
  <c r="J40" i="19"/>
  <c r="I40" i="19"/>
  <c r="H40" i="19"/>
  <c r="P40" i="19" s="1"/>
  <c r="G40" i="19"/>
  <c r="F40" i="19"/>
  <c r="C40" i="19"/>
  <c r="B40" i="19"/>
  <c r="E40" i="19" s="1"/>
  <c r="S39" i="19"/>
  <c r="R39" i="19"/>
  <c r="Q39" i="19"/>
  <c r="P39" i="19"/>
  <c r="E39" i="19"/>
  <c r="U39" i="19" s="1"/>
  <c r="S38" i="19"/>
  <c r="R38" i="19"/>
  <c r="Q38" i="19"/>
  <c r="P38" i="19"/>
  <c r="E38" i="19"/>
  <c r="U37" i="19"/>
  <c r="T37" i="19"/>
  <c r="S37" i="19"/>
  <c r="R37" i="19"/>
  <c r="Q37" i="19"/>
  <c r="P37" i="19"/>
  <c r="E37" i="19"/>
  <c r="U36" i="19"/>
  <c r="S36" i="19"/>
  <c r="R36" i="19"/>
  <c r="Q36" i="19"/>
  <c r="P36" i="19"/>
  <c r="E36" i="19"/>
  <c r="T36" i="19" s="1"/>
  <c r="S35" i="19"/>
  <c r="R35" i="19"/>
  <c r="Q35" i="19"/>
  <c r="P35" i="19"/>
  <c r="E35" i="19"/>
  <c r="T35" i="19" s="1"/>
  <c r="V33" i="19"/>
  <c r="O33" i="19"/>
  <c r="N33" i="19"/>
  <c r="M33" i="19"/>
  <c r="L33" i="19"/>
  <c r="R33" i="19" s="1"/>
  <c r="K33" i="19"/>
  <c r="J33" i="19"/>
  <c r="I33" i="19"/>
  <c r="H33" i="19"/>
  <c r="G33" i="19"/>
  <c r="F33" i="19"/>
  <c r="C33" i="19"/>
  <c r="B33" i="19"/>
  <c r="U32" i="19"/>
  <c r="T32" i="19"/>
  <c r="S32" i="19"/>
  <c r="R32" i="19"/>
  <c r="Q32" i="19"/>
  <c r="P32" i="19"/>
  <c r="E32" i="19"/>
  <c r="V30" i="19"/>
  <c r="S30" i="19"/>
  <c r="R30" i="19"/>
  <c r="O30" i="19"/>
  <c r="N30" i="19"/>
  <c r="M30" i="19"/>
  <c r="L30" i="19"/>
  <c r="K30" i="19"/>
  <c r="J30" i="19"/>
  <c r="I30" i="19"/>
  <c r="H30" i="19"/>
  <c r="G30" i="19"/>
  <c r="F30" i="19"/>
  <c r="C30" i="19"/>
  <c r="B30" i="19"/>
  <c r="E30" i="19" s="1"/>
  <c r="U29" i="19"/>
  <c r="T29" i="19"/>
  <c r="S29" i="19"/>
  <c r="R29" i="19"/>
  <c r="Q29" i="19"/>
  <c r="P29" i="19"/>
  <c r="E29" i="19"/>
  <c r="U28" i="19"/>
  <c r="T28" i="19"/>
  <c r="S28" i="19"/>
  <c r="R28" i="19"/>
  <c r="Q28" i="19"/>
  <c r="P28" i="19"/>
  <c r="E28" i="19"/>
  <c r="S27" i="19"/>
  <c r="R27" i="19"/>
  <c r="Q27" i="19"/>
  <c r="P27" i="19"/>
  <c r="E27" i="19"/>
  <c r="U27" i="19" s="1"/>
  <c r="S26" i="19"/>
  <c r="R26" i="19"/>
  <c r="Q26" i="19"/>
  <c r="P26" i="19"/>
  <c r="E26" i="19"/>
  <c r="V24" i="19"/>
  <c r="O24" i="19"/>
  <c r="N24" i="19"/>
  <c r="M24" i="19"/>
  <c r="S24" i="19" s="1"/>
  <c r="L24" i="19"/>
  <c r="R24" i="19" s="1"/>
  <c r="K24" i="19"/>
  <c r="J24" i="19"/>
  <c r="I24" i="19"/>
  <c r="H24" i="19"/>
  <c r="G24" i="19"/>
  <c r="F24" i="19"/>
  <c r="C24" i="19"/>
  <c r="B24" i="19"/>
  <c r="S23" i="19"/>
  <c r="R23" i="19"/>
  <c r="Q23" i="19"/>
  <c r="P23" i="19"/>
  <c r="E23" i="19"/>
  <c r="S22" i="19"/>
  <c r="R22" i="19"/>
  <c r="Q22" i="19"/>
  <c r="P22" i="19"/>
  <c r="E22" i="19"/>
  <c r="U21" i="19"/>
  <c r="T21" i="19"/>
  <c r="S21" i="19"/>
  <c r="R21" i="19"/>
  <c r="Q21" i="19"/>
  <c r="P21" i="19"/>
  <c r="E21" i="19"/>
  <c r="U20" i="19"/>
  <c r="T20" i="19"/>
  <c r="S20" i="19"/>
  <c r="R20" i="19"/>
  <c r="Q20" i="19"/>
  <c r="P20" i="19"/>
  <c r="E20" i="19"/>
  <c r="T19" i="19"/>
  <c r="S19" i="19"/>
  <c r="R19" i="19"/>
  <c r="Q19" i="19"/>
  <c r="P19" i="19"/>
  <c r="E19" i="19"/>
  <c r="U19" i="19" s="1"/>
  <c r="S18" i="19"/>
  <c r="R18" i="19"/>
  <c r="Q18" i="19"/>
  <c r="P18" i="19"/>
  <c r="E18" i="19"/>
  <c r="U18" i="19" s="1"/>
  <c r="S17" i="19"/>
  <c r="R17" i="19"/>
  <c r="Q17" i="19"/>
  <c r="P17" i="19"/>
  <c r="E17" i="19"/>
  <c r="V15" i="19"/>
  <c r="O15" i="19"/>
  <c r="N15" i="19"/>
  <c r="M15" i="19"/>
  <c r="S15" i="19" s="1"/>
  <c r="L15" i="19"/>
  <c r="K15" i="19"/>
  <c r="J15" i="19"/>
  <c r="I15" i="19"/>
  <c r="H15" i="19"/>
  <c r="G15" i="19"/>
  <c r="F15" i="19"/>
  <c r="E15" i="19"/>
  <c r="C15" i="19"/>
  <c r="B15" i="19"/>
  <c r="S14" i="19"/>
  <c r="R14" i="19"/>
  <c r="Q14" i="19"/>
  <c r="P14" i="19"/>
  <c r="E14" i="19"/>
  <c r="U14" i="19" s="1"/>
  <c r="S13" i="19"/>
  <c r="R13" i="19"/>
  <c r="Q13" i="19"/>
  <c r="P13" i="19"/>
  <c r="E13" i="19"/>
  <c r="S12" i="19"/>
  <c r="R12" i="19"/>
  <c r="Q12" i="19"/>
  <c r="P12" i="19"/>
  <c r="E12" i="19"/>
  <c r="S11" i="19"/>
  <c r="R11" i="19"/>
  <c r="Q11" i="19"/>
  <c r="P11" i="19"/>
  <c r="E11" i="19"/>
  <c r="U10" i="19"/>
  <c r="S10" i="19"/>
  <c r="R10" i="19"/>
  <c r="Q10" i="19"/>
  <c r="P10" i="19"/>
  <c r="E10" i="19"/>
  <c r="T10" i="19" s="1"/>
  <c r="T9" i="19"/>
  <c r="S9" i="19"/>
  <c r="R9" i="19"/>
  <c r="Q9" i="19"/>
  <c r="P9" i="19"/>
  <c r="E9" i="19"/>
  <c r="U9" i="19" s="1"/>
  <c r="U94" i="18"/>
  <c r="T94" i="18"/>
  <c r="S94" i="18"/>
  <c r="R94" i="18"/>
  <c r="Q94" i="18"/>
  <c r="P94" i="18"/>
  <c r="E94" i="18"/>
  <c r="T93" i="18"/>
  <c r="S93" i="18"/>
  <c r="R93" i="18"/>
  <c r="Q93" i="18"/>
  <c r="P93" i="18"/>
  <c r="E93" i="18"/>
  <c r="U93" i="18" s="1"/>
  <c r="S92" i="18"/>
  <c r="R92" i="18"/>
  <c r="Q92" i="18"/>
  <c r="P92" i="18"/>
  <c r="E92" i="18"/>
  <c r="U92" i="18" s="1"/>
  <c r="S91" i="18"/>
  <c r="R91" i="18"/>
  <c r="Q91" i="18"/>
  <c r="P91" i="18"/>
  <c r="E91" i="18"/>
  <c r="S90" i="18"/>
  <c r="R90" i="18"/>
  <c r="Q90" i="18"/>
  <c r="P90" i="18"/>
  <c r="E90" i="18"/>
  <c r="S89" i="18"/>
  <c r="R89" i="18"/>
  <c r="Q89" i="18"/>
  <c r="P89" i="18"/>
  <c r="E89" i="18"/>
  <c r="U88" i="18"/>
  <c r="S88" i="18"/>
  <c r="R88" i="18"/>
  <c r="Q88" i="18"/>
  <c r="P88" i="18"/>
  <c r="E88" i="18"/>
  <c r="T88" i="18" s="1"/>
  <c r="U87" i="18"/>
  <c r="T87" i="18"/>
  <c r="S87" i="18"/>
  <c r="R87" i="18"/>
  <c r="Q87" i="18"/>
  <c r="P87" i="18"/>
  <c r="E87" i="18"/>
  <c r="V73" i="18"/>
  <c r="S73" i="18"/>
  <c r="R73" i="18"/>
  <c r="O73" i="18"/>
  <c r="N73" i="18"/>
  <c r="M73" i="18"/>
  <c r="L73" i="18"/>
  <c r="K73" i="18"/>
  <c r="J73" i="18"/>
  <c r="I73" i="18"/>
  <c r="Q73" i="18" s="1"/>
  <c r="H73" i="18"/>
  <c r="G73" i="18"/>
  <c r="F73" i="18"/>
  <c r="C73" i="18"/>
  <c r="B73" i="18"/>
  <c r="V72" i="18"/>
  <c r="O72" i="18"/>
  <c r="N72" i="18"/>
  <c r="M72" i="18"/>
  <c r="S72" i="18" s="1"/>
  <c r="L72" i="18"/>
  <c r="K72" i="18"/>
  <c r="J72" i="18"/>
  <c r="I72" i="18"/>
  <c r="H72" i="18"/>
  <c r="G72" i="18"/>
  <c r="F72" i="18"/>
  <c r="E72" i="18"/>
  <c r="C72" i="18"/>
  <c r="B72" i="18"/>
  <c r="V71" i="18"/>
  <c r="O71" i="18"/>
  <c r="N71" i="18"/>
  <c r="M71" i="18"/>
  <c r="S71" i="18" s="1"/>
  <c r="L71" i="18"/>
  <c r="R71" i="18" s="1"/>
  <c r="K71" i="18"/>
  <c r="J71" i="18"/>
  <c r="I71" i="18"/>
  <c r="H71" i="18"/>
  <c r="G71" i="18"/>
  <c r="F71" i="18"/>
  <c r="C71" i="18"/>
  <c r="B71" i="18"/>
  <c r="E71" i="18" s="1"/>
  <c r="S70" i="18"/>
  <c r="R70" i="18"/>
  <c r="Q70" i="18"/>
  <c r="P70" i="18"/>
  <c r="E70" i="18"/>
  <c r="U70" i="18" s="1"/>
  <c r="S69" i="18"/>
  <c r="R69" i="18"/>
  <c r="Q69" i="18"/>
  <c r="P69" i="18"/>
  <c r="E69" i="18"/>
  <c r="V67" i="18"/>
  <c r="O67" i="18"/>
  <c r="N67" i="18"/>
  <c r="M67" i="18"/>
  <c r="S67" i="18" s="1"/>
  <c r="L67" i="18"/>
  <c r="R67" i="18" s="1"/>
  <c r="K67" i="18"/>
  <c r="J67" i="18"/>
  <c r="I67" i="18"/>
  <c r="H67" i="18"/>
  <c r="G67" i="18"/>
  <c r="F67" i="18"/>
  <c r="C67" i="18"/>
  <c r="B67" i="18"/>
  <c r="V66" i="18"/>
  <c r="O66" i="18"/>
  <c r="N66" i="18"/>
  <c r="M66" i="18"/>
  <c r="S66" i="18" s="1"/>
  <c r="L66" i="18"/>
  <c r="R66" i="18" s="1"/>
  <c r="K66" i="18"/>
  <c r="J66" i="18"/>
  <c r="I66" i="18"/>
  <c r="Q66" i="18" s="1"/>
  <c r="H66" i="18"/>
  <c r="G66" i="18"/>
  <c r="F66" i="18"/>
  <c r="C66" i="18"/>
  <c r="B66" i="18"/>
  <c r="S65" i="18"/>
  <c r="R65" i="18"/>
  <c r="Q65" i="18"/>
  <c r="P65" i="18"/>
  <c r="E65" i="18"/>
  <c r="T64" i="18"/>
  <c r="S64" i="18"/>
  <c r="R64" i="18"/>
  <c r="Q64" i="18"/>
  <c r="P64" i="18"/>
  <c r="E64" i="18"/>
  <c r="U64" i="18" s="1"/>
  <c r="S63" i="18"/>
  <c r="R63" i="18"/>
  <c r="Q63" i="18"/>
  <c r="P63" i="18"/>
  <c r="E63" i="18"/>
  <c r="U63" i="18" s="1"/>
  <c r="S62" i="18"/>
  <c r="R62" i="18"/>
  <c r="Q62" i="18"/>
  <c r="P62" i="18"/>
  <c r="E62" i="18"/>
  <c r="S61" i="18"/>
  <c r="R61" i="18"/>
  <c r="Q61" i="18"/>
  <c r="P61" i="18"/>
  <c r="E61" i="18"/>
  <c r="V59" i="18"/>
  <c r="O59" i="18"/>
  <c r="N59" i="18"/>
  <c r="M59" i="18"/>
  <c r="S59" i="18" s="1"/>
  <c r="L59" i="18"/>
  <c r="R59" i="18" s="1"/>
  <c r="K59" i="18"/>
  <c r="J59" i="18"/>
  <c r="I59" i="18"/>
  <c r="H59" i="18"/>
  <c r="G59" i="18"/>
  <c r="F59" i="18"/>
  <c r="E59" i="18"/>
  <c r="C59" i="18"/>
  <c r="B59" i="18"/>
  <c r="S58" i="18"/>
  <c r="R58" i="18"/>
  <c r="Q58" i="18"/>
  <c r="P58" i="18"/>
  <c r="E58" i="18"/>
  <c r="S57" i="18"/>
  <c r="R57" i="18"/>
  <c r="Q57" i="18"/>
  <c r="P57" i="18"/>
  <c r="E57" i="18"/>
  <c r="S56" i="18"/>
  <c r="R56" i="18"/>
  <c r="Q56" i="18"/>
  <c r="P56" i="18"/>
  <c r="E56" i="18"/>
  <c r="S55" i="18"/>
  <c r="R55" i="18"/>
  <c r="Q55" i="18"/>
  <c r="P55" i="18"/>
  <c r="E55" i="18"/>
  <c r="V53" i="18"/>
  <c r="O53" i="18"/>
  <c r="N53" i="18"/>
  <c r="M53" i="18"/>
  <c r="S53" i="18" s="1"/>
  <c r="L53" i="18"/>
  <c r="R53" i="18" s="1"/>
  <c r="K53" i="18"/>
  <c r="J53" i="18"/>
  <c r="I53" i="18"/>
  <c r="H53" i="18"/>
  <c r="G53" i="18"/>
  <c r="F53" i="18"/>
  <c r="C53" i="18"/>
  <c r="B53" i="18"/>
  <c r="S52" i="18"/>
  <c r="R52" i="18"/>
  <c r="Q52" i="18"/>
  <c r="P52" i="18"/>
  <c r="E52" i="18"/>
  <c r="S51" i="18"/>
  <c r="R51" i="18"/>
  <c r="Q51" i="18"/>
  <c r="P51" i="18"/>
  <c r="E51" i="18"/>
  <c r="S50" i="18"/>
  <c r="R50" i="18"/>
  <c r="Q50" i="18"/>
  <c r="P50" i="18"/>
  <c r="E50" i="18"/>
  <c r="S49" i="18"/>
  <c r="R49" i="18"/>
  <c r="Q49" i="18"/>
  <c r="P49" i="18"/>
  <c r="E49" i="18"/>
  <c r="T48" i="18"/>
  <c r="S48" i="18"/>
  <c r="R48" i="18"/>
  <c r="Q48" i="18"/>
  <c r="P48" i="18"/>
  <c r="E48" i="18"/>
  <c r="U48" i="18" s="1"/>
  <c r="S47" i="18"/>
  <c r="R47" i="18"/>
  <c r="Q47" i="18"/>
  <c r="P47" i="18"/>
  <c r="E47" i="18"/>
  <c r="U47" i="18" s="1"/>
  <c r="S46" i="18"/>
  <c r="R46" i="18"/>
  <c r="Q46" i="18"/>
  <c r="P46" i="18"/>
  <c r="E46" i="18"/>
  <c r="S45" i="18"/>
  <c r="R45" i="18"/>
  <c r="Q45" i="18"/>
  <c r="P45" i="18"/>
  <c r="E45" i="18"/>
  <c r="S44" i="18"/>
  <c r="R44" i="18"/>
  <c r="Q44" i="18"/>
  <c r="P44" i="18"/>
  <c r="E44" i="18"/>
  <c r="S43" i="18"/>
  <c r="R43" i="18"/>
  <c r="Q43" i="18"/>
  <c r="P43" i="18"/>
  <c r="E43" i="18"/>
  <c r="U42" i="18"/>
  <c r="S42" i="18"/>
  <c r="R42" i="18"/>
  <c r="Q42" i="18"/>
  <c r="P42" i="18"/>
  <c r="E42" i="18"/>
  <c r="T42" i="18" s="1"/>
  <c r="V40" i="18"/>
  <c r="S40" i="18"/>
  <c r="O40" i="18"/>
  <c r="N40" i="18"/>
  <c r="M40" i="18"/>
  <c r="L40" i="18"/>
  <c r="R40" i="18" s="1"/>
  <c r="K40" i="18"/>
  <c r="J40" i="18"/>
  <c r="I40" i="18"/>
  <c r="H40" i="18"/>
  <c r="G40" i="18"/>
  <c r="F40" i="18"/>
  <c r="C40" i="18"/>
  <c r="B40" i="18"/>
  <c r="E40" i="18" s="1"/>
  <c r="U39" i="18"/>
  <c r="T39" i="18"/>
  <c r="S39" i="18"/>
  <c r="R39" i="18"/>
  <c r="Q39" i="18"/>
  <c r="P39" i="18"/>
  <c r="E39" i="18"/>
  <c r="U38" i="18"/>
  <c r="T38" i="18"/>
  <c r="S38" i="18"/>
  <c r="R38" i="18"/>
  <c r="Q38" i="18"/>
  <c r="P38" i="18"/>
  <c r="E38" i="18"/>
  <c r="U37" i="18"/>
  <c r="T37" i="18"/>
  <c r="S37" i="18"/>
  <c r="R37" i="18"/>
  <c r="Q37" i="18"/>
  <c r="P37" i="18"/>
  <c r="E37" i="18"/>
  <c r="S36" i="18"/>
  <c r="R36" i="18"/>
  <c r="Q36" i="18"/>
  <c r="P36" i="18"/>
  <c r="E36" i="18"/>
  <c r="S35" i="18"/>
  <c r="R35" i="18"/>
  <c r="Q35" i="18"/>
  <c r="P35" i="18"/>
  <c r="E35" i="18"/>
  <c r="U35" i="18" s="1"/>
  <c r="V33" i="18"/>
  <c r="O33" i="18"/>
  <c r="N33" i="18"/>
  <c r="M33" i="18"/>
  <c r="L33" i="18"/>
  <c r="K33" i="18"/>
  <c r="J33" i="18"/>
  <c r="I33" i="18"/>
  <c r="H33" i="18"/>
  <c r="P33" i="18" s="1"/>
  <c r="G33" i="18"/>
  <c r="F33" i="18"/>
  <c r="C33" i="18"/>
  <c r="B33" i="18"/>
  <c r="E33" i="18" s="1"/>
  <c r="S32" i="18"/>
  <c r="R32" i="18"/>
  <c r="Q32" i="18"/>
  <c r="P32" i="18"/>
  <c r="T32" i="18" s="1"/>
  <c r="E32" i="18"/>
  <c r="V30" i="18"/>
  <c r="O30" i="18"/>
  <c r="N30" i="18"/>
  <c r="M30" i="18"/>
  <c r="L30" i="18"/>
  <c r="K30" i="18"/>
  <c r="J30" i="18"/>
  <c r="I30" i="18"/>
  <c r="H30" i="18"/>
  <c r="G30" i="18"/>
  <c r="F30" i="18"/>
  <c r="E30" i="18"/>
  <c r="C30" i="18"/>
  <c r="B30" i="18"/>
  <c r="S29" i="18"/>
  <c r="R29" i="18"/>
  <c r="Q29" i="18"/>
  <c r="P29" i="18"/>
  <c r="E29" i="18"/>
  <c r="T28" i="18"/>
  <c r="S28" i="18"/>
  <c r="R28" i="18"/>
  <c r="Q28" i="18"/>
  <c r="P28" i="18"/>
  <c r="E28" i="18"/>
  <c r="U28" i="18" s="1"/>
  <c r="S27" i="18"/>
  <c r="R27" i="18"/>
  <c r="Q27" i="18"/>
  <c r="P27" i="18"/>
  <c r="E27" i="18"/>
  <c r="U27" i="18" s="1"/>
  <c r="S26" i="18"/>
  <c r="R26" i="18"/>
  <c r="Q26" i="18"/>
  <c r="P26" i="18"/>
  <c r="E26" i="18"/>
  <c r="V24" i="18"/>
  <c r="O24" i="18"/>
  <c r="N24" i="18"/>
  <c r="M24" i="18"/>
  <c r="S24" i="18" s="1"/>
  <c r="L24" i="18"/>
  <c r="R24" i="18" s="1"/>
  <c r="K24" i="18"/>
  <c r="J24" i="18"/>
  <c r="I24" i="18"/>
  <c r="H24" i="18"/>
  <c r="G24" i="18"/>
  <c r="F24" i="18"/>
  <c r="C24" i="18"/>
  <c r="B24" i="18"/>
  <c r="E24" i="18" s="1"/>
  <c r="S23" i="18"/>
  <c r="R23" i="18"/>
  <c r="Q23" i="18"/>
  <c r="P23" i="18"/>
  <c r="E23" i="18"/>
  <c r="U23" i="18" s="1"/>
  <c r="S22" i="18"/>
  <c r="R22" i="18"/>
  <c r="Q22" i="18"/>
  <c r="P22" i="18"/>
  <c r="E22" i="18"/>
  <c r="S21" i="18"/>
  <c r="R21" i="18"/>
  <c r="Q21" i="18"/>
  <c r="P21" i="18"/>
  <c r="E21" i="18"/>
  <c r="U20" i="18"/>
  <c r="S20" i="18"/>
  <c r="R20" i="18"/>
  <c r="Q20" i="18"/>
  <c r="P20" i="18"/>
  <c r="E20" i="18"/>
  <c r="T20" i="18" s="1"/>
  <c r="S19" i="18"/>
  <c r="R19" i="18"/>
  <c r="Q19" i="18"/>
  <c r="U19" i="18" s="1"/>
  <c r="P19" i="18"/>
  <c r="T19" i="18" s="1"/>
  <c r="E19" i="18"/>
  <c r="S18" i="18"/>
  <c r="R18" i="18"/>
  <c r="Q18" i="18"/>
  <c r="P18" i="18"/>
  <c r="E18" i="18"/>
  <c r="S17" i="18"/>
  <c r="R17" i="18"/>
  <c r="Q17" i="18"/>
  <c r="P17" i="18"/>
  <c r="E17" i="18"/>
  <c r="V15" i="18"/>
  <c r="O15" i="18"/>
  <c r="N15" i="18"/>
  <c r="M15" i="18"/>
  <c r="S15" i="18" s="1"/>
  <c r="L15" i="18"/>
  <c r="R15" i="18" s="1"/>
  <c r="K15" i="18"/>
  <c r="J15" i="18"/>
  <c r="I15" i="18"/>
  <c r="H15" i="18"/>
  <c r="G15" i="18"/>
  <c r="F15" i="18"/>
  <c r="C15" i="18"/>
  <c r="B15" i="18"/>
  <c r="T14" i="18"/>
  <c r="S14" i="18"/>
  <c r="R14" i="18"/>
  <c r="Q14" i="18"/>
  <c r="P14" i="18"/>
  <c r="E14" i="18"/>
  <c r="U14" i="18" s="1"/>
  <c r="U13" i="18"/>
  <c r="T13" i="18"/>
  <c r="S13" i="18"/>
  <c r="R13" i="18"/>
  <c r="Q13" i="18"/>
  <c r="P13" i="18"/>
  <c r="E13" i="18"/>
  <c r="T12" i="18"/>
  <c r="S12" i="18"/>
  <c r="R12" i="18"/>
  <c r="Q12" i="18"/>
  <c r="P12" i="18"/>
  <c r="E12" i="18"/>
  <c r="U12" i="18" s="1"/>
  <c r="S11" i="18"/>
  <c r="R11" i="18"/>
  <c r="Q11" i="18"/>
  <c r="P11" i="18"/>
  <c r="E11" i="18"/>
  <c r="U11" i="18" s="1"/>
  <c r="S10" i="18"/>
  <c r="R10" i="18"/>
  <c r="Q10" i="18"/>
  <c r="P10" i="18"/>
  <c r="E10" i="18"/>
  <c r="S9" i="18"/>
  <c r="R9" i="18"/>
  <c r="Q9" i="18"/>
  <c r="P9" i="18"/>
  <c r="E9" i="18"/>
  <c r="S94" i="17"/>
  <c r="R94" i="17"/>
  <c r="Q94" i="17"/>
  <c r="P94" i="17"/>
  <c r="E94" i="17"/>
  <c r="U93" i="17"/>
  <c r="S93" i="17"/>
  <c r="R93" i="17"/>
  <c r="Q93" i="17"/>
  <c r="P93" i="17"/>
  <c r="E93" i="17"/>
  <c r="T93" i="17" s="1"/>
  <c r="U92" i="17"/>
  <c r="T92" i="17"/>
  <c r="S92" i="17"/>
  <c r="R92" i="17"/>
  <c r="Q92" i="17"/>
  <c r="P92" i="17"/>
  <c r="E92" i="17"/>
  <c r="U91" i="17"/>
  <c r="T91" i="17"/>
  <c r="S91" i="17"/>
  <c r="R91" i="17"/>
  <c r="Q91" i="17"/>
  <c r="P91" i="17"/>
  <c r="E91" i="17"/>
  <c r="T90" i="17"/>
  <c r="S90" i="17"/>
  <c r="R90" i="17"/>
  <c r="Q90" i="17"/>
  <c r="P90" i="17"/>
  <c r="E90" i="17"/>
  <c r="U90" i="17" s="1"/>
  <c r="S89" i="17"/>
  <c r="R89" i="17"/>
  <c r="Q89" i="17"/>
  <c r="P89" i="17"/>
  <c r="E89" i="17"/>
  <c r="U89" i="17" s="1"/>
  <c r="S88" i="17"/>
  <c r="R88" i="17"/>
  <c r="Q88" i="17"/>
  <c r="P88" i="17"/>
  <c r="E88" i="17"/>
  <c r="S87" i="17"/>
  <c r="R87" i="17"/>
  <c r="Q87" i="17"/>
  <c r="P87" i="17"/>
  <c r="E87" i="17"/>
  <c r="V73" i="17"/>
  <c r="O73" i="17"/>
  <c r="N73" i="17"/>
  <c r="M73" i="17"/>
  <c r="L73" i="17"/>
  <c r="K73" i="17"/>
  <c r="J73" i="17"/>
  <c r="I73" i="17"/>
  <c r="H73" i="17"/>
  <c r="G73" i="17"/>
  <c r="F73" i="17"/>
  <c r="C73" i="17"/>
  <c r="B73" i="17"/>
  <c r="V72" i="17"/>
  <c r="O72" i="17"/>
  <c r="N72" i="17"/>
  <c r="M72" i="17"/>
  <c r="L72" i="17"/>
  <c r="R72" i="17" s="1"/>
  <c r="K72" i="17"/>
  <c r="J72" i="17"/>
  <c r="I72" i="17"/>
  <c r="Q72" i="17" s="1"/>
  <c r="H72" i="17"/>
  <c r="P72" i="17" s="1"/>
  <c r="G72" i="17"/>
  <c r="F72" i="17"/>
  <c r="C72" i="17"/>
  <c r="B72" i="17"/>
  <c r="E72" i="17" s="1"/>
  <c r="V71" i="17"/>
  <c r="S71" i="17"/>
  <c r="R71" i="17"/>
  <c r="Q71" i="17"/>
  <c r="O71" i="17"/>
  <c r="N71" i="17"/>
  <c r="M71" i="17"/>
  <c r="L71" i="17"/>
  <c r="K71" i="17"/>
  <c r="J71" i="17"/>
  <c r="I71" i="17"/>
  <c r="H71" i="17"/>
  <c r="P71" i="17" s="1"/>
  <c r="G71" i="17"/>
  <c r="F71" i="17"/>
  <c r="C71" i="17"/>
  <c r="B71" i="17"/>
  <c r="U70" i="17"/>
  <c r="T70" i="17"/>
  <c r="S70" i="17"/>
  <c r="R70" i="17"/>
  <c r="Q70" i="17"/>
  <c r="P70" i="17"/>
  <c r="E70" i="17"/>
  <c r="T69" i="17"/>
  <c r="S69" i="17"/>
  <c r="R69" i="17"/>
  <c r="Q69" i="17"/>
  <c r="U69" i="17" s="1"/>
  <c r="P69" i="17"/>
  <c r="E69" i="17"/>
  <c r="V67" i="17"/>
  <c r="R67" i="17"/>
  <c r="O67" i="17"/>
  <c r="N67" i="17"/>
  <c r="M67" i="17"/>
  <c r="L67" i="17"/>
  <c r="K67" i="17"/>
  <c r="J67" i="17"/>
  <c r="I67" i="17"/>
  <c r="H67" i="17"/>
  <c r="P67" i="17" s="1"/>
  <c r="G67" i="17"/>
  <c r="F67" i="17"/>
  <c r="C67" i="17"/>
  <c r="B67" i="17"/>
  <c r="V66" i="17"/>
  <c r="R66" i="17"/>
  <c r="O66" i="17"/>
  <c r="Q66" i="17" s="1"/>
  <c r="N66" i="17"/>
  <c r="M66" i="17"/>
  <c r="S66" i="17" s="1"/>
  <c r="L66" i="17"/>
  <c r="K66" i="17"/>
  <c r="J66" i="17"/>
  <c r="I66" i="17"/>
  <c r="H66" i="17"/>
  <c r="G66" i="17"/>
  <c r="F66" i="17"/>
  <c r="C66" i="17"/>
  <c r="B66" i="17"/>
  <c r="S65" i="17"/>
  <c r="R65" i="17"/>
  <c r="Q65" i="17"/>
  <c r="P65" i="17"/>
  <c r="E65" i="17"/>
  <c r="S64" i="17"/>
  <c r="R64" i="17"/>
  <c r="Q64" i="17"/>
  <c r="P64" i="17"/>
  <c r="E64" i="17"/>
  <c r="S63" i="17"/>
  <c r="R63" i="17"/>
  <c r="Q63" i="17"/>
  <c r="P63" i="17"/>
  <c r="E63" i="17"/>
  <c r="T63" i="17" s="1"/>
  <c r="U62" i="17"/>
  <c r="T62" i="17"/>
  <c r="S62" i="17"/>
  <c r="R62" i="17"/>
  <c r="Q62" i="17"/>
  <c r="P62" i="17"/>
  <c r="E62" i="17"/>
  <c r="T61" i="17"/>
  <c r="S61" i="17"/>
  <c r="R61" i="17"/>
  <c r="Q61" i="17"/>
  <c r="P61" i="17"/>
  <c r="E61" i="17"/>
  <c r="U61" i="17" s="1"/>
  <c r="V59" i="17"/>
  <c r="R59" i="17"/>
  <c r="O59" i="17"/>
  <c r="N59" i="17"/>
  <c r="M59" i="17"/>
  <c r="S59" i="17" s="1"/>
  <c r="L59" i="17"/>
  <c r="K59" i="17"/>
  <c r="J59" i="17"/>
  <c r="I59" i="17"/>
  <c r="H59" i="17"/>
  <c r="G59" i="17"/>
  <c r="F59" i="17"/>
  <c r="E59" i="17"/>
  <c r="C59" i="17"/>
  <c r="B59" i="17"/>
  <c r="S58" i="17"/>
  <c r="R58" i="17"/>
  <c r="Q58" i="17"/>
  <c r="P58" i="17"/>
  <c r="E58" i="17"/>
  <c r="S57" i="17"/>
  <c r="R57" i="17"/>
  <c r="Q57" i="17"/>
  <c r="P57" i="17"/>
  <c r="E57" i="17"/>
  <c r="U57" i="17" s="1"/>
  <c r="S56" i="17"/>
  <c r="R56" i="17"/>
  <c r="Q56" i="17"/>
  <c r="P56" i="17"/>
  <c r="E56" i="17"/>
  <c r="S55" i="17"/>
  <c r="R55" i="17"/>
  <c r="Q55" i="17"/>
  <c r="P55" i="17"/>
  <c r="E55" i="17"/>
  <c r="V53" i="17"/>
  <c r="O53" i="17"/>
  <c r="N53" i="17"/>
  <c r="M53" i="17"/>
  <c r="S53" i="17" s="1"/>
  <c r="L53" i="17"/>
  <c r="R53" i="17" s="1"/>
  <c r="K53" i="17"/>
  <c r="J53" i="17"/>
  <c r="I53" i="17"/>
  <c r="H53" i="17"/>
  <c r="G53" i="17"/>
  <c r="F53" i="17"/>
  <c r="C53" i="17"/>
  <c r="B53" i="17"/>
  <c r="S52" i="17"/>
  <c r="R52" i="17"/>
  <c r="Q52" i="17"/>
  <c r="P52" i="17"/>
  <c r="E52" i="17"/>
  <c r="S51" i="17"/>
  <c r="R51" i="17"/>
  <c r="Q51" i="17"/>
  <c r="P51" i="17"/>
  <c r="E51" i="17"/>
  <c r="S50" i="17"/>
  <c r="R50" i="17"/>
  <c r="Q50" i="17"/>
  <c r="P50" i="17"/>
  <c r="E50" i="17"/>
  <c r="U49" i="17"/>
  <c r="T49" i="17"/>
  <c r="S49" i="17"/>
  <c r="R49" i="17"/>
  <c r="Q49" i="17"/>
  <c r="P49" i="17"/>
  <c r="E49" i="17"/>
  <c r="U48" i="17"/>
  <c r="T48" i="17"/>
  <c r="S48" i="17"/>
  <c r="R48" i="17"/>
  <c r="Q48" i="17"/>
  <c r="P48" i="17"/>
  <c r="E48" i="17"/>
  <c r="S47" i="17"/>
  <c r="R47" i="17"/>
  <c r="Q47" i="17"/>
  <c r="P47" i="17"/>
  <c r="E47" i="17"/>
  <c r="S46" i="17"/>
  <c r="R46" i="17"/>
  <c r="Q46" i="17"/>
  <c r="P46" i="17"/>
  <c r="E46" i="17"/>
  <c r="T45" i="17"/>
  <c r="S45" i="17"/>
  <c r="R45" i="17"/>
  <c r="Q45" i="17"/>
  <c r="P45" i="17"/>
  <c r="E45" i="17"/>
  <c r="U45" i="17" s="1"/>
  <c r="S44" i="17"/>
  <c r="R44" i="17"/>
  <c r="Q44" i="17"/>
  <c r="P44" i="17"/>
  <c r="E44" i="17"/>
  <c r="S43" i="17"/>
  <c r="R43" i="17"/>
  <c r="Q43" i="17"/>
  <c r="P43" i="17"/>
  <c r="E43" i="17"/>
  <c r="S42" i="17"/>
  <c r="R42" i="17"/>
  <c r="Q42" i="17"/>
  <c r="P42" i="17"/>
  <c r="E42" i="17"/>
  <c r="V40" i="17"/>
  <c r="O40" i="17"/>
  <c r="N40" i="17"/>
  <c r="M40" i="17"/>
  <c r="S40" i="17" s="1"/>
  <c r="L40" i="17"/>
  <c r="K40" i="17"/>
  <c r="J40" i="17"/>
  <c r="I40" i="17"/>
  <c r="H40" i="17"/>
  <c r="G40" i="17"/>
  <c r="F40" i="17"/>
  <c r="C40" i="17"/>
  <c r="B40" i="17"/>
  <c r="S39" i="17"/>
  <c r="R39" i="17"/>
  <c r="Q39" i="17"/>
  <c r="P39" i="17"/>
  <c r="E39" i="17"/>
  <c r="U38" i="17"/>
  <c r="S38" i="17"/>
  <c r="R38" i="17"/>
  <c r="Q38" i="17"/>
  <c r="P38" i="17"/>
  <c r="E38" i="17"/>
  <c r="T38" i="17" s="1"/>
  <c r="U37" i="17"/>
  <c r="T37" i="17"/>
  <c r="S37" i="17"/>
  <c r="R37" i="17"/>
  <c r="Q37" i="17"/>
  <c r="P37" i="17"/>
  <c r="E37" i="17"/>
  <c r="S36" i="17"/>
  <c r="R36" i="17"/>
  <c r="Q36" i="17"/>
  <c r="P36" i="17"/>
  <c r="E36" i="17"/>
  <c r="S35" i="17"/>
  <c r="R35" i="17"/>
  <c r="Q35" i="17"/>
  <c r="P35" i="17"/>
  <c r="E35" i="17"/>
  <c r="T35" i="17" s="1"/>
  <c r="V33" i="17"/>
  <c r="S33" i="17"/>
  <c r="O33" i="17"/>
  <c r="N33" i="17"/>
  <c r="M33" i="17"/>
  <c r="L33" i="17"/>
  <c r="R33" i="17" s="1"/>
  <c r="K33" i="17"/>
  <c r="J33" i="17"/>
  <c r="I33" i="17"/>
  <c r="Q33" i="17" s="1"/>
  <c r="H33" i="17"/>
  <c r="G33" i="17"/>
  <c r="F33" i="17"/>
  <c r="C33" i="17"/>
  <c r="B33" i="17"/>
  <c r="S32" i="17"/>
  <c r="R32" i="17"/>
  <c r="Q32" i="17"/>
  <c r="P32" i="17"/>
  <c r="E32" i="17"/>
  <c r="V30" i="17"/>
  <c r="O30" i="17"/>
  <c r="N30" i="17"/>
  <c r="M30" i="17"/>
  <c r="S30" i="17" s="1"/>
  <c r="L30" i="17"/>
  <c r="R30" i="17" s="1"/>
  <c r="K30" i="17"/>
  <c r="Q30" i="17" s="1"/>
  <c r="J30" i="17"/>
  <c r="I30" i="17"/>
  <c r="H30" i="17"/>
  <c r="G30" i="17"/>
  <c r="F30" i="17"/>
  <c r="C30" i="17"/>
  <c r="B30" i="17"/>
  <c r="E30" i="17" s="1"/>
  <c r="S29" i="17"/>
  <c r="R29" i="17"/>
  <c r="Q29" i="17"/>
  <c r="P29" i="17"/>
  <c r="E29" i="17"/>
  <c r="U28" i="17"/>
  <c r="S28" i="17"/>
  <c r="R28" i="17"/>
  <c r="Q28" i="17"/>
  <c r="P28" i="17"/>
  <c r="E28" i="17"/>
  <c r="T28" i="17" s="1"/>
  <c r="S27" i="17"/>
  <c r="R27" i="17"/>
  <c r="Q27" i="17"/>
  <c r="P27" i="17"/>
  <c r="E27" i="17"/>
  <c r="S26" i="17"/>
  <c r="R26" i="17"/>
  <c r="Q26" i="17"/>
  <c r="P26" i="17"/>
  <c r="E26" i="17"/>
  <c r="V24" i="17"/>
  <c r="O24" i="17"/>
  <c r="N24" i="17"/>
  <c r="M24" i="17"/>
  <c r="S24" i="17" s="1"/>
  <c r="L24" i="17"/>
  <c r="R24" i="17" s="1"/>
  <c r="K24" i="17"/>
  <c r="J24" i="17"/>
  <c r="I24" i="17"/>
  <c r="H24" i="17"/>
  <c r="G24" i="17"/>
  <c r="F24" i="17"/>
  <c r="C24" i="17"/>
  <c r="B24" i="17"/>
  <c r="E24" i="17" s="1"/>
  <c r="S23" i="17"/>
  <c r="R23" i="17"/>
  <c r="Q23" i="17"/>
  <c r="P23" i="17"/>
  <c r="E23" i="17"/>
  <c r="U22" i="17"/>
  <c r="T22" i="17"/>
  <c r="S22" i="17"/>
  <c r="R22" i="17"/>
  <c r="Q22" i="17"/>
  <c r="P22" i="17"/>
  <c r="E22" i="17"/>
  <c r="S21" i="17"/>
  <c r="R21" i="17"/>
  <c r="Q21" i="17"/>
  <c r="P21" i="17"/>
  <c r="T21" i="17" s="1"/>
  <c r="E21" i="17"/>
  <c r="S20" i="17"/>
  <c r="R20" i="17"/>
  <c r="Q20" i="17"/>
  <c r="P20" i="17"/>
  <c r="E20" i="17"/>
  <c r="S19" i="17"/>
  <c r="R19" i="17"/>
  <c r="Q19" i="17"/>
  <c r="P19" i="17"/>
  <c r="E19" i="17"/>
  <c r="U18" i="17"/>
  <c r="S18" i="17"/>
  <c r="R18" i="17"/>
  <c r="Q18" i="17"/>
  <c r="P18" i="17"/>
  <c r="E18" i="17"/>
  <c r="T18" i="17" s="1"/>
  <c r="S17" i="17"/>
  <c r="R17" i="17"/>
  <c r="Q17" i="17"/>
  <c r="P17" i="17"/>
  <c r="E17" i="17"/>
  <c r="V15" i="17"/>
  <c r="O15" i="17"/>
  <c r="N15" i="17"/>
  <c r="M15" i="17"/>
  <c r="L15" i="17"/>
  <c r="R15" i="17" s="1"/>
  <c r="K15" i="17"/>
  <c r="J15" i="17"/>
  <c r="I15" i="17"/>
  <c r="H15" i="17"/>
  <c r="G15" i="17"/>
  <c r="F15" i="17"/>
  <c r="C15" i="17"/>
  <c r="B15" i="17"/>
  <c r="E15" i="17" s="1"/>
  <c r="S14" i="17"/>
  <c r="R14" i="17"/>
  <c r="Q14" i="17"/>
  <c r="P14" i="17"/>
  <c r="E14" i="17"/>
  <c r="S13" i="17"/>
  <c r="R13" i="17"/>
  <c r="Q13" i="17"/>
  <c r="P13" i="17"/>
  <c r="E13" i="17"/>
  <c r="U12" i="17"/>
  <c r="S12" i="17"/>
  <c r="R12" i="17"/>
  <c r="Q12" i="17"/>
  <c r="P12" i="17"/>
  <c r="E12" i="17"/>
  <c r="T12" i="17" s="1"/>
  <c r="T11" i="17"/>
  <c r="S11" i="17"/>
  <c r="R11" i="17"/>
  <c r="Q11" i="17"/>
  <c r="P11" i="17"/>
  <c r="E11" i="17"/>
  <c r="U11" i="17" s="1"/>
  <c r="T10" i="17"/>
  <c r="S10" i="17"/>
  <c r="R10" i="17"/>
  <c r="Q10" i="17"/>
  <c r="P10" i="17"/>
  <c r="E10" i="17"/>
  <c r="T9" i="17"/>
  <c r="S9" i="17"/>
  <c r="R9" i="17"/>
  <c r="Q9" i="17"/>
  <c r="P9" i="17"/>
  <c r="E9" i="17"/>
  <c r="U9" i="17" s="1"/>
  <c r="S94" i="16"/>
  <c r="R94" i="16"/>
  <c r="Q94" i="16"/>
  <c r="P94" i="16"/>
  <c r="E94" i="16"/>
  <c r="S93" i="16"/>
  <c r="R93" i="16"/>
  <c r="Q93" i="16"/>
  <c r="P93" i="16"/>
  <c r="E93" i="16"/>
  <c r="S92" i="16"/>
  <c r="R92" i="16"/>
  <c r="Q92" i="16"/>
  <c r="P92" i="16"/>
  <c r="E92" i="16"/>
  <c r="S91" i="16"/>
  <c r="R91" i="16"/>
  <c r="Q91" i="16"/>
  <c r="P91" i="16"/>
  <c r="E91" i="16"/>
  <c r="S90" i="16"/>
  <c r="R90" i="16"/>
  <c r="Q90" i="16"/>
  <c r="P90" i="16"/>
  <c r="E90" i="16"/>
  <c r="T90" i="16" s="1"/>
  <c r="U89" i="16"/>
  <c r="T89" i="16"/>
  <c r="S89" i="16"/>
  <c r="R89" i="16"/>
  <c r="Q89" i="16"/>
  <c r="P89" i="16"/>
  <c r="E89" i="16"/>
  <c r="S88" i="16"/>
  <c r="R88" i="16"/>
  <c r="Q88" i="16"/>
  <c r="P88" i="16"/>
  <c r="E88" i="16"/>
  <c r="S87" i="16"/>
  <c r="R87" i="16"/>
  <c r="Q87" i="16"/>
  <c r="P87" i="16"/>
  <c r="E87" i="16"/>
  <c r="W73" i="16"/>
  <c r="V73" i="16"/>
  <c r="O73" i="16"/>
  <c r="N73" i="16"/>
  <c r="M73" i="16"/>
  <c r="L73" i="16"/>
  <c r="R73" i="16" s="1"/>
  <c r="K73" i="16"/>
  <c r="J73" i="16"/>
  <c r="I73" i="16"/>
  <c r="H73" i="16"/>
  <c r="G73" i="16"/>
  <c r="F73" i="16"/>
  <c r="C73" i="16"/>
  <c r="B73" i="16"/>
  <c r="W72" i="16"/>
  <c r="V72" i="16"/>
  <c r="S72" i="16"/>
  <c r="R72" i="16"/>
  <c r="O72" i="16"/>
  <c r="N72" i="16"/>
  <c r="M72" i="16"/>
  <c r="L72" i="16"/>
  <c r="K72" i="16"/>
  <c r="J72" i="16"/>
  <c r="I72" i="16"/>
  <c r="Q72" i="16" s="1"/>
  <c r="H72" i="16"/>
  <c r="G72" i="16"/>
  <c r="F72" i="16"/>
  <c r="C72" i="16"/>
  <c r="B72" i="16"/>
  <c r="W71" i="16"/>
  <c r="V71" i="16"/>
  <c r="O71" i="16"/>
  <c r="Q71" i="16" s="1"/>
  <c r="N71" i="16"/>
  <c r="M71" i="16"/>
  <c r="L71" i="16"/>
  <c r="R71" i="16" s="1"/>
  <c r="K71" i="16"/>
  <c r="J71" i="16"/>
  <c r="I71" i="16"/>
  <c r="H71" i="16"/>
  <c r="P71" i="16" s="1"/>
  <c r="G71" i="16"/>
  <c r="F71" i="16"/>
  <c r="C71" i="16"/>
  <c r="B71" i="16"/>
  <c r="E71" i="16" s="1"/>
  <c r="T70" i="16"/>
  <c r="S70" i="16"/>
  <c r="R70" i="16"/>
  <c r="Q70" i="16"/>
  <c r="P70" i="16"/>
  <c r="E70" i="16"/>
  <c r="U70" i="16" s="1"/>
  <c r="S69" i="16"/>
  <c r="R69" i="16"/>
  <c r="Q69" i="16"/>
  <c r="P69" i="16"/>
  <c r="E69" i="16"/>
  <c r="V67" i="16"/>
  <c r="O67" i="16"/>
  <c r="N67" i="16"/>
  <c r="M67" i="16"/>
  <c r="L67" i="16"/>
  <c r="K67" i="16"/>
  <c r="J67" i="16"/>
  <c r="I67" i="16"/>
  <c r="H67" i="16"/>
  <c r="G67" i="16"/>
  <c r="F67" i="16"/>
  <c r="C67" i="16"/>
  <c r="B67" i="16"/>
  <c r="V66" i="16"/>
  <c r="S66" i="16"/>
  <c r="R66" i="16"/>
  <c r="O66" i="16"/>
  <c r="N66" i="16"/>
  <c r="M66" i="16"/>
  <c r="L66" i="16"/>
  <c r="K66" i="16"/>
  <c r="J66" i="16"/>
  <c r="I66" i="16"/>
  <c r="H66" i="16"/>
  <c r="G66" i="16"/>
  <c r="F66" i="16"/>
  <c r="C66" i="16"/>
  <c r="B66" i="16"/>
  <c r="E66" i="16" s="1"/>
  <c r="U65" i="16"/>
  <c r="T65" i="16"/>
  <c r="S65" i="16"/>
  <c r="R65" i="16"/>
  <c r="Q65" i="16"/>
  <c r="P65" i="16"/>
  <c r="E65" i="16"/>
  <c r="U64" i="16"/>
  <c r="T64" i="16"/>
  <c r="S64" i="16"/>
  <c r="R64" i="16"/>
  <c r="Q64" i="16"/>
  <c r="P64" i="16"/>
  <c r="E64" i="16"/>
  <c r="S63" i="16"/>
  <c r="R63" i="16"/>
  <c r="Q63" i="16"/>
  <c r="P63" i="16"/>
  <c r="E63" i="16"/>
  <c r="S62" i="16"/>
  <c r="R62" i="16"/>
  <c r="Q62" i="16"/>
  <c r="P62" i="16"/>
  <c r="E62" i="16"/>
  <c r="S61" i="16"/>
  <c r="R61" i="16"/>
  <c r="Q61" i="16"/>
  <c r="P61" i="16"/>
  <c r="E61" i="16"/>
  <c r="V59" i="16"/>
  <c r="O59" i="16"/>
  <c r="N59" i="16"/>
  <c r="M59" i="16"/>
  <c r="S59" i="16" s="1"/>
  <c r="L59" i="16"/>
  <c r="R59" i="16" s="1"/>
  <c r="K59" i="16"/>
  <c r="J59" i="16"/>
  <c r="I59" i="16"/>
  <c r="H59" i="16"/>
  <c r="G59" i="16"/>
  <c r="F59" i="16"/>
  <c r="C59" i="16"/>
  <c r="B59" i="16"/>
  <c r="S58" i="16"/>
  <c r="R58" i="16"/>
  <c r="Q58" i="16"/>
  <c r="P58" i="16"/>
  <c r="E58" i="16"/>
  <c r="S57" i="16"/>
  <c r="R57" i="16"/>
  <c r="Q57" i="16"/>
  <c r="P57" i="16"/>
  <c r="E57" i="16"/>
  <c r="S56" i="16"/>
  <c r="R56" i="16"/>
  <c r="Q56" i="16"/>
  <c r="P56" i="16"/>
  <c r="E56" i="16"/>
  <c r="S55" i="16"/>
  <c r="R55" i="16"/>
  <c r="Q55" i="16"/>
  <c r="P55" i="16"/>
  <c r="E55" i="16"/>
  <c r="T55" i="16" s="1"/>
  <c r="V53" i="16"/>
  <c r="O53" i="16"/>
  <c r="N53" i="16"/>
  <c r="M53" i="16"/>
  <c r="S53" i="16" s="1"/>
  <c r="L53" i="16"/>
  <c r="R53" i="16" s="1"/>
  <c r="K53" i="16"/>
  <c r="J53" i="16"/>
  <c r="I53" i="16"/>
  <c r="H53" i="16"/>
  <c r="G53" i="16"/>
  <c r="F53" i="16"/>
  <c r="C53" i="16"/>
  <c r="B53" i="16"/>
  <c r="S52" i="16"/>
  <c r="R52" i="16"/>
  <c r="Q52" i="16"/>
  <c r="P52" i="16"/>
  <c r="E52" i="16"/>
  <c r="U51" i="16"/>
  <c r="T51" i="16"/>
  <c r="S51" i="16"/>
  <c r="R51" i="16"/>
  <c r="Q51" i="16"/>
  <c r="P51" i="16"/>
  <c r="E51" i="16"/>
  <c r="U50" i="16"/>
  <c r="T50" i="16"/>
  <c r="S50" i="16"/>
  <c r="R50" i="16"/>
  <c r="Q50" i="16"/>
  <c r="P50" i="16"/>
  <c r="E50" i="16"/>
  <c r="U49" i="16"/>
  <c r="T49" i="16"/>
  <c r="S49" i="16"/>
  <c r="R49" i="16"/>
  <c r="Q49" i="16"/>
  <c r="P49" i="16"/>
  <c r="E49" i="16"/>
  <c r="U48" i="16"/>
  <c r="T48" i="16"/>
  <c r="S48" i="16"/>
  <c r="R48" i="16"/>
  <c r="Q48" i="16"/>
  <c r="P48" i="16"/>
  <c r="E48" i="16"/>
  <c r="S47" i="16"/>
  <c r="R47" i="16"/>
  <c r="Q47" i="16"/>
  <c r="P47" i="16"/>
  <c r="E47" i="16"/>
  <c r="S46" i="16"/>
  <c r="R46" i="16"/>
  <c r="Q46" i="16"/>
  <c r="P46" i="16"/>
  <c r="E46" i="16"/>
  <c r="S45" i="16"/>
  <c r="R45" i="16"/>
  <c r="Q45" i="16"/>
  <c r="P45" i="16"/>
  <c r="E45" i="16"/>
  <c r="S44" i="16"/>
  <c r="R44" i="16"/>
  <c r="Q44" i="16"/>
  <c r="P44" i="16"/>
  <c r="E44" i="16"/>
  <c r="U43" i="16"/>
  <c r="S43" i="16"/>
  <c r="R43" i="16"/>
  <c r="Q43" i="16"/>
  <c r="P43" i="16"/>
  <c r="E43" i="16"/>
  <c r="T43" i="16" s="1"/>
  <c r="U42" i="16"/>
  <c r="T42" i="16"/>
  <c r="S42" i="16"/>
  <c r="R42" i="16"/>
  <c r="Q42" i="16"/>
  <c r="P42" i="16"/>
  <c r="E42" i="16"/>
  <c r="V40" i="16"/>
  <c r="S40" i="16"/>
  <c r="R40" i="16"/>
  <c r="O40" i="16"/>
  <c r="N40" i="16"/>
  <c r="M40" i="16"/>
  <c r="L40" i="16"/>
  <c r="K40" i="16"/>
  <c r="J40" i="16"/>
  <c r="I40" i="16"/>
  <c r="Q40" i="16" s="1"/>
  <c r="H40" i="16"/>
  <c r="G40" i="16"/>
  <c r="F40" i="16"/>
  <c r="C40" i="16"/>
  <c r="B40" i="16"/>
  <c r="E40" i="16" s="1"/>
  <c r="U39" i="16"/>
  <c r="T39" i="16"/>
  <c r="S39" i="16"/>
  <c r="R39" i="16"/>
  <c r="Q39" i="16"/>
  <c r="P39" i="16"/>
  <c r="E39" i="16"/>
  <c r="U38" i="16"/>
  <c r="T38" i="16"/>
  <c r="S38" i="16"/>
  <c r="R38" i="16"/>
  <c r="Q38" i="16"/>
  <c r="P38" i="16"/>
  <c r="E38" i="16"/>
  <c r="S37" i="16"/>
  <c r="R37" i="16"/>
  <c r="Q37" i="16"/>
  <c r="P37" i="16"/>
  <c r="E37" i="16"/>
  <c r="S36" i="16"/>
  <c r="R36" i="16"/>
  <c r="Q36" i="16"/>
  <c r="U36" i="16" s="1"/>
  <c r="P36" i="16"/>
  <c r="E36" i="16"/>
  <c r="S35" i="16"/>
  <c r="R35" i="16"/>
  <c r="Q35" i="16"/>
  <c r="P35" i="16"/>
  <c r="T35" i="16" s="1"/>
  <c r="E35" i="16"/>
  <c r="V33" i="16"/>
  <c r="O33" i="16"/>
  <c r="N33" i="16"/>
  <c r="M33" i="16"/>
  <c r="L33" i="16"/>
  <c r="K33" i="16"/>
  <c r="J33" i="16"/>
  <c r="I33" i="16"/>
  <c r="H33" i="16"/>
  <c r="G33" i="16"/>
  <c r="F33" i="16"/>
  <c r="C33" i="16"/>
  <c r="B33" i="16"/>
  <c r="E33" i="16" s="1"/>
  <c r="S32" i="16"/>
  <c r="R32" i="16"/>
  <c r="Q32" i="16"/>
  <c r="U32" i="16" s="1"/>
  <c r="P32" i="16"/>
  <c r="E32" i="16"/>
  <c r="T32" i="16" s="1"/>
  <c r="V30" i="16"/>
  <c r="R30" i="16"/>
  <c r="O30" i="16"/>
  <c r="N30" i="16"/>
  <c r="M30" i="16"/>
  <c r="S30" i="16" s="1"/>
  <c r="L30" i="16"/>
  <c r="K30" i="16"/>
  <c r="J30" i="16"/>
  <c r="I30" i="16"/>
  <c r="H30" i="16"/>
  <c r="G30" i="16"/>
  <c r="F30" i="16"/>
  <c r="C30" i="16"/>
  <c r="B30" i="16"/>
  <c r="S29" i="16"/>
  <c r="R29" i="16"/>
  <c r="Q29" i="16"/>
  <c r="P29" i="16"/>
  <c r="E29" i="16"/>
  <c r="T28" i="16"/>
  <c r="S28" i="16"/>
  <c r="R28" i="16"/>
  <c r="Q28" i="16"/>
  <c r="P28" i="16"/>
  <c r="E28" i="16"/>
  <c r="U28" i="16" s="1"/>
  <c r="T27" i="16"/>
  <c r="S27" i="16"/>
  <c r="R27" i="16"/>
  <c r="Q27" i="16"/>
  <c r="P27" i="16"/>
  <c r="E27" i="16"/>
  <c r="U27" i="16" s="1"/>
  <c r="S26" i="16"/>
  <c r="R26" i="16"/>
  <c r="Q26" i="16"/>
  <c r="P26" i="16"/>
  <c r="E26" i="16"/>
  <c r="V24" i="16"/>
  <c r="O24" i="16"/>
  <c r="N24" i="16"/>
  <c r="M24" i="16"/>
  <c r="L24" i="16"/>
  <c r="K24" i="16"/>
  <c r="J24" i="16"/>
  <c r="I24" i="16"/>
  <c r="H24" i="16"/>
  <c r="G24" i="16"/>
  <c r="F24" i="16"/>
  <c r="C24" i="16"/>
  <c r="B24" i="16"/>
  <c r="E24" i="16" s="1"/>
  <c r="S23" i="16"/>
  <c r="R23" i="16"/>
  <c r="Q23" i="16"/>
  <c r="P23" i="16"/>
  <c r="E23" i="16"/>
  <c r="U23" i="16" s="1"/>
  <c r="S22" i="16"/>
  <c r="R22" i="16"/>
  <c r="Q22" i="16"/>
  <c r="P22" i="16"/>
  <c r="E22" i="16"/>
  <c r="S21" i="16"/>
  <c r="R21" i="16"/>
  <c r="Q21" i="16"/>
  <c r="P21" i="16"/>
  <c r="E21" i="16"/>
  <c r="S20" i="16"/>
  <c r="R20" i="16"/>
  <c r="Q20" i="16"/>
  <c r="P20" i="16"/>
  <c r="E20" i="16"/>
  <c r="S19" i="16"/>
  <c r="R19" i="16"/>
  <c r="Q19" i="16"/>
  <c r="P19" i="16"/>
  <c r="E19" i="16"/>
  <c r="T19" i="16" s="1"/>
  <c r="U18" i="16"/>
  <c r="T18" i="16"/>
  <c r="S18" i="16"/>
  <c r="R18" i="16"/>
  <c r="Q18" i="16"/>
  <c r="P18" i="16"/>
  <c r="E18" i="16"/>
  <c r="T17" i="16"/>
  <c r="S17" i="16"/>
  <c r="R17" i="16"/>
  <c r="Q17" i="16"/>
  <c r="P17" i="16"/>
  <c r="E17" i="16"/>
  <c r="U17" i="16" s="1"/>
  <c r="V15" i="16"/>
  <c r="S15" i="16"/>
  <c r="R15" i="16"/>
  <c r="Q15" i="16"/>
  <c r="O15" i="16"/>
  <c r="N15" i="16"/>
  <c r="M15" i="16"/>
  <c r="L15" i="16"/>
  <c r="K15" i="16"/>
  <c r="J15" i="16"/>
  <c r="I15" i="16"/>
  <c r="H15" i="16"/>
  <c r="P15" i="16" s="1"/>
  <c r="G15" i="16"/>
  <c r="F15" i="16"/>
  <c r="C15" i="16"/>
  <c r="B15" i="16"/>
  <c r="E15" i="16" s="1"/>
  <c r="T14" i="16"/>
  <c r="S14" i="16"/>
  <c r="R14" i="16"/>
  <c r="Q14" i="16"/>
  <c r="P14" i="16"/>
  <c r="E14" i="16"/>
  <c r="U14" i="16" s="1"/>
  <c r="U13" i="16"/>
  <c r="S13" i="16"/>
  <c r="R13" i="16"/>
  <c r="Q13" i="16"/>
  <c r="P13" i="16"/>
  <c r="E13" i="16"/>
  <c r="T13" i="16" s="1"/>
  <c r="T12" i="16"/>
  <c r="S12" i="16"/>
  <c r="R12" i="16"/>
  <c r="Q12" i="16"/>
  <c r="P12" i="16"/>
  <c r="E12" i="16"/>
  <c r="U12" i="16" s="1"/>
  <c r="S11" i="16"/>
  <c r="R11" i="16"/>
  <c r="Q11" i="16"/>
  <c r="P11" i="16"/>
  <c r="E11" i="16"/>
  <c r="S10" i="16"/>
  <c r="R10" i="16"/>
  <c r="Q10" i="16"/>
  <c r="P10" i="16"/>
  <c r="E10" i="16"/>
  <c r="S9" i="16"/>
  <c r="R9" i="16"/>
  <c r="Q9" i="16"/>
  <c r="P9" i="16"/>
  <c r="E9" i="16"/>
  <c r="S94" i="15"/>
  <c r="R94" i="15"/>
  <c r="Q94" i="15"/>
  <c r="P94" i="15"/>
  <c r="E94" i="15"/>
  <c r="S93" i="15"/>
  <c r="R93" i="15"/>
  <c r="Q93" i="15"/>
  <c r="P93" i="15"/>
  <c r="E93" i="15"/>
  <c r="U92" i="15"/>
  <c r="S92" i="15"/>
  <c r="R92" i="15"/>
  <c r="Q92" i="15"/>
  <c r="P92" i="15"/>
  <c r="E92" i="15"/>
  <c r="T92" i="15" s="1"/>
  <c r="S91" i="15"/>
  <c r="R91" i="15"/>
  <c r="Q91" i="15"/>
  <c r="P91" i="15"/>
  <c r="E91" i="15"/>
  <c r="S90" i="15"/>
  <c r="R90" i="15"/>
  <c r="Q90" i="15"/>
  <c r="P90" i="15"/>
  <c r="E90" i="15"/>
  <c r="T89" i="15"/>
  <c r="S89" i="15"/>
  <c r="R89" i="15"/>
  <c r="Q89" i="15"/>
  <c r="P89" i="15"/>
  <c r="E89" i="15"/>
  <c r="U89" i="15" s="1"/>
  <c r="S88" i="15"/>
  <c r="R88" i="15"/>
  <c r="Q88" i="15"/>
  <c r="P88" i="15"/>
  <c r="E88" i="15"/>
  <c r="S87" i="15"/>
  <c r="R87" i="15"/>
  <c r="Q87" i="15"/>
  <c r="P87" i="15"/>
  <c r="E87" i="15"/>
  <c r="V73" i="15"/>
  <c r="O73" i="15"/>
  <c r="N73" i="15"/>
  <c r="M73" i="15"/>
  <c r="L73" i="15"/>
  <c r="K73" i="15"/>
  <c r="J73" i="15"/>
  <c r="I73" i="15"/>
  <c r="H73" i="15"/>
  <c r="G73" i="15"/>
  <c r="F73" i="15"/>
  <c r="C73" i="15"/>
  <c r="B73" i="15"/>
  <c r="V72" i="15"/>
  <c r="O72" i="15"/>
  <c r="N72" i="15"/>
  <c r="R72" i="15" s="1"/>
  <c r="M72" i="15"/>
  <c r="L72" i="15"/>
  <c r="K72" i="15"/>
  <c r="J72" i="15"/>
  <c r="I72" i="15"/>
  <c r="H72" i="15"/>
  <c r="G72" i="15"/>
  <c r="F72" i="15"/>
  <c r="E72" i="15"/>
  <c r="C72" i="15"/>
  <c r="B72" i="15"/>
  <c r="V71" i="15"/>
  <c r="O71" i="15"/>
  <c r="N71" i="15"/>
  <c r="R71" i="15" s="1"/>
  <c r="M71" i="15"/>
  <c r="L71" i="15"/>
  <c r="K71" i="15"/>
  <c r="J71" i="15"/>
  <c r="I71" i="15"/>
  <c r="H71" i="15"/>
  <c r="G71" i="15"/>
  <c r="F71" i="15"/>
  <c r="C71" i="15"/>
  <c r="B71" i="15"/>
  <c r="T70" i="15"/>
  <c r="S70" i="15"/>
  <c r="R70" i="15"/>
  <c r="Q70" i="15"/>
  <c r="P70" i="15"/>
  <c r="E70" i="15"/>
  <c r="U70" i="15" s="1"/>
  <c r="S69" i="15"/>
  <c r="R69" i="15"/>
  <c r="Q69" i="15"/>
  <c r="P69" i="15"/>
  <c r="E69" i="15"/>
  <c r="V67" i="15"/>
  <c r="O67" i="15"/>
  <c r="S67" i="15" s="1"/>
  <c r="N67" i="15"/>
  <c r="M67" i="15"/>
  <c r="L67" i="15"/>
  <c r="R67" i="15" s="1"/>
  <c r="K67" i="15"/>
  <c r="J67" i="15"/>
  <c r="I67" i="15"/>
  <c r="H67" i="15"/>
  <c r="G67" i="15"/>
  <c r="F67" i="15"/>
  <c r="C67" i="15"/>
  <c r="B67" i="15"/>
  <c r="E67" i="15" s="1"/>
  <c r="V66" i="15"/>
  <c r="S66" i="15"/>
  <c r="O66" i="15"/>
  <c r="N66" i="15"/>
  <c r="M66" i="15"/>
  <c r="L66" i="15"/>
  <c r="R66" i="15" s="1"/>
  <c r="K66" i="15"/>
  <c r="J66" i="15"/>
  <c r="I66" i="15"/>
  <c r="Q66" i="15" s="1"/>
  <c r="H66" i="15"/>
  <c r="G66" i="15"/>
  <c r="F66" i="15"/>
  <c r="C66" i="15"/>
  <c r="B66" i="15"/>
  <c r="E66" i="15" s="1"/>
  <c r="U65" i="15"/>
  <c r="T65" i="15"/>
  <c r="S65" i="15"/>
  <c r="R65" i="15"/>
  <c r="Q65" i="15"/>
  <c r="P65" i="15"/>
  <c r="E65" i="15"/>
  <c r="S64" i="15"/>
  <c r="R64" i="15"/>
  <c r="Q64" i="15"/>
  <c r="P64" i="15"/>
  <c r="E64" i="15"/>
  <c r="T63" i="15"/>
  <c r="S63" i="15"/>
  <c r="R63" i="15"/>
  <c r="Q63" i="15"/>
  <c r="P63" i="15"/>
  <c r="E63" i="15"/>
  <c r="U63" i="15" s="1"/>
  <c r="U62" i="15"/>
  <c r="S62" i="15"/>
  <c r="R62" i="15"/>
  <c r="Q62" i="15"/>
  <c r="P62" i="15"/>
  <c r="E62" i="15"/>
  <c r="T62" i="15" s="1"/>
  <c r="T61" i="15"/>
  <c r="S61" i="15"/>
  <c r="R61" i="15"/>
  <c r="Q61" i="15"/>
  <c r="P61" i="15"/>
  <c r="E61" i="15"/>
  <c r="U61" i="15" s="1"/>
  <c r="V59" i="15"/>
  <c r="O59" i="15"/>
  <c r="N59" i="15"/>
  <c r="M59" i="15"/>
  <c r="S59" i="15" s="1"/>
  <c r="L59" i="15"/>
  <c r="R59" i="15" s="1"/>
  <c r="K59" i="15"/>
  <c r="J59" i="15"/>
  <c r="I59" i="15"/>
  <c r="H59" i="15"/>
  <c r="G59" i="15"/>
  <c r="F59" i="15"/>
  <c r="C59" i="15"/>
  <c r="B59" i="15"/>
  <c r="T58" i="15"/>
  <c r="S58" i="15"/>
  <c r="R58" i="15"/>
  <c r="Q58" i="15"/>
  <c r="P58" i="15"/>
  <c r="E58" i="15"/>
  <c r="U58" i="15" s="1"/>
  <c r="T57" i="15"/>
  <c r="S57" i="15"/>
  <c r="R57" i="15"/>
  <c r="Q57" i="15"/>
  <c r="P57" i="15"/>
  <c r="E57" i="15"/>
  <c r="U57" i="15" s="1"/>
  <c r="T56" i="15"/>
  <c r="S56" i="15"/>
  <c r="R56" i="15"/>
  <c r="Q56" i="15"/>
  <c r="P56" i="15"/>
  <c r="E56" i="15"/>
  <c r="U56" i="15" s="1"/>
  <c r="S55" i="15"/>
  <c r="R55" i="15"/>
  <c r="Q55" i="15"/>
  <c r="P55" i="15"/>
  <c r="E55" i="15"/>
  <c r="V53" i="15"/>
  <c r="O53" i="15"/>
  <c r="N53" i="15"/>
  <c r="M53" i="15"/>
  <c r="S53" i="15" s="1"/>
  <c r="L53" i="15"/>
  <c r="R53" i="15" s="1"/>
  <c r="K53" i="15"/>
  <c r="J53" i="15"/>
  <c r="I53" i="15"/>
  <c r="H53" i="15"/>
  <c r="G53" i="15"/>
  <c r="F53" i="15"/>
  <c r="C53" i="15"/>
  <c r="B53" i="15"/>
  <c r="S52" i="15"/>
  <c r="R52" i="15"/>
  <c r="Q52" i="15"/>
  <c r="P52" i="15"/>
  <c r="E52" i="15"/>
  <c r="S51" i="15"/>
  <c r="R51" i="15"/>
  <c r="Q51" i="15"/>
  <c r="P51" i="15"/>
  <c r="E51" i="15"/>
  <c r="U50" i="15"/>
  <c r="S50" i="15"/>
  <c r="R50" i="15"/>
  <c r="Q50" i="15"/>
  <c r="P50" i="15"/>
  <c r="E50" i="15"/>
  <c r="T50" i="15" s="1"/>
  <c r="U49" i="15"/>
  <c r="S49" i="15"/>
  <c r="R49" i="15"/>
  <c r="Q49" i="15"/>
  <c r="P49" i="15"/>
  <c r="E49" i="15"/>
  <c r="T49" i="15" s="1"/>
  <c r="S48" i="15"/>
  <c r="R48" i="15"/>
  <c r="Q48" i="15"/>
  <c r="P48" i="15"/>
  <c r="E48" i="15"/>
  <c r="S47" i="15"/>
  <c r="R47" i="15"/>
  <c r="Q47" i="15"/>
  <c r="P47" i="15"/>
  <c r="E47" i="15"/>
  <c r="T46" i="15"/>
  <c r="S46" i="15"/>
  <c r="R46" i="15"/>
  <c r="Q46" i="15"/>
  <c r="P46" i="15"/>
  <c r="E46" i="15"/>
  <c r="U46" i="15" s="1"/>
  <c r="T45" i="15"/>
  <c r="S45" i="15"/>
  <c r="R45" i="15"/>
  <c r="Q45" i="15"/>
  <c r="P45" i="15"/>
  <c r="E45" i="15"/>
  <c r="U45" i="15" s="1"/>
  <c r="T44" i="15"/>
  <c r="S44" i="15"/>
  <c r="R44" i="15"/>
  <c r="Q44" i="15"/>
  <c r="P44" i="15"/>
  <c r="E44" i="15"/>
  <c r="U44" i="15" s="1"/>
  <c r="S43" i="15"/>
  <c r="R43" i="15"/>
  <c r="Q43" i="15"/>
  <c r="P43" i="15"/>
  <c r="E43" i="15"/>
  <c r="S42" i="15"/>
  <c r="R42" i="15"/>
  <c r="Q42" i="15"/>
  <c r="P42" i="15"/>
  <c r="E42" i="15"/>
  <c r="V40" i="15"/>
  <c r="O40" i="15"/>
  <c r="N40" i="15"/>
  <c r="M40" i="15"/>
  <c r="S40" i="15" s="1"/>
  <c r="L40" i="15"/>
  <c r="R40" i="15" s="1"/>
  <c r="K40" i="15"/>
  <c r="J40" i="15"/>
  <c r="I40" i="15"/>
  <c r="H40" i="15"/>
  <c r="P40" i="15" s="1"/>
  <c r="G40" i="15"/>
  <c r="F40" i="15"/>
  <c r="C40" i="15"/>
  <c r="B40" i="15"/>
  <c r="E40" i="15" s="1"/>
  <c r="S39" i="15"/>
  <c r="R39" i="15"/>
  <c r="Q39" i="15"/>
  <c r="P39" i="15"/>
  <c r="E39" i="15"/>
  <c r="U38" i="15"/>
  <c r="S38" i="15"/>
  <c r="R38" i="15"/>
  <c r="Q38" i="15"/>
  <c r="P38" i="15"/>
  <c r="E38" i="15"/>
  <c r="T38" i="15" s="1"/>
  <c r="T37" i="15"/>
  <c r="S37" i="15"/>
  <c r="R37" i="15"/>
  <c r="Q37" i="15"/>
  <c r="P37" i="15"/>
  <c r="E37" i="15"/>
  <c r="U37" i="15" s="1"/>
  <c r="S36" i="15"/>
  <c r="R36" i="15"/>
  <c r="Q36" i="15"/>
  <c r="P36" i="15"/>
  <c r="E36" i="15"/>
  <c r="S35" i="15"/>
  <c r="R35" i="15"/>
  <c r="Q35" i="15"/>
  <c r="P35" i="15"/>
  <c r="E35" i="15"/>
  <c r="V33" i="15"/>
  <c r="O33" i="15"/>
  <c r="N33" i="15"/>
  <c r="M33" i="15"/>
  <c r="S33" i="15" s="1"/>
  <c r="L33" i="15"/>
  <c r="R33" i="15" s="1"/>
  <c r="K33" i="15"/>
  <c r="J33" i="15"/>
  <c r="I33" i="15"/>
  <c r="H33" i="15"/>
  <c r="P33" i="15" s="1"/>
  <c r="G33" i="15"/>
  <c r="F33" i="15"/>
  <c r="C33" i="15"/>
  <c r="B33" i="15"/>
  <c r="S32" i="15"/>
  <c r="R32" i="15"/>
  <c r="Q32" i="15"/>
  <c r="P32" i="15"/>
  <c r="E32" i="15"/>
  <c r="V30" i="15"/>
  <c r="O30" i="15"/>
  <c r="N30" i="15"/>
  <c r="M30" i="15"/>
  <c r="L30" i="15"/>
  <c r="R30" i="15" s="1"/>
  <c r="K30" i="15"/>
  <c r="J30" i="15"/>
  <c r="I30" i="15"/>
  <c r="H30" i="15"/>
  <c r="G30" i="15"/>
  <c r="F30" i="15"/>
  <c r="C30" i="15"/>
  <c r="E30" i="15" s="1"/>
  <c r="B30" i="15"/>
  <c r="S29" i="15"/>
  <c r="R29" i="15"/>
  <c r="Q29" i="15"/>
  <c r="P29" i="15"/>
  <c r="E29" i="15"/>
  <c r="S28" i="15"/>
  <c r="R28" i="15"/>
  <c r="Q28" i="15"/>
  <c r="P28" i="15"/>
  <c r="E28" i="15"/>
  <c r="S27" i="15"/>
  <c r="R27" i="15"/>
  <c r="Q27" i="15"/>
  <c r="P27" i="15"/>
  <c r="E27" i="15"/>
  <c r="T27" i="15" s="1"/>
  <c r="S26" i="15"/>
  <c r="R26" i="15"/>
  <c r="Q26" i="15"/>
  <c r="P26" i="15"/>
  <c r="E26" i="15"/>
  <c r="V24" i="15"/>
  <c r="O24" i="15"/>
  <c r="S24" i="15" s="1"/>
  <c r="N24" i="15"/>
  <c r="M24" i="15"/>
  <c r="L24" i="15"/>
  <c r="R24" i="15" s="1"/>
  <c r="K24" i="15"/>
  <c r="J24" i="15"/>
  <c r="I24" i="15"/>
  <c r="H24" i="15"/>
  <c r="G24" i="15"/>
  <c r="F24" i="15"/>
  <c r="C24" i="15"/>
  <c r="B24" i="15"/>
  <c r="E24" i="15" s="1"/>
  <c r="U23" i="15"/>
  <c r="T23" i="15"/>
  <c r="S23" i="15"/>
  <c r="R23" i="15"/>
  <c r="Q23" i="15"/>
  <c r="P23" i="15"/>
  <c r="E23" i="15"/>
  <c r="U22" i="15"/>
  <c r="T22" i="15"/>
  <c r="S22" i="15"/>
  <c r="R22" i="15"/>
  <c r="Q22" i="15"/>
  <c r="P22" i="15"/>
  <c r="E22" i="15"/>
  <c r="T21" i="15"/>
  <c r="S21" i="15"/>
  <c r="R21" i="15"/>
  <c r="Q21" i="15"/>
  <c r="P21" i="15"/>
  <c r="E21" i="15"/>
  <c r="U21" i="15" s="1"/>
  <c r="S20" i="15"/>
  <c r="R20" i="15"/>
  <c r="Q20" i="15"/>
  <c r="P20" i="15"/>
  <c r="E20" i="15"/>
  <c r="S19" i="15"/>
  <c r="R19" i="15"/>
  <c r="Q19" i="15"/>
  <c r="P19" i="15"/>
  <c r="E19" i="15"/>
  <c r="U18" i="15"/>
  <c r="S18" i="15"/>
  <c r="R18" i="15"/>
  <c r="Q18" i="15"/>
  <c r="P18" i="15"/>
  <c r="E18" i="15"/>
  <c r="T18" i="15" s="1"/>
  <c r="U17" i="15"/>
  <c r="S17" i="15"/>
  <c r="R17" i="15"/>
  <c r="Q17" i="15"/>
  <c r="P17" i="15"/>
  <c r="E17" i="15"/>
  <c r="T17" i="15" s="1"/>
  <c r="V15" i="15"/>
  <c r="O15" i="15"/>
  <c r="N15" i="15"/>
  <c r="M15" i="15"/>
  <c r="L15" i="15"/>
  <c r="R15" i="15" s="1"/>
  <c r="K15" i="15"/>
  <c r="J15" i="15"/>
  <c r="I15" i="15"/>
  <c r="H15" i="15"/>
  <c r="G15" i="15"/>
  <c r="F15" i="15"/>
  <c r="C15" i="15"/>
  <c r="B15" i="15"/>
  <c r="S14" i="15"/>
  <c r="R14" i="15"/>
  <c r="Q14" i="15"/>
  <c r="P14" i="15"/>
  <c r="E14" i="15"/>
  <c r="U13" i="15"/>
  <c r="S13" i="15"/>
  <c r="R13" i="15"/>
  <c r="Q13" i="15"/>
  <c r="P13" i="15"/>
  <c r="E13" i="15"/>
  <c r="T13" i="15" s="1"/>
  <c r="S12" i="15"/>
  <c r="R12" i="15"/>
  <c r="Q12" i="15"/>
  <c r="P12" i="15"/>
  <c r="E12" i="15"/>
  <c r="S11" i="15"/>
  <c r="R11" i="15"/>
  <c r="Q11" i="15"/>
  <c r="P11" i="15"/>
  <c r="E11" i="15"/>
  <c r="S10" i="15"/>
  <c r="R10" i="15"/>
  <c r="Q10" i="15"/>
  <c r="U10" i="15" s="1"/>
  <c r="P10" i="15"/>
  <c r="E10" i="15"/>
  <c r="S9" i="15"/>
  <c r="R9" i="15"/>
  <c r="Q9" i="15"/>
  <c r="P9" i="15"/>
  <c r="E9" i="15"/>
  <c r="U9" i="15" s="1"/>
  <c r="S94" i="14"/>
  <c r="R94" i="14"/>
  <c r="Q94" i="14"/>
  <c r="P94" i="14"/>
  <c r="E94" i="14"/>
  <c r="U94" i="14" s="1"/>
  <c r="S93" i="14"/>
  <c r="R93" i="14"/>
  <c r="Q93" i="14"/>
  <c r="P93" i="14"/>
  <c r="E93" i="14"/>
  <c r="S92" i="14"/>
  <c r="R92" i="14"/>
  <c r="Q92" i="14"/>
  <c r="P92" i="14"/>
  <c r="E92" i="14"/>
  <c r="S91" i="14"/>
  <c r="R91" i="14"/>
  <c r="Q91" i="14"/>
  <c r="P91" i="14"/>
  <c r="E91" i="14"/>
  <c r="S90" i="14"/>
  <c r="R90" i="14"/>
  <c r="Q90" i="14"/>
  <c r="P90" i="14"/>
  <c r="E90" i="14"/>
  <c r="S89" i="14"/>
  <c r="R89" i="14"/>
  <c r="Q89" i="14"/>
  <c r="P89" i="14"/>
  <c r="E89" i="14"/>
  <c r="T89" i="14" s="1"/>
  <c r="U88" i="14"/>
  <c r="T88" i="14"/>
  <c r="S88" i="14"/>
  <c r="R88" i="14"/>
  <c r="Q88" i="14"/>
  <c r="P88" i="14"/>
  <c r="E88" i="14"/>
  <c r="T87" i="14"/>
  <c r="S87" i="14"/>
  <c r="R87" i="14"/>
  <c r="Q87" i="14"/>
  <c r="P87" i="14"/>
  <c r="E87" i="14"/>
  <c r="U87" i="14" s="1"/>
  <c r="W73" i="14"/>
  <c r="V73" i="14"/>
  <c r="S73" i="14"/>
  <c r="O73" i="14"/>
  <c r="N73" i="14"/>
  <c r="M73" i="14"/>
  <c r="L73" i="14"/>
  <c r="K73" i="14"/>
  <c r="J73" i="14"/>
  <c r="I73" i="14"/>
  <c r="H73" i="14"/>
  <c r="G73" i="14"/>
  <c r="F73" i="14"/>
  <c r="C73" i="14"/>
  <c r="B73" i="14"/>
  <c r="W72" i="14"/>
  <c r="V72" i="14"/>
  <c r="O72" i="14"/>
  <c r="N72" i="14"/>
  <c r="M72" i="14"/>
  <c r="L72" i="14"/>
  <c r="K72" i="14"/>
  <c r="J72" i="14"/>
  <c r="I72" i="14"/>
  <c r="H72" i="14"/>
  <c r="G72" i="14"/>
  <c r="F72" i="14"/>
  <c r="C72" i="14"/>
  <c r="E72" i="14" s="1"/>
  <c r="B72" i="14"/>
  <c r="W71" i="14"/>
  <c r="V71" i="14"/>
  <c r="O71" i="14"/>
  <c r="N71" i="14"/>
  <c r="M71" i="14"/>
  <c r="S71" i="14" s="1"/>
  <c r="L71" i="14"/>
  <c r="R71" i="14" s="1"/>
  <c r="K71" i="14"/>
  <c r="J71" i="14"/>
  <c r="I71" i="14"/>
  <c r="H71" i="14"/>
  <c r="G71" i="14"/>
  <c r="F71" i="14"/>
  <c r="C71" i="14"/>
  <c r="B71" i="14"/>
  <c r="S70" i="14"/>
  <c r="R70" i="14"/>
  <c r="Q70" i="14"/>
  <c r="P70" i="14"/>
  <c r="E70" i="14"/>
  <c r="S69" i="14"/>
  <c r="R69" i="14"/>
  <c r="Q69" i="14"/>
  <c r="P69" i="14"/>
  <c r="E69" i="14"/>
  <c r="W67" i="14"/>
  <c r="V67" i="14"/>
  <c r="O67" i="14"/>
  <c r="N67" i="14"/>
  <c r="M67" i="14"/>
  <c r="L67" i="14"/>
  <c r="K67" i="14"/>
  <c r="J67" i="14"/>
  <c r="I67" i="14"/>
  <c r="H67" i="14"/>
  <c r="G67" i="14"/>
  <c r="F67" i="14"/>
  <c r="C67" i="14"/>
  <c r="B67" i="14"/>
  <c r="V66" i="14"/>
  <c r="S66" i="14"/>
  <c r="O66" i="14"/>
  <c r="N66" i="14"/>
  <c r="M66" i="14"/>
  <c r="L66" i="14"/>
  <c r="R66" i="14" s="1"/>
  <c r="K66" i="14"/>
  <c r="J66" i="14"/>
  <c r="I66" i="14"/>
  <c r="H66" i="14"/>
  <c r="P66" i="14" s="1"/>
  <c r="G66" i="14"/>
  <c r="F66" i="14"/>
  <c r="C66" i="14"/>
  <c r="B66" i="14"/>
  <c r="E66" i="14" s="1"/>
  <c r="S65" i="14"/>
  <c r="R65" i="14"/>
  <c r="Q65" i="14"/>
  <c r="P65" i="14"/>
  <c r="E65" i="14"/>
  <c r="S64" i="14"/>
  <c r="R64" i="14"/>
  <c r="Q64" i="14"/>
  <c r="P64" i="14"/>
  <c r="E64" i="14"/>
  <c r="T64" i="14" s="1"/>
  <c r="S63" i="14"/>
  <c r="R63" i="14"/>
  <c r="Q63" i="14"/>
  <c r="P63" i="14"/>
  <c r="E63" i="14"/>
  <c r="U63" i="14" s="1"/>
  <c r="T62" i="14"/>
  <c r="S62" i="14"/>
  <c r="R62" i="14"/>
  <c r="Q62" i="14"/>
  <c r="P62" i="14"/>
  <c r="E62" i="14"/>
  <c r="U62" i="14" s="1"/>
  <c r="U61" i="14"/>
  <c r="T61" i="14"/>
  <c r="S61" i="14"/>
  <c r="R61" i="14"/>
  <c r="Q61" i="14"/>
  <c r="P61" i="14"/>
  <c r="E61" i="14"/>
  <c r="V59" i="14"/>
  <c r="S59" i="14"/>
  <c r="O59" i="14"/>
  <c r="N59" i="14"/>
  <c r="M59" i="14"/>
  <c r="L59" i="14"/>
  <c r="R59" i="14" s="1"/>
  <c r="K59" i="14"/>
  <c r="J59" i="14"/>
  <c r="I59" i="14"/>
  <c r="H59" i="14"/>
  <c r="G59" i="14"/>
  <c r="F59" i="14"/>
  <c r="C59" i="14"/>
  <c r="B59" i="14"/>
  <c r="E59" i="14" s="1"/>
  <c r="S58" i="14"/>
  <c r="R58" i="14"/>
  <c r="Q58" i="14"/>
  <c r="P58" i="14"/>
  <c r="E58" i="14"/>
  <c r="U57" i="14"/>
  <c r="S57" i="14"/>
  <c r="R57" i="14"/>
  <c r="Q57" i="14"/>
  <c r="P57" i="14"/>
  <c r="E57" i="14"/>
  <c r="T57" i="14" s="1"/>
  <c r="U56" i="14"/>
  <c r="T56" i="14"/>
  <c r="S56" i="14"/>
  <c r="R56" i="14"/>
  <c r="Q56" i="14"/>
  <c r="P56" i="14"/>
  <c r="E56" i="14"/>
  <c r="T55" i="14"/>
  <c r="S55" i="14"/>
  <c r="R55" i="14"/>
  <c r="Q55" i="14"/>
  <c r="P55" i="14"/>
  <c r="E55" i="14"/>
  <c r="U55" i="14" s="1"/>
  <c r="V53" i="14"/>
  <c r="O53" i="14"/>
  <c r="N53" i="14"/>
  <c r="M53" i="14"/>
  <c r="S53" i="14" s="1"/>
  <c r="L53" i="14"/>
  <c r="R53" i="14" s="1"/>
  <c r="K53" i="14"/>
  <c r="J53" i="14"/>
  <c r="I53" i="14"/>
  <c r="H53" i="14"/>
  <c r="G53" i="14"/>
  <c r="F53" i="14"/>
  <c r="C53" i="14"/>
  <c r="B53" i="14"/>
  <c r="S52" i="14"/>
  <c r="R52" i="14"/>
  <c r="Q52" i="14"/>
  <c r="P52" i="14"/>
  <c r="E52" i="14"/>
  <c r="S51" i="14"/>
  <c r="R51" i="14"/>
  <c r="Q51" i="14"/>
  <c r="P51" i="14"/>
  <c r="E51" i="14"/>
  <c r="S50" i="14"/>
  <c r="R50" i="14"/>
  <c r="Q50" i="14"/>
  <c r="P50" i="14"/>
  <c r="E50" i="14"/>
  <c r="S49" i="14"/>
  <c r="R49" i="14"/>
  <c r="Q49" i="14"/>
  <c r="P49" i="14"/>
  <c r="E49" i="14"/>
  <c r="S48" i="14"/>
  <c r="R48" i="14"/>
  <c r="Q48" i="14"/>
  <c r="P48" i="14"/>
  <c r="E48" i="14"/>
  <c r="U47" i="14"/>
  <c r="T47" i="14"/>
  <c r="S47" i="14"/>
  <c r="R47" i="14"/>
  <c r="Q47" i="14"/>
  <c r="P47" i="14"/>
  <c r="E47" i="14"/>
  <c r="U46" i="14"/>
  <c r="S46" i="14"/>
  <c r="R46" i="14"/>
  <c r="Q46" i="14"/>
  <c r="P46" i="14"/>
  <c r="E46" i="14"/>
  <c r="T46" i="14" s="1"/>
  <c r="T45" i="14"/>
  <c r="S45" i="14"/>
  <c r="R45" i="14"/>
  <c r="Q45" i="14"/>
  <c r="P45" i="14"/>
  <c r="E45" i="14"/>
  <c r="U45" i="14" s="1"/>
  <c r="U44" i="14"/>
  <c r="T44" i="14"/>
  <c r="S44" i="14"/>
  <c r="R44" i="14"/>
  <c r="Q44" i="14"/>
  <c r="P44" i="14"/>
  <c r="E44" i="14"/>
  <c r="S43" i="14"/>
  <c r="R43" i="14"/>
  <c r="Q43" i="14"/>
  <c r="P43" i="14"/>
  <c r="E43" i="14"/>
  <c r="S42" i="14"/>
  <c r="R42" i="14"/>
  <c r="Q42" i="14"/>
  <c r="P42" i="14"/>
  <c r="E42" i="14"/>
  <c r="W40" i="14"/>
  <c r="V40" i="14"/>
  <c r="O40" i="14"/>
  <c r="N40" i="14"/>
  <c r="M40" i="14"/>
  <c r="L40" i="14"/>
  <c r="K40" i="14"/>
  <c r="J40" i="14"/>
  <c r="I40" i="14"/>
  <c r="H40" i="14"/>
  <c r="P40" i="14" s="1"/>
  <c r="G40" i="14"/>
  <c r="F40" i="14"/>
  <c r="C40" i="14"/>
  <c r="B40" i="14"/>
  <c r="E40" i="14" s="1"/>
  <c r="T39" i="14"/>
  <c r="S39" i="14"/>
  <c r="R39" i="14"/>
  <c r="Q39" i="14"/>
  <c r="P39" i="14"/>
  <c r="E39" i="14"/>
  <c r="U39" i="14" s="1"/>
  <c r="T38" i="14"/>
  <c r="S38" i="14"/>
  <c r="R38" i="14"/>
  <c r="Q38" i="14"/>
  <c r="P38" i="14"/>
  <c r="E38" i="14"/>
  <c r="U38" i="14" s="1"/>
  <c r="S37" i="14"/>
  <c r="R37" i="14"/>
  <c r="Q37" i="14"/>
  <c r="P37" i="14"/>
  <c r="E37" i="14"/>
  <c r="S36" i="14"/>
  <c r="R36" i="14"/>
  <c r="Q36" i="14"/>
  <c r="P36" i="14"/>
  <c r="E36" i="14"/>
  <c r="S35" i="14"/>
  <c r="R35" i="14"/>
  <c r="Q35" i="14"/>
  <c r="U35" i="14" s="1"/>
  <c r="P35" i="14"/>
  <c r="E35" i="14"/>
  <c r="V33" i="14"/>
  <c r="O33" i="14"/>
  <c r="N33" i="14"/>
  <c r="M33" i="14"/>
  <c r="L33" i="14"/>
  <c r="K33" i="14"/>
  <c r="J33" i="14"/>
  <c r="I33" i="14"/>
  <c r="H33" i="14"/>
  <c r="G33" i="14"/>
  <c r="F33" i="14"/>
  <c r="C33" i="14"/>
  <c r="B33" i="14"/>
  <c r="E33" i="14" s="1"/>
  <c r="S32" i="14"/>
  <c r="R32" i="14"/>
  <c r="Q32" i="14"/>
  <c r="P32" i="14"/>
  <c r="E32" i="14"/>
  <c r="V30" i="14"/>
  <c r="O30" i="14"/>
  <c r="N30" i="14"/>
  <c r="M30" i="14"/>
  <c r="S30" i="14" s="1"/>
  <c r="L30" i="14"/>
  <c r="R30" i="14" s="1"/>
  <c r="K30" i="14"/>
  <c r="J30" i="14"/>
  <c r="I30" i="14"/>
  <c r="H30" i="14"/>
  <c r="G30" i="14"/>
  <c r="F30" i="14"/>
  <c r="C30" i="14"/>
  <c r="E30" i="14" s="1"/>
  <c r="B30" i="14"/>
  <c r="S29" i="14"/>
  <c r="R29" i="14"/>
  <c r="Q29" i="14"/>
  <c r="P29" i="14"/>
  <c r="E29" i="14"/>
  <c r="S28" i="14"/>
  <c r="R28" i="14"/>
  <c r="Q28" i="14"/>
  <c r="P28" i="14"/>
  <c r="E28" i="14"/>
  <c r="U27" i="14"/>
  <c r="S27" i="14"/>
  <c r="R27" i="14"/>
  <c r="Q27" i="14"/>
  <c r="P27" i="14"/>
  <c r="E27" i="14"/>
  <c r="T27" i="14" s="1"/>
  <c r="S26" i="14"/>
  <c r="R26" i="14"/>
  <c r="Q26" i="14"/>
  <c r="P26" i="14"/>
  <c r="E26" i="14"/>
  <c r="V24" i="14"/>
  <c r="O24" i="14"/>
  <c r="N24" i="14"/>
  <c r="M24" i="14"/>
  <c r="S24" i="14" s="1"/>
  <c r="L24" i="14"/>
  <c r="R24" i="14" s="1"/>
  <c r="K24" i="14"/>
  <c r="J24" i="14"/>
  <c r="I24" i="14"/>
  <c r="H24" i="14"/>
  <c r="G24" i="14"/>
  <c r="F24" i="14"/>
  <c r="C24" i="14"/>
  <c r="B24" i="14"/>
  <c r="S23" i="14"/>
  <c r="R23" i="14"/>
  <c r="Q23" i="14"/>
  <c r="P23" i="14"/>
  <c r="E23" i="14"/>
  <c r="T23" i="14" s="1"/>
  <c r="T22" i="14"/>
  <c r="S22" i="14"/>
  <c r="R22" i="14"/>
  <c r="Q22" i="14"/>
  <c r="P22" i="14"/>
  <c r="E22" i="14"/>
  <c r="U22" i="14" s="1"/>
  <c r="U21" i="14"/>
  <c r="S21" i="14"/>
  <c r="R21" i="14"/>
  <c r="Q21" i="14"/>
  <c r="P21" i="14"/>
  <c r="E21" i="14"/>
  <c r="T21" i="14" s="1"/>
  <c r="S20" i="14"/>
  <c r="R20" i="14"/>
  <c r="Q20" i="14"/>
  <c r="P20" i="14"/>
  <c r="T20" i="14" s="1"/>
  <c r="E20" i="14"/>
  <c r="S19" i="14"/>
  <c r="R19" i="14"/>
  <c r="Q19" i="14"/>
  <c r="P19" i="14"/>
  <c r="E19" i="14"/>
  <c r="S18" i="14"/>
  <c r="R18" i="14"/>
  <c r="Q18" i="14"/>
  <c r="P18" i="14"/>
  <c r="E18" i="14"/>
  <c r="S17" i="14"/>
  <c r="R17" i="14"/>
  <c r="Q17" i="14"/>
  <c r="P17" i="14"/>
  <c r="E17" i="14"/>
  <c r="V15" i="14"/>
  <c r="O15" i="14"/>
  <c r="N15" i="14"/>
  <c r="M15" i="14"/>
  <c r="L15" i="14"/>
  <c r="K15" i="14"/>
  <c r="J15" i="14"/>
  <c r="I15" i="14"/>
  <c r="H15" i="14"/>
  <c r="P15" i="14" s="1"/>
  <c r="G15" i="14"/>
  <c r="F15" i="14"/>
  <c r="C15" i="14"/>
  <c r="E15" i="14" s="1"/>
  <c r="B15" i="14"/>
  <c r="S14" i="14"/>
  <c r="R14" i="14"/>
  <c r="Q14" i="14"/>
  <c r="P14" i="14"/>
  <c r="E14" i="14"/>
  <c r="S13" i="14"/>
  <c r="R13" i="14"/>
  <c r="Q13" i="14"/>
  <c r="P13" i="14"/>
  <c r="E13" i="14"/>
  <c r="S12" i="14"/>
  <c r="R12" i="14"/>
  <c r="Q12" i="14"/>
  <c r="P12" i="14"/>
  <c r="E12" i="14"/>
  <c r="S11" i="14"/>
  <c r="R11" i="14"/>
  <c r="Q11" i="14"/>
  <c r="P11" i="14"/>
  <c r="E11" i="14"/>
  <c r="S10" i="14"/>
  <c r="R10" i="14"/>
  <c r="Q10" i="14"/>
  <c r="P10" i="14"/>
  <c r="E10" i="14"/>
  <c r="T10" i="14" s="1"/>
  <c r="U9" i="14"/>
  <c r="T9" i="14"/>
  <c r="S9" i="14"/>
  <c r="R9" i="14"/>
  <c r="Q9" i="14"/>
  <c r="P9" i="14"/>
  <c r="E9" i="14"/>
  <c r="U94" i="13"/>
  <c r="T94" i="13"/>
  <c r="S94" i="13"/>
  <c r="R94" i="13"/>
  <c r="Q94" i="13"/>
  <c r="P94" i="13"/>
  <c r="E94" i="13"/>
  <c r="T93" i="13"/>
  <c r="S93" i="13"/>
  <c r="R93" i="13"/>
  <c r="Q93" i="13"/>
  <c r="P93" i="13"/>
  <c r="E93" i="13"/>
  <c r="U93" i="13" s="1"/>
  <c r="T92" i="13"/>
  <c r="S92" i="13"/>
  <c r="R92" i="13"/>
  <c r="Q92" i="13"/>
  <c r="P92" i="13"/>
  <c r="E92" i="13"/>
  <c r="U92" i="13" s="1"/>
  <c r="S91" i="13"/>
  <c r="R91" i="13"/>
  <c r="Q91" i="13"/>
  <c r="P91" i="13"/>
  <c r="E91" i="13"/>
  <c r="S90" i="13"/>
  <c r="R90" i="13"/>
  <c r="Q90" i="13"/>
  <c r="P90" i="13"/>
  <c r="E90" i="13"/>
  <c r="U89" i="13"/>
  <c r="S89" i="13"/>
  <c r="R89" i="13"/>
  <c r="Q89" i="13"/>
  <c r="P89" i="13"/>
  <c r="E89" i="13"/>
  <c r="T89" i="13" s="1"/>
  <c r="S88" i="13"/>
  <c r="R88" i="13"/>
  <c r="Q88" i="13"/>
  <c r="P88" i="13"/>
  <c r="E88" i="13"/>
  <c r="S87" i="13"/>
  <c r="R87" i="13"/>
  <c r="Q87" i="13"/>
  <c r="P87" i="13"/>
  <c r="E87" i="13"/>
  <c r="W73" i="13"/>
  <c r="V73" i="13"/>
  <c r="O73" i="13"/>
  <c r="N73" i="13"/>
  <c r="M73" i="13"/>
  <c r="L73" i="13"/>
  <c r="K73" i="13"/>
  <c r="J73" i="13"/>
  <c r="I73" i="13"/>
  <c r="H73" i="13"/>
  <c r="G73" i="13"/>
  <c r="F73" i="13"/>
  <c r="C73" i="13"/>
  <c r="B73" i="13"/>
  <c r="W72" i="13"/>
  <c r="V72" i="13"/>
  <c r="O72" i="13"/>
  <c r="N72" i="13"/>
  <c r="M72" i="13"/>
  <c r="L72" i="13"/>
  <c r="K72" i="13"/>
  <c r="J72" i="13"/>
  <c r="I72" i="13"/>
  <c r="H72" i="13"/>
  <c r="P72" i="13" s="1"/>
  <c r="G72" i="13"/>
  <c r="F72" i="13"/>
  <c r="C72" i="13"/>
  <c r="B72" i="13"/>
  <c r="W71" i="13"/>
  <c r="V71" i="13"/>
  <c r="O71" i="13"/>
  <c r="N71" i="13"/>
  <c r="M71" i="13"/>
  <c r="S71" i="13" s="1"/>
  <c r="L71" i="13"/>
  <c r="R71" i="13" s="1"/>
  <c r="K71" i="13"/>
  <c r="J71" i="13"/>
  <c r="I71" i="13"/>
  <c r="H71" i="13"/>
  <c r="G71" i="13"/>
  <c r="F71" i="13"/>
  <c r="C71" i="13"/>
  <c r="B71" i="13"/>
  <c r="T70" i="13"/>
  <c r="S70" i="13"/>
  <c r="R70" i="13"/>
  <c r="Q70" i="13"/>
  <c r="P70" i="13"/>
  <c r="E70" i="13"/>
  <c r="U70" i="13" s="1"/>
  <c r="U69" i="13"/>
  <c r="S69" i="13"/>
  <c r="R69" i="13"/>
  <c r="Q69" i="13"/>
  <c r="P69" i="13"/>
  <c r="T69" i="13" s="1"/>
  <c r="E69" i="13"/>
  <c r="V67" i="13"/>
  <c r="O67" i="13"/>
  <c r="N67" i="13"/>
  <c r="M67" i="13"/>
  <c r="L67" i="13"/>
  <c r="K67" i="13"/>
  <c r="J67" i="13"/>
  <c r="I67" i="13"/>
  <c r="H67" i="13"/>
  <c r="G67" i="13"/>
  <c r="F67" i="13"/>
  <c r="C67" i="13"/>
  <c r="B67" i="13"/>
  <c r="E67" i="13" s="1"/>
  <c r="V66" i="13"/>
  <c r="S66" i="13"/>
  <c r="O66" i="13"/>
  <c r="N66" i="13"/>
  <c r="M66" i="13"/>
  <c r="L66" i="13"/>
  <c r="R66" i="13" s="1"/>
  <c r="K66" i="13"/>
  <c r="J66" i="13"/>
  <c r="I66" i="13"/>
  <c r="H66" i="13"/>
  <c r="G66" i="13"/>
  <c r="F66" i="13"/>
  <c r="C66" i="13"/>
  <c r="B66" i="13"/>
  <c r="E66" i="13" s="1"/>
  <c r="U65" i="13"/>
  <c r="S65" i="13"/>
  <c r="R65" i="13"/>
  <c r="Q65" i="13"/>
  <c r="P65" i="13"/>
  <c r="E65" i="13"/>
  <c r="T65" i="13" s="1"/>
  <c r="T64" i="13"/>
  <c r="S64" i="13"/>
  <c r="R64" i="13"/>
  <c r="Q64" i="13"/>
  <c r="P64" i="13"/>
  <c r="E64" i="13"/>
  <c r="U64" i="13" s="1"/>
  <c r="U63" i="13"/>
  <c r="T63" i="13"/>
  <c r="S63" i="13"/>
  <c r="R63" i="13"/>
  <c r="Q63" i="13"/>
  <c r="P63" i="13"/>
  <c r="E63" i="13"/>
  <c r="U62" i="13"/>
  <c r="T62" i="13"/>
  <c r="S62" i="13"/>
  <c r="R62" i="13"/>
  <c r="Q62" i="13"/>
  <c r="P62" i="13"/>
  <c r="E62" i="13"/>
  <c r="S61" i="13"/>
  <c r="R61" i="13"/>
  <c r="Q61" i="13"/>
  <c r="P61" i="13"/>
  <c r="E61" i="13"/>
  <c r="V59" i="13"/>
  <c r="R59" i="13"/>
  <c r="O59" i="13"/>
  <c r="N59" i="13"/>
  <c r="M59" i="13"/>
  <c r="S59" i="13" s="1"/>
  <c r="L59" i="13"/>
  <c r="K59" i="13"/>
  <c r="J59" i="13"/>
  <c r="I59" i="13"/>
  <c r="H59" i="13"/>
  <c r="G59" i="13"/>
  <c r="F59" i="13"/>
  <c r="C59" i="13"/>
  <c r="B59" i="13"/>
  <c r="E59" i="13" s="1"/>
  <c r="U58" i="13"/>
  <c r="S58" i="13"/>
  <c r="R58" i="13"/>
  <c r="Q58" i="13"/>
  <c r="P58" i="13"/>
  <c r="E58" i="13"/>
  <c r="T58" i="13" s="1"/>
  <c r="S57" i="13"/>
  <c r="R57" i="13"/>
  <c r="Q57" i="13"/>
  <c r="P57" i="13"/>
  <c r="E57" i="13"/>
  <c r="U57" i="13" s="1"/>
  <c r="T56" i="13"/>
  <c r="S56" i="13"/>
  <c r="R56" i="13"/>
  <c r="Q56" i="13"/>
  <c r="P56" i="13"/>
  <c r="E56" i="13"/>
  <c r="U56" i="13" s="1"/>
  <c r="S55" i="13"/>
  <c r="R55" i="13"/>
  <c r="Q55" i="13"/>
  <c r="P55" i="13"/>
  <c r="E55" i="13"/>
  <c r="V53" i="13"/>
  <c r="O53" i="13"/>
  <c r="N53" i="13"/>
  <c r="M53" i="13"/>
  <c r="S53" i="13" s="1"/>
  <c r="L53" i="13"/>
  <c r="R53" i="13" s="1"/>
  <c r="K53" i="13"/>
  <c r="J53" i="13"/>
  <c r="I53" i="13"/>
  <c r="H53" i="13"/>
  <c r="G53" i="13"/>
  <c r="F53" i="13"/>
  <c r="C53" i="13"/>
  <c r="B53" i="13"/>
  <c r="T52" i="13"/>
  <c r="S52" i="13"/>
  <c r="R52" i="13"/>
  <c r="Q52" i="13"/>
  <c r="P52" i="13"/>
  <c r="E52" i="13"/>
  <c r="U52" i="13" s="1"/>
  <c r="S51" i="13"/>
  <c r="R51" i="13"/>
  <c r="Q51" i="13"/>
  <c r="P51" i="13"/>
  <c r="E51" i="13"/>
  <c r="S50" i="13"/>
  <c r="R50" i="13"/>
  <c r="Q50" i="13"/>
  <c r="P50" i="13"/>
  <c r="E50" i="13"/>
  <c r="U49" i="13"/>
  <c r="S49" i="13"/>
  <c r="R49" i="13"/>
  <c r="Q49" i="13"/>
  <c r="P49" i="13"/>
  <c r="E49" i="13"/>
  <c r="T49" i="13" s="1"/>
  <c r="T48" i="13"/>
  <c r="S48" i="13"/>
  <c r="R48" i="13"/>
  <c r="Q48" i="13"/>
  <c r="P48" i="13"/>
  <c r="E48" i="13"/>
  <c r="U48" i="13" s="1"/>
  <c r="S47" i="13"/>
  <c r="R47" i="13"/>
  <c r="Q47" i="13"/>
  <c r="P47" i="13"/>
  <c r="E47" i="13"/>
  <c r="U47" i="13" s="1"/>
  <c r="S46" i="13"/>
  <c r="R46" i="13"/>
  <c r="Q46" i="13"/>
  <c r="P46" i="13"/>
  <c r="E46" i="13"/>
  <c r="U46" i="13" s="1"/>
  <c r="T45" i="13"/>
  <c r="S45" i="13"/>
  <c r="R45" i="13"/>
  <c r="Q45" i="13"/>
  <c r="P45" i="13"/>
  <c r="E45" i="13"/>
  <c r="U45" i="13" s="1"/>
  <c r="T44" i="13"/>
  <c r="S44" i="13"/>
  <c r="R44" i="13"/>
  <c r="Q44" i="13"/>
  <c r="P44" i="13"/>
  <c r="E44" i="13"/>
  <c r="U44" i="13" s="1"/>
  <c r="S43" i="13"/>
  <c r="R43" i="13"/>
  <c r="Q43" i="13"/>
  <c r="P43" i="13"/>
  <c r="E43" i="13"/>
  <c r="S42" i="13"/>
  <c r="R42" i="13"/>
  <c r="Q42" i="13"/>
  <c r="P42" i="13"/>
  <c r="E42" i="13"/>
  <c r="V40" i="13"/>
  <c r="O40" i="13"/>
  <c r="N40" i="13"/>
  <c r="M40" i="13"/>
  <c r="S40" i="13" s="1"/>
  <c r="L40" i="13"/>
  <c r="K40" i="13"/>
  <c r="J40" i="13"/>
  <c r="I40" i="13"/>
  <c r="H40" i="13"/>
  <c r="G40" i="13"/>
  <c r="F40" i="13"/>
  <c r="C40" i="13"/>
  <c r="B40" i="13"/>
  <c r="S39" i="13"/>
  <c r="R39" i="13"/>
  <c r="Q39" i="13"/>
  <c r="P39" i="13"/>
  <c r="E39" i="13"/>
  <c r="S38" i="13"/>
  <c r="R38" i="13"/>
  <c r="Q38" i="13"/>
  <c r="P38" i="13"/>
  <c r="E38" i="13"/>
  <c r="S37" i="13"/>
  <c r="R37" i="13"/>
  <c r="Q37" i="13"/>
  <c r="P37" i="13"/>
  <c r="E37" i="13"/>
  <c r="T37" i="13" s="1"/>
  <c r="S36" i="13"/>
  <c r="R36" i="13"/>
  <c r="Q36" i="13"/>
  <c r="P36" i="13"/>
  <c r="E36" i="13"/>
  <c r="U36" i="13" s="1"/>
  <c r="S35" i="13"/>
  <c r="R35" i="13"/>
  <c r="Q35" i="13"/>
  <c r="P35" i="13"/>
  <c r="E35" i="13"/>
  <c r="U35" i="13" s="1"/>
  <c r="V33" i="13"/>
  <c r="O33" i="13"/>
  <c r="N33" i="13"/>
  <c r="M33" i="13"/>
  <c r="S33" i="13" s="1"/>
  <c r="L33" i="13"/>
  <c r="K33" i="13"/>
  <c r="J33" i="13"/>
  <c r="I33" i="13"/>
  <c r="H33" i="13"/>
  <c r="G33" i="13"/>
  <c r="F33" i="13"/>
  <c r="C33" i="13"/>
  <c r="B33" i="13"/>
  <c r="S32" i="13"/>
  <c r="R32" i="13"/>
  <c r="Q32" i="13"/>
  <c r="P32" i="13"/>
  <c r="E32" i="13"/>
  <c r="V30" i="13"/>
  <c r="S30" i="13"/>
  <c r="O30" i="13"/>
  <c r="N30" i="13"/>
  <c r="M30" i="13"/>
  <c r="L30" i="13"/>
  <c r="R30" i="13" s="1"/>
  <c r="K30" i="13"/>
  <c r="J30" i="13"/>
  <c r="I30" i="13"/>
  <c r="Q30" i="13" s="1"/>
  <c r="H30" i="13"/>
  <c r="G30" i="13"/>
  <c r="F30" i="13"/>
  <c r="C30" i="13"/>
  <c r="B30" i="13"/>
  <c r="E30" i="13" s="1"/>
  <c r="S29" i="13"/>
  <c r="R29" i="13"/>
  <c r="Q29" i="13"/>
  <c r="P29" i="13"/>
  <c r="E29" i="13"/>
  <c r="T29" i="13" s="1"/>
  <c r="U28" i="13"/>
  <c r="T28" i="13"/>
  <c r="S28" i="13"/>
  <c r="R28" i="13"/>
  <c r="Q28" i="13"/>
  <c r="P28" i="13"/>
  <c r="E28" i="13"/>
  <c r="S27" i="13"/>
  <c r="R27" i="13"/>
  <c r="Q27" i="13"/>
  <c r="P27" i="13"/>
  <c r="E27" i="13"/>
  <c r="S26" i="13"/>
  <c r="R26" i="13"/>
  <c r="Q26" i="13"/>
  <c r="P26" i="13"/>
  <c r="E26" i="13"/>
  <c r="V24" i="13"/>
  <c r="O24" i="13"/>
  <c r="S24" i="13" s="1"/>
  <c r="N24" i="13"/>
  <c r="M24" i="13"/>
  <c r="L24" i="13"/>
  <c r="R24" i="13" s="1"/>
  <c r="K24" i="13"/>
  <c r="J24" i="13"/>
  <c r="I24" i="13"/>
  <c r="H24" i="13"/>
  <c r="G24" i="13"/>
  <c r="F24" i="13"/>
  <c r="C24" i="13"/>
  <c r="B24" i="13"/>
  <c r="U23" i="13"/>
  <c r="T23" i="13"/>
  <c r="S23" i="13"/>
  <c r="R23" i="13"/>
  <c r="Q23" i="13"/>
  <c r="P23" i="13"/>
  <c r="E23" i="13"/>
  <c r="S22" i="13"/>
  <c r="R22" i="13"/>
  <c r="Q22" i="13"/>
  <c r="P22" i="13"/>
  <c r="E22" i="13"/>
  <c r="U22" i="13" s="1"/>
  <c r="S21" i="13"/>
  <c r="R21" i="13"/>
  <c r="Q21" i="13"/>
  <c r="P21" i="13"/>
  <c r="T21" i="13" s="1"/>
  <c r="E21" i="13"/>
  <c r="S20" i="13"/>
  <c r="R20" i="13"/>
  <c r="Q20" i="13"/>
  <c r="U20" i="13" s="1"/>
  <c r="P20" i="13"/>
  <c r="E20" i="13"/>
  <c r="T19" i="13"/>
  <c r="S19" i="13"/>
  <c r="R19" i="13"/>
  <c r="Q19" i="13"/>
  <c r="P19" i="13"/>
  <c r="E19" i="13"/>
  <c r="U19" i="13" s="1"/>
  <c r="U18" i="13"/>
  <c r="S18" i="13"/>
  <c r="R18" i="13"/>
  <c r="Q18" i="13"/>
  <c r="P18" i="13"/>
  <c r="E18" i="13"/>
  <c r="T18" i="13" s="1"/>
  <c r="T17" i="13"/>
  <c r="S17" i="13"/>
  <c r="R17" i="13"/>
  <c r="Q17" i="13"/>
  <c r="P17" i="13"/>
  <c r="E17" i="13"/>
  <c r="U17" i="13" s="1"/>
  <c r="V15" i="13"/>
  <c r="O15" i="13"/>
  <c r="N15" i="13"/>
  <c r="R15" i="13" s="1"/>
  <c r="M15" i="13"/>
  <c r="S15" i="13" s="1"/>
  <c r="L15" i="13"/>
  <c r="K15" i="13"/>
  <c r="J15" i="13"/>
  <c r="I15" i="13"/>
  <c r="H15" i="13"/>
  <c r="G15" i="13"/>
  <c r="F15" i="13"/>
  <c r="C15" i="13"/>
  <c r="B15" i="13"/>
  <c r="E15" i="13" s="1"/>
  <c r="S14" i="13"/>
  <c r="R14" i="13"/>
  <c r="Q14" i="13"/>
  <c r="P14" i="13"/>
  <c r="E14" i="13"/>
  <c r="T14" i="13" s="1"/>
  <c r="S13" i="13"/>
  <c r="R13" i="13"/>
  <c r="Q13" i="13"/>
  <c r="P13" i="13"/>
  <c r="E13" i="13"/>
  <c r="U13" i="13" s="1"/>
  <c r="S12" i="13"/>
  <c r="R12" i="13"/>
  <c r="Q12" i="13"/>
  <c r="P12" i="13"/>
  <c r="E12" i="13"/>
  <c r="U11" i="13"/>
  <c r="T11" i="13"/>
  <c r="S11" i="13"/>
  <c r="R11" i="13"/>
  <c r="Q11" i="13"/>
  <c r="P11" i="13"/>
  <c r="E11" i="13"/>
  <c r="U10" i="13"/>
  <c r="T10" i="13"/>
  <c r="S10" i="13"/>
  <c r="R10" i="13"/>
  <c r="Q10" i="13"/>
  <c r="P10" i="13"/>
  <c r="E10" i="13"/>
  <c r="T9" i="13"/>
  <c r="S9" i="13"/>
  <c r="R9" i="13"/>
  <c r="Q9" i="13"/>
  <c r="P9" i="13"/>
  <c r="E9" i="13"/>
  <c r="U9" i="13" s="1"/>
  <c r="U94" i="12"/>
  <c r="S94" i="12"/>
  <c r="R94" i="12"/>
  <c r="Q94" i="12"/>
  <c r="P94" i="12"/>
  <c r="E94" i="12"/>
  <c r="T94" i="12" s="1"/>
  <c r="S93" i="12"/>
  <c r="R93" i="12"/>
  <c r="Q93" i="12"/>
  <c r="P93" i="12"/>
  <c r="E93" i="12"/>
  <c r="U93" i="12" s="1"/>
  <c r="S92" i="12"/>
  <c r="R92" i="12"/>
  <c r="Q92" i="12"/>
  <c r="P92" i="12"/>
  <c r="E92" i="12"/>
  <c r="T92" i="12" s="1"/>
  <c r="S91" i="12"/>
  <c r="R91" i="12"/>
  <c r="Q91" i="12"/>
  <c r="P91" i="12"/>
  <c r="E91" i="12"/>
  <c r="U90" i="12"/>
  <c r="S90" i="12"/>
  <c r="R90" i="12"/>
  <c r="Q90" i="12"/>
  <c r="P90" i="12"/>
  <c r="E90" i="12"/>
  <c r="T90" i="12" s="1"/>
  <c r="U89" i="12"/>
  <c r="T89" i="12"/>
  <c r="S89" i="12"/>
  <c r="R89" i="12"/>
  <c r="Q89" i="12"/>
  <c r="P89" i="12"/>
  <c r="E89" i="12"/>
  <c r="T88" i="12"/>
  <c r="S88" i="12"/>
  <c r="R88" i="12"/>
  <c r="Q88" i="12"/>
  <c r="P88" i="12"/>
  <c r="E88" i="12"/>
  <c r="U88" i="12" s="1"/>
  <c r="S87" i="12"/>
  <c r="R87" i="12"/>
  <c r="Q87" i="12"/>
  <c r="P87" i="12"/>
  <c r="E87" i="12"/>
  <c r="V73" i="12"/>
  <c r="O73" i="12"/>
  <c r="N73" i="12"/>
  <c r="M73" i="12"/>
  <c r="L73" i="12"/>
  <c r="K73" i="12"/>
  <c r="J73" i="12"/>
  <c r="I73" i="12"/>
  <c r="H73" i="12"/>
  <c r="G73" i="12"/>
  <c r="F73" i="12"/>
  <c r="C73" i="12"/>
  <c r="B73" i="12"/>
  <c r="V72" i="12"/>
  <c r="S72" i="12"/>
  <c r="R72" i="12"/>
  <c r="O72" i="12"/>
  <c r="N72" i="12"/>
  <c r="M72" i="12"/>
  <c r="L72" i="12"/>
  <c r="K72" i="12"/>
  <c r="J72" i="12"/>
  <c r="I72" i="12"/>
  <c r="Q72" i="12" s="1"/>
  <c r="H72" i="12"/>
  <c r="P72" i="12" s="1"/>
  <c r="G72" i="12"/>
  <c r="F72" i="12"/>
  <c r="C72" i="12"/>
  <c r="B72" i="12"/>
  <c r="E72" i="12" s="1"/>
  <c r="V71" i="12"/>
  <c r="O71" i="12"/>
  <c r="N71" i="12"/>
  <c r="R71" i="12" s="1"/>
  <c r="M71" i="12"/>
  <c r="L71" i="12"/>
  <c r="K71" i="12"/>
  <c r="J71" i="12"/>
  <c r="I71" i="12"/>
  <c r="H71" i="12"/>
  <c r="G71" i="12"/>
  <c r="F71" i="12"/>
  <c r="C71" i="12"/>
  <c r="B71" i="12"/>
  <c r="S70" i="12"/>
  <c r="R70" i="12"/>
  <c r="Q70" i="12"/>
  <c r="P70" i="12"/>
  <c r="E70" i="12"/>
  <c r="S69" i="12"/>
  <c r="R69" i="12"/>
  <c r="Q69" i="12"/>
  <c r="P69" i="12"/>
  <c r="E69" i="12"/>
  <c r="T69" i="12" s="1"/>
  <c r="V67" i="12"/>
  <c r="O67" i="12"/>
  <c r="N67" i="12"/>
  <c r="M67" i="12"/>
  <c r="L67" i="12"/>
  <c r="K67" i="12"/>
  <c r="J67" i="12"/>
  <c r="I67" i="12"/>
  <c r="H67" i="12"/>
  <c r="G67" i="12"/>
  <c r="F67" i="12"/>
  <c r="C67" i="12"/>
  <c r="B67" i="12"/>
  <c r="E67" i="12" s="1"/>
  <c r="V66" i="12"/>
  <c r="O66" i="12"/>
  <c r="N66" i="12"/>
  <c r="M66" i="12"/>
  <c r="S66" i="12" s="1"/>
  <c r="L66" i="12"/>
  <c r="R66" i="12" s="1"/>
  <c r="K66" i="12"/>
  <c r="J66" i="12"/>
  <c r="I66" i="12"/>
  <c r="H66" i="12"/>
  <c r="G66" i="12"/>
  <c r="F66" i="12"/>
  <c r="C66" i="12"/>
  <c r="E66" i="12" s="1"/>
  <c r="B66" i="12"/>
  <c r="T65" i="12"/>
  <c r="S65" i="12"/>
  <c r="R65" i="12"/>
  <c r="Q65" i="12"/>
  <c r="P65" i="12"/>
  <c r="E65" i="12"/>
  <c r="U65" i="12" s="1"/>
  <c r="S64" i="12"/>
  <c r="R64" i="12"/>
  <c r="Q64" i="12"/>
  <c r="P64" i="12"/>
  <c r="E64" i="12"/>
  <c r="S63" i="12"/>
  <c r="R63" i="12"/>
  <c r="Q63" i="12"/>
  <c r="P63" i="12"/>
  <c r="E63" i="12"/>
  <c r="T63" i="12" s="1"/>
  <c r="U62" i="12"/>
  <c r="S62" i="12"/>
  <c r="R62" i="12"/>
  <c r="Q62" i="12"/>
  <c r="P62" i="12"/>
  <c r="E62" i="12"/>
  <c r="T62" i="12" s="1"/>
  <c r="T61" i="12"/>
  <c r="S61" i="12"/>
  <c r="R61" i="12"/>
  <c r="Q61" i="12"/>
  <c r="P61" i="12"/>
  <c r="E61" i="12"/>
  <c r="U61" i="12" s="1"/>
  <c r="V59" i="12"/>
  <c r="S59" i="12"/>
  <c r="O59" i="12"/>
  <c r="N59" i="12"/>
  <c r="M59" i="12"/>
  <c r="L59" i="12"/>
  <c r="R59" i="12" s="1"/>
  <c r="K59" i="12"/>
  <c r="J59" i="12"/>
  <c r="I59" i="12"/>
  <c r="H59" i="12"/>
  <c r="G59" i="12"/>
  <c r="F59" i="12"/>
  <c r="C59" i="12"/>
  <c r="B59" i="12"/>
  <c r="E59" i="12" s="1"/>
  <c r="U58" i="12"/>
  <c r="T58" i="12"/>
  <c r="S58" i="12"/>
  <c r="R58" i="12"/>
  <c r="Q58" i="12"/>
  <c r="P58" i="12"/>
  <c r="E58" i="12"/>
  <c r="S57" i="12"/>
  <c r="R57" i="12"/>
  <c r="Q57" i="12"/>
  <c r="P57" i="12"/>
  <c r="E57" i="12"/>
  <c r="U57" i="12" s="1"/>
  <c r="U56" i="12"/>
  <c r="T56" i="12"/>
  <c r="S56" i="12"/>
  <c r="R56" i="12"/>
  <c r="Q56" i="12"/>
  <c r="P56" i="12"/>
  <c r="E56" i="12"/>
  <c r="T55" i="12"/>
  <c r="S55" i="12"/>
  <c r="R55" i="12"/>
  <c r="Q55" i="12"/>
  <c r="P55" i="12"/>
  <c r="E55" i="12"/>
  <c r="U55" i="12" s="1"/>
  <c r="V53" i="12"/>
  <c r="O53" i="12"/>
  <c r="N53" i="12"/>
  <c r="M53" i="12"/>
  <c r="S53" i="12" s="1"/>
  <c r="L53" i="12"/>
  <c r="R53" i="12" s="1"/>
  <c r="K53" i="12"/>
  <c r="J53" i="12"/>
  <c r="I53" i="12"/>
  <c r="H53" i="12"/>
  <c r="G53" i="12"/>
  <c r="F53" i="12"/>
  <c r="C53" i="12"/>
  <c r="B53" i="12"/>
  <c r="U52" i="12"/>
  <c r="T52" i="12"/>
  <c r="S52" i="12"/>
  <c r="R52" i="12"/>
  <c r="Q52" i="12"/>
  <c r="P52" i="12"/>
  <c r="E52" i="12"/>
  <c r="U51" i="12"/>
  <c r="T51" i="12"/>
  <c r="S51" i="12"/>
  <c r="R51" i="12"/>
  <c r="Q51" i="12"/>
  <c r="P51" i="12"/>
  <c r="E51" i="12"/>
  <c r="T50" i="12"/>
  <c r="S50" i="12"/>
  <c r="R50" i="12"/>
  <c r="Q50" i="12"/>
  <c r="P50" i="12"/>
  <c r="E50" i="12"/>
  <c r="U50" i="12" s="1"/>
  <c r="S49" i="12"/>
  <c r="R49" i="12"/>
  <c r="Q49" i="12"/>
  <c r="P49" i="12"/>
  <c r="E49" i="12"/>
  <c r="U49" i="12" s="1"/>
  <c r="S48" i="12"/>
  <c r="R48" i="12"/>
  <c r="Q48" i="12"/>
  <c r="P48" i="12"/>
  <c r="E48" i="12"/>
  <c r="U48" i="12" s="1"/>
  <c r="S47" i="12"/>
  <c r="R47" i="12"/>
  <c r="Q47" i="12"/>
  <c r="P47" i="12"/>
  <c r="E47" i="12"/>
  <c r="T47" i="12" s="1"/>
  <c r="U46" i="12"/>
  <c r="T46" i="12"/>
  <c r="S46" i="12"/>
  <c r="R46" i="12"/>
  <c r="Q46" i="12"/>
  <c r="P46" i="12"/>
  <c r="E46" i="12"/>
  <c r="S45" i="12"/>
  <c r="R45" i="12"/>
  <c r="Q45" i="12"/>
  <c r="P45" i="12"/>
  <c r="E45" i="12"/>
  <c r="U45" i="12" s="1"/>
  <c r="U44" i="12"/>
  <c r="S44" i="12"/>
  <c r="R44" i="12"/>
  <c r="Q44" i="12"/>
  <c r="P44" i="12"/>
  <c r="E44" i="12"/>
  <c r="T44" i="12" s="1"/>
  <c r="S43" i="12"/>
  <c r="R43" i="12"/>
  <c r="Q43" i="12"/>
  <c r="P43" i="12"/>
  <c r="E43" i="12"/>
  <c r="S42" i="12"/>
  <c r="R42" i="12"/>
  <c r="Q42" i="12"/>
  <c r="P42" i="12"/>
  <c r="E42" i="12"/>
  <c r="V40" i="12"/>
  <c r="O40" i="12"/>
  <c r="N40" i="12"/>
  <c r="M40" i="12"/>
  <c r="L40" i="12"/>
  <c r="R40" i="12" s="1"/>
  <c r="K40" i="12"/>
  <c r="J40" i="12"/>
  <c r="I40" i="12"/>
  <c r="Q40" i="12" s="1"/>
  <c r="H40" i="12"/>
  <c r="G40" i="12"/>
  <c r="F40" i="12"/>
  <c r="C40" i="12"/>
  <c r="B40" i="12"/>
  <c r="E40" i="12" s="1"/>
  <c r="S39" i="12"/>
  <c r="R39" i="12"/>
  <c r="Q39" i="12"/>
  <c r="P39" i="12"/>
  <c r="E39" i="12"/>
  <c r="U39" i="12" s="1"/>
  <c r="S38" i="12"/>
  <c r="R38" i="12"/>
  <c r="Q38" i="12"/>
  <c r="P38" i="12"/>
  <c r="E38" i="12"/>
  <c r="U37" i="12"/>
  <c r="S37" i="12"/>
  <c r="R37" i="12"/>
  <c r="Q37" i="12"/>
  <c r="P37" i="12"/>
  <c r="E37" i="12"/>
  <c r="T37" i="12" s="1"/>
  <c r="T36" i="12"/>
  <c r="S36" i="12"/>
  <c r="R36" i="12"/>
  <c r="Q36" i="12"/>
  <c r="P36" i="12"/>
  <c r="E36" i="12"/>
  <c r="S35" i="12"/>
  <c r="R35" i="12"/>
  <c r="Q35" i="12"/>
  <c r="U35" i="12" s="1"/>
  <c r="P35" i="12"/>
  <c r="E35" i="12"/>
  <c r="V33" i="12"/>
  <c r="O33" i="12"/>
  <c r="N33" i="12"/>
  <c r="M33" i="12"/>
  <c r="S33" i="12" s="1"/>
  <c r="L33" i="12"/>
  <c r="R33" i="12" s="1"/>
  <c r="K33" i="12"/>
  <c r="J33" i="12"/>
  <c r="I33" i="12"/>
  <c r="H33" i="12"/>
  <c r="G33" i="12"/>
  <c r="F33" i="12"/>
  <c r="C33" i="12"/>
  <c r="B33" i="12"/>
  <c r="E33" i="12" s="1"/>
  <c r="S32" i="12"/>
  <c r="R32" i="12"/>
  <c r="Q32" i="12"/>
  <c r="P32" i="12"/>
  <c r="E32" i="12"/>
  <c r="V30" i="12"/>
  <c r="O30" i="12"/>
  <c r="N30" i="12"/>
  <c r="M30" i="12"/>
  <c r="S30" i="12" s="1"/>
  <c r="L30" i="12"/>
  <c r="R30" i="12" s="1"/>
  <c r="K30" i="12"/>
  <c r="J30" i="12"/>
  <c r="I30" i="12"/>
  <c r="H30" i="12"/>
  <c r="G30" i="12"/>
  <c r="F30" i="12"/>
  <c r="C30" i="12"/>
  <c r="E30" i="12" s="1"/>
  <c r="B30" i="12"/>
  <c r="S29" i="12"/>
  <c r="R29" i="12"/>
  <c r="Q29" i="12"/>
  <c r="P29" i="12"/>
  <c r="E29" i="12"/>
  <c r="U29" i="12" s="1"/>
  <c r="S28" i="12"/>
  <c r="R28" i="12"/>
  <c r="Q28" i="12"/>
  <c r="P28" i="12"/>
  <c r="E28" i="12"/>
  <c r="U28" i="12" s="1"/>
  <c r="U27" i="12"/>
  <c r="S27" i="12"/>
  <c r="R27" i="12"/>
  <c r="Q27" i="12"/>
  <c r="P27" i="12"/>
  <c r="E27" i="12"/>
  <c r="T27" i="12" s="1"/>
  <c r="S26" i="12"/>
  <c r="R26" i="12"/>
  <c r="Q26" i="12"/>
  <c r="P26" i="12"/>
  <c r="E26" i="12"/>
  <c r="V24" i="12"/>
  <c r="R24" i="12"/>
  <c r="O24" i="12"/>
  <c r="N24" i="12"/>
  <c r="M24" i="12"/>
  <c r="L24" i="12"/>
  <c r="K24" i="12"/>
  <c r="J24" i="12"/>
  <c r="I24" i="12"/>
  <c r="H24" i="12"/>
  <c r="G24" i="12"/>
  <c r="F24" i="12"/>
  <c r="C24" i="12"/>
  <c r="B24" i="12"/>
  <c r="U23" i="12"/>
  <c r="S23" i="12"/>
  <c r="R23" i="12"/>
  <c r="Q23" i="12"/>
  <c r="P23" i="12"/>
  <c r="E23" i="12"/>
  <c r="T23" i="12" s="1"/>
  <c r="U22" i="12"/>
  <c r="S22" i="12"/>
  <c r="R22" i="12"/>
  <c r="Q22" i="12"/>
  <c r="P22" i="12"/>
  <c r="E22" i="12"/>
  <c r="T22" i="12" s="1"/>
  <c r="S21" i="12"/>
  <c r="R21" i="12"/>
  <c r="Q21" i="12"/>
  <c r="P21" i="12"/>
  <c r="E21" i="12"/>
  <c r="U21" i="12" s="1"/>
  <c r="S20" i="12"/>
  <c r="R20" i="12"/>
  <c r="Q20" i="12"/>
  <c r="P20" i="12"/>
  <c r="E20" i="12"/>
  <c r="S19" i="12"/>
  <c r="R19" i="12"/>
  <c r="Q19" i="12"/>
  <c r="P19" i="12"/>
  <c r="E19" i="12"/>
  <c r="S18" i="12"/>
  <c r="R18" i="12"/>
  <c r="Q18" i="12"/>
  <c r="P18" i="12"/>
  <c r="E18" i="12"/>
  <c r="U17" i="12"/>
  <c r="T17" i="12"/>
  <c r="S17" i="12"/>
  <c r="R17" i="12"/>
  <c r="Q17" i="12"/>
  <c r="P17" i="12"/>
  <c r="E17" i="12"/>
  <c r="V15" i="12"/>
  <c r="O15" i="12"/>
  <c r="N15" i="12"/>
  <c r="M15" i="12"/>
  <c r="S15" i="12" s="1"/>
  <c r="L15" i="12"/>
  <c r="R15" i="12" s="1"/>
  <c r="K15" i="12"/>
  <c r="J15" i="12"/>
  <c r="I15" i="12"/>
  <c r="H15" i="12"/>
  <c r="G15" i="12"/>
  <c r="F15" i="12"/>
  <c r="C15" i="12"/>
  <c r="B15" i="12"/>
  <c r="E15" i="12" s="1"/>
  <c r="T14" i="12"/>
  <c r="S14" i="12"/>
  <c r="R14" i="12"/>
  <c r="Q14" i="12"/>
  <c r="P14" i="12"/>
  <c r="E14" i="12"/>
  <c r="U14" i="12" s="1"/>
  <c r="U13" i="12"/>
  <c r="S13" i="12"/>
  <c r="R13" i="12"/>
  <c r="Q13" i="12"/>
  <c r="P13" i="12"/>
  <c r="E13" i="12"/>
  <c r="T13" i="12" s="1"/>
  <c r="S12" i="12"/>
  <c r="R12" i="12"/>
  <c r="Q12" i="12"/>
  <c r="P12" i="12"/>
  <c r="E12" i="12"/>
  <c r="S11" i="12"/>
  <c r="R11" i="12"/>
  <c r="Q11" i="12"/>
  <c r="P11" i="12"/>
  <c r="E11" i="12"/>
  <c r="T11" i="12" s="1"/>
  <c r="S10" i="12"/>
  <c r="R10" i="12"/>
  <c r="Q10" i="12"/>
  <c r="P10" i="12"/>
  <c r="E10" i="12"/>
  <c r="S9" i="12"/>
  <c r="R9" i="12"/>
  <c r="Q9" i="12"/>
  <c r="P9" i="12"/>
  <c r="E9" i="12"/>
  <c r="U9" i="12" s="1"/>
  <c r="S94" i="11"/>
  <c r="R94" i="11"/>
  <c r="Q94" i="11"/>
  <c r="P94" i="11"/>
  <c r="E94" i="11"/>
  <c r="U93" i="11"/>
  <c r="T93" i="11"/>
  <c r="S93" i="11"/>
  <c r="R93" i="11"/>
  <c r="Q93" i="11"/>
  <c r="P93" i="11"/>
  <c r="E93" i="11"/>
  <c r="U92" i="11"/>
  <c r="T92" i="11"/>
  <c r="S92" i="11"/>
  <c r="R92" i="11"/>
  <c r="Q92" i="11"/>
  <c r="P92" i="11"/>
  <c r="E92" i="11"/>
  <c r="U91" i="11"/>
  <c r="T91" i="11"/>
  <c r="S91" i="11"/>
  <c r="R91" i="11"/>
  <c r="Q91" i="11"/>
  <c r="P91" i="11"/>
  <c r="E91" i="11"/>
  <c r="S90" i="11"/>
  <c r="R90" i="11"/>
  <c r="Q90" i="11"/>
  <c r="P90" i="11"/>
  <c r="E90" i="11"/>
  <c r="U90" i="11" s="1"/>
  <c r="S89" i="11"/>
  <c r="R89" i="11"/>
  <c r="Q89" i="11"/>
  <c r="P89" i="11"/>
  <c r="E89" i="11"/>
  <c r="T89" i="11" s="1"/>
  <c r="U88" i="11"/>
  <c r="T88" i="11"/>
  <c r="S88" i="11"/>
  <c r="R88" i="11"/>
  <c r="Q88" i="11"/>
  <c r="P88" i="11"/>
  <c r="E88" i="11"/>
  <c r="U87" i="11"/>
  <c r="T87" i="11"/>
  <c r="S87" i="11"/>
  <c r="R87" i="11"/>
  <c r="Q87" i="11"/>
  <c r="P87" i="11"/>
  <c r="E87" i="11"/>
  <c r="V73" i="11"/>
  <c r="O73" i="11"/>
  <c r="N73" i="11"/>
  <c r="M73" i="11"/>
  <c r="L73" i="11"/>
  <c r="K73" i="11"/>
  <c r="J73" i="11"/>
  <c r="I73" i="11"/>
  <c r="H73" i="11"/>
  <c r="G73" i="11"/>
  <c r="F73" i="11"/>
  <c r="C73" i="11"/>
  <c r="B73" i="11"/>
  <c r="V72" i="11"/>
  <c r="O72" i="11"/>
  <c r="N72" i="11"/>
  <c r="M72" i="11"/>
  <c r="S72" i="11" s="1"/>
  <c r="L72" i="11"/>
  <c r="R72" i="11" s="1"/>
  <c r="K72" i="11"/>
  <c r="J72" i="11"/>
  <c r="I72" i="11"/>
  <c r="H72" i="11"/>
  <c r="G72" i="11"/>
  <c r="F72" i="11"/>
  <c r="C72" i="11"/>
  <c r="B72" i="11"/>
  <c r="E72" i="11" s="1"/>
  <c r="V71" i="11"/>
  <c r="S71" i="11"/>
  <c r="O71" i="11"/>
  <c r="N71" i="11"/>
  <c r="M71" i="11"/>
  <c r="L71" i="11"/>
  <c r="R71" i="11" s="1"/>
  <c r="K71" i="11"/>
  <c r="J71" i="11"/>
  <c r="I71" i="11"/>
  <c r="Q71" i="11" s="1"/>
  <c r="H71" i="11"/>
  <c r="G71" i="11"/>
  <c r="F71" i="11"/>
  <c r="C71" i="11"/>
  <c r="B71" i="11"/>
  <c r="E71" i="11" s="1"/>
  <c r="U70" i="11"/>
  <c r="T70" i="11"/>
  <c r="S70" i="11"/>
  <c r="R70" i="11"/>
  <c r="Q70" i="11"/>
  <c r="P70" i="11"/>
  <c r="E70" i="11"/>
  <c r="U69" i="11"/>
  <c r="S69" i="11"/>
  <c r="R69" i="11"/>
  <c r="Q69" i="11"/>
  <c r="P69" i="11"/>
  <c r="E69" i="11"/>
  <c r="V67" i="11"/>
  <c r="O67" i="11"/>
  <c r="N67" i="11"/>
  <c r="M67" i="11"/>
  <c r="L67" i="11"/>
  <c r="K67" i="11"/>
  <c r="J67" i="11"/>
  <c r="I67" i="11"/>
  <c r="H67" i="11"/>
  <c r="G67" i="11"/>
  <c r="F67" i="11"/>
  <c r="C67" i="11"/>
  <c r="B67" i="11"/>
  <c r="V66" i="11"/>
  <c r="O66" i="11"/>
  <c r="N66" i="11"/>
  <c r="M66" i="11"/>
  <c r="S66" i="11" s="1"/>
  <c r="L66" i="11"/>
  <c r="R66" i="11" s="1"/>
  <c r="K66" i="11"/>
  <c r="J66" i="11"/>
  <c r="I66" i="11"/>
  <c r="H66" i="11"/>
  <c r="G66" i="11"/>
  <c r="F66" i="11"/>
  <c r="C66" i="11"/>
  <c r="B66" i="11"/>
  <c r="T65" i="11"/>
  <c r="S65" i="11"/>
  <c r="R65" i="11"/>
  <c r="Q65" i="11"/>
  <c r="P65" i="11"/>
  <c r="E65" i="11"/>
  <c r="U65" i="11" s="1"/>
  <c r="S64" i="11"/>
  <c r="R64" i="11"/>
  <c r="Q64" i="11"/>
  <c r="P64" i="11"/>
  <c r="E64" i="11"/>
  <c r="U64" i="11" s="1"/>
  <c r="U63" i="11"/>
  <c r="T63" i="11"/>
  <c r="S63" i="11"/>
  <c r="R63" i="11"/>
  <c r="Q63" i="11"/>
  <c r="P63" i="11"/>
  <c r="E63" i="11"/>
  <c r="U62" i="11"/>
  <c r="S62" i="11"/>
  <c r="R62" i="11"/>
  <c r="Q62" i="11"/>
  <c r="P62" i="11"/>
  <c r="E62" i="11"/>
  <c r="T62" i="11" s="1"/>
  <c r="T61" i="11"/>
  <c r="S61" i="11"/>
  <c r="R61" i="11"/>
  <c r="Q61" i="11"/>
  <c r="P61" i="11"/>
  <c r="E61" i="11"/>
  <c r="V59" i="11"/>
  <c r="O59" i="11"/>
  <c r="N59" i="11"/>
  <c r="M59" i="11"/>
  <c r="S59" i="11" s="1"/>
  <c r="L59" i="11"/>
  <c r="R59" i="11" s="1"/>
  <c r="K59" i="11"/>
  <c r="J59" i="11"/>
  <c r="I59" i="11"/>
  <c r="H59" i="11"/>
  <c r="G59" i="11"/>
  <c r="F59" i="11"/>
  <c r="C59" i="11"/>
  <c r="B59" i="11"/>
  <c r="U58" i="11"/>
  <c r="S58" i="11"/>
  <c r="R58" i="11"/>
  <c r="Q58" i="11"/>
  <c r="P58" i="11"/>
  <c r="E58" i="11"/>
  <c r="T58" i="11" s="1"/>
  <c r="S57" i="11"/>
  <c r="R57" i="11"/>
  <c r="Q57" i="11"/>
  <c r="P57" i="11"/>
  <c r="E57" i="11"/>
  <c r="U57" i="11" s="1"/>
  <c r="S56" i="11"/>
  <c r="R56" i="11"/>
  <c r="Q56" i="11"/>
  <c r="P56" i="11"/>
  <c r="E56" i="11"/>
  <c r="T56" i="11" s="1"/>
  <c r="S55" i="11"/>
  <c r="R55" i="11"/>
  <c r="Q55" i="11"/>
  <c r="P55" i="11"/>
  <c r="E55" i="11"/>
  <c r="U55" i="11" s="1"/>
  <c r="V53" i="11"/>
  <c r="O53" i="11"/>
  <c r="N53" i="11"/>
  <c r="M53" i="11"/>
  <c r="S53" i="11" s="1"/>
  <c r="L53" i="11"/>
  <c r="R53" i="11" s="1"/>
  <c r="K53" i="11"/>
  <c r="J53" i="11"/>
  <c r="I53" i="11"/>
  <c r="H53" i="11"/>
  <c r="G53" i="11"/>
  <c r="F53" i="11"/>
  <c r="C53" i="11"/>
  <c r="B53" i="11"/>
  <c r="S52" i="11"/>
  <c r="R52" i="11"/>
  <c r="Q52" i="11"/>
  <c r="P52" i="11"/>
  <c r="E52" i="11"/>
  <c r="T52" i="11" s="1"/>
  <c r="U51" i="11"/>
  <c r="S51" i="11"/>
  <c r="R51" i="11"/>
  <c r="Q51" i="11"/>
  <c r="P51" i="11"/>
  <c r="E51" i="11"/>
  <c r="T51" i="11" s="1"/>
  <c r="U50" i="11"/>
  <c r="T50" i="11"/>
  <c r="S50" i="11"/>
  <c r="R50" i="11"/>
  <c r="Q50" i="11"/>
  <c r="P50" i="11"/>
  <c r="E50" i="11"/>
  <c r="T49" i="11"/>
  <c r="S49" i="11"/>
  <c r="R49" i="11"/>
  <c r="Q49" i="11"/>
  <c r="P49" i="11"/>
  <c r="E49" i="11"/>
  <c r="U49" i="11" s="1"/>
  <c r="S48" i="11"/>
  <c r="R48" i="11"/>
  <c r="Q48" i="11"/>
  <c r="P48" i="11"/>
  <c r="E48" i="11"/>
  <c r="T48" i="11" s="1"/>
  <c r="S47" i="11"/>
  <c r="R47" i="11"/>
  <c r="Q47" i="11"/>
  <c r="P47" i="11"/>
  <c r="E47" i="11"/>
  <c r="U47" i="11" s="1"/>
  <c r="S46" i="11"/>
  <c r="R46" i="11"/>
  <c r="Q46" i="11"/>
  <c r="P46" i="11"/>
  <c r="E46" i="11"/>
  <c r="U46" i="11" s="1"/>
  <c r="S45" i="11"/>
  <c r="R45" i="11"/>
  <c r="Q45" i="11"/>
  <c r="P45" i="11"/>
  <c r="E45" i="11"/>
  <c r="U45" i="11" s="1"/>
  <c r="U44" i="11"/>
  <c r="S44" i="11"/>
  <c r="R44" i="11"/>
  <c r="Q44" i="11"/>
  <c r="P44" i="11"/>
  <c r="E44" i="11"/>
  <c r="T44" i="11" s="1"/>
  <c r="T43" i="11"/>
  <c r="S43" i="11"/>
  <c r="R43" i="11"/>
  <c r="Q43" i="11"/>
  <c r="P43" i="11"/>
  <c r="E43" i="11"/>
  <c r="U43" i="11" s="1"/>
  <c r="U42" i="11"/>
  <c r="S42" i="11"/>
  <c r="R42" i="11"/>
  <c r="Q42" i="11"/>
  <c r="P42" i="11"/>
  <c r="E42" i="11"/>
  <c r="T42" i="11" s="1"/>
  <c r="V40" i="11"/>
  <c r="O40" i="11"/>
  <c r="N40" i="11"/>
  <c r="M40" i="11"/>
  <c r="S40" i="11" s="1"/>
  <c r="L40" i="11"/>
  <c r="R40" i="11" s="1"/>
  <c r="K40" i="11"/>
  <c r="J40" i="11"/>
  <c r="I40" i="11"/>
  <c r="H40" i="11"/>
  <c r="G40" i="11"/>
  <c r="F40" i="11"/>
  <c r="C40" i="11"/>
  <c r="B40" i="11"/>
  <c r="E40" i="11" s="1"/>
  <c r="T39" i="11"/>
  <c r="S39" i="11"/>
  <c r="R39" i="11"/>
  <c r="Q39" i="11"/>
  <c r="P39" i="11"/>
  <c r="E39" i="11"/>
  <c r="U39" i="11" s="1"/>
  <c r="U38" i="11"/>
  <c r="S38" i="11"/>
  <c r="R38" i="11"/>
  <c r="Q38" i="11"/>
  <c r="P38" i="11"/>
  <c r="E38" i="11"/>
  <c r="T38" i="11" s="1"/>
  <c r="S37" i="11"/>
  <c r="R37" i="11"/>
  <c r="Q37" i="11"/>
  <c r="P37" i="11"/>
  <c r="E37" i="11"/>
  <c r="U37" i="11" s="1"/>
  <c r="S36" i="11"/>
  <c r="R36" i="11"/>
  <c r="Q36" i="11"/>
  <c r="P36" i="11"/>
  <c r="E36" i="11"/>
  <c r="U36" i="11" s="1"/>
  <c r="U35" i="11"/>
  <c r="T35" i="11"/>
  <c r="S35" i="11"/>
  <c r="R35" i="11"/>
  <c r="Q35" i="11"/>
  <c r="P35" i="11"/>
  <c r="E35" i="11"/>
  <c r="V33" i="11"/>
  <c r="O33" i="11"/>
  <c r="N33" i="11"/>
  <c r="M33" i="11"/>
  <c r="S33" i="11" s="1"/>
  <c r="L33" i="11"/>
  <c r="K33" i="11"/>
  <c r="J33" i="11"/>
  <c r="I33" i="11"/>
  <c r="H33" i="11"/>
  <c r="G33" i="11"/>
  <c r="F33" i="11"/>
  <c r="C33" i="11"/>
  <c r="B33" i="11"/>
  <c r="S32" i="11"/>
  <c r="R32" i="11"/>
  <c r="Q32" i="11"/>
  <c r="P32" i="11"/>
  <c r="E32" i="11"/>
  <c r="V30" i="11"/>
  <c r="O30" i="11"/>
  <c r="N30" i="11"/>
  <c r="M30" i="11"/>
  <c r="S30" i="11" s="1"/>
  <c r="L30" i="11"/>
  <c r="R30" i="11" s="1"/>
  <c r="K30" i="11"/>
  <c r="J30" i="11"/>
  <c r="I30" i="11"/>
  <c r="H30" i="11"/>
  <c r="G30" i="11"/>
  <c r="F30" i="11"/>
  <c r="C30" i="11"/>
  <c r="B30" i="11"/>
  <c r="E30" i="11" s="1"/>
  <c r="S29" i="11"/>
  <c r="R29" i="11"/>
  <c r="Q29" i="11"/>
  <c r="P29" i="11"/>
  <c r="E29" i="11"/>
  <c r="S28" i="11"/>
  <c r="R28" i="11"/>
  <c r="Q28" i="11"/>
  <c r="P28" i="11"/>
  <c r="E28" i="11"/>
  <c r="S27" i="11"/>
  <c r="R27" i="11"/>
  <c r="Q27" i="11"/>
  <c r="P27" i="11"/>
  <c r="E27" i="11"/>
  <c r="U27" i="11" s="1"/>
  <c r="U26" i="11"/>
  <c r="S26" i="11"/>
  <c r="R26" i="11"/>
  <c r="Q26" i="11"/>
  <c r="P26" i="11"/>
  <c r="E26" i="11"/>
  <c r="T26" i="11" s="1"/>
  <c r="V24" i="11"/>
  <c r="S24" i="11"/>
  <c r="O24" i="11"/>
  <c r="N24" i="11"/>
  <c r="M24" i="11"/>
  <c r="L24" i="11"/>
  <c r="R24" i="11" s="1"/>
  <c r="K24" i="11"/>
  <c r="J24" i="11"/>
  <c r="I24" i="11"/>
  <c r="Q24" i="11" s="1"/>
  <c r="H24" i="11"/>
  <c r="G24" i="11"/>
  <c r="F24" i="11"/>
  <c r="C24" i="11"/>
  <c r="B24" i="11"/>
  <c r="E24" i="11" s="1"/>
  <c r="U23" i="11"/>
  <c r="T23" i="11"/>
  <c r="S23" i="11"/>
  <c r="R23" i="11"/>
  <c r="Q23" i="11"/>
  <c r="P23" i="11"/>
  <c r="E23" i="11"/>
  <c r="U22" i="11"/>
  <c r="T22" i="11"/>
  <c r="S22" i="11"/>
  <c r="R22" i="11"/>
  <c r="Q22" i="11"/>
  <c r="P22" i="11"/>
  <c r="E22" i="11"/>
  <c r="T21" i="11"/>
  <c r="S21" i="11"/>
  <c r="R21" i="11"/>
  <c r="Q21" i="11"/>
  <c r="P21" i="11"/>
  <c r="E21" i="11"/>
  <c r="U21" i="11" s="1"/>
  <c r="S20" i="11"/>
  <c r="R20" i="11"/>
  <c r="Q20" i="11"/>
  <c r="P20" i="11"/>
  <c r="E20" i="11"/>
  <c r="T20" i="11" s="1"/>
  <c r="S19" i="11"/>
  <c r="R19" i="11"/>
  <c r="Q19" i="11"/>
  <c r="P19" i="11"/>
  <c r="E19" i="11"/>
  <c r="U19" i="11" s="1"/>
  <c r="U18" i="11"/>
  <c r="S18" i="11"/>
  <c r="R18" i="11"/>
  <c r="Q18" i="11"/>
  <c r="P18" i="11"/>
  <c r="E18" i="11"/>
  <c r="T18" i="11" s="1"/>
  <c r="S17" i="11"/>
  <c r="R17" i="11"/>
  <c r="Q17" i="11"/>
  <c r="P17" i="11"/>
  <c r="E17" i="11"/>
  <c r="V15" i="11"/>
  <c r="O15" i="11"/>
  <c r="N15" i="11"/>
  <c r="M15" i="11"/>
  <c r="S15" i="11" s="1"/>
  <c r="L15" i="11"/>
  <c r="R15" i="11" s="1"/>
  <c r="K15" i="11"/>
  <c r="J15" i="11"/>
  <c r="I15" i="11"/>
  <c r="H15" i="11"/>
  <c r="G15" i="11"/>
  <c r="F15" i="11"/>
  <c r="C15" i="11"/>
  <c r="B15" i="11"/>
  <c r="U14" i="11"/>
  <c r="S14" i="11"/>
  <c r="R14" i="11"/>
  <c r="Q14" i="11"/>
  <c r="P14" i="11"/>
  <c r="E14" i="11"/>
  <c r="T14" i="11" s="1"/>
  <c r="U13" i="11"/>
  <c r="T13" i="11"/>
  <c r="S13" i="11"/>
  <c r="R13" i="11"/>
  <c r="Q13" i="11"/>
  <c r="P13" i="11"/>
  <c r="E13" i="11"/>
  <c r="U12" i="11"/>
  <c r="T12" i="11"/>
  <c r="S12" i="11"/>
  <c r="R12" i="11"/>
  <c r="Q12" i="11"/>
  <c r="P12" i="11"/>
  <c r="E12" i="11"/>
  <c r="T11" i="11"/>
  <c r="S11" i="11"/>
  <c r="R11" i="11"/>
  <c r="Q11" i="11"/>
  <c r="P11" i="11"/>
  <c r="E11" i="11"/>
  <c r="U11" i="11" s="1"/>
  <c r="S10" i="11"/>
  <c r="R10" i="11"/>
  <c r="Q10" i="11"/>
  <c r="P10" i="11"/>
  <c r="E10" i="11"/>
  <c r="T10" i="11" s="1"/>
  <c r="S9" i="11"/>
  <c r="R9" i="11"/>
  <c r="Q9" i="11"/>
  <c r="P9" i="11"/>
  <c r="E9" i="11"/>
  <c r="S94" i="10"/>
  <c r="R94" i="10"/>
  <c r="Q94" i="10"/>
  <c r="P94" i="10"/>
  <c r="E94" i="10"/>
  <c r="T94" i="10" s="1"/>
  <c r="U93" i="10"/>
  <c r="T93" i="10"/>
  <c r="S93" i="10"/>
  <c r="R93" i="10"/>
  <c r="Q93" i="10"/>
  <c r="P93" i="10"/>
  <c r="E93" i="10"/>
  <c r="S92" i="10"/>
  <c r="R92" i="10"/>
  <c r="Q92" i="10"/>
  <c r="P92" i="10"/>
  <c r="E92" i="10"/>
  <c r="S91" i="10"/>
  <c r="R91" i="10"/>
  <c r="Q91" i="10"/>
  <c r="P91" i="10"/>
  <c r="E91" i="10"/>
  <c r="U91" i="10" s="1"/>
  <c r="S90" i="10"/>
  <c r="R90" i="10"/>
  <c r="Q90" i="10"/>
  <c r="P90" i="10"/>
  <c r="E90" i="10"/>
  <c r="T90" i="10" s="1"/>
  <c r="U89" i="10"/>
  <c r="T89" i="10"/>
  <c r="S89" i="10"/>
  <c r="R89" i="10"/>
  <c r="Q89" i="10"/>
  <c r="P89" i="10"/>
  <c r="E89" i="10"/>
  <c r="S88" i="10"/>
  <c r="R88" i="10"/>
  <c r="Q88" i="10"/>
  <c r="P88" i="10"/>
  <c r="E88" i="10"/>
  <c r="U88" i="10" s="1"/>
  <c r="S87" i="10"/>
  <c r="R87" i="10"/>
  <c r="Q87" i="10"/>
  <c r="P87" i="10"/>
  <c r="E87" i="10"/>
  <c r="U87" i="10" s="1"/>
  <c r="V73" i="10"/>
  <c r="O73" i="10"/>
  <c r="N73" i="10"/>
  <c r="M73" i="10"/>
  <c r="S73" i="10" s="1"/>
  <c r="L73" i="10"/>
  <c r="K73" i="10"/>
  <c r="J73" i="10"/>
  <c r="I73" i="10"/>
  <c r="Q73" i="10" s="1"/>
  <c r="H73" i="10"/>
  <c r="G73" i="10"/>
  <c r="F73" i="10"/>
  <c r="C73" i="10"/>
  <c r="B73" i="10"/>
  <c r="V72" i="10"/>
  <c r="O72" i="10"/>
  <c r="S72" i="10" s="1"/>
  <c r="N72" i="10"/>
  <c r="M72" i="10"/>
  <c r="L72" i="10"/>
  <c r="R72" i="10" s="1"/>
  <c r="K72" i="10"/>
  <c r="J72" i="10"/>
  <c r="I72" i="10"/>
  <c r="H72" i="10"/>
  <c r="G72" i="10"/>
  <c r="F72" i="10"/>
  <c r="C72" i="10"/>
  <c r="B72" i="10"/>
  <c r="V71" i="10"/>
  <c r="O71" i="10"/>
  <c r="N71" i="10"/>
  <c r="M71" i="10"/>
  <c r="S71" i="10" s="1"/>
  <c r="L71" i="10"/>
  <c r="R71" i="10" s="1"/>
  <c r="K71" i="10"/>
  <c r="J71" i="10"/>
  <c r="I71" i="10"/>
  <c r="H71" i="10"/>
  <c r="G71" i="10"/>
  <c r="F71" i="10"/>
  <c r="C71" i="10"/>
  <c r="B71" i="10"/>
  <c r="E71" i="10" s="1"/>
  <c r="T70" i="10"/>
  <c r="S70" i="10"/>
  <c r="R70" i="10"/>
  <c r="Q70" i="10"/>
  <c r="P70" i="10"/>
  <c r="E70" i="10"/>
  <c r="U70" i="10" s="1"/>
  <c r="S69" i="10"/>
  <c r="R69" i="10"/>
  <c r="Q69" i="10"/>
  <c r="P69" i="10"/>
  <c r="E69" i="10"/>
  <c r="V67" i="10"/>
  <c r="O67" i="10"/>
  <c r="N67" i="10"/>
  <c r="M67" i="10"/>
  <c r="L67" i="10"/>
  <c r="R67" i="10" s="1"/>
  <c r="K67" i="10"/>
  <c r="J67" i="10"/>
  <c r="I67" i="10"/>
  <c r="H67" i="10"/>
  <c r="G67" i="10"/>
  <c r="F67" i="10"/>
  <c r="C67" i="10"/>
  <c r="B67" i="10"/>
  <c r="V66" i="10"/>
  <c r="O66" i="10"/>
  <c r="N66" i="10"/>
  <c r="M66" i="10"/>
  <c r="S66" i="10" s="1"/>
  <c r="L66" i="10"/>
  <c r="R66" i="10" s="1"/>
  <c r="K66" i="10"/>
  <c r="J66" i="10"/>
  <c r="I66" i="10"/>
  <c r="H66" i="10"/>
  <c r="G66" i="10"/>
  <c r="F66" i="10"/>
  <c r="C66" i="10"/>
  <c r="B66" i="10"/>
  <c r="U65" i="10"/>
  <c r="S65" i="10"/>
  <c r="R65" i="10"/>
  <c r="Q65" i="10"/>
  <c r="P65" i="10"/>
  <c r="E65" i="10"/>
  <c r="T65" i="10" s="1"/>
  <c r="S64" i="10"/>
  <c r="R64" i="10"/>
  <c r="Q64" i="10"/>
  <c r="P64" i="10"/>
  <c r="E64" i="10"/>
  <c r="U64" i="10" s="1"/>
  <c r="S63" i="10"/>
  <c r="R63" i="10"/>
  <c r="Q63" i="10"/>
  <c r="P63" i="10"/>
  <c r="E63" i="10"/>
  <c r="U63" i="10" s="1"/>
  <c r="U62" i="10"/>
  <c r="S62" i="10"/>
  <c r="R62" i="10"/>
  <c r="Q62" i="10"/>
  <c r="P62" i="10"/>
  <c r="E62" i="10"/>
  <c r="T62" i="10" s="1"/>
  <c r="U61" i="10"/>
  <c r="T61" i="10"/>
  <c r="S61" i="10"/>
  <c r="R61" i="10"/>
  <c r="Q61" i="10"/>
  <c r="P61" i="10"/>
  <c r="E61" i="10"/>
  <c r="V59" i="10"/>
  <c r="S59" i="10"/>
  <c r="R59" i="10"/>
  <c r="O59" i="10"/>
  <c r="N59" i="10"/>
  <c r="M59" i="10"/>
  <c r="L59" i="10"/>
  <c r="K59" i="10"/>
  <c r="J59" i="10"/>
  <c r="I59" i="10"/>
  <c r="H59" i="10"/>
  <c r="G59" i="10"/>
  <c r="F59" i="10"/>
  <c r="C59" i="10"/>
  <c r="B59" i="10"/>
  <c r="S58" i="10"/>
  <c r="R58" i="10"/>
  <c r="Q58" i="10"/>
  <c r="P58" i="10"/>
  <c r="E58" i="10"/>
  <c r="S57" i="10"/>
  <c r="R57" i="10"/>
  <c r="Q57" i="10"/>
  <c r="P57" i="10"/>
  <c r="E57" i="10"/>
  <c r="U57" i="10" s="1"/>
  <c r="S56" i="10"/>
  <c r="R56" i="10"/>
  <c r="Q56" i="10"/>
  <c r="P56" i="10"/>
  <c r="E56" i="10"/>
  <c r="T56" i="10" s="1"/>
  <c r="U55" i="10"/>
  <c r="T55" i="10"/>
  <c r="S55" i="10"/>
  <c r="R55" i="10"/>
  <c r="Q55" i="10"/>
  <c r="P55" i="10"/>
  <c r="E55" i="10"/>
  <c r="V53" i="10"/>
  <c r="S53" i="10"/>
  <c r="R53" i="10"/>
  <c r="O53" i="10"/>
  <c r="N53" i="10"/>
  <c r="M53" i="10"/>
  <c r="L53" i="10"/>
  <c r="K53" i="10"/>
  <c r="J53" i="10"/>
  <c r="I53" i="10"/>
  <c r="Q53" i="10" s="1"/>
  <c r="H53" i="10"/>
  <c r="G53" i="10"/>
  <c r="F53" i="10"/>
  <c r="C53" i="10"/>
  <c r="B53" i="10"/>
  <c r="U52" i="10"/>
  <c r="T52" i="10"/>
  <c r="S52" i="10"/>
  <c r="R52" i="10"/>
  <c r="Q52" i="10"/>
  <c r="P52" i="10"/>
  <c r="E52" i="10"/>
  <c r="T51" i="10"/>
  <c r="S51" i="10"/>
  <c r="R51" i="10"/>
  <c r="Q51" i="10"/>
  <c r="P51" i="10"/>
  <c r="E51" i="10"/>
  <c r="U51" i="10" s="1"/>
  <c r="S50" i="10"/>
  <c r="R50" i="10"/>
  <c r="Q50" i="10"/>
  <c r="P50" i="10"/>
  <c r="E50" i="10"/>
  <c r="S49" i="10"/>
  <c r="R49" i="10"/>
  <c r="Q49" i="10"/>
  <c r="P49" i="10"/>
  <c r="E49" i="10"/>
  <c r="T49" i="10" s="1"/>
  <c r="U48" i="10"/>
  <c r="S48" i="10"/>
  <c r="R48" i="10"/>
  <c r="Q48" i="10"/>
  <c r="P48" i="10"/>
  <c r="E48" i="10"/>
  <c r="T48" i="10" s="1"/>
  <c r="S47" i="10"/>
  <c r="R47" i="10"/>
  <c r="Q47" i="10"/>
  <c r="P47" i="10"/>
  <c r="E47" i="10"/>
  <c r="U47" i="10" s="1"/>
  <c r="S46" i="10"/>
  <c r="R46" i="10"/>
  <c r="Q46" i="10"/>
  <c r="P46" i="10"/>
  <c r="E46" i="10"/>
  <c r="U46" i="10" s="1"/>
  <c r="U45" i="10"/>
  <c r="S45" i="10"/>
  <c r="R45" i="10"/>
  <c r="Q45" i="10"/>
  <c r="P45" i="10"/>
  <c r="E45" i="10"/>
  <c r="T45" i="10" s="1"/>
  <c r="T44" i="10"/>
  <c r="S44" i="10"/>
  <c r="R44" i="10"/>
  <c r="Q44" i="10"/>
  <c r="U44" i="10" s="1"/>
  <c r="P44" i="10"/>
  <c r="E44" i="10"/>
  <c r="T43" i="10"/>
  <c r="S43" i="10"/>
  <c r="R43" i="10"/>
  <c r="Q43" i="10"/>
  <c r="P43" i="10"/>
  <c r="E43" i="10"/>
  <c r="U43" i="10" s="1"/>
  <c r="S42" i="10"/>
  <c r="R42" i="10"/>
  <c r="Q42" i="10"/>
  <c r="P42" i="10"/>
  <c r="E42" i="10"/>
  <c r="U42" i="10" s="1"/>
  <c r="V40" i="10"/>
  <c r="O40" i="10"/>
  <c r="N40" i="10"/>
  <c r="M40" i="10"/>
  <c r="S40" i="10" s="1"/>
  <c r="L40" i="10"/>
  <c r="R40" i="10" s="1"/>
  <c r="K40" i="10"/>
  <c r="J40" i="10"/>
  <c r="I40" i="10"/>
  <c r="Q40" i="10" s="1"/>
  <c r="H40" i="10"/>
  <c r="G40" i="10"/>
  <c r="F40" i="10"/>
  <c r="C40" i="10"/>
  <c r="B40" i="10"/>
  <c r="S39" i="10"/>
  <c r="R39" i="10"/>
  <c r="Q39" i="10"/>
  <c r="P39" i="10"/>
  <c r="E39" i="10"/>
  <c r="U39" i="10" s="1"/>
  <c r="S38" i="10"/>
  <c r="R38" i="10"/>
  <c r="Q38" i="10"/>
  <c r="P38" i="10"/>
  <c r="E38" i="10"/>
  <c r="U38" i="10" s="1"/>
  <c r="U37" i="10"/>
  <c r="S37" i="10"/>
  <c r="R37" i="10"/>
  <c r="Q37" i="10"/>
  <c r="P37" i="10"/>
  <c r="E37" i="10"/>
  <c r="T37" i="10" s="1"/>
  <c r="T36" i="10"/>
  <c r="S36" i="10"/>
  <c r="R36" i="10"/>
  <c r="Q36" i="10"/>
  <c r="P36" i="10"/>
  <c r="E36" i="10"/>
  <c r="T35" i="10"/>
  <c r="S35" i="10"/>
  <c r="R35" i="10"/>
  <c r="Q35" i="10"/>
  <c r="P35" i="10"/>
  <c r="E35" i="10"/>
  <c r="U35" i="10" s="1"/>
  <c r="V33" i="10"/>
  <c r="O33" i="10"/>
  <c r="N33" i="10"/>
  <c r="M33" i="10"/>
  <c r="S33" i="10" s="1"/>
  <c r="L33" i="10"/>
  <c r="R33" i="10" s="1"/>
  <c r="K33" i="10"/>
  <c r="J33" i="10"/>
  <c r="I33" i="10"/>
  <c r="H33" i="10"/>
  <c r="G33" i="10"/>
  <c r="F33" i="10"/>
  <c r="C33" i="10"/>
  <c r="B33" i="10"/>
  <c r="E33" i="10" s="1"/>
  <c r="S32" i="10"/>
  <c r="R32" i="10"/>
  <c r="Q32" i="10"/>
  <c r="P32" i="10"/>
  <c r="E32" i="10"/>
  <c r="U32" i="10" s="1"/>
  <c r="V30" i="10"/>
  <c r="R30" i="10"/>
  <c r="O30" i="10"/>
  <c r="N30" i="10"/>
  <c r="M30" i="10"/>
  <c r="S30" i="10" s="1"/>
  <c r="L30" i="10"/>
  <c r="K30" i="10"/>
  <c r="J30" i="10"/>
  <c r="I30" i="10"/>
  <c r="H30" i="10"/>
  <c r="P30" i="10" s="1"/>
  <c r="G30" i="10"/>
  <c r="F30" i="10"/>
  <c r="E30" i="10"/>
  <c r="C30" i="10"/>
  <c r="B30" i="10"/>
  <c r="S29" i="10"/>
  <c r="R29" i="10"/>
  <c r="Q29" i="10"/>
  <c r="P29" i="10"/>
  <c r="E29" i="10"/>
  <c r="T29" i="10" s="1"/>
  <c r="S28" i="10"/>
  <c r="R28" i="10"/>
  <c r="Q28" i="10"/>
  <c r="P28" i="10"/>
  <c r="E28" i="10"/>
  <c r="U28" i="10" s="1"/>
  <c r="U27" i="10"/>
  <c r="S27" i="10"/>
  <c r="R27" i="10"/>
  <c r="Q27" i="10"/>
  <c r="P27" i="10"/>
  <c r="E27" i="10"/>
  <c r="T27" i="10" s="1"/>
  <c r="U26" i="10"/>
  <c r="T26" i="10"/>
  <c r="S26" i="10"/>
  <c r="R26" i="10"/>
  <c r="Q26" i="10"/>
  <c r="P26" i="10"/>
  <c r="E26" i="10"/>
  <c r="V24" i="10"/>
  <c r="S24" i="10"/>
  <c r="R24" i="10"/>
  <c r="O24" i="10"/>
  <c r="N24" i="10"/>
  <c r="M24" i="10"/>
  <c r="L24" i="10"/>
  <c r="K24" i="10"/>
  <c r="J24" i="10"/>
  <c r="I24" i="10"/>
  <c r="H24" i="10"/>
  <c r="G24" i="10"/>
  <c r="F24" i="10"/>
  <c r="C24" i="10"/>
  <c r="B24" i="10"/>
  <c r="E24" i="10" s="1"/>
  <c r="S23" i="10"/>
  <c r="R23" i="10"/>
  <c r="Q23" i="10"/>
  <c r="P23" i="10"/>
  <c r="E23" i="10"/>
  <c r="S22" i="10"/>
  <c r="R22" i="10"/>
  <c r="Q22" i="10"/>
  <c r="P22" i="10"/>
  <c r="E22" i="10"/>
  <c r="U22" i="10" s="1"/>
  <c r="U21" i="10"/>
  <c r="S21" i="10"/>
  <c r="R21" i="10"/>
  <c r="Q21" i="10"/>
  <c r="P21" i="10"/>
  <c r="E21" i="10"/>
  <c r="T21" i="10" s="1"/>
  <c r="U20" i="10"/>
  <c r="T20" i="10"/>
  <c r="S20" i="10"/>
  <c r="R20" i="10"/>
  <c r="Q20" i="10"/>
  <c r="P20" i="10"/>
  <c r="E20" i="10"/>
  <c r="U19" i="10"/>
  <c r="T19" i="10"/>
  <c r="S19" i="10"/>
  <c r="R19" i="10"/>
  <c r="Q19" i="10"/>
  <c r="P19" i="10"/>
  <c r="E19" i="10"/>
  <c r="S18" i="10"/>
  <c r="R18" i="10"/>
  <c r="Q18" i="10"/>
  <c r="P18" i="10"/>
  <c r="E18" i="10"/>
  <c r="U18" i="10" s="1"/>
  <c r="S17" i="10"/>
  <c r="R17" i="10"/>
  <c r="Q17" i="10"/>
  <c r="P17" i="10"/>
  <c r="E17" i="10"/>
  <c r="T17" i="10" s="1"/>
  <c r="V15" i="10"/>
  <c r="S15" i="10"/>
  <c r="O15" i="10"/>
  <c r="N15" i="10"/>
  <c r="M15" i="10"/>
  <c r="L15" i="10"/>
  <c r="K15" i="10"/>
  <c r="J15" i="10"/>
  <c r="I15" i="10"/>
  <c r="Q15" i="10" s="1"/>
  <c r="H15" i="10"/>
  <c r="P15" i="10" s="1"/>
  <c r="G15" i="10"/>
  <c r="F15" i="10"/>
  <c r="C15" i="10"/>
  <c r="B15" i="10"/>
  <c r="E15" i="10" s="1"/>
  <c r="T14" i="10"/>
  <c r="S14" i="10"/>
  <c r="R14" i="10"/>
  <c r="Q14" i="10"/>
  <c r="P14" i="10"/>
  <c r="E14" i="10"/>
  <c r="U14" i="10" s="1"/>
  <c r="S13" i="10"/>
  <c r="R13" i="10"/>
  <c r="Q13" i="10"/>
  <c r="P13" i="10"/>
  <c r="E13" i="10"/>
  <c r="S12" i="10"/>
  <c r="R12" i="10"/>
  <c r="Q12" i="10"/>
  <c r="P12" i="10"/>
  <c r="E12" i="10"/>
  <c r="T11" i="10"/>
  <c r="S11" i="10"/>
  <c r="R11" i="10"/>
  <c r="Q11" i="10"/>
  <c r="P11" i="10"/>
  <c r="E11" i="10"/>
  <c r="U11" i="10" s="1"/>
  <c r="S10" i="10"/>
  <c r="R10" i="10"/>
  <c r="Q10" i="10"/>
  <c r="P10" i="10"/>
  <c r="E10" i="10"/>
  <c r="S9" i="10"/>
  <c r="R9" i="10"/>
  <c r="Q9" i="10"/>
  <c r="P9" i="10"/>
  <c r="E9" i="10"/>
  <c r="U94" i="9"/>
  <c r="S94" i="9"/>
  <c r="R94" i="9"/>
  <c r="Q94" i="9"/>
  <c r="P94" i="9"/>
  <c r="E94" i="9"/>
  <c r="T94" i="9" s="1"/>
  <c r="U93" i="9"/>
  <c r="T93" i="9"/>
  <c r="S93" i="9"/>
  <c r="R93" i="9"/>
  <c r="Q93" i="9"/>
  <c r="P93" i="9"/>
  <c r="E93" i="9"/>
  <c r="T92" i="9"/>
  <c r="S92" i="9"/>
  <c r="R92" i="9"/>
  <c r="Q92" i="9"/>
  <c r="P92" i="9"/>
  <c r="E92" i="9"/>
  <c r="U92" i="9" s="1"/>
  <c r="T91" i="9"/>
  <c r="S91" i="9"/>
  <c r="R91" i="9"/>
  <c r="Q91" i="9"/>
  <c r="P91" i="9"/>
  <c r="E91" i="9"/>
  <c r="U91" i="9" s="1"/>
  <c r="S90" i="9"/>
  <c r="R90" i="9"/>
  <c r="Q90" i="9"/>
  <c r="P90" i="9"/>
  <c r="E90" i="9"/>
  <c r="S89" i="9"/>
  <c r="R89" i="9"/>
  <c r="Q89" i="9"/>
  <c r="P89" i="9"/>
  <c r="E89" i="9"/>
  <c r="U89" i="9" s="1"/>
  <c r="S88" i="9"/>
  <c r="R88" i="9"/>
  <c r="Q88" i="9"/>
  <c r="P88" i="9"/>
  <c r="E88" i="9"/>
  <c r="U88" i="9" s="1"/>
  <c r="S87" i="9"/>
  <c r="R87" i="9"/>
  <c r="Q87" i="9"/>
  <c r="P87" i="9"/>
  <c r="E87" i="9"/>
  <c r="W73" i="9"/>
  <c r="V73" i="9"/>
  <c r="O73" i="9"/>
  <c r="N73" i="9"/>
  <c r="M73" i="9"/>
  <c r="S73" i="9" s="1"/>
  <c r="L73" i="9"/>
  <c r="R73" i="9" s="1"/>
  <c r="K73" i="9"/>
  <c r="J73" i="9"/>
  <c r="I73" i="9"/>
  <c r="H73" i="9"/>
  <c r="G73" i="9"/>
  <c r="F73" i="9"/>
  <c r="C73" i="9"/>
  <c r="B73" i="9"/>
  <c r="V72" i="9"/>
  <c r="O72" i="9"/>
  <c r="N72" i="9"/>
  <c r="R72" i="9" s="1"/>
  <c r="M72" i="9"/>
  <c r="L72" i="9"/>
  <c r="K72" i="9"/>
  <c r="J72" i="9"/>
  <c r="I72" i="9"/>
  <c r="H72" i="9"/>
  <c r="P72" i="9" s="1"/>
  <c r="G72" i="9"/>
  <c r="F72" i="9"/>
  <c r="C72" i="9"/>
  <c r="E72" i="9" s="1"/>
  <c r="B72" i="9"/>
  <c r="V71" i="9"/>
  <c r="O71" i="9"/>
  <c r="S71" i="9" s="1"/>
  <c r="N71" i="9"/>
  <c r="R71" i="9" s="1"/>
  <c r="M71" i="9"/>
  <c r="L71" i="9"/>
  <c r="K71" i="9"/>
  <c r="J71" i="9"/>
  <c r="I71" i="9"/>
  <c r="H71" i="9"/>
  <c r="G71" i="9"/>
  <c r="F71" i="9"/>
  <c r="C71" i="9"/>
  <c r="B71" i="9"/>
  <c r="E71" i="9" s="1"/>
  <c r="T70" i="9"/>
  <c r="S70" i="9"/>
  <c r="R70" i="9"/>
  <c r="Q70" i="9"/>
  <c r="P70" i="9"/>
  <c r="E70" i="9"/>
  <c r="U70" i="9" s="1"/>
  <c r="S69" i="9"/>
  <c r="R69" i="9"/>
  <c r="Q69" i="9"/>
  <c r="P69" i="9"/>
  <c r="E69" i="9"/>
  <c r="W67" i="9"/>
  <c r="V67" i="9"/>
  <c r="O67" i="9"/>
  <c r="N67" i="9"/>
  <c r="M67" i="9"/>
  <c r="S67" i="9" s="1"/>
  <c r="L67" i="9"/>
  <c r="R67" i="9" s="1"/>
  <c r="K67" i="9"/>
  <c r="J67" i="9"/>
  <c r="I67" i="9"/>
  <c r="H67" i="9"/>
  <c r="G67" i="9"/>
  <c r="F67" i="9"/>
  <c r="C67" i="9"/>
  <c r="B67" i="9"/>
  <c r="E67" i="9" s="1"/>
  <c r="V66" i="9"/>
  <c r="S66" i="9"/>
  <c r="O66" i="9"/>
  <c r="N66" i="9"/>
  <c r="M66" i="9"/>
  <c r="L66" i="9"/>
  <c r="R66" i="9" s="1"/>
  <c r="K66" i="9"/>
  <c r="J66" i="9"/>
  <c r="I66" i="9"/>
  <c r="Q66" i="9" s="1"/>
  <c r="H66" i="9"/>
  <c r="P66" i="9" s="1"/>
  <c r="G66" i="9"/>
  <c r="F66" i="9"/>
  <c r="C66" i="9"/>
  <c r="B66" i="9"/>
  <c r="E66" i="9" s="1"/>
  <c r="S65" i="9"/>
  <c r="R65" i="9"/>
  <c r="Q65" i="9"/>
  <c r="P65" i="9"/>
  <c r="E65" i="9"/>
  <c r="U65" i="9" s="1"/>
  <c r="S64" i="9"/>
  <c r="R64" i="9"/>
  <c r="Q64" i="9"/>
  <c r="P64" i="9"/>
  <c r="E64" i="9"/>
  <c r="S63" i="9"/>
  <c r="R63" i="9"/>
  <c r="Q63" i="9"/>
  <c r="P63" i="9"/>
  <c r="E63" i="9"/>
  <c r="T63" i="9" s="1"/>
  <c r="U62" i="9"/>
  <c r="T62" i="9"/>
  <c r="S62" i="9"/>
  <c r="R62" i="9"/>
  <c r="Q62" i="9"/>
  <c r="P62" i="9"/>
  <c r="E62" i="9"/>
  <c r="U61" i="9"/>
  <c r="T61" i="9"/>
  <c r="S61" i="9"/>
  <c r="R61" i="9"/>
  <c r="Q61" i="9"/>
  <c r="P61" i="9"/>
  <c r="E61" i="9"/>
  <c r="V59" i="9"/>
  <c r="S59" i="9"/>
  <c r="R59" i="9"/>
  <c r="O59" i="9"/>
  <c r="N59" i="9"/>
  <c r="M59" i="9"/>
  <c r="L59" i="9"/>
  <c r="K59" i="9"/>
  <c r="J59" i="9"/>
  <c r="I59" i="9"/>
  <c r="Q59" i="9" s="1"/>
  <c r="H59" i="9"/>
  <c r="P59" i="9" s="1"/>
  <c r="G59" i="9"/>
  <c r="F59" i="9"/>
  <c r="C59" i="9"/>
  <c r="B59" i="9"/>
  <c r="T58" i="9"/>
  <c r="S58" i="9"/>
  <c r="R58" i="9"/>
  <c r="Q58" i="9"/>
  <c r="P58" i="9"/>
  <c r="E58" i="9"/>
  <c r="U58" i="9" s="1"/>
  <c r="T57" i="9"/>
  <c r="S57" i="9"/>
  <c r="R57" i="9"/>
  <c r="Q57" i="9"/>
  <c r="P57" i="9"/>
  <c r="E57" i="9"/>
  <c r="U57" i="9" s="1"/>
  <c r="S56" i="9"/>
  <c r="R56" i="9"/>
  <c r="Q56" i="9"/>
  <c r="P56" i="9"/>
  <c r="E56" i="9"/>
  <c r="S55" i="9"/>
  <c r="R55" i="9"/>
  <c r="Q55" i="9"/>
  <c r="P55" i="9"/>
  <c r="E55" i="9"/>
  <c r="V53" i="9"/>
  <c r="O53" i="9"/>
  <c r="N53" i="9"/>
  <c r="R53" i="9" s="1"/>
  <c r="M53" i="9"/>
  <c r="L53" i="9"/>
  <c r="K53" i="9"/>
  <c r="J53" i="9"/>
  <c r="I53" i="9"/>
  <c r="Q53" i="9" s="1"/>
  <c r="H53" i="9"/>
  <c r="G53" i="9"/>
  <c r="F53" i="9"/>
  <c r="C53" i="9"/>
  <c r="E53" i="9" s="1"/>
  <c r="B53" i="9"/>
  <c r="S52" i="9"/>
  <c r="R52" i="9"/>
  <c r="Q52" i="9"/>
  <c r="U52" i="9" s="1"/>
  <c r="P52" i="9"/>
  <c r="T52" i="9" s="1"/>
  <c r="E52" i="9"/>
  <c r="S51" i="9"/>
  <c r="R51" i="9"/>
  <c r="Q51" i="9"/>
  <c r="P51" i="9"/>
  <c r="E51" i="9"/>
  <c r="U51" i="9" s="1"/>
  <c r="S50" i="9"/>
  <c r="R50" i="9"/>
  <c r="Q50" i="9"/>
  <c r="P50" i="9"/>
  <c r="E50" i="9"/>
  <c r="U50" i="9" s="1"/>
  <c r="S49" i="9"/>
  <c r="R49" i="9"/>
  <c r="Q49" i="9"/>
  <c r="P49" i="9"/>
  <c r="E49" i="9"/>
  <c r="U49" i="9" s="1"/>
  <c r="S48" i="9"/>
  <c r="R48" i="9"/>
  <c r="Q48" i="9"/>
  <c r="P48" i="9"/>
  <c r="E48" i="9"/>
  <c r="S47" i="9"/>
  <c r="R47" i="9"/>
  <c r="Q47" i="9"/>
  <c r="P47" i="9"/>
  <c r="E47" i="9"/>
  <c r="U47" i="9" s="1"/>
  <c r="T46" i="9"/>
  <c r="S46" i="9"/>
  <c r="R46" i="9"/>
  <c r="Q46" i="9"/>
  <c r="P46" i="9"/>
  <c r="E46" i="9"/>
  <c r="U46" i="9" s="1"/>
  <c r="T45" i="9"/>
  <c r="S45" i="9"/>
  <c r="R45" i="9"/>
  <c r="Q45" i="9"/>
  <c r="P45" i="9"/>
  <c r="E45" i="9"/>
  <c r="U45" i="9" s="1"/>
  <c r="S44" i="9"/>
  <c r="R44" i="9"/>
  <c r="Q44" i="9"/>
  <c r="P44" i="9"/>
  <c r="E44" i="9"/>
  <c r="S43" i="9"/>
  <c r="R43" i="9"/>
  <c r="Q43" i="9"/>
  <c r="P43" i="9"/>
  <c r="E43" i="9"/>
  <c r="S42" i="9"/>
  <c r="R42" i="9"/>
  <c r="Q42" i="9"/>
  <c r="P42" i="9"/>
  <c r="E42" i="9"/>
  <c r="U42" i="9" s="1"/>
  <c r="W40" i="9"/>
  <c r="V40" i="9"/>
  <c r="O40" i="9"/>
  <c r="N40" i="9"/>
  <c r="R40" i="9" s="1"/>
  <c r="M40" i="9"/>
  <c r="S40" i="9" s="1"/>
  <c r="L40" i="9"/>
  <c r="K40" i="9"/>
  <c r="J40" i="9"/>
  <c r="I40" i="9"/>
  <c r="H40" i="9"/>
  <c r="G40" i="9"/>
  <c r="F40" i="9"/>
  <c r="C40" i="9"/>
  <c r="E40" i="9" s="1"/>
  <c r="B40" i="9"/>
  <c r="S39" i="9"/>
  <c r="R39" i="9"/>
  <c r="Q39" i="9"/>
  <c r="P39" i="9"/>
  <c r="E39" i="9"/>
  <c r="S38" i="9"/>
  <c r="R38" i="9"/>
  <c r="Q38" i="9"/>
  <c r="P38" i="9"/>
  <c r="E38" i="9"/>
  <c r="U38" i="9" s="1"/>
  <c r="S37" i="9"/>
  <c r="R37" i="9"/>
  <c r="Q37" i="9"/>
  <c r="P37" i="9"/>
  <c r="E37" i="9"/>
  <c r="U37" i="9" s="1"/>
  <c r="S36" i="9"/>
  <c r="R36" i="9"/>
  <c r="Q36" i="9"/>
  <c r="P36" i="9"/>
  <c r="E36" i="9"/>
  <c r="U36" i="9" s="1"/>
  <c r="U35" i="9"/>
  <c r="S35" i="9"/>
  <c r="R35" i="9"/>
  <c r="Q35" i="9"/>
  <c r="P35" i="9"/>
  <c r="E35" i="9"/>
  <c r="V33" i="9"/>
  <c r="O33" i="9"/>
  <c r="S33" i="9" s="1"/>
  <c r="N33" i="9"/>
  <c r="M33" i="9"/>
  <c r="L33" i="9"/>
  <c r="K33" i="9"/>
  <c r="J33" i="9"/>
  <c r="I33" i="9"/>
  <c r="H33" i="9"/>
  <c r="P33" i="9" s="1"/>
  <c r="G33" i="9"/>
  <c r="F33" i="9"/>
  <c r="C33" i="9"/>
  <c r="B33" i="9"/>
  <c r="S32" i="9"/>
  <c r="R32" i="9"/>
  <c r="Q32" i="9"/>
  <c r="P32" i="9"/>
  <c r="E32" i="9"/>
  <c r="U32" i="9" s="1"/>
  <c r="V30" i="9"/>
  <c r="O30" i="9"/>
  <c r="N30" i="9"/>
  <c r="M30" i="9"/>
  <c r="S30" i="9" s="1"/>
  <c r="L30" i="9"/>
  <c r="R30" i="9" s="1"/>
  <c r="K30" i="9"/>
  <c r="J30" i="9"/>
  <c r="I30" i="9"/>
  <c r="Q30" i="9" s="1"/>
  <c r="H30" i="9"/>
  <c r="G30" i="9"/>
  <c r="F30" i="9"/>
  <c r="C30" i="9"/>
  <c r="B30" i="9"/>
  <c r="S29" i="9"/>
  <c r="R29" i="9"/>
  <c r="Q29" i="9"/>
  <c r="P29" i="9"/>
  <c r="E29" i="9"/>
  <c r="U29" i="9" s="1"/>
  <c r="S28" i="9"/>
  <c r="R28" i="9"/>
  <c r="Q28" i="9"/>
  <c r="P28" i="9"/>
  <c r="E28" i="9"/>
  <c r="U28" i="9" s="1"/>
  <c r="U27" i="9"/>
  <c r="S27" i="9"/>
  <c r="R27" i="9"/>
  <c r="Q27" i="9"/>
  <c r="P27" i="9"/>
  <c r="E27" i="9"/>
  <c r="T27" i="9" s="1"/>
  <c r="U26" i="9"/>
  <c r="T26" i="9"/>
  <c r="S26" i="9"/>
  <c r="R26" i="9"/>
  <c r="Q26" i="9"/>
  <c r="P26" i="9"/>
  <c r="E26" i="9"/>
  <c r="V24" i="9"/>
  <c r="R24" i="9"/>
  <c r="O24" i="9"/>
  <c r="S24" i="9" s="1"/>
  <c r="N24" i="9"/>
  <c r="M24" i="9"/>
  <c r="L24" i="9"/>
  <c r="K24" i="9"/>
  <c r="J24" i="9"/>
  <c r="I24" i="9"/>
  <c r="H24" i="9"/>
  <c r="P24" i="9" s="1"/>
  <c r="G24" i="9"/>
  <c r="F24" i="9"/>
  <c r="C24" i="9"/>
  <c r="B24" i="9"/>
  <c r="U23" i="9"/>
  <c r="S23" i="9"/>
  <c r="R23" i="9"/>
  <c r="Q23" i="9"/>
  <c r="P23" i="9"/>
  <c r="E23" i="9"/>
  <c r="T23" i="9" s="1"/>
  <c r="S22" i="9"/>
  <c r="R22" i="9"/>
  <c r="Q22" i="9"/>
  <c r="P22" i="9"/>
  <c r="E22" i="9"/>
  <c r="S21" i="9"/>
  <c r="R21" i="9"/>
  <c r="Q21" i="9"/>
  <c r="P21" i="9"/>
  <c r="E21" i="9"/>
  <c r="U20" i="9"/>
  <c r="S20" i="9"/>
  <c r="R20" i="9"/>
  <c r="Q20" i="9"/>
  <c r="P20" i="9"/>
  <c r="E20" i="9"/>
  <c r="T20" i="9" s="1"/>
  <c r="U19" i="9"/>
  <c r="T19" i="9"/>
  <c r="S19" i="9"/>
  <c r="R19" i="9"/>
  <c r="Q19" i="9"/>
  <c r="P19" i="9"/>
  <c r="E19" i="9"/>
  <c r="T18" i="9"/>
  <c r="S18" i="9"/>
  <c r="R18" i="9"/>
  <c r="Q18" i="9"/>
  <c r="P18" i="9"/>
  <c r="E18" i="9"/>
  <c r="U18" i="9" s="1"/>
  <c r="S17" i="9"/>
  <c r="R17" i="9"/>
  <c r="Q17" i="9"/>
  <c r="P17" i="9"/>
  <c r="E17" i="9"/>
  <c r="U17" i="9" s="1"/>
  <c r="V15" i="9"/>
  <c r="O15" i="9"/>
  <c r="N15" i="9"/>
  <c r="M15" i="9"/>
  <c r="L15" i="9"/>
  <c r="R15" i="9" s="1"/>
  <c r="K15" i="9"/>
  <c r="J15" i="9"/>
  <c r="I15" i="9"/>
  <c r="Q15" i="9" s="1"/>
  <c r="H15" i="9"/>
  <c r="G15" i="9"/>
  <c r="F15" i="9"/>
  <c r="C15" i="9"/>
  <c r="B15" i="9"/>
  <c r="E15" i="9" s="1"/>
  <c r="T14" i="9"/>
  <c r="S14" i="9"/>
  <c r="R14" i="9"/>
  <c r="Q14" i="9"/>
  <c r="P14" i="9"/>
  <c r="E14" i="9"/>
  <c r="U14" i="9" s="1"/>
  <c r="S13" i="9"/>
  <c r="R13" i="9"/>
  <c r="Q13" i="9"/>
  <c r="P13" i="9"/>
  <c r="E13" i="9"/>
  <c r="U13" i="9" s="1"/>
  <c r="S12" i="9"/>
  <c r="R12" i="9"/>
  <c r="Q12" i="9"/>
  <c r="P12" i="9"/>
  <c r="E12" i="9"/>
  <c r="U12" i="9" s="1"/>
  <c r="U11" i="9"/>
  <c r="S11" i="9"/>
  <c r="R11" i="9"/>
  <c r="Q11" i="9"/>
  <c r="P11" i="9"/>
  <c r="E11" i="9"/>
  <c r="T11" i="9" s="1"/>
  <c r="U10" i="9"/>
  <c r="T10" i="9"/>
  <c r="S10" i="9"/>
  <c r="R10" i="9"/>
  <c r="Q10" i="9"/>
  <c r="P10" i="9"/>
  <c r="E10" i="9"/>
  <c r="T9" i="9"/>
  <c r="S9" i="9"/>
  <c r="R9" i="9"/>
  <c r="Q9" i="9"/>
  <c r="P9" i="9"/>
  <c r="E9" i="9"/>
  <c r="U9" i="9" s="1"/>
  <c r="T94" i="8"/>
  <c r="S94" i="8"/>
  <c r="R94" i="8"/>
  <c r="Q94" i="8"/>
  <c r="P94" i="8"/>
  <c r="E94" i="8"/>
  <c r="U94" i="8" s="1"/>
  <c r="S93" i="8"/>
  <c r="R93" i="8"/>
  <c r="Q93" i="8"/>
  <c r="P93" i="8"/>
  <c r="E93" i="8"/>
  <c r="S92" i="8"/>
  <c r="R92" i="8"/>
  <c r="Q92" i="8"/>
  <c r="P92" i="8"/>
  <c r="E92" i="8"/>
  <c r="S91" i="8"/>
  <c r="R91" i="8"/>
  <c r="Q91" i="8"/>
  <c r="P91" i="8"/>
  <c r="E91" i="8"/>
  <c r="U91" i="8" s="1"/>
  <c r="S90" i="8"/>
  <c r="R90" i="8"/>
  <c r="Q90" i="8"/>
  <c r="P90" i="8"/>
  <c r="E90" i="8"/>
  <c r="U90" i="8" s="1"/>
  <c r="S89" i="8"/>
  <c r="R89" i="8"/>
  <c r="Q89" i="8"/>
  <c r="P89" i="8"/>
  <c r="E89" i="8"/>
  <c r="U88" i="8"/>
  <c r="T88" i="8"/>
  <c r="S88" i="8"/>
  <c r="R88" i="8"/>
  <c r="Q88" i="8"/>
  <c r="P88" i="8"/>
  <c r="E88" i="8"/>
  <c r="U87" i="8"/>
  <c r="T87" i="8"/>
  <c r="S87" i="8"/>
  <c r="R87" i="8"/>
  <c r="Q87" i="8"/>
  <c r="P87" i="8"/>
  <c r="E87" i="8"/>
  <c r="V73" i="8"/>
  <c r="O73" i="8"/>
  <c r="N73" i="8"/>
  <c r="M73" i="8"/>
  <c r="S73" i="8" s="1"/>
  <c r="L73" i="8"/>
  <c r="K73" i="8"/>
  <c r="J73" i="8"/>
  <c r="I73" i="8"/>
  <c r="H73" i="8"/>
  <c r="G73" i="8"/>
  <c r="F73" i="8"/>
  <c r="C73" i="8"/>
  <c r="B73" i="8"/>
  <c r="V72" i="8"/>
  <c r="O72" i="8"/>
  <c r="N72" i="8"/>
  <c r="M72" i="8"/>
  <c r="S72" i="8" s="1"/>
  <c r="L72" i="8"/>
  <c r="R72" i="8" s="1"/>
  <c r="K72" i="8"/>
  <c r="J72" i="8"/>
  <c r="I72" i="8"/>
  <c r="H72" i="8"/>
  <c r="G72" i="8"/>
  <c r="F72" i="8"/>
  <c r="C72" i="8"/>
  <c r="B72" i="8"/>
  <c r="E72" i="8" s="1"/>
  <c r="V71" i="8"/>
  <c r="O71" i="8"/>
  <c r="N71" i="8"/>
  <c r="M71" i="8"/>
  <c r="S71" i="8" s="1"/>
  <c r="L71" i="8"/>
  <c r="K71" i="8"/>
  <c r="J71" i="8"/>
  <c r="I71" i="8"/>
  <c r="Q71" i="8" s="1"/>
  <c r="H71" i="8"/>
  <c r="P71" i="8" s="1"/>
  <c r="G71" i="8"/>
  <c r="F71" i="8"/>
  <c r="C71" i="8"/>
  <c r="B71" i="8"/>
  <c r="E71" i="8" s="1"/>
  <c r="T70" i="8"/>
  <c r="S70" i="8"/>
  <c r="R70" i="8"/>
  <c r="Q70" i="8"/>
  <c r="P70" i="8"/>
  <c r="E70" i="8"/>
  <c r="U70" i="8" s="1"/>
  <c r="S69" i="8"/>
  <c r="R69" i="8"/>
  <c r="Q69" i="8"/>
  <c r="P69" i="8"/>
  <c r="E69" i="8"/>
  <c r="U69" i="8" s="1"/>
  <c r="V67" i="8"/>
  <c r="O67" i="8"/>
  <c r="N67" i="8"/>
  <c r="M67" i="8"/>
  <c r="S67" i="8" s="1"/>
  <c r="L67" i="8"/>
  <c r="R67" i="8" s="1"/>
  <c r="K67" i="8"/>
  <c r="J67" i="8"/>
  <c r="I67" i="8"/>
  <c r="H67" i="8"/>
  <c r="G67" i="8"/>
  <c r="F67" i="8"/>
  <c r="C67" i="8"/>
  <c r="B67" i="8"/>
  <c r="E67" i="8" s="1"/>
  <c r="V66" i="8"/>
  <c r="S66" i="8"/>
  <c r="R66" i="8"/>
  <c r="O66" i="8"/>
  <c r="N66" i="8"/>
  <c r="M66" i="8"/>
  <c r="L66" i="8"/>
  <c r="K66" i="8"/>
  <c r="J66" i="8"/>
  <c r="I66" i="8"/>
  <c r="Q66" i="8" s="1"/>
  <c r="H66" i="8"/>
  <c r="P66" i="8" s="1"/>
  <c r="G66" i="8"/>
  <c r="F66" i="8"/>
  <c r="C66" i="8"/>
  <c r="B66" i="8"/>
  <c r="E66" i="8" s="1"/>
  <c r="U65" i="8"/>
  <c r="T65" i="8"/>
  <c r="S65" i="8"/>
  <c r="R65" i="8"/>
  <c r="Q65" i="8"/>
  <c r="P65" i="8"/>
  <c r="E65" i="8"/>
  <c r="T64" i="8"/>
  <c r="S64" i="8"/>
  <c r="R64" i="8"/>
  <c r="Q64" i="8"/>
  <c r="P64" i="8"/>
  <c r="E64" i="8"/>
  <c r="U64" i="8" s="1"/>
  <c r="S63" i="8"/>
  <c r="R63" i="8"/>
  <c r="Q63" i="8"/>
  <c r="P63" i="8"/>
  <c r="E63" i="8"/>
  <c r="S62" i="8"/>
  <c r="R62" i="8"/>
  <c r="Q62" i="8"/>
  <c r="P62" i="8"/>
  <c r="E62" i="8"/>
  <c r="U62" i="8" s="1"/>
  <c r="S61" i="8"/>
  <c r="R61" i="8"/>
  <c r="Q61" i="8"/>
  <c r="P61" i="8"/>
  <c r="E61" i="8"/>
  <c r="T61" i="8" s="1"/>
  <c r="V59" i="8"/>
  <c r="O59" i="8"/>
  <c r="N59" i="8"/>
  <c r="M59" i="8"/>
  <c r="S59" i="8" s="1"/>
  <c r="L59" i="8"/>
  <c r="R59" i="8" s="1"/>
  <c r="K59" i="8"/>
  <c r="J59" i="8"/>
  <c r="I59" i="8"/>
  <c r="H59" i="8"/>
  <c r="G59" i="8"/>
  <c r="F59" i="8"/>
  <c r="C59" i="8"/>
  <c r="B59" i="8"/>
  <c r="S58" i="8"/>
  <c r="R58" i="8"/>
  <c r="Q58" i="8"/>
  <c r="P58" i="8"/>
  <c r="E58" i="8"/>
  <c r="U58" i="8" s="1"/>
  <c r="S57" i="8"/>
  <c r="R57" i="8"/>
  <c r="Q57" i="8"/>
  <c r="P57" i="8"/>
  <c r="E57" i="8"/>
  <c r="U57" i="8" s="1"/>
  <c r="S56" i="8"/>
  <c r="R56" i="8"/>
  <c r="Q56" i="8"/>
  <c r="P56" i="8"/>
  <c r="E56" i="8"/>
  <c r="S55" i="8"/>
  <c r="R55" i="8"/>
  <c r="Q55" i="8"/>
  <c r="P55" i="8"/>
  <c r="E55" i="8"/>
  <c r="T55" i="8" s="1"/>
  <c r="V53" i="8"/>
  <c r="S53" i="8"/>
  <c r="O53" i="8"/>
  <c r="N53" i="8"/>
  <c r="M53" i="8"/>
  <c r="L53" i="8"/>
  <c r="R53" i="8" s="1"/>
  <c r="K53" i="8"/>
  <c r="J53" i="8"/>
  <c r="I53" i="8"/>
  <c r="H53" i="8"/>
  <c r="G53" i="8"/>
  <c r="F53" i="8"/>
  <c r="C53" i="8"/>
  <c r="B53" i="8"/>
  <c r="U52" i="8"/>
  <c r="S52" i="8"/>
  <c r="R52" i="8"/>
  <c r="Q52" i="8"/>
  <c r="P52" i="8"/>
  <c r="E52" i="8"/>
  <c r="T52" i="8" s="1"/>
  <c r="T51" i="8"/>
  <c r="S51" i="8"/>
  <c r="R51" i="8"/>
  <c r="Q51" i="8"/>
  <c r="P51" i="8"/>
  <c r="E51" i="8"/>
  <c r="S50" i="8"/>
  <c r="R50" i="8"/>
  <c r="Q50" i="8"/>
  <c r="P50" i="8"/>
  <c r="E50" i="8"/>
  <c r="U50" i="8" s="1"/>
  <c r="S49" i="8"/>
  <c r="R49" i="8"/>
  <c r="Q49" i="8"/>
  <c r="P49" i="8"/>
  <c r="E49" i="8"/>
  <c r="S48" i="8"/>
  <c r="R48" i="8"/>
  <c r="Q48" i="8"/>
  <c r="P48" i="8"/>
  <c r="E48" i="8"/>
  <c r="T47" i="8"/>
  <c r="S47" i="8"/>
  <c r="R47" i="8"/>
  <c r="Q47" i="8"/>
  <c r="P47" i="8"/>
  <c r="E47" i="8"/>
  <c r="U47" i="8" s="1"/>
  <c r="S46" i="8"/>
  <c r="R46" i="8"/>
  <c r="Q46" i="8"/>
  <c r="P46" i="8"/>
  <c r="E46" i="8"/>
  <c r="U46" i="8" s="1"/>
  <c r="S45" i="8"/>
  <c r="R45" i="8"/>
  <c r="Q45" i="8"/>
  <c r="P45" i="8"/>
  <c r="E45" i="8"/>
  <c r="U45" i="8" s="1"/>
  <c r="U44" i="8"/>
  <c r="S44" i="8"/>
  <c r="R44" i="8"/>
  <c r="Q44" i="8"/>
  <c r="P44" i="8"/>
  <c r="E44" i="8"/>
  <c r="T44" i="8" s="1"/>
  <c r="U43" i="8"/>
  <c r="T43" i="8"/>
  <c r="S43" i="8"/>
  <c r="R43" i="8"/>
  <c r="Q43" i="8"/>
  <c r="P43" i="8"/>
  <c r="E43" i="8"/>
  <c r="U42" i="8"/>
  <c r="T42" i="8"/>
  <c r="S42" i="8"/>
  <c r="R42" i="8"/>
  <c r="Q42" i="8"/>
  <c r="P42" i="8"/>
  <c r="E42" i="8"/>
  <c r="V40" i="8"/>
  <c r="S40" i="8"/>
  <c r="R40" i="8"/>
  <c r="O40" i="8"/>
  <c r="N40" i="8"/>
  <c r="M40" i="8"/>
  <c r="L40" i="8"/>
  <c r="K40" i="8"/>
  <c r="J40" i="8"/>
  <c r="I40" i="8"/>
  <c r="H40" i="8"/>
  <c r="P40" i="8" s="1"/>
  <c r="G40" i="8"/>
  <c r="F40" i="8"/>
  <c r="C40" i="8"/>
  <c r="B40" i="8"/>
  <c r="E40" i="8" s="1"/>
  <c r="S39" i="8"/>
  <c r="R39" i="8"/>
  <c r="Q39" i="8"/>
  <c r="P39" i="8"/>
  <c r="E39" i="8"/>
  <c r="U39" i="8" s="1"/>
  <c r="S38" i="8"/>
  <c r="R38" i="8"/>
  <c r="Q38" i="8"/>
  <c r="P38" i="8"/>
  <c r="E38" i="8"/>
  <c r="S37" i="8"/>
  <c r="R37" i="8"/>
  <c r="Q37" i="8"/>
  <c r="P37" i="8"/>
  <c r="E37" i="8"/>
  <c r="T36" i="8"/>
  <c r="S36" i="8"/>
  <c r="R36" i="8"/>
  <c r="Q36" i="8"/>
  <c r="P36" i="8"/>
  <c r="E36" i="8"/>
  <c r="T35" i="8"/>
  <c r="S35" i="8"/>
  <c r="R35" i="8"/>
  <c r="Q35" i="8"/>
  <c r="P35" i="8"/>
  <c r="E35" i="8"/>
  <c r="U35" i="8" s="1"/>
  <c r="V33" i="8"/>
  <c r="O33" i="8"/>
  <c r="N33" i="8"/>
  <c r="M33" i="8"/>
  <c r="S33" i="8" s="1"/>
  <c r="L33" i="8"/>
  <c r="K33" i="8"/>
  <c r="J33" i="8"/>
  <c r="I33" i="8"/>
  <c r="H33" i="8"/>
  <c r="G33" i="8"/>
  <c r="F33" i="8"/>
  <c r="C33" i="8"/>
  <c r="E33" i="8" s="1"/>
  <c r="B33" i="8"/>
  <c r="S32" i="8"/>
  <c r="R32" i="8"/>
  <c r="Q32" i="8"/>
  <c r="P32" i="8"/>
  <c r="E32" i="8"/>
  <c r="T32" i="8" s="1"/>
  <c r="V30" i="8"/>
  <c r="O30" i="8"/>
  <c r="N30" i="8"/>
  <c r="M30" i="8"/>
  <c r="S30" i="8" s="1"/>
  <c r="L30" i="8"/>
  <c r="R30" i="8" s="1"/>
  <c r="K30" i="8"/>
  <c r="J30" i="8"/>
  <c r="I30" i="8"/>
  <c r="H30" i="8"/>
  <c r="G30" i="8"/>
  <c r="F30" i="8"/>
  <c r="C30" i="8"/>
  <c r="B30" i="8"/>
  <c r="E30" i="8" s="1"/>
  <c r="U29" i="8"/>
  <c r="T29" i="8"/>
  <c r="S29" i="8"/>
  <c r="R29" i="8"/>
  <c r="Q29" i="8"/>
  <c r="P29" i="8"/>
  <c r="E29" i="8"/>
  <c r="U28" i="8"/>
  <c r="T28" i="8"/>
  <c r="S28" i="8"/>
  <c r="R28" i="8"/>
  <c r="Q28" i="8"/>
  <c r="P28" i="8"/>
  <c r="E28" i="8"/>
  <c r="T27" i="8"/>
  <c r="S27" i="8"/>
  <c r="R27" i="8"/>
  <c r="Q27" i="8"/>
  <c r="P27" i="8"/>
  <c r="E27" i="8"/>
  <c r="U27" i="8" s="1"/>
  <c r="S26" i="8"/>
  <c r="R26" i="8"/>
  <c r="Q26" i="8"/>
  <c r="P26" i="8"/>
  <c r="E26" i="8"/>
  <c r="U26" i="8" s="1"/>
  <c r="V24" i="8"/>
  <c r="O24" i="8"/>
  <c r="N24" i="8"/>
  <c r="M24" i="8"/>
  <c r="S24" i="8" s="1"/>
  <c r="L24" i="8"/>
  <c r="R24" i="8" s="1"/>
  <c r="K24" i="8"/>
  <c r="J24" i="8"/>
  <c r="I24" i="8"/>
  <c r="Q24" i="8" s="1"/>
  <c r="H24" i="8"/>
  <c r="G24" i="8"/>
  <c r="F24" i="8"/>
  <c r="C24" i="8"/>
  <c r="B24" i="8"/>
  <c r="E24" i="8" s="1"/>
  <c r="T23" i="8"/>
  <c r="S23" i="8"/>
  <c r="R23" i="8"/>
  <c r="Q23" i="8"/>
  <c r="P23" i="8"/>
  <c r="E23" i="8"/>
  <c r="U23" i="8" s="1"/>
  <c r="S22" i="8"/>
  <c r="R22" i="8"/>
  <c r="Q22" i="8"/>
  <c r="P22" i="8"/>
  <c r="E22" i="8"/>
  <c r="U22" i="8" s="1"/>
  <c r="S21" i="8"/>
  <c r="R21" i="8"/>
  <c r="Q21" i="8"/>
  <c r="P21" i="8"/>
  <c r="E21" i="8"/>
  <c r="U21" i="8" s="1"/>
  <c r="U20" i="8"/>
  <c r="S20" i="8"/>
  <c r="R20" i="8"/>
  <c r="Q20" i="8"/>
  <c r="P20" i="8"/>
  <c r="E20" i="8"/>
  <c r="T20" i="8" s="1"/>
  <c r="T19" i="8"/>
  <c r="S19" i="8"/>
  <c r="R19" i="8"/>
  <c r="Q19" i="8"/>
  <c r="P19" i="8"/>
  <c r="E19" i="8"/>
  <c r="U19" i="8" s="1"/>
  <c r="U18" i="8"/>
  <c r="S18" i="8"/>
  <c r="R18" i="8"/>
  <c r="Q18" i="8"/>
  <c r="P18" i="8"/>
  <c r="E18" i="8"/>
  <c r="T18" i="8" s="1"/>
  <c r="S17" i="8"/>
  <c r="R17" i="8"/>
  <c r="Q17" i="8"/>
  <c r="P17" i="8"/>
  <c r="E17" i="8"/>
  <c r="V15" i="8"/>
  <c r="O15" i="8"/>
  <c r="N15" i="8"/>
  <c r="M15" i="8"/>
  <c r="S15" i="8" s="1"/>
  <c r="L15" i="8"/>
  <c r="R15" i="8" s="1"/>
  <c r="K15" i="8"/>
  <c r="J15" i="8"/>
  <c r="I15" i="8"/>
  <c r="H15" i="8"/>
  <c r="G15" i="8"/>
  <c r="F15" i="8"/>
  <c r="C15" i="8"/>
  <c r="B15" i="8"/>
  <c r="S14" i="8"/>
  <c r="R14" i="8"/>
  <c r="Q14" i="8"/>
  <c r="P14" i="8"/>
  <c r="E14" i="8"/>
  <c r="T14" i="8" s="1"/>
  <c r="U13" i="8"/>
  <c r="T13" i="8"/>
  <c r="S13" i="8"/>
  <c r="R13" i="8"/>
  <c r="Q13" i="8"/>
  <c r="P13" i="8"/>
  <c r="E13" i="8"/>
  <c r="U12" i="8"/>
  <c r="T12" i="8"/>
  <c r="S12" i="8"/>
  <c r="R12" i="8"/>
  <c r="Q12" i="8"/>
  <c r="P12" i="8"/>
  <c r="E12" i="8"/>
  <c r="T11" i="8"/>
  <c r="S11" i="8"/>
  <c r="R11" i="8"/>
  <c r="Q11" i="8"/>
  <c r="P11" i="8"/>
  <c r="E11" i="8"/>
  <c r="U11" i="8" s="1"/>
  <c r="S10" i="8"/>
  <c r="R10" i="8"/>
  <c r="Q10" i="8"/>
  <c r="P10" i="8"/>
  <c r="E10" i="8"/>
  <c r="U10" i="8" s="1"/>
  <c r="S9" i="8"/>
  <c r="R9" i="8"/>
  <c r="Q9" i="8"/>
  <c r="P9" i="8"/>
  <c r="E9" i="8"/>
  <c r="T9" i="8" s="1"/>
  <c r="U94" i="7"/>
  <c r="S94" i="7"/>
  <c r="R94" i="7"/>
  <c r="Q94" i="7"/>
  <c r="P94" i="7"/>
  <c r="E94" i="7"/>
  <c r="T94" i="7" s="1"/>
  <c r="U93" i="7"/>
  <c r="T93" i="7"/>
  <c r="S93" i="7"/>
  <c r="R93" i="7"/>
  <c r="Q93" i="7"/>
  <c r="P93" i="7"/>
  <c r="E93" i="7"/>
  <c r="S92" i="7"/>
  <c r="R92" i="7"/>
  <c r="Q92" i="7"/>
  <c r="P92" i="7"/>
  <c r="E92" i="7"/>
  <c r="S91" i="7"/>
  <c r="R91" i="7"/>
  <c r="Q91" i="7"/>
  <c r="P91" i="7"/>
  <c r="E91" i="7"/>
  <c r="S90" i="7"/>
  <c r="R90" i="7"/>
  <c r="Q90" i="7"/>
  <c r="P90" i="7"/>
  <c r="E90" i="7"/>
  <c r="T90" i="7" s="1"/>
  <c r="T89" i="7"/>
  <c r="S89" i="7"/>
  <c r="R89" i="7"/>
  <c r="Q89" i="7"/>
  <c r="P89" i="7"/>
  <c r="E89" i="7"/>
  <c r="U89" i="7" s="1"/>
  <c r="S88" i="7"/>
  <c r="R88" i="7"/>
  <c r="Q88" i="7"/>
  <c r="P88" i="7"/>
  <c r="E88" i="7"/>
  <c r="U88" i="7" s="1"/>
  <c r="S87" i="7"/>
  <c r="R87" i="7"/>
  <c r="Q87" i="7"/>
  <c r="P87" i="7"/>
  <c r="E87" i="7"/>
  <c r="U87" i="7" s="1"/>
  <c r="V73" i="7"/>
  <c r="O73" i="7"/>
  <c r="N73" i="7"/>
  <c r="M73" i="7"/>
  <c r="L73" i="7"/>
  <c r="R73" i="7" s="1"/>
  <c r="K73" i="7"/>
  <c r="J73" i="7"/>
  <c r="I73" i="7"/>
  <c r="H73" i="7"/>
  <c r="G73" i="7"/>
  <c r="F73" i="7"/>
  <c r="C73" i="7"/>
  <c r="B73" i="7"/>
  <c r="V72" i="7"/>
  <c r="O72" i="7"/>
  <c r="N72" i="7"/>
  <c r="M72" i="7"/>
  <c r="S72" i="7" s="1"/>
  <c r="L72" i="7"/>
  <c r="K72" i="7"/>
  <c r="J72" i="7"/>
  <c r="I72" i="7"/>
  <c r="H72" i="7"/>
  <c r="G72" i="7"/>
  <c r="F72" i="7"/>
  <c r="C72" i="7"/>
  <c r="E72" i="7" s="1"/>
  <c r="B72" i="7"/>
  <c r="V71" i="7"/>
  <c r="O71" i="7"/>
  <c r="N71" i="7"/>
  <c r="M71" i="7"/>
  <c r="L71" i="7"/>
  <c r="K71" i="7"/>
  <c r="J71" i="7"/>
  <c r="I71" i="7"/>
  <c r="H71" i="7"/>
  <c r="G71" i="7"/>
  <c r="F71" i="7"/>
  <c r="C71" i="7"/>
  <c r="B71" i="7"/>
  <c r="E71" i="7" s="1"/>
  <c r="S70" i="7"/>
  <c r="R70" i="7"/>
  <c r="Q70" i="7"/>
  <c r="P70" i="7"/>
  <c r="E70" i="7"/>
  <c r="U69" i="7"/>
  <c r="S69" i="7"/>
  <c r="R69" i="7"/>
  <c r="Q69" i="7"/>
  <c r="P69" i="7"/>
  <c r="E69" i="7"/>
  <c r="V67" i="7"/>
  <c r="O67" i="7"/>
  <c r="N67" i="7"/>
  <c r="M67" i="7"/>
  <c r="L67" i="7"/>
  <c r="K67" i="7"/>
  <c r="J67" i="7"/>
  <c r="I67" i="7"/>
  <c r="H67" i="7"/>
  <c r="G67" i="7"/>
  <c r="F67" i="7"/>
  <c r="C67" i="7"/>
  <c r="B67" i="7"/>
  <c r="V66" i="7"/>
  <c r="S66" i="7"/>
  <c r="R66" i="7"/>
  <c r="O66" i="7"/>
  <c r="N66" i="7"/>
  <c r="M66" i="7"/>
  <c r="L66" i="7"/>
  <c r="K66" i="7"/>
  <c r="J66" i="7"/>
  <c r="I66" i="7"/>
  <c r="H66" i="7"/>
  <c r="G66" i="7"/>
  <c r="F66" i="7"/>
  <c r="C66" i="7"/>
  <c r="B66" i="7"/>
  <c r="E66" i="7" s="1"/>
  <c r="S65" i="7"/>
  <c r="R65" i="7"/>
  <c r="Q65" i="7"/>
  <c r="P65" i="7"/>
  <c r="E65" i="7"/>
  <c r="S64" i="7"/>
  <c r="R64" i="7"/>
  <c r="Q64" i="7"/>
  <c r="P64" i="7"/>
  <c r="E64" i="7"/>
  <c r="U63" i="7"/>
  <c r="S63" i="7"/>
  <c r="R63" i="7"/>
  <c r="Q63" i="7"/>
  <c r="P63" i="7"/>
  <c r="E63" i="7"/>
  <c r="T63" i="7" s="1"/>
  <c r="S62" i="7"/>
  <c r="R62" i="7"/>
  <c r="Q62" i="7"/>
  <c r="P62" i="7"/>
  <c r="E62" i="7"/>
  <c r="U62" i="7" s="1"/>
  <c r="U61" i="7"/>
  <c r="T61" i="7"/>
  <c r="S61" i="7"/>
  <c r="R61" i="7"/>
  <c r="Q61" i="7"/>
  <c r="P61" i="7"/>
  <c r="E61" i="7"/>
  <c r="V59" i="7"/>
  <c r="R59" i="7"/>
  <c r="O59" i="7"/>
  <c r="N59" i="7"/>
  <c r="M59" i="7"/>
  <c r="S59" i="7" s="1"/>
  <c r="L59" i="7"/>
  <c r="K59" i="7"/>
  <c r="J59" i="7"/>
  <c r="I59" i="7"/>
  <c r="H59" i="7"/>
  <c r="G59" i="7"/>
  <c r="F59" i="7"/>
  <c r="C59" i="7"/>
  <c r="B59" i="7"/>
  <c r="S58" i="7"/>
  <c r="R58" i="7"/>
  <c r="Q58" i="7"/>
  <c r="P58" i="7"/>
  <c r="E58" i="7"/>
  <c r="U58" i="7" s="1"/>
  <c r="S57" i="7"/>
  <c r="R57" i="7"/>
  <c r="Q57" i="7"/>
  <c r="P57" i="7"/>
  <c r="E57" i="7"/>
  <c r="U57" i="7" s="1"/>
  <c r="T56" i="7"/>
  <c r="S56" i="7"/>
  <c r="R56" i="7"/>
  <c r="Q56" i="7"/>
  <c r="P56" i="7"/>
  <c r="E56" i="7"/>
  <c r="U56" i="7" s="1"/>
  <c r="S55" i="7"/>
  <c r="R55" i="7"/>
  <c r="Q55" i="7"/>
  <c r="P55" i="7"/>
  <c r="E55" i="7"/>
  <c r="U55" i="7" s="1"/>
  <c r="V53" i="7"/>
  <c r="O53" i="7"/>
  <c r="N53" i="7"/>
  <c r="M53" i="7"/>
  <c r="S53" i="7" s="1"/>
  <c r="L53" i="7"/>
  <c r="K53" i="7"/>
  <c r="J53" i="7"/>
  <c r="I53" i="7"/>
  <c r="H53" i="7"/>
  <c r="G53" i="7"/>
  <c r="F53" i="7"/>
  <c r="C53" i="7"/>
  <c r="E53" i="7" s="1"/>
  <c r="B53" i="7"/>
  <c r="S52" i="7"/>
  <c r="R52" i="7"/>
  <c r="Q52" i="7"/>
  <c r="P52" i="7"/>
  <c r="T52" i="7" s="1"/>
  <c r="E52" i="7"/>
  <c r="S51" i="7"/>
  <c r="R51" i="7"/>
  <c r="Q51" i="7"/>
  <c r="P51" i="7"/>
  <c r="E51" i="7"/>
  <c r="U51" i="7" s="1"/>
  <c r="S50" i="7"/>
  <c r="R50" i="7"/>
  <c r="Q50" i="7"/>
  <c r="P50" i="7"/>
  <c r="E50" i="7"/>
  <c r="U50" i="7" s="1"/>
  <c r="S49" i="7"/>
  <c r="R49" i="7"/>
  <c r="Q49" i="7"/>
  <c r="P49" i="7"/>
  <c r="E49" i="7"/>
  <c r="T49" i="7" s="1"/>
  <c r="S48" i="7"/>
  <c r="R48" i="7"/>
  <c r="Q48" i="7"/>
  <c r="P48" i="7"/>
  <c r="E48" i="7"/>
  <c r="S47" i="7"/>
  <c r="R47" i="7"/>
  <c r="Q47" i="7"/>
  <c r="P47" i="7"/>
  <c r="E47" i="7"/>
  <c r="U46" i="7"/>
  <c r="S46" i="7"/>
  <c r="R46" i="7"/>
  <c r="Q46" i="7"/>
  <c r="P46" i="7"/>
  <c r="E46" i="7"/>
  <c r="T46" i="7" s="1"/>
  <c r="U45" i="7"/>
  <c r="S45" i="7"/>
  <c r="R45" i="7"/>
  <c r="Q45" i="7"/>
  <c r="P45" i="7"/>
  <c r="E45" i="7"/>
  <c r="T45" i="7" s="1"/>
  <c r="S44" i="7"/>
  <c r="R44" i="7"/>
  <c r="Q44" i="7"/>
  <c r="P44" i="7"/>
  <c r="E44" i="7"/>
  <c r="S43" i="7"/>
  <c r="R43" i="7"/>
  <c r="Q43" i="7"/>
  <c r="P43" i="7"/>
  <c r="E43" i="7"/>
  <c r="S42" i="7"/>
  <c r="R42" i="7"/>
  <c r="Q42" i="7"/>
  <c r="P42" i="7"/>
  <c r="E42" i="7"/>
  <c r="U42" i="7" s="1"/>
  <c r="V40" i="7"/>
  <c r="O40" i="7"/>
  <c r="N40" i="7"/>
  <c r="M40" i="7"/>
  <c r="S40" i="7" s="1"/>
  <c r="L40" i="7"/>
  <c r="R40" i="7" s="1"/>
  <c r="K40" i="7"/>
  <c r="J40" i="7"/>
  <c r="I40" i="7"/>
  <c r="H40" i="7"/>
  <c r="G40" i="7"/>
  <c r="F40" i="7"/>
  <c r="C40" i="7"/>
  <c r="E40" i="7" s="1"/>
  <c r="B40" i="7"/>
  <c r="S39" i="7"/>
  <c r="R39" i="7"/>
  <c r="Q39" i="7"/>
  <c r="P39" i="7"/>
  <c r="E39" i="7"/>
  <c r="U39" i="7" s="1"/>
  <c r="S38" i="7"/>
  <c r="R38" i="7"/>
  <c r="Q38" i="7"/>
  <c r="P38" i="7"/>
  <c r="E38" i="7"/>
  <c r="U38" i="7" s="1"/>
  <c r="S37" i="7"/>
  <c r="R37" i="7"/>
  <c r="Q37" i="7"/>
  <c r="P37" i="7"/>
  <c r="E37" i="7"/>
  <c r="T37" i="7" s="1"/>
  <c r="S36" i="7"/>
  <c r="R36" i="7"/>
  <c r="Q36" i="7"/>
  <c r="P36" i="7"/>
  <c r="E36" i="7"/>
  <c r="S35" i="7"/>
  <c r="R35" i="7"/>
  <c r="Q35" i="7"/>
  <c r="P35" i="7"/>
  <c r="E35" i="7"/>
  <c r="V33" i="7"/>
  <c r="O33" i="7"/>
  <c r="N33" i="7"/>
  <c r="M33" i="7"/>
  <c r="S33" i="7" s="1"/>
  <c r="L33" i="7"/>
  <c r="R33" i="7" s="1"/>
  <c r="K33" i="7"/>
  <c r="J33" i="7"/>
  <c r="I33" i="7"/>
  <c r="H33" i="7"/>
  <c r="G33" i="7"/>
  <c r="F33" i="7"/>
  <c r="C33" i="7"/>
  <c r="B33" i="7"/>
  <c r="E33" i="7" s="1"/>
  <c r="T32" i="7"/>
  <c r="S32" i="7"/>
  <c r="R32" i="7"/>
  <c r="Q32" i="7"/>
  <c r="P32" i="7"/>
  <c r="E32" i="7"/>
  <c r="U32" i="7" s="1"/>
  <c r="V30" i="7"/>
  <c r="S30" i="7"/>
  <c r="R30" i="7"/>
  <c r="O30" i="7"/>
  <c r="N30" i="7"/>
  <c r="M30" i="7"/>
  <c r="L30" i="7"/>
  <c r="K30" i="7"/>
  <c r="J30" i="7"/>
  <c r="I30" i="7"/>
  <c r="H30" i="7"/>
  <c r="P30" i="7" s="1"/>
  <c r="G30" i="7"/>
  <c r="F30" i="7"/>
  <c r="C30" i="7"/>
  <c r="B30" i="7"/>
  <c r="U29" i="7"/>
  <c r="S29" i="7"/>
  <c r="R29" i="7"/>
  <c r="Q29" i="7"/>
  <c r="P29" i="7"/>
  <c r="E29" i="7"/>
  <c r="T29" i="7" s="1"/>
  <c r="S28" i="7"/>
  <c r="R28" i="7"/>
  <c r="Q28" i="7"/>
  <c r="P28" i="7"/>
  <c r="E28" i="7"/>
  <c r="U28" i="7" s="1"/>
  <c r="S27" i="7"/>
  <c r="R27" i="7"/>
  <c r="Q27" i="7"/>
  <c r="P27" i="7"/>
  <c r="E27" i="7"/>
  <c r="S26" i="7"/>
  <c r="R26" i="7"/>
  <c r="Q26" i="7"/>
  <c r="P26" i="7"/>
  <c r="E26" i="7"/>
  <c r="V24" i="7"/>
  <c r="O24" i="7"/>
  <c r="N24" i="7"/>
  <c r="M24" i="7"/>
  <c r="S24" i="7" s="1"/>
  <c r="L24" i="7"/>
  <c r="R24" i="7" s="1"/>
  <c r="K24" i="7"/>
  <c r="J24" i="7"/>
  <c r="I24" i="7"/>
  <c r="H24" i="7"/>
  <c r="G24" i="7"/>
  <c r="F24" i="7"/>
  <c r="C24" i="7"/>
  <c r="B24" i="7"/>
  <c r="E24" i="7" s="1"/>
  <c r="T23" i="7"/>
  <c r="S23" i="7"/>
  <c r="R23" i="7"/>
  <c r="Q23" i="7"/>
  <c r="P23" i="7"/>
  <c r="E23" i="7"/>
  <c r="U23" i="7" s="1"/>
  <c r="U22" i="7"/>
  <c r="T22" i="7"/>
  <c r="S22" i="7"/>
  <c r="R22" i="7"/>
  <c r="Q22" i="7"/>
  <c r="P22" i="7"/>
  <c r="E22" i="7"/>
  <c r="U21" i="7"/>
  <c r="T21" i="7"/>
  <c r="S21" i="7"/>
  <c r="R21" i="7"/>
  <c r="Q21" i="7"/>
  <c r="P21" i="7"/>
  <c r="E21" i="7"/>
  <c r="S20" i="7"/>
  <c r="R20" i="7"/>
  <c r="Q20" i="7"/>
  <c r="P20" i="7"/>
  <c r="E20" i="7"/>
  <c r="U20" i="7" s="1"/>
  <c r="S19" i="7"/>
  <c r="R19" i="7"/>
  <c r="Q19" i="7"/>
  <c r="P19" i="7"/>
  <c r="E19" i="7"/>
  <c r="U19" i="7" s="1"/>
  <c r="S18" i="7"/>
  <c r="R18" i="7"/>
  <c r="Q18" i="7"/>
  <c r="P18" i="7"/>
  <c r="E18" i="7"/>
  <c r="U18" i="7" s="1"/>
  <c r="S17" i="7"/>
  <c r="R17" i="7"/>
  <c r="Q17" i="7"/>
  <c r="P17" i="7"/>
  <c r="E17" i="7"/>
  <c r="V15" i="7"/>
  <c r="O15" i="7"/>
  <c r="N15" i="7"/>
  <c r="M15" i="7"/>
  <c r="S15" i="7" s="1"/>
  <c r="L15" i="7"/>
  <c r="R15" i="7" s="1"/>
  <c r="K15" i="7"/>
  <c r="J15" i="7"/>
  <c r="I15" i="7"/>
  <c r="H15" i="7"/>
  <c r="G15" i="7"/>
  <c r="F15" i="7"/>
  <c r="C15" i="7"/>
  <c r="B15" i="7"/>
  <c r="E15" i="7" s="1"/>
  <c r="S14" i="7"/>
  <c r="R14" i="7"/>
  <c r="Q14" i="7"/>
  <c r="P14" i="7"/>
  <c r="E14" i="7"/>
  <c r="U14" i="7" s="1"/>
  <c r="U13" i="7"/>
  <c r="S13" i="7"/>
  <c r="R13" i="7"/>
  <c r="Q13" i="7"/>
  <c r="P13" i="7"/>
  <c r="E13" i="7"/>
  <c r="T13" i="7" s="1"/>
  <c r="S12" i="7"/>
  <c r="R12" i="7"/>
  <c r="Q12" i="7"/>
  <c r="P12" i="7"/>
  <c r="E12" i="7"/>
  <c r="S11" i="7"/>
  <c r="R11" i="7"/>
  <c r="Q11" i="7"/>
  <c r="P11" i="7"/>
  <c r="E11" i="7"/>
  <c r="U10" i="7"/>
  <c r="S10" i="7"/>
  <c r="R10" i="7"/>
  <c r="Q10" i="7"/>
  <c r="P10" i="7"/>
  <c r="E10" i="7"/>
  <c r="U9" i="7"/>
  <c r="T9" i="7"/>
  <c r="S9" i="7"/>
  <c r="R9" i="7"/>
  <c r="Q9" i="7"/>
  <c r="P9" i="7"/>
  <c r="E9" i="7"/>
  <c r="T94" i="6"/>
  <c r="S94" i="6"/>
  <c r="R94" i="6"/>
  <c r="Q94" i="6"/>
  <c r="P94" i="6"/>
  <c r="E94" i="6"/>
  <c r="U94" i="6" s="1"/>
  <c r="S93" i="6"/>
  <c r="R93" i="6"/>
  <c r="Q93" i="6"/>
  <c r="P93" i="6"/>
  <c r="E93" i="6"/>
  <c r="U93" i="6" s="1"/>
  <c r="S92" i="6"/>
  <c r="R92" i="6"/>
  <c r="Q92" i="6"/>
  <c r="P92" i="6"/>
  <c r="E92" i="6"/>
  <c r="U92" i="6" s="1"/>
  <c r="U91" i="6"/>
  <c r="S91" i="6"/>
  <c r="R91" i="6"/>
  <c r="Q91" i="6"/>
  <c r="P91" i="6"/>
  <c r="E91" i="6"/>
  <c r="T91" i="6" s="1"/>
  <c r="T90" i="6"/>
  <c r="S90" i="6"/>
  <c r="R90" i="6"/>
  <c r="Q90" i="6"/>
  <c r="P90" i="6"/>
  <c r="E90" i="6"/>
  <c r="U90" i="6" s="1"/>
  <c r="U89" i="6"/>
  <c r="T89" i="6"/>
  <c r="S89" i="6"/>
  <c r="R89" i="6"/>
  <c r="Q89" i="6"/>
  <c r="P89" i="6"/>
  <c r="E89" i="6"/>
  <c r="S88" i="6"/>
  <c r="R88" i="6"/>
  <c r="Q88" i="6"/>
  <c r="P88" i="6"/>
  <c r="E88" i="6"/>
  <c r="S87" i="6"/>
  <c r="R87" i="6"/>
  <c r="Q87" i="6"/>
  <c r="P87" i="6"/>
  <c r="E87" i="6"/>
  <c r="V73" i="6"/>
  <c r="O73" i="6"/>
  <c r="N73" i="6"/>
  <c r="M73" i="6"/>
  <c r="L73" i="6"/>
  <c r="K73" i="6"/>
  <c r="J73" i="6"/>
  <c r="I73" i="6"/>
  <c r="H73" i="6"/>
  <c r="G73" i="6"/>
  <c r="F73" i="6"/>
  <c r="C73" i="6"/>
  <c r="B73" i="6"/>
  <c r="E73" i="6" s="1"/>
  <c r="V72" i="6"/>
  <c r="S72" i="6"/>
  <c r="R72" i="6"/>
  <c r="O72" i="6"/>
  <c r="N72" i="6"/>
  <c r="M72" i="6"/>
  <c r="L72" i="6"/>
  <c r="K72" i="6"/>
  <c r="J72" i="6"/>
  <c r="I72" i="6"/>
  <c r="Q72" i="6" s="1"/>
  <c r="H72" i="6"/>
  <c r="G72" i="6"/>
  <c r="F72" i="6"/>
  <c r="C72" i="6"/>
  <c r="B72" i="6"/>
  <c r="V71" i="6"/>
  <c r="O71" i="6"/>
  <c r="S71" i="6" s="1"/>
  <c r="N71" i="6"/>
  <c r="M71" i="6"/>
  <c r="L71" i="6"/>
  <c r="K71" i="6"/>
  <c r="J71" i="6"/>
  <c r="I71" i="6"/>
  <c r="H71" i="6"/>
  <c r="P71" i="6" s="1"/>
  <c r="G71" i="6"/>
  <c r="F71" i="6"/>
  <c r="C71" i="6"/>
  <c r="B71" i="6"/>
  <c r="S70" i="6"/>
  <c r="R70" i="6"/>
  <c r="Q70" i="6"/>
  <c r="P70" i="6"/>
  <c r="E70" i="6"/>
  <c r="U70" i="6" s="1"/>
  <c r="U69" i="6"/>
  <c r="S69" i="6"/>
  <c r="R69" i="6"/>
  <c r="Q69" i="6"/>
  <c r="P69" i="6"/>
  <c r="E69" i="6"/>
  <c r="V67" i="6"/>
  <c r="O67" i="6"/>
  <c r="N67" i="6"/>
  <c r="M67" i="6"/>
  <c r="L67" i="6"/>
  <c r="K67" i="6"/>
  <c r="J67" i="6"/>
  <c r="I67" i="6"/>
  <c r="H67" i="6"/>
  <c r="G67" i="6"/>
  <c r="F67" i="6"/>
  <c r="C67" i="6"/>
  <c r="B67" i="6"/>
  <c r="V66" i="6"/>
  <c r="O66" i="6"/>
  <c r="N66" i="6"/>
  <c r="M66" i="6"/>
  <c r="S66" i="6" s="1"/>
  <c r="L66" i="6"/>
  <c r="R66" i="6" s="1"/>
  <c r="K66" i="6"/>
  <c r="J66" i="6"/>
  <c r="I66" i="6"/>
  <c r="H66" i="6"/>
  <c r="G66" i="6"/>
  <c r="F66" i="6"/>
  <c r="C66" i="6"/>
  <c r="E66" i="6" s="1"/>
  <c r="B66" i="6"/>
  <c r="S65" i="6"/>
  <c r="R65" i="6"/>
  <c r="Q65" i="6"/>
  <c r="P65" i="6"/>
  <c r="E65" i="6"/>
  <c r="U65" i="6" s="1"/>
  <c r="S64" i="6"/>
  <c r="R64" i="6"/>
  <c r="Q64" i="6"/>
  <c r="P64" i="6"/>
  <c r="E64" i="6"/>
  <c r="U64" i="6" s="1"/>
  <c r="S63" i="6"/>
  <c r="R63" i="6"/>
  <c r="Q63" i="6"/>
  <c r="P63" i="6"/>
  <c r="E63" i="6"/>
  <c r="U63" i="6" s="1"/>
  <c r="S62" i="6"/>
  <c r="R62" i="6"/>
  <c r="Q62" i="6"/>
  <c r="P62" i="6"/>
  <c r="E62" i="6"/>
  <c r="T62" i="6" s="1"/>
  <c r="U61" i="6"/>
  <c r="S61" i="6"/>
  <c r="R61" i="6"/>
  <c r="Q61" i="6"/>
  <c r="P61" i="6"/>
  <c r="E61" i="6"/>
  <c r="T61" i="6" s="1"/>
  <c r="V59" i="6"/>
  <c r="S59" i="6"/>
  <c r="R59" i="6"/>
  <c r="O59" i="6"/>
  <c r="N59" i="6"/>
  <c r="M59" i="6"/>
  <c r="L59" i="6"/>
  <c r="K59" i="6"/>
  <c r="J59" i="6"/>
  <c r="I59" i="6"/>
  <c r="Q59" i="6" s="1"/>
  <c r="H59" i="6"/>
  <c r="G59" i="6"/>
  <c r="F59" i="6"/>
  <c r="C59" i="6"/>
  <c r="B59" i="6"/>
  <c r="S58" i="6"/>
  <c r="R58" i="6"/>
  <c r="Q58" i="6"/>
  <c r="P58" i="6"/>
  <c r="E58" i="6"/>
  <c r="T58" i="6" s="1"/>
  <c r="S57" i="6"/>
  <c r="R57" i="6"/>
  <c r="Q57" i="6"/>
  <c r="P57" i="6"/>
  <c r="E57" i="6"/>
  <c r="U57" i="6" s="1"/>
  <c r="U56" i="6"/>
  <c r="S56" i="6"/>
  <c r="R56" i="6"/>
  <c r="Q56" i="6"/>
  <c r="P56" i="6"/>
  <c r="E56" i="6"/>
  <c r="T56" i="6" s="1"/>
  <c r="U55" i="6"/>
  <c r="T55" i="6"/>
  <c r="S55" i="6"/>
  <c r="R55" i="6"/>
  <c r="Q55" i="6"/>
  <c r="P55" i="6"/>
  <c r="E55" i="6"/>
  <c r="V53" i="6"/>
  <c r="R53" i="6"/>
  <c r="O53" i="6"/>
  <c r="N53" i="6"/>
  <c r="M53" i="6"/>
  <c r="L53" i="6"/>
  <c r="K53" i="6"/>
  <c r="J53" i="6"/>
  <c r="I53" i="6"/>
  <c r="H53" i="6"/>
  <c r="P53" i="6" s="1"/>
  <c r="G53" i="6"/>
  <c r="F53" i="6"/>
  <c r="C53" i="6"/>
  <c r="B53" i="6"/>
  <c r="S52" i="6"/>
  <c r="R52" i="6"/>
  <c r="Q52" i="6"/>
  <c r="U52" i="6" s="1"/>
  <c r="P52" i="6"/>
  <c r="E52" i="6"/>
  <c r="S51" i="6"/>
  <c r="R51" i="6"/>
  <c r="Q51" i="6"/>
  <c r="P51" i="6"/>
  <c r="E51" i="6"/>
  <c r="U51" i="6" s="1"/>
  <c r="U50" i="6"/>
  <c r="S50" i="6"/>
  <c r="R50" i="6"/>
  <c r="Q50" i="6"/>
  <c r="P50" i="6"/>
  <c r="E50" i="6"/>
  <c r="T50" i="6" s="1"/>
  <c r="T49" i="6"/>
  <c r="S49" i="6"/>
  <c r="R49" i="6"/>
  <c r="Q49" i="6"/>
  <c r="P49" i="6"/>
  <c r="E49" i="6"/>
  <c r="U49" i="6" s="1"/>
  <c r="S48" i="6"/>
  <c r="R48" i="6"/>
  <c r="Q48" i="6"/>
  <c r="P48" i="6"/>
  <c r="E48" i="6"/>
  <c r="U48" i="6" s="1"/>
  <c r="S47" i="6"/>
  <c r="R47" i="6"/>
  <c r="Q47" i="6"/>
  <c r="P47" i="6"/>
  <c r="E47" i="6"/>
  <c r="U47" i="6" s="1"/>
  <c r="U46" i="6"/>
  <c r="S46" i="6"/>
  <c r="R46" i="6"/>
  <c r="Q46" i="6"/>
  <c r="P46" i="6"/>
  <c r="E46" i="6"/>
  <c r="T46" i="6" s="1"/>
  <c r="U45" i="6"/>
  <c r="S45" i="6"/>
  <c r="R45" i="6"/>
  <c r="Q45" i="6"/>
  <c r="P45" i="6"/>
  <c r="E45" i="6"/>
  <c r="T45" i="6" s="1"/>
  <c r="S44" i="6"/>
  <c r="R44" i="6"/>
  <c r="Q44" i="6"/>
  <c r="P44" i="6"/>
  <c r="T44" i="6" s="1"/>
  <c r="E44" i="6"/>
  <c r="U44" i="6" s="1"/>
  <c r="S43" i="6"/>
  <c r="R43" i="6"/>
  <c r="Q43" i="6"/>
  <c r="P43" i="6"/>
  <c r="E43" i="6"/>
  <c r="U43" i="6" s="1"/>
  <c r="S42" i="6"/>
  <c r="R42" i="6"/>
  <c r="Q42" i="6"/>
  <c r="P42" i="6"/>
  <c r="E42" i="6"/>
  <c r="U42" i="6" s="1"/>
  <c r="V40" i="6"/>
  <c r="S40" i="6"/>
  <c r="O40" i="6"/>
  <c r="N40" i="6"/>
  <c r="M40" i="6"/>
  <c r="L40" i="6"/>
  <c r="R40" i="6" s="1"/>
  <c r="K40" i="6"/>
  <c r="J40" i="6"/>
  <c r="I40" i="6"/>
  <c r="H40" i="6"/>
  <c r="G40" i="6"/>
  <c r="F40" i="6"/>
  <c r="C40" i="6"/>
  <c r="B40" i="6"/>
  <c r="E40" i="6" s="1"/>
  <c r="U39" i="6"/>
  <c r="T39" i="6"/>
  <c r="S39" i="6"/>
  <c r="R39" i="6"/>
  <c r="Q39" i="6"/>
  <c r="P39" i="6"/>
  <c r="E39" i="6"/>
  <c r="T38" i="6"/>
  <c r="S38" i="6"/>
  <c r="R38" i="6"/>
  <c r="Q38" i="6"/>
  <c r="P38" i="6"/>
  <c r="E38" i="6"/>
  <c r="U38" i="6" s="1"/>
  <c r="S37" i="6"/>
  <c r="R37" i="6"/>
  <c r="Q37" i="6"/>
  <c r="P37" i="6"/>
  <c r="E37" i="6"/>
  <c r="U37" i="6" s="1"/>
  <c r="S36" i="6"/>
  <c r="R36" i="6"/>
  <c r="Q36" i="6"/>
  <c r="P36" i="6"/>
  <c r="E36" i="6"/>
  <c r="U36" i="6" s="1"/>
  <c r="S35" i="6"/>
  <c r="R35" i="6"/>
  <c r="Q35" i="6"/>
  <c r="P35" i="6"/>
  <c r="E35" i="6"/>
  <c r="V33" i="6"/>
  <c r="O33" i="6"/>
  <c r="N33" i="6"/>
  <c r="M33" i="6"/>
  <c r="S33" i="6" s="1"/>
  <c r="L33" i="6"/>
  <c r="K33" i="6"/>
  <c r="J33" i="6"/>
  <c r="I33" i="6"/>
  <c r="H33" i="6"/>
  <c r="G33" i="6"/>
  <c r="F33" i="6"/>
  <c r="C33" i="6"/>
  <c r="E33" i="6" s="1"/>
  <c r="B33" i="6"/>
  <c r="S32" i="6"/>
  <c r="R32" i="6"/>
  <c r="Q32" i="6"/>
  <c r="P32" i="6"/>
  <c r="E32" i="6"/>
  <c r="V30" i="6"/>
  <c r="O30" i="6"/>
  <c r="N30" i="6"/>
  <c r="M30" i="6"/>
  <c r="S30" i="6" s="1"/>
  <c r="L30" i="6"/>
  <c r="R30" i="6" s="1"/>
  <c r="K30" i="6"/>
  <c r="J30" i="6"/>
  <c r="I30" i="6"/>
  <c r="H30" i="6"/>
  <c r="P30" i="6" s="1"/>
  <c r="G30" i="6"/>
  <c r="F30" i="6"/>
  <c r="C30" i="6"/>
  <c r="B30" i="6"/>
  <c r="E30" i="6" s="1"/>
  <c r="S29" i="6"/>
  <c r="R29" i="6"/>
  <c r="Q29" i="6"/>
  <c r="P29" i="6"/>
  <c r="E29" i="6"/>
  <c r="U29" i="6" s="1"/>
  <c r="S28" i="6"/>
  <c r="R28" i="6"/>
  <c r="Q28" i="6"/>
  <c r="P28" i="6"/>
  <c r="E28" i="6"/>
  <c r="U28" i="6" s="1"/>
  <c r="S27" i="6"/>
  <c r="R27" i="6"/>
  <c r="Q27" i="6"/>
  <c r="P27" i="6"/>
  <c r="E27" i="6"/>
  <c r="U27" i="6" s="1"/>
  <c r="S26" i="6"/>
  <c r="R26" i="6"/>
  <c r="Q26" i="6"/>
  <c r="P26" i="6"/>
  <c r="E26" i="6"/>
  <c r="T26" i="6" s="1"/>
  <c r="V24" i="6"/>
  <c r="O24" i="6"/>
  <c r="N24" i="6"/>
  <c r="M24" i="6"/>
  <c r="S24" i="6" s="1"/>
  <c r="L24" i="6"/>
  <c r="R24" i="6" s="1"/>
  <c r="K24" i="6"/>
  <c r="J24" i="6"/>
  <c r="I24" i="6"/>
  <c r="H24" i="6"/>
  <c r="G24" i="6"/>
  <c r="F24" i="6"/>
  <c r="C24" i="6"/>
  <c r="B24" i="6"/>
  <c r="E24" i="6" s="1"/>
  <c r="S23" i="6"/>
  <c r="R23" i="6"/>
  <c r="Q23" i="6"/>
  <c r="P23" i="6"/>
  <c r="E23" i="6"/>
  <c r="U23" i="6" s="1"/>
  <c r="U22" i="6"/>
  <c r="S22" i="6"/>
  <c r="R22" i="6"/>
  <c r="Q22" i="6"/>
  <c r="P22" i="6"/>
  <c r="E22" i="6"/>
  <c r="T22" i="6" s="1"/>
  <c r="U21" i="6"/>
  <c r="S21" i="6"/>
  <c r="R21" i="6"/>
  <c r="Q21" i="6"/>
  <c r="P21" i="6"/>
  <c r="E21" i="6"/>
  <c r="T21" i="6" s="1"/>
  <c r="S20" i="6"/>
  <c r="R20" i="6"/>
  <c r="Q20" i="6"/>
  <c r="P20" i="6"/>
  <c r="T20" i="6" s="1"/>
  <c r="E20" i="6"/>
  <c r="U20" i="6" s="1"/>
  <c r="S19" i="6"/>
  <c r="R19" i="6"/>
  <c r="Q19" i="6"/>
  <c r="P19" i="6"/>
  <c r="E19" i="6"/>
  <c r="U19" i="6" s="1"/>
  <c r="S18" i="6"/>
  <c r="R18" i="6"/>
  <c r="Q18" i="6"/>
  <c r="P18" i="6"/>
  <c r="E18" i="6"/>
  <c r="U18" i="6" s="1"/>
  <c r="T17" i="6"/>
  <c r="S17" i="6"/>
  <c r="R17" i="6"/>
  <c r="Q17" i="6"/>
  <c r="P17" i="6"/>
  <c r="E17" i="6"/>
  <c r="U17" i="6" s="1"/>
  <c r="V15" i="6"/>
  <c r="O15" i="6"/>
  <c r="N15" i="6"/>
  <c r="R15" i="6" s="1"/>
  <c r="M15" i="6"/>
  <c r="L15" i="6"/>
  <c r="K15" i="6"/>
  <c r="J15" i="6"/>
  <c r="I15" i="6"/>
  <c r="H15" i="6"/>
  <c r="G15" i="6"/>
  <c r="F15" i="6"/>
  <c r="C15" i="6"/>
  <c r="E15" i="6" s="1"/>
  <c r="B15" i="6"/>
  <c r="U14" i="6"/>
  <c r="S14" i="6"/>
  <c r="R14" i="6"/>
  <c r="Q14" i="6"/>
  <c r="P14" i="6"/>
  <c r="E14" i="6"/>
  <c r="T14" i="6" s="1"/>
  <c r="S13" i="6"/>
  <c r="R13" i="6"/>
  <c r="Q13" i="6"/>
  <c r="P13" i="6"/>
  <c r="E13" i="6"/>
  <c r="U13" i="6" s="1"/>
  <c r="S12" i="6"/>
  <c r="R12" i="6"/>
  <c r="Q12" i="6"/>
  <c r="P12" i="6"/>
  <c r="E12" i="6"/>
  <c r="U12" i="6" s="1"/>
  <c r="S11" i="6"/>
  <c r="R11" i="6"/>
  <c r="Q11" i="6"/>
  <c r="P11" i="6"/>
  <c r="E11" i="6"/>
  <c r="U11" i="6" s="1"/>
  <c r="S10" i="6"/>
  <c r="R10" i="6"/>
  <c r="Q10" i="6"/>
  <c r="P10" i="6"/>
  <c r="E10" i="6"/>
  <c r="T10" i="6" s="1"/>
  <c r="S9" i="6"/>
  <c r="R9" i="6"/>
  <c r="Q9" i="6"/>
  <c r="P9" i="6"/>
  <c r="E9" i="6"/>
  <c r="U9" i="6" s="1"/>
  <c r="U94" i="5"/>
  <c r="S94" i="5"/>
  <c r="R94" i="5"/>
  <c r="Q94" i="5"/>
  <c r="P94" i="5"/>
  <c r="E94" i="5"/>
  <c r="T94" i="5" s="1"/>
  <c r="U93" i="5"/>
  <c r="T93" i="5"/>
  <c r="S93" i="5"/>
  <c r="R93" i="5"/>
  <c r="Q93" i="5"/>
  <c r="P93" i="5"/>
  <c r="E93" i="5"/>
  <c r="T92" i="5"/>
  <c r="S92" i="5"/>
  <c r="R92" i="5"/>
  <c r="Q92" i="5"/>
  <c r="P92" i="5"/>
  <c r="E92" i="5"/>
  <c r="U92" i="5" s="1"/>
  <c r="S91" i="5"/>
  <c r="R91" i="5"/>
  <c r="Q91" i="5"/>
  <c r="P91" i="5"/>
  <c r="E91" i="5"/>
  <c r="U91" i="5" s="1"/>
  <c r="S90" i="5"/>
  <c r="R90" i="5"/>
  <c r="Q90" i="5"/>
  <c r="P90" i="5"/>
  <c r="E90" i="5"/>
  <c r="U90" i="5" s="1"/>
  <c r="S89" i="5"/>
  <c r="R89" i="5"/>
  <c r="Q89" i="5"/>
  <c r="P89" i="5"/>
  <c r="E89" i="5"/>
  <c r="U89" i="5" s="1"/>
  <c r="S88" i="5"/>
  <c r="R88" i="5"/>
  <c r="Q88" i="5"/>
  <c r="P88" i="5"/>
  <c r="E88" i="5"/>
  <c r="T88" i="5" s="1"/>
  <c r="T87" i="5"/>
  <c r="S87" i="5"/>
  <c r="R87" i="5"/>
  <c r="Q87" i="5"/>
  <c r="P87" i="5"/>
  <c r="E87" i="5"/>
  <c r="U87" i="5" s="1"/>
  <c r="V73" i="5"/>
  <c r="O73" i="5"/>
  <c r="N73" i="5"/>
  <c r="M73" i="5"/>
  <c r="L73" i="5"/>
  <c r="K73" i="5"/>
  <c r="J73" i="5"/>
  <c r="I73" i="5"/>
  <c r="H73" i="5"/>
  <c r="G73" i="5"/>
  <c r="F73" i="5"/>
  <c r="C73" i="5"/>
  <c r="B73" i="5"/>
  <c r="V72" i="5"/>
  <c r="O72" i="5"/>
  <c r="N72" i="5"/>
  <c r="M72" i="5"/>
  <c r="L72" i="5"/>
  <c r="R72" i="5" s="1"/>
  <c r="K72" i="5"/>
  <c r="J72" i="5"/>
  <c r="I72" i="5"/>
  <c r="H72" i="5"/>
  <c r="P72" i="5" s="1"/>
  <c r="G72" i="5"/>
  <c r="F72" i="5"/>
  <c r="C72" i="5"/>
  <c r="E72" i="5" s="1"/>
  <c r="B72" i="5"/>
  <c r="V71" i="5"/>
  <c r="O71" i="5"/>
  <c r="N71" i="5"/>
  <c r="M71" i="5"/>
  <c r="S71" i="5" s="1"/>
  <c r="L71" i="5"/>
  <c r="K71" i="5"/>
  <c r="J71" i="5"/>
  <c r="I71" i="5"/>
  <c r="H71" i="5"/>
  <c r="G71" i="5"/>
  <c r="F71" i="5"/>
  <c r="C71" i="5"/>
  <c r="E71" i="5" s="1"/>
  <c r="B71" i="5"/>
  <c r="S70" i="5"/>
  <c r="R70" i="5"/>
  <c r="Q70" i="5"/>
  <c r="P70" i="5"/>
  <c r="E70" i="5"/>
  <c r="U70" i="5" s="1"/>
  <c r="S69" i="5"/>
  <c r="R69" i="5"/>
  <c r="Q69" i="5"/>
  <c r="P69" i="5"/>
  <c r="T69" i="5" s="1"/>
  <c r="E69" i="5"/>
  <c r="V67" i="5"/>
  <c r="O67" i="5"/>
  <c r="N67" i="5"/>
  <c r="M67" i="5"/>
  <c r="L67" i="5"/>
  <c r="K67" i="5"/>
  <c r="J67" i="5"/>
  <c r="I67" i="5"/>
  <c r="H67" i="5"/>
  <c r="G67" i="5"/>
  <c r="F67" i="5"/>
  <c r="C67" i="5"/>
  <c r="B67" i="5"/>
  <c r="E67" i="5" s="1"/>
  <c r="V66" i="5"/>
  <c r="O66" i="5"/>
  <c r="N66" i="5"/>
  <c r="M66" i="5"/>
  <c r="S66" i="5" s="1"/>
  <c r="L66" i="5"/>
  <c r="R66" i="5" s="1"/>
  <c r="K66" i="5"/>
  <c r="J66" i="5"/>
  <c r="I66" i="5"/>
  <c r="H66" i="5"/>
  <c r="G66" i="5"/>
  <c r="F66" i="5"/>
  <c r="C66" i="5"/>
  <c r="B66" i="5"/>
  <c r="S65" i="5"/>
  <c r="R65" i="5"/>
  <c r="Q65" i="5"/>
  <c r="P65" i="5"/>
  <c r="E65" i="5"/>
  <c r="U65" i="5" s="1"/>
  <c r="S64" i="5"/>
  <c r="R64" i="5"/>
  <c r="Q64" i="5"/>
  <c r="P64" i="5"/>
  <c r="E64" i="5"/>
  <c r="U64" i="5" s="1"/>
  <c r="U63" i="5"/>
  <c r="S63" i="5"/>
  <c r="R63" i="5"/>
  <c r="Q63" i="5"/>
  <c r="P63" i="5"/>
  <c r="E63" i="5"/>
  <c r="T63" i="5" s="1"/>
  <c r="T62" i="5"/>
  <c r="S62" i="5"/>
  <c r="R62" i="5"/>
  <c r="Q62" i="5"/>
  <c r="P62" i="5"/>
  <c r="E62" i="5"/>
  <c r="U62" i="5" s="1"/>
  <c r="S61" i="5"/>
  <c r="R61" i="5"/>
  <c r="Q61" i="5"/>
  <c r="P61" i="5"/>
  <c r="E61" i="5"/>
  <c r="V59" i="5"/>
  <c r="O59" i="5"/>
  <c r="N59" i="5"/>
  <c r="M59" i="5"/>
  <c r="S59" i="5" s="1"/>
  <c r="L59" i="5"/>
  <c r="R59" i="5" s="1"/>
  <c r="K59" i="5"/>
  <c r="J59" i="5"/>
  <c r="I59" i="5"/>
  <c r="H59" i="5"/>
  <c r="G59" i="5"/>
  <c r="F59" i="5"/>
  <c r="C59" i="5"/>
  <c r="B59" i="5"/>
  <c r="E59" i="5" s="1"/>
  <c r="T58" i="5"/>
  <c r="S58" i="5"/>
  <c r="R58" i="5"/>
  <c r="Q58" i="5"/>
  <c r="P58" i="5"/>
  <c r="E58" i="5"/>
  <c r="U58" i="5" s="1"/>
  <c r="S57" i="5"/>
  <c r="R57" i="5"/>
  <c r="Q57" i="5"/>
  <c r="P57" i="5"/>
  <c r="E57" i="5"/>
  <c r="U57" i="5" s="1"/>
  <c r="S56" i="5"/>
  <c r="R56" i="5"/>
  <c r="Q56" i="5"/>
  <c r="P56" i="5"/>
  <c r="E56" i="5"/>
  <c r="U56" i="5" s="1"/>
  <c r="U55" i="5"/>
  <c r="S55" i="5"/>
  <c r="R55" i="5"/>
  <c r="Q55" i="5"/>
  <c r="P55" i="5"/>
  <c r="E55" i="5"/>
  <c r="T55" i="5" s="1"/>
  <c r="V53" i="5"/>
  <c r="O53" i="5"/>
  <c r="N53" i="5"/>
  <c r="M53" i="5"/>
  <c r="L53" i="5"/>
  <c r="K53" i="5"/>
  <c r="J53" i="5"/>
  <c r="I53" i="5"/>
  <c r="H53" i="5"/>
  <c r="G53" i="5"/>
  <c r="F53" i="5"/>
  <c r="C53" i="5"/>
  <c r="B53" i="5"/>
  <c r="S52" i="5"/>
  <c r="R52" i="5"/>
  <c r="Q52" i="5"/>
  <c r="P52" i="5"/>
  <c r="E52" i="5"/>
  <c r="U52" i="5" s="1"/>
  <c r="U51" i="5"/>
  <c r="S51" i="5"/>
  <c r="R51" i="5"/>
  <c r="Q51" i="5"/>
  <c r="P51" i="5"/>
  <c r="E51" i="5"/>
  <c r="T51" i="5" s="1"/>
  <c r="T50" i="5"/>
  <c r="S50" i="5"/>
  <c r="R50" i="5"/>
  <c r="Q50" i="5"/>
  <c r="P50" i="5"/>
  <c r="E50" i="5"/>
  <c r="U50" i="5" s="1"/>
  <c r="U49" i="5"/>
  <c r="S49" i="5"/>
  <c r="R49" i="5"/>
  <c r="Q49" i="5"/>
  <c r="P49" i="5"/>
  <c r="E49" i="5"/>
  <c r="T49" i="5" s="1"/>
  <c r="T48" i="5"/>
  <c r="S48" i="5"/>
  <c r="R48" i="5"/>
  <c r="Q48" i="5"/>
  <c r="P48" i="5"/>
  <c r="E48" i="5"/>
  <c r="U48" i="5" s="1"/>
  <c r="S47" i="5"/>
  <c r="R47" i="5"/>
  <c r="Q47" i="5"/>
  <c r="P47" i="5"/>
  <c r="E47" i="5"/>
  <c r="U47" i="5" s="1"/>
  <c r="S46" i="5"/>
  <c r="R46" i="5"/>
  <c r="Q46" i="5"/>
  <c r="P46" i="5"/>
  <c r="E46" i="5"/>
  <c r="U46" i="5" s="1"/>
  <c r="S45" i="5"/>
  <c r="R45" i="5"/>
  <c r="Q45" i="5"/>
  <c r="P45" i="5"/>
  <c r="E45" i="5"/>
  <c r="U45" i="5" s="1"/>
  <c r="S44" i="5"/>
  <c r="R44" i="5"/>
  <c r="Q44" i="5"/>
  <c r="P44" i="5"/>
  <c r="E44" i="5"/>
  <c r="U44" i="5" s="1"/>
  <c r="S43" i="5"/>
  <c r="R43" i="5"/>
  <c r="Q43" i="5"/>
  <c r="P43" i="5"/>
  <c r="E43" i="5"/>
  <c r="U43" i="5" s="1"/>
  <c r="U42" i="5"/>
  <c r="T42" i="5"/>
  <c r="S42" i="5"/>
  <c r="R42" i="5"/>
  <c r="Q42" i="5"/>
  <c r="P42" i="5"/>
  <c r="E42" i="5"/>
  <c r="V40" i="5"/>
  <c r="S40" i="5"/>
  <c r="R40" i="5"/>
  <c r="O40" i="5"/>
  <c r="N40" i="5"/>
  <c r="M40" i="5"/>
  <c r="L40" i="5"/>
  <c r="K40" i="5"/>
  <c r="J40" i="5"/>
  <c r="I40" i="5"/>
  <c r="Q40" i="5" s="1"/>
  <c r="H40" i="5"/>
  <c r="P40" i="5" s="1"/>
  <c r="G40" i="5"/>
  <c r="F40" i="5"/>
  <c r="C40" i="5"/>
  <c r="B40" i="5"/>
  <c r="E40" i="5" s="1"/>
  <c r="S39" i="5"/>
  <c r="R39" i="5"/>
  <c r="Q39" i="5"/>
  <c r="P39" i="5"/>
  <c r="E39" i="5"/>
  <c r="T39" i="5" s="1"/>
  <c r="S38" i="5"/>
  <c r="R38" i="5"/>
  <c r="Q38" i="5"/>
  <c r="P38" i="5"/>
  <c r="T38" i="5" s="1"/>
  <c r="E38" i="5"/>
  <c r="U38" i="5" s="1"/>
  <c r="S37" i="5"/>
  <c r="R37" i="5"/>
  <c r="Q37" i="5"/>
  <c r="P37" i="5"/>
  <c r="E37" i="5"/>
  <c r="U37" i="5" s="1"/>
  <c r="S36" i="5"/>
  <c r="R36" i="5"/>
  <c r="Q36" i="5"/>
  <c r="P36" i="5"/>
  <c r="E36" i="5"/>
  <c r="U36" i="5" s="1"/>
  <c r="T35" i="5"/>
  <c r="S35" i="5"/>
  <c r="R35" i="5"/>
  <c r="Q35" i="5"/>
  <c r="U35" i="5" s="1"/>
  <c r="P35" i="5"/>
  <c r="E35" i="5"/>
  <c r="V33" i="5"/>
  <c r="R33" i="5"/>
  <c r="O33" i="5"/>
  <c r="N33" i="5"/>
  <c r="M33" i="5"/>
  <c r="L33" i="5"/>
  <c r="K33" i="5"/>
  <c r="J33" i="5"/>
  <c r="I33" i="5"/>
  <c r="Q33" i="5" s="1"/>
  <c r="H33" i="5"/>
  <c r="P33" i="5" s="1"/>
  <c r="G33" i="5"/>
  <c r="F33" i="5"/>
  <c r="C33" i="5"/>
  <c r="B33" i="5"/>
  <c r="E33" i="5" s="1"/>
  <c r="S32" i="5"/>
  <c r="R32" i="5"/>
  <c r="Q32" i="5"/>
  <c r="P32" i="5"/>
  <c r="T32" i="5" s="1"/>
  <c r="E32" i="5"/>
  <c r="U32" i="5" s="1"/>
  <c r="V30" i="5"/>
  <c r="O30" i="5"/>
  <c r="N30" i="5"/>
  <c r="M30" i="5"/>
  <c r="S30" i="5" s="1"/>
  <c r="L30" i="5"/>
  <c r="R30" i="5" s="1"/>
  <c r="K30" i="5"/>
  <c r="J30" i="5"/>
  <c r="I30" i="5"/>
  <c r="H30" i="5"/>
  <c r="G30" i="5"/>
  <c r="F30" i="5"/>
  <c r="C30" i="5"/>
  <c r="B30" i="5"/>
  <c r="E30" i="5" s="1"/>
  <c r="T29" i="5"/>
  <c r="S29" i="5"/>
  <c r="R29" i="5"/>
  <c r="Q29" i="5"/>
  <c r="P29" i="5"/>
  <c r="E29" i="5"/>
  <c r="U29" i="5" s="1"/>
  <c r="S28" i="5"/>
  <c r="R28" i="5"/>
  <c r="Q28" i="5"/>
  <c r="P28" i="5"/>
  <c r="E28" i="5"/>
  <c r="U28" i="5" s="1"/>
  <c r="S27" i="5"/>
  <c r="R27" i="5"/>
  <c r="Q27" i="5"/>
  <c r="P27" i="5"/>
  <c r="E27" i="5"/>
  <c r="U27" i="5" s="1"/>
  <c r="T26" i="5"/>
  <c r="S26" i="5"/>
  <c r="R26" i="5"/>
  <c r="Q26" i="5"/>
  <c r="P26" i="5"/>
  <c r="E26" i="5"/>
  <c r="U26" i="5" s="1"/>
  <c r="V24" i="5"/>
  <c r="R24" i="5"/>
  <c r="O24" i="5"/>
  <c r="N24" i="5"/>
  <c r="M24" i="5"/>
  <c r="S24" i="5" s="1"/>
  <c r="L24" i="5"/>
  <c r="K24" i="5"/>
  <c r="J24" i="5"/>
  <c r="I24" i="5"/>
  <c r="H24" i="5"/>
  <c r="P24" i="5" s="1"/>
  <c r="G24" i="5"/>
  <c r="F24" i="5"/>
  <c r="C24" i="5"/>
  <c r="B24" i="5"/>
  <c r="E24" i="5" s="1"/>
  <c r="T23" i="5"/>
  <c r="S23" i="5"/>
  <c r="R23" i="5"/>
  <c r="Q23" i="5"/>
  <c r="P23" i="5"/>
  <c r="E23" i="5"/>
  <c r="U23" i="5" s="1"/>
  <c r="T22" i="5"/>
  <c r="S22" i="5"/>
  <c r="R22" i="5"/>
  <c r="Q22" i="5"/>
  <c r="P22" i="5"/>
  <c r="E22" i="5"/>
  <c r="U22" i="5" s="1"/>
  <c r="S21" i="5"/>
  <c r="R21" i="5"/>
  <c r="Q21" i="5"/>
  <c r="P21" i="5"/>
  <c r="E21" i="5"/>
  <c r="S20" i="5"/>
  <c r="R20" i="5"/>
  <c r="Q20" i="5"/>
  <c r="P20" i="5"/>
  <c r="E20" i="5"/>
  <c r="U20" i="5" s="1"/>
  <c r="U19" i="5"/>
  <c r="S19" i="5"/>
  <c r="R19" i="5"/>
  <c r="Q19" i="5"/>
  <c r="P19" i="5"/>
  <c r="E19" i="5"/>
  <c r="T19" i="5" s="1"/>
  <c r="S18" i="5"/>
  <c r="R18" i="5"/>
  <c r="Q18" i="5"/>
  <c r="P18" i="5"/>
  <c r="E18" i="5"/>
  <c r="U18" i="5" s="1"/>
  <c r="S17" i="5"/>
  <c r="R17" i="5"/>
  <c r="Q17" i="5"/>
  <c r="P17" i="5"/>
  <c r="E17" i="5"/>
  <c r="U17" i="5" s="1"/>
  <c r="V15" i="5"/>
  <c r="S15" i="5"/>
  <c r="O15" i="5"/>
  <c r="N15" i="5"/>
  <c r="R15" i="5" s="1"/>
  <c r="M15" i="5"/>
  <c r="L15" i="5"/>
  <c r="K15" i="5"/>
  <c r="J15" i="5"/>
  <c r="I15" i="5"/>
  <c r="H15" i="5"/>
  <c r="G15" i="5"/>
  <c r="F15" i="5"/>
  <c r="C15" i="5"/>
  <c r="B15" i="5"/>
  <c r="E15" i="5" s="1"/>
  <c r="U14" i="5"/>
  <c r="T14" i="5"/>
  <c r="S14" i="5"/>
  <c r="R14" i="5"/>
  <c r="Q14" i="5"/>
  <c r="P14" i="5"/>
  <c r="E14" i="5"/>
  <c r="T13" i="5"/>
  <c r="S13" i="5"/>
  <c r="R13" i="5"/>
  <c r="Q13" i="5"/>
  <c r="P13" i="5"/>
  <c r="E13" i="5"/>
  <c r="U13" i="5" s="1"/>
  <c r="T12" i="5"/>
  <c r="S12" i="5"/>
  <c r="R12" i="5"/>
  <c r="Q12" i="5"/>
  <c r="P12" i="5"/>
  <c r="E12" i="5"/>
  <c r="U12" i="5" s="1"/>
  <c r="U11" i="5"/>
  <c r="S11" i="5"/>
  <c r="R11" i="5"/>
  <c r="Q11" i="5"/>
  <c r="P11" i="5"/>
  <c r="E11" i="5"/>
  <c r="T11" i="5" s="1"/>
  <c r="S10" i="5"/>
  <c r="R10" i="5"/>
  <c r="Q10" i="5"/>
  <c r="P10" i="5"/>
  <c r="E10" i="5"/>
  <c r="U10" i="5" s="1"/>
  <c r="S9" i="5"/>
  <c r="R9" i="5"/>
  <c r="Q9" i="5"/>
  <c r="P9" i="5"/>
  <c r="E9" i="5"/>
  <c r="S94" i="4"/>
  <c r="R94" i="4"/>
  <c r="Q94" i="4"/>
  <c r="P94" i="4"/>
  <c r="E94" i="4"/>
  <c r="U94" i="4" s="1"/>
  <c r="S93" i="4"/>
  <c r="R93" i="4"/>
  <c r="Q93" i="4"/>
  <c r="P93" i="4"/>
  <c r="E93" i="4"/>
  <c r="T93" i="4" s="1"/>
  <c r="U92" i="4"/>
  <c r="S92" i="4"/>
  <c r="R92" i="4"/>
  <c r="Q92" i="4"/>
  <c r="P92" i="4"/>
  <c r="E92" i="4"/>
  <c r="T92" i="4" s="1"/>
  <c r="U91" i="4"/>
  <c r="T91" i="4"/>
  <c r="S91" i="4"/>
  <c r="R91" i="4"/>
  <c r="Q91" i="4"/>
  <c r="P91" i="4"/>
  <c r="E91" i="4"/>
  <c r="T90" i="4"/>
  <c r="S90" i="4"/>
  <c r="R90" i="4"/>
  <c r="Q90" i="4"/>
  <c r="P90" i="4"/>
  <c r="E90" i="4"/>
  <c r="U90" i="4" s="1"/>
  <c r="T89" i="4"/>
  <c r="S89" i="4"/>
  <c r="R89" i="4"/>
  <c r="Q89" i="4"/>
  <c r="P89" i="4"/>
  <c r="E89" i="4"/>
  <c r="U89" i="4" s="1"/>
  <c r="T88" i="4"/>
  <c r="S88" i="4"/>
  <c r="R88" i="4"/>
  <c r="Q88" i="4"/>
  <c r="P88" i="4"/>
  <c r="E88" i="4"/>
  <c r="U88" i="4" s="1"/>
  <c r="S87" i="4"/>
  <c r="R87" i="4"/>
  <c r="Q87" i="4"/>
  <c r="P87" i="4"/>
  <c r="E87" i="4"/>
  <c r="U87" i="4" s="1"/>
  <c r="V73" i="4"/>
  <c r="O73" i="4"/>
  <c r="N73" i="4"/>
  <c r="M73" i="4"/>
  <c r="L73" i="4"/>
  <c r="R73" i="4" s="1"/>
  <c r="K73" i="4"/>
  <c r="J73" i="4"/>
  <c r="I73" i="4"/>
  <c r="H73" i="4"/>
  <c r="G73" i="4"/>
  <c r="F73" i="4"/>
  <c r="C73" i="4"/>
  <c r="B73" i="4"/>
  <c r="V72" i="4"/>
  <c r="O72" i="4"/>
  <c r="N72" i="4"/>
  <c r="M72" i="4"/>
  <c r="L72" i="4"/>
  <c r="R72" i="4" s="1"/>
  <c r="K72" i="4"/>
  <c r="J72" i="4"/>
  <c r="I72" i="4"/>
  <c r="H72" i="4"/>
  <c r="G72" i="4"/>
  <c r="F72" i="4"/>
  <c r="C72" i="4"/>
  <c r="B72" i="4"/>
  <c r="V71" i="4"/>
  <c r="O71" i="4"/>
  <c r="N71" i="4"/>
  <c r="M71" i="4"/>
  <c r="S71" i="4" s="1"/>
  <c r="L71" i="4"/>
  <c r="R71" i="4" s="1"/>
  <c r="K71" i="4"/>
  <c r="J71" i="4"/>
  <c r="I71" i="4"/>
  <c r="H71" i="4"/>
  <c r="G71" i="4"/>
  <c r="F71" i="4"/>
  <c r="C71" i="4"/>
  <c r="B71" i="4"/>
  <c r="E71" i="4" s="1"/>
  <c r="S70" i="4"/>
  <c r="R70" i="4"/>
  <c r="Q70" i="4"/>
  <c r="P70" i="4"/>
  <c r="E70" i="4"/>
  <c r="U70" i="4" s="1"/>
  <c r="U69" i="4"/>
  <c r="S69" i="4"/>
  <c r="R69" i="4"/>
  <c r="Q69" i="4"/>
  <c r="P69" i="4"/>
  <c r="E69" i="4"/>
  <c r="T69" i="4" s="1"/>
  <c r="V67" i="4"/>
  <c r="O67" i="4"/>
  <c r="N67" i="4"/>
  <c r="M67" i="4"/>
  <c r="L67" i="4"/>
  <c r="K67" i="4"/>
  <c r="J67" i="4"/>
  <c r="I67" i="4"/>
  <c r="H67" i="4"/>
  <c r="G67" i="4"/>
  <c r="F67" i="4"/>
  <c r="C67" i="4"/>
  <c r="B67" i="4"/>
  <c r="V66" i="4"/>
  <c r="O66" i="4"/>
  <c r="N66" i="4"/>
  <c r="M66" i="4"/>
  <c r="S66" i="4" s="1"/>
  <c r="L66" i="4"/>
  <c r="R66" i="4" s="1"/>
  <c r="K66" i="4"/>
  <c r="J66" i="4"/>
  <c r="I66" i="4"/>
  <c r="H66" i="4"/>
  <c r="G66" i="4"/>
  <c r="F66" i="4"/>
  <c r="C66" i="4"/>
  <c r="B66" i="4"/>
  <c r="S65" i="4"/>
  <c r="R65" i="4"/>
  <c r="Q65" i="4"/>
  <c r="P65" i="4"/>
  <c r="E65" i="4"/>
  <c r="U65" i="4" s="1"/>
  <c r="U64" i="4"/>
  <c r="S64" i="4"/>
  <c r="R64" i="4"/>
  <c r="Q64" i="4"/>
  <c r="P64" i="4"/>
  <c r="E64" i="4"/>
  <c r="T64" i="4" s="1"/>
  <c r="T63" i="4"/>
  <c r="S63" i="4"/>
  <c r="R63" i="4"/>
  <c r="Q63" i="4"/>
  <c r="P63" i="4"/>
  <c r="E63" i="4"/>
  <c r="U63" i="4" s="1"/>
  <c r="U62" i="4"/>
  <c r="S62" i="4"/>
  <c r="R62" i="4"/>
  <c r="Q62" i="4"/>
  <c r="P62" i="4"/>
  <c r="E62" i="4"/>
  <c r="T62" i="4" s="1"/>
  <c r="T61" i="4"/>
  <c r="S61" i="4"/>
  <c r="R61" i="4"/>
  <c r="Q61" i="4"/>
  <c r="P61" i="4"/>
  <c r="E61" i="4"/>
  <c r="U61" i="4" s="1"/>
  <c r="V59" i="4"/>
  <c r="O59" i="4"/>
  <c r="N59" i="4"/>
  <c r="M59" i="4"/>
  <c r="S59" i="4" s="1"/>
  <c r="L59" i="4"/>
  <c r="R59" i="4" s="1"/>
  <c r="K59" i="4"/>
  <c r="J59" i="4"/>
  <c r="I59" i="4"/>
  <c r="H59" i="4"/>
  <c r="G59" i="4"/>
  <c r="F59" i="4"/>
  <c r="C59" i="4"/>
  <c r="B59" i="4"/>
  <c r="E59" i="4" s="1"/>
  <c r="U58" i="4"/>
  <c r="S58" i="4"/>
  <c r="R58" i="4"/>
  <c r="Q58" i="4"/>
  <c r="P58" i="4"/>
  <c r="E58" i="4"/>
  <c r="T58" i="4" s="1"/>
  <c r="T57" i="4"/>
  <c r="S57" i="4"/>
  <c r="R57" i="4"/>
  <c r="Q57" i="4"/>
  <c r="P57" i="4"/>
  <c r="E57" i="4"/>
  <c r="U57" i="4" s="1"/>
  <c r="U56" i="4"/>
  <c r="S56" i="4"/>
  <c r="R56" i="4"/>
  <c r="Q56" i="4"/>
  <c r="P56" i="4"/>
  <c r="E56" i="4"/>
  <c r="T56" i="4" s="1"/>
  <c r="S55" i="4"/>
  <c r="R55" i="4"/>
  <c r="Q55" i="4"/>
  <c r="P55" i="4"/>
  <c r="E55" i="4"/>
  <c r="U55" i="4" s="1"/>
  <c r="V53" i="4"/>
  <c r="O53" i="4"/>
  <c r="N53" i="4"/>
  <c r="R53" i="4" s="1"/>
  <c r="M53" i="4"/>
  <c r="S53" i="4" s="1"/>
  <c r="L53" i="4"/>
  <c r="K53" i="4"/>
  <c r="J53" i="4"/>
  <c r="I53" i="4"/>
  <c r="H53" i="4"/>
  <c r="G53" i="4"/>
  <c r="F53" i="4"/>
  <c r="E53" i="4"/>
  <c r="C53" i="4"/>
  <c r="B53" i="4"/>
  <c r="U52" i="4"/>
  <c r="T52" i="4"/>
  <c r="S52" i="4"/>
  <c r="R52" i="4"/>
  <c r="Q52" i="4"/>
  <c r="P52" i="4"/>
  <c r="E52" i="4"/>
  <c r="S51" i="4"/>
  <c r="R51" i="4"/>
  <c r="Q51" i="4"/>
  <c r="P51" i="4"/>
  <c r="E51" i="4"/>
  <c r="S50" i="4"/>
  <c r="R50" i="4"/>
  <c r="Q50" i="4"/>
  <c r="P50" i="4"/>
  <c r="E50" i="4"/>
  <c r="U50" i="4" s="1"/>
  <c r="S49" i="4"/>
  <c r="R49" i="4"/>
  <c r="Q49" i="4"/>
  <c r="P49" i="4"/>
  <c r="E49" i="4"/>
  <c r="U49" i="4" s="1"/>
  <c r="S48" i="4"/>
  <c r="R48" i="4"/>
  <c r="Q48" i="4"/>
  <c r="P48" i="4"/>
  <c r="E48" i="4"/>
  <c r="T48" i="4" s="1"/>
  <c r="T47" i="4"/>
  <c r="S47" i="4"/>
  <c r="R47" i="4"/>
  <c r="Q47" i="4"/>
  <c r="P47" i="4"/>
  <c r="E47" i="4"/>
  <c r="U47" i="4" s="1"/>
  <c r="S46" i="4"/>
  <c r="R46" i="4"/>
  <c r="Q46" i="4"/>
  <c r="P46" i="4"/>
  <c r="E46" i="4"/>
  <c r="U46" i="4" s="1"/>
  <c r="S45" i="4"/>
  <c r="R45" i="4"/>
  <c r="Q45" i="4"/>
  <c r="P45" i="4"/>
  <c r="E45" i="4"/>
  <c r="U45" i="4" s="1"/>
  <c r="T44" i="4"/>
  <c r="S44" i="4"/>
  <c r="R44" i="4"/>
  <c r="Q44" i="4"/>
  <c r="U44" i="4" s="1"/>
  <c r="P44" i="4"/>
  <c r="E44" i="4"/>
  <c r="T43" i="4"/>
  <c r="S43" i="4"/>
  <c r="R43" i="4"/>
  <c r="Q43" i="4"/>
  <c r="P43" i="4"/>
  <c r="E43" i="4"/>
  <c r="U43" i="4" s="1"/>
  <c r="S42" i="4"/>
  <c r="R42" i="4"/>
  <c r="Q42" i="4"/>
  <c r="P42" i="4"/>
  <c r="E42" i="4"/>
  <c r="U42" i="4" s="1"/>
  <c r="V40" i="4"/>
  <c r="O40" i="4"/>
  <c r="N40" i="4"/>
  <c r="M40" i="4"/>
  <c r="S40" i="4" s="1"/>
  <c r="L40" i="4"/>
  <c r="R40" i="4" s="1"/>
  <c r="K40" i="4"/>
  <c r="J40" i="4"/>
  <c r="I40" i="4"/>
  <c r="H40" i="4"/>
  <c r="G40" i="4"/>
  <c r="F40" i="4"/>
  <c r="E40" i="4"/>
  <c r="C40" i="4"/>
  <c r="B40" i="4"/>
  <c r="T39" i="4"/>
  <c r="S39" i="4"/>
  <c r="R39" i="4"/>
  <c r="Q39" i="4"/>
  <c r="P39" i="4"/>
  <c r="E39" i="4"/>
  <c r="U39" i="4" s="1"/>
  <c r="S38" i="4"/>
  <c r="R38" i="4"/>
  <c r="Q38" i="4"/>
  <c r="P38" i="4"/>
  <c r="E38" i="4"/>
  <c r="U38" i="4" s="1"/>
  <c r="S37" i="4"/>
  <c r="R37" i="4"/>
  <c r="Q37" i="4"/>
  <c r="P37" i="4"/>
  <c r="E37" i="4"/>
  <c r="U37" i="4" s="1"/>
  <c r="U36" i="4"/>
  <c r="S36" i="4"/>
  <c r="R36" i="4"/>
  <c r="Q36" i="4"/>
  <c r="P36" i="4"/>
  <c r="E36" i="4"/>
  <c r="T36" i="4" s="1"/>
  <c r="T35" i="4"/>
  <c r="S35" i="4"/>
  <c r="R35" i="4"/>
  <c r="Q35" i="4"/>
  <c r="P35" i="4"/>
  <c r="E35" i="4"/>
  <c r="U35" i="4" s="1"/>
  <c r="V33" i="4"/>
  <c r="O33" i="4"/>
  <c r="N33" i="4"/>
  <c r="M33" i="4"/>
  <c r="S33" i="4" s="1"/>
  <c r="L33" i="4"/>
  <c r="R33" i="4" s="1"/>
  <c r="K33" i="4"/>
  <c r="J33" i="4"/>
  <c r="I33" i="4"/>
  <c r="H33" i="4"/>
  <c r="G33" i="4"/>
  <c r="F33" i="4"/>
  <c r="C33" i="4"/>
  <c r="B33" i="4"/>
  <c r="E33" i="4" s="1"/>
  <c r="S32" i="4"/>
  <c r="R32" i="4"/>
  <c r="Q32" i="4"/>
  <c r="P32" i="4"/>
  <c r="E32" i="4"/>
  <c r="T32" i="4" s="1"/>
  <c r="V30" i="4"/>
  <c r="S30" i="4"/>
  <c r="O30" i="4"/>
  <c r="N30" i="4"/>
  <c r="M30" i="4"/>
  <c r="L30" i="4"/>
  <c r="R30" i="4" s="1"/>
  <c r="K30" i="4"/>
  <c r="J30" i="4"/>
  <c r="I30" i="4"/>
  <c r="H30" i="4"/>
  <c r="G30" i="4"/>
  <c r="F30" i="4"/>
  <c r="C30" i="4"/>
  <c r="B30" i="4"/>
  <c r="E30" i="4" s="1"/>
  <c r="S29" i="4"/>
  <c r="R29" i="4"/>
  <c r="Q29" i="4"/>
  <c r="P29" i="4"/>
  <c r="E29" i="4"/>
  <c r="U29" i="4" s="1"/>
  <c r="U28" i="4"/>
  <c r="S28" i="4"/>
  <c r="R28" i="4"/>
  <c r="Q28" i="4"/>
  <c r="P28" i="4"/>
  <c r="E28" i="4"/>
  <c r="T28" i="4" s="1"/>
  <c r="S27" i="4"/>
  <c r="R27" i="4"/>
  <c r="Q27" i="4"/>
  <c r="P27" i="4"/>
  <c r="E27" i="4"/>
  <c r="U27" i="4" s="1"/>
  <c r="S26" i="4"/>
  <c r="R26" i="4"/>
  <c r="Q26" i="4"/>
  <c r="P26" i="4"/>
  <c r="E26" i="4"/>
  <c r="U26" i="4" s="1"/>
  <c r="V24" i="4"/>
  <c r="S24" i="4"/>
  <c r="R24" i="4"/>
  <c r="O24" i="4"/>
  <c r="N24" i="4"/>
  <c r="M24" i="4"/>
  <c r="L24" i="4"/>
  <c r="K24" i="4"/>
  <c r="J24" i="4"/>
  <c r="I24" i="4"/>
  <c r="H24" i="4"/>
  <c r="G24" i="4"/>
  <c r="F24" i="4"/>
  <c r="C24" i="4"/>
  <c r="B24" i="4"/>
  <c r="E24" i="4" s="1"/>
  <c r="U23" i="4"/>
  <c r="T23" i="4"/>
  <c r="S23" i="4"/>
  <c r="R23" i="4"/>
  <c r="Q23" i="4"/>
  <c r="P23" i="4"/>
  <c r="E23" i="4"/>
  <c r="T22" i="4"/>
  <c r="S22" i="4"/>
  <c r="R22" i="4"/>
  <c r="Q22" i="4"/>
  <c r="P22" i="4"/>
  <c r="E22" i="4"/>
  <c r="U22" i="4" s="1"/>
  <c r="S21" i="4"/>
  <c r="R21" i="4"/>
  <c r="Q21" i="4"/>
  <c r="P21" i="4"/>
  <c r="T21" i="4" s="1"/>
  <c r="E21" i="4"/>
  <c r="U21" i="4" s="1"/>
  <c r="S20" i="4"/>
  <c r="R20" i="4"/>
  <c r="Q20" i="4"/>
  <c r="U20" i="4" s="1"/>
  <c r="P20" i="4"/>
  <c r="T20" i="4" s="1"/>
  <c r="E20" i="4"/>
  <c r="S19" i="4"/>
  <c r="R19" i="4"/>
  <c r="Q19" i="4"/>
  <c r="P19" i="4"/>
  <c r="E19" i="4"/>
  <c r="U19" i="4" s="1"/>
  <c r="S18" i="4"/>
  <c r="R18" i="4"/>
  <c r="Q18" i="4"/>
  <c r="P18" i="4"/>
  <c r="E18" i="4"/>
  <c r="U18" i="4" s="1"/>
  <c r="S17" i="4"/>
  <c r="R17" i="4"/>
  <c r="Q17" i="4"/>
  <c r="P17" i="4"/>
  <c r="E17" i="4"/>
  <c r="U17" i="4" s="1"/>
  <c r="V15" i="4"/>
  <c r="O15" i="4"/>
  <c r="N15" i="4"/>
  <c r="M15" i="4"/>
  <c r="L15" i="4"/>
  <c r="K15" i="4"/>
  <c r="J15" i="4"/>
  <c r="I15" i="4"/>
  <c r="H15" i="4"/>
  <c r="G15" i="4"/>
  <c r="F15" i="4"/>
  <c r="C15" i="4"/>
  <c r="B15" i="4"/>
  <c r="S14" i="4"/>
  <c r="R14" i="4"/>
  <c r="Q14" i="4"/>
  <c r="P14" i="4"/>
  <c r="E14" i="4"/>
  <c r="U14" i="4" s="1"/>
  <c r="S13" i="4"/>
  <c r="R13" i="4"/>
  <c r="Q13" i="4"/>
  <c r="P13" i="4"/>
  <c r="E13" i="4"/>
  <c r="U13" i="4" s="1"/>
  <c r="S12" i="4"/>
  <c r="R12" i="4"/>
  <c r="Q12" i="4"/>
  <c r="P12" i="4"/>
  <c r="E12" i="4"/>
  <c r="T12" i="4" s="1"/>
  <c r="U11" i="4"/>
  <c r="T11" i="4"/>
  <c r="S11" i="4"/>
  <c r="R11" i="4"/>
  <c r="Q11" i="4"/>
  <c r="P11" i="4"/>
  <c r="E11" i="4"/>
  <c r="T10" i="4"/>
  <c r="S10" i="4"/>
  <c r="R10" i="4"/>
  <c r="Q10" i="4"/>
  <c r="P10" i="4"/>
  <c r="E10" i="4"/>
  <c r="U10" i="4" s="1"/>
  <c r="T9" i="4"/>
  <c r="S9" i="4"/>
  <c r="R9" i="4"/>
  <c r="Q9" i="4"/>
  <c r="P9" i="4"/>
  <c r="E9" i="4"/>
  <c r="U9" i="4" s="1"/>
  <c r="U94" i="3"/>
  <c r="S94" i="3"/>
  <c r="R94" i="3"/>
  <c r="Q94" i="3"/>
  <c r="P94" i="3"/>
  <c r="E94" i="3"/>
  <c r="T94" i="3" s="1"/>
  <c r="S93" i="3"/>
  <c r="R93" i="3"/>
  <c r="Q93" i="3"/>
  <c r="P93" i="3"/>
  <c r="E93" i="3"/>
  <c r="U93" i="3" s="1"/>
  <c r="S92" i="3"/>
  <c r="R92" i="3"/>
  <c r="Q92" i="3"/>
  <c r="P92" i="3"/>
  <c r="E92" i="3"/>
  <c r="U92" i="3" s="1"/>
  <c r="S91" i="3"/>
  <c r="R91" i="3"/>
  <c r="Q91" i="3"/>
  <c r="P91" i="3"/>
  <c r="E91" i="3"/>
  <c r="U91" i="3" s="1"/>
  <c r="S90" i="3"/>
  <c r="R90" i="3"/>
  <c r="Q90" i="3"/>
  <c r="P90" i="3"/>
  <c r="E90" i="3"/>
  <c r="T90" i="3" s="1"/>
  <c r="S89" i="3"/>
  <c r="R89" i="3"/>
  <c r="Q89" i="3"/>
  <c r="P89" i="3"/>
  <c r="E89" i="3"/>
  <c r="U89" i="3" s="1"/>
  <c r="U88" i="3"/>
  <c r="S88" i="3"/>
  <c r="R88" i="3"/>
  <c r="Q88" i="3"/>
  <c r="P88" i="3"/>
  <c r="E88" i="3"/>
  <c r="T88" i="3" s="1"/>
  <c r="U87" i="3"/>
  <c r="T87" i="3"/>
  <c r="S87" i="3"/>
  <c r="R87" i="3"/>
  <c r="Q87" i="3"/>
  <c r="P87" i="3"/>
  <c r="E87" i="3"/>
  <c r="V73" i="3"/>
  <c r="S73" i="3"/>
  <c r="R73" i="3"/>
  <c r="O73" i="3"/>
  <c r="N73" i="3"/>
  <c r="M73" i="3"/>
  <c r="L73" i="3"/>
  <c r="K73" i="3"/>
  <c r="J73" i="3"/>
  <c r="I73" i="3"/>
  <c r="Q73" i="3" s="1"/>
  <c r="H73" i="3"/>
  <c r="P73" i="3" s="1"/>
  <c r="G73" i="3"/>
  <c r="F73" i="3"/>
  <c r="C73" i="3"/>
  <c r="B73" i="3"/>
  <c r="V72" i="3"/>
  <c r="R72" i="3"/>
  <c r="O72" i="3"/>
  <c r="N72" i="3"/>
  <c r="M72" i="3"/>
  <c r="S72" i="3" s="1"/>
  <c r="L72" i="3"/>
  <c r="K72" i="3"/>
  <c r="J72" i="3"/>
  <c r="I72" i="3"/>
  <c r="H72" i="3"/>
  <c r="P72" i="3" s="1"/>
  <c r="G72" i="3"/>
  <c r="F72" i="3"/>
  <c r="C72" i="3"/>
  <c r="B72" i="3"/>
  <c r="V71" i="3"/>
  <c r="O71" i="3"/>
  <c r="N71" i="3"/>
  <c r="M71" i="3"/>
  <c r="S71" i="3" s="1"/>
  <c r="L71" i="3"/>
  <c r="R71" i="3" s="1"/>
  <c r="K71" i="3"/>
  <c r="J71" i="3"/>
  <c r="I71" i="3"/>
  <c r="H71" i="3"/>
  <c r="G71" i="3"/>
  <c r="F71" i="3"/>
  <c r="C71" i="3"/>
  <c r="B71" i="3"/>
  <c r="S70" i="3"/>
  <c r="R70" i="3"/>
  <c r="Q70" i="3"/>
  <c r="P70" i="3"/>
  <c r="E70" i="3"/>
  <c r="U70" i="3" s="1"/>
  <c r="S69" i="3"/>
  <c r="R69" i="3"/>
  <c r="Q69" i="3"/>
  <c r="P69" i="3"/>
  <c r="E69" i="3"/>
  <c r="V67" i="3"/>
  <c r="O67" i="3"/>
  <c r="N67" i="3"/>
  <c r="M67" i="3"/>
  <c r="S67" i="3" s="1"/>
  <c r="L67" i="3"/>
  <c r="R67" i="3" s="1"/>
  <c r="K67" i="3"/>
  <c r="J67" i="3"/>
  <c r="I67" i="3"/>
  <c r="H67" i="3"/>
  <c r="G67" i="3"/>
  <c r="F67" i="3"/>
  <c r="C67" i="3"/>
  <c r="B67" i="3"/>
  <c r="V66" i="3"/>
  <c r="O66" i="3"/>
  <c r="N66" i="3"/>
  <c r="M66" i="3"/>
  <c r="S66" i="3" s="1"/>
  <c r="L66" i="3"/>
  <c r="K66" i="3"/>
  <c r="J66" i="3"/>
  <c r="I66" i="3"/>
  <c r="Q66" i="3" s="1"/>
  <c r="H66" i="3"/>
  <c r="P66" i="3" s="1"/>
  <c r="G66" i="3"/>
  <c r="F66" i="3"/>
  <c r="C66" i="3"/>
  <c r="E66" i="3" s="1"/>
  <c r="B66" i="3"/>
  <c r="S65" i="3"/>
  <c r="R65" i="3"/>
  <c r="Q65" i="3"/>
  <c r="P65" i="3"/>
  <c r="T65" i="3" s="1"/>
  <c r="E65" i="3"/>
  <c r="T64" i="3"/>
  <c r="S64" i="3"/>
  <c r="R64" i="3"/>
  <c r="Q64" i="3"/>
  <c r="P64" i="3"/>
  <c r="E64" i="3"/>
  <c r="U64" i="3" s="1"/>
  <c r="S63" i="3"/>
  <c r="R63" i="3"/>
  <c r="Q63" i="3"/>
  <c r="P63" i="3"/>
  <c r="E63" i="3"/>
  <c r="U63" i="3" s="1"/>
  <c r="S62" i="3"/>
  <c r="R62" i="3"/>
  <c r="Q62" i="3"/>
  <c r="P62" i="3"/>
  <c r="E62" i="3"/>
  <c r="U62" i="3" s="1"/>
  <c r="U61" i="3"/>
  <c r="S61" i="3"/>
  <c r="R61" i="3"/>
  <c r="Q61" i="3"/>
  <c r="P61" i="3"/>
  <c r="E61" i="3"/>
  <c r="V59" i="3"/>
  <c r="O59" i="3"/>
  <c r="N59" i="3"/>
  <c r="M59" i="3"/>
  <c r="S59" i="3" s="1"/>
  <c r="L59" i="3"/>
  <c r="R59" i="3" s="1"/>
  <c r="K59" i="3"/>
  <c r="J59" i="3"/>
  <c r="I59" i="3"/>
  <c r="H59" i="3"/>
  <c r="G59" i="3"/>
  <c r="F59" i="3"/>
  <c r="C59" i="3"/>
  <c r="B59" i="3"/>
  <c r="E59" i="3" s="1"/>
  <c r="S58" i="3"/>
  <c r="R58" i="3"/>
  <c r="Q58" i="3"/>
  <c r="P58" i="3"/>
  <c r="E58" i="3"/>
  <c r="U58" i="3" s="1"/>
  <c r="U57" i="3"/>
  <c r="S57" i="3"/>
  <c r="R57" i="3"/>
  <c r="Q57" i="3"/>
  <c r="P57" i="3"/>
  <c r="E57" i="3"/>
  <c r="T57" i="3" s="1"/>
  <c r="S56" i="3"/>
  <c r="R56" i="3"/>
  <c r="Q56" i="3"/>
  <c r="P56" i="3"/>
  <c r="E56" i="3"/>
  <c r="U56" i="3" s="1"/>
  <c r="S55" i="3"/>
  <c r="R55" i="3"/>
  <c r="Q55" i="3"/>
  <c r="P55" i="3"/>
  <c r="E55" i="3"/>
  <c r="U55" i="3" s="1"/>
  <c r="V53" i="3"/>
  <c r="O53" i="3"/>
  <c r="N53" i="3"/>
  <c r="M53" i="3"/>
  <c r="S53" i="3" s="1"/>
  <c r="L53" i="3"/>
  <c r="R53" i="3" s="1"/>
  <c r="K53" i="3"/>
  <c r="J53" i="3"/>
  <c r="I53" i="3"/>
  <c r="H53" i="3"/>
  <c r="G53" i="3"/>
  <c r="F53" i="3"/>
  <c r="C53" i="3"/>
  <c r="B53" i="3"/>
  <c r="T52" i="3"/>
  <c r="S52" i="3"/>
  <c r="R52" i="3"/>
  <c r="Q52" i="3"/>
  <c r="P52" i="3"/>
  <c r="E52" i="3"/>
  <c r="U52" i="3" s="1"/>
  <c r="U51" i="3"/>
  <c r="S51" i="3"/>
  <c r="R51" i="3"/>
  <c r="Q51" i="3"/>
  <c r="P51" i="3"/>
  <c r="E51" i="3"/>
  <c r="T51" i="3" s="1"/>
  <c r="T50" i="3"/>
  <c r="S50" i="3"/>
  <c r="R50" i="3"/>
  <c r="Q50" i="3"/>
  <c r="P50" i="3"/>
  <c r="E50" i="3"/>
  <c r="U50" i="3" s="1"/>
  <c r="S49" i="3"/>
  <c r="R49" i="3"/>
  <c r="Q49" i="3"/>
  <c r="P49" i="3"/>
  <c r="E49" i="3"/>
  <c r="U49" i="3" s="1"/>
  <c r="S48" i="3"/>
  <c r="R48" i="3"/>
  <c r="Q48" i="3"/>
  <c r="P48" i="3"/>
  <c r="E48" i="3"/>
  <c r="U48" i="3" s="1"/>
  <c r="S47" i="3"/>
  <c r="R47" i="3"/>
  <c r="Q47" i="3"/>
  <c r="P47" i="3"/>
  <c r="E47" i="3"/>
  <c r="U47" i="3" s="1"/>
  <c r="S46" i="3"/>
  <c r="R46" i="3"/>
  <c r="Q46" i="3"/>
  <c r="P46" i="3"/>
  <c r="E46" i="3"/>
  <c r="U46" i="3" s="1"/>
  <c r="S45" i="3"/>
  <c r="R45" i="3"/>
  <c r="Q45" i="3"/>
  <c r="P45" i="3"/>
  <c r="E45" i="3"/>
  <c r="T45" i="3" s="1"/>
  <c r="U44" i="3"/>
  <c r="T44" i="3"/>
  <c r="S44" i="3"/>
  <c r="R44" i="3"/>
  <c r="Q44" i="3"/>
  <c r="P44" i="3"/>
  <c r="E44" i="3"/>
  <c r="T43" i="3"/>
  <c r="S43" i="3"/>
  <c r="R43" i="3"/>
  <c r="Q43" i="3"/>
  <c r="P43" i="3"/>
  <c r="E43" i="3"/>
  <c r="U43" i="3" s="1"/>
  <c r="T42" i="3"/>
  <c r="S42" i="3"/>
  <c r="R42" i="3"/>
  <c r="Q42" i="3"/>
  <c r="P42" i="3"/>
  <c r="E42" i="3"/>
  <c r="U42" i="3" s="1"/>
  <c r="V40" i="3"/>
  <c r="O40" i="3"/>
  <c r="N40" i="3"/>
  <c r="M40" i="3"/>
  <c r="S40" i="3" s="1"/>
  <c r="L40" i="3"/>
  <c r="R40" i="3" s="1"/>
  <c r="K40" i="3"/>
  <c r="J40" i="3"/>
  <c r="I40" i="3"/>
  <c r="H40" i="3"/>
  <c r="G40" i="3"/>
  <c r="F40" i="3"/>
  <c r="C40" i="3"/>
  <c r="B40" i="3"/>
  <c r="E40" i="3" s="1"/>
  <c r="U39" i="3"/>
  <c r="T39" i="3"/>
  <c r="S39" i="3"/>
  <c r="R39" i="3"/>
  <c r="Q39" i="3"/>
  <c r="P39" i="3"/>
  <c r="E39" i="3"/>
  <c r="S38" i="3"/>
  <c r="R38" i="3"/>
  <c r="Q38" i="3"/>
  <c r="P38" i="3"/>
  <c r="E38" i="3"/>
  <c r="U38" i="3" s="1"/>
  <c r="S37" i="3"/>
  <c r="R37" i="3"/>
  <c r="Q37" i="3"/>
  <c r="P37" i="3"/>
  <c r="E37" i="3"/>
  <c r="U37" i="3" s="1"/>
  <c r="T36" i="3"/>
  <c r="S36" i="3"/>
  <c r="R36" i="3"/>
  <c r="Q36" i="3"/>
  <c r="P36" i="3"/>
  <c r="E36" i="3"/>
  <c r="U36" i="3" s="1"/>
  <c r="S35" i="3"/>
  <c r="R35" i="3"/>
  <c r="Q35" i="3"/>
  <c r="P35" i="3"/>
  <c r="E35" i="3"/>
  <c r="T35" i="3" s="1"/>
  <c r="V33" i="3"/>
  <c r="O33" i="3"/>
  <c r="N33" i="3"/>
  <c r="M33" i="3"/>
  <c r="S33" i="3" s="1"/>
  <c r="L33" i="3"/>
  <c r="R33" i="3" s="1"/>
  <c r="K33" i="3"/>
  <c r="J33" i="3"/>
  <c r="I33" i="3"/>
  <c r="H33" i="3"/>
  <c r="G33" i="3"/>
  <c r="F33" i="3"/>
  <c r="C33" i="3"/>
  <c r="B33" i="3"/>
  <c r="E33" i="3" s="1"/>
  <c r="S32" i="3"/>
  <c r="R32" i="3"/>
  <c r="Q32" i="3"/>
  <c r="P32" i="3"/>
  <c r="T32" i="3" s="1"/>
  <c r="E32" i="3"/>
  <c r="V30" i="3"/>
  <c r="O30" i="3"/>
  <c r="N30" i="3"/>
  <c r="R30" i="3" s="1"/>
  <c r="M30" i="3"/>
  <c r="S30" i="3" s="1"/>
  <c r="L30" i="3"/>
  <c r="K30" i="3"/>
  <c r="J30" i="3"/>
  <c r="I30" i="3"/>
  <c r="H30" i="3"/>
  <c r="G30" i="3"/>
  <c r="F30" i="3"/>
  <c r="C30" i="3"/>
  <c r="B30" i="3"/>
  <c r="E30" i="3" s="1"/>
  <c r="U29" i="3"/>
  <c r="S29" i="3"/>
  <c r="R29" i="3"/>
  <c r="Q29" i="3"/>
  <c r="P29" i="3"/>
  <c r="E29" i="3"/>
  <c r="T29" i="3" s="1"/>
  <c r="S28" i="3"/>
  <c r="R28" i="3"/>
  <c r="Q28" i="3"/>
  <c r="P28" i="3"/>
  <c r="E28" i="3"/>
  <c r="U28" i="3" s="1"/>
  <c r="S27" i="3"/>
  <c r="R27" i="3"/>
  <c r="Q27" i="3"/>
  <c r="P27" i="3"/>
  <c r="E27" i="3"/>
  <c r="U27" i="3" s="1"/>
  <c r="S26" i="3"/>
  <c r="R26" i="3"/>
  <c r="Q26" i="3"/>
  <c r="P26" i="3"/>
  <c r="E26" i="3"/>
  <c r="U26" i="3" s="1"/>
  <c r="V24" i="3"/>
  <c r="O24" i="3"/>
  <c r="N24" i="3"/>
  <c r="M24" i="3"/>
  <c r="S24" i="3" s="1"/>
  <c r="L24" i="3"/>
  <c r="R24" i="3" s="1"/>
  <c r="K24" i="3"/>
  <c r="J24" i="3"/>
  <c r="I24" i="3"/>
  <c r="H24" i="3"/>
  <c r="G24" i="3"/>
  <c r="F24" i="3"/>
  <c r="C24" i="3"/>
  <c r="B24" i="3"/>
  <c r="S23" i="3"/>
  <c r="R23" i="3"/>
  <c r="Q23" i="3"/>
  <c r="P23" i="3"/>
  <c r="E23" i="3"/>
  <c r="U23" i="3" s="1"/>
  <c r="S22" i="3"/>
  <c r="R22" i="3"/>
  <c r="Q22" i="3"/>
  <c r="P22" i="3"/>
  <c r="E22" i="3"/>
  <c r="U22" i="3" s="1"/>
  <c r="S21" i="3"/>
  <c r="R21" i="3"/>
  <c r="Q21" i="3"/>
  <c r="P21" i="3"/>
  <c r="E21" i="3"/>
  <c r="T21" i="3" s="1"/>
  <c r="U20" i="3"/>
  <c r="T20" i="3"/>
  <c r="S20" i="3"/>
  <c r="R20" i="3"/>
  <c r="Q20" i="3"/>
  <c r="P20" i="3"/>
  <c r="E20" i="3"/>
  <c r="T19" i="3"/>
  <c r="S19" i="3"/>
  <c r="R19" i="3"/>
  <c r="Q19" i="3"/>
  <c r="P19" i="3"/>
  <c r="E19" i="3"/>
  <c r="U19" i="3" s="1"/>
  <c r="T18" i="3"/>
  <c r="S18" i="3"/>
  <c r="R18" i="3"/>
  <c r="Q18" i="3"/>
  <c r="P18" i="3"/>
  <c r="E18" i="3"/>
  <c r="U18" i="3" s="1"/>
  <c r="U17" i="3"/>
  <c r="S17" i="3"/>
  <c r="R17" i="3"/>
  <c r="Q17" i="3"/>
  <c r="P17" i="3"/>
  <c r="E17" i="3"/>
  <c r="T17" i="3" s="1"/>
  <c r="V15" i="3"/>
  <c r="O15" i="3"/>
  <c r="N15" i="3"/>
  <c r="M15" i="3"/>
  <c r="S15" i="3" s="1"/>
  <c r="L15" i="3"/>
  <c r="R15" i="3" s="1"/>
  <c r="K15" i="3"/>
  <c r="J15" i="3"/>
  <c r="I15" i="3"/>
  <c r="H15" i="3"/>
  <c r="G15" i="3"/>
  <c r="F15" i="3"/>
  <c r="C15" i="3"/>
  <c r="B15" i="3"/>
  <c r="S14" i="3"/>
  <c r="R14" i="3"/>
  <c r="Q14" i="3"/>
  <c r="P14" i="3"/>
  <c r="E14" i="3"/>
  <c r="U14" i="3" s="1"/>
  <c r="S13" i="3"/>
  <c r="R13" i="3"/>
  <c r="Q13" i="3"/>
  <c r="U13" i="3" s="1"/>
  <c r="P13" i="3"/>
  <c r="E13" i="3"/>
  <c r="T13" i="3" s="1"/>
  <c r="T12" i="3"/>
  <c r="S12" i="3"/>
  <c r="R12" i="3"/>
  <c r="Q12" i="3"/>
  <c r="P12" i="3"/>
  <c r="E12" i="3"/>
  <c r="U12" i="3" s="1"/>
  <c r="S11" i="3"/>
  <c r="R11" i="3"/>
  <c r="Q11" i="3"/>
  <c r="P11" i="3"/>
  <c r="E11" i="3"/>
  <c r="S10" i="3"/>
  <c r="R10" i="3"/>
  <c r="Q10" i="3"/>
  <c r="P10" i="3"/>
  <c r="E10" i="3"/>
  <c r="U9" i="3"/>
  <c r="S9" i="3"/>
  <c r="R9" i="3"/>
  <c r="Q9" i="3"/>
  <c r="P9" i="3"/>
  <c r="E9" i="3"/>
  <c r="T94" i="2"/>
  <c r="S94" i="2"/>
  <c r="R94" i="2"/>
  <c r="Q94" i="2"/>
  <c r="P94" i="2"/>
  <c r="E94" i="2"/>
  <c r="U94" i="2" s="1"/>
  <c r="U93" i="2"/>
  <c r="S93" i="2"/>
  <c r="R93" i="2"/>
  <c r="Q93" i="2"/>
  <c r="P93" i="2"/>
  <c r="E93" i="2"/>
  <c r="T93" i="2" s="1"/>
  <c r="T92" i="2"/>
  <c r="S92" i="2"/>
  <c r="R92" i="2"/>
  <c r="Q92" i="2"/>
  <c r="P92" i="2"/>
  <c r="E92" i="2"/>
  <c r="U92" i="2" s="1"/>
  <c r="S91" i="2"/>
  <c r="R91" i="2"/>
  <c r="Q91" i="2"/>
  <c r="P91" i="2"/>
  <c r="E91" i="2"/>
  <c r="U91" i="2" s="1"/>
  <c r="S90" i="2"/>
  <c r="R90" i="2"/>
  <c r="Q90" i="2"/>
  <c r="P90" i="2"/>
  <c r="E90" i="2"/>
  <c r="U90" i="2" s="1"/>
  <c r="S89" i="2"/>
  <c r="R89" i="2"/>
  <c r="Q89" i="2"/>
  <c r="P89" i="2"/>
  <c r="E89" i="2"/>
  <c r="U89" i="2" s="1"/>
  <c r="S88" i="2"/>
  <c r="R88" i="2"/>
  <c r="Q88" i="2"/>
  <c r="P88" i="2"/>
  <c r="E88" i="2"/>
  <c r="U88" i="2" s="1"/>
  <c r="S87" i="2"/>
  <c r="R87" i="2"/>
  <c r="Q87" i="2"/>
  <c r="P87" i="2"/>
  <c r="E87" i="2"/>
  <c r="T87" i="2" s="1"/>
  <c r="W73" i="2"/>
  <c r="V73" i="2"/>
  <c r="O73" i="2"/>
  <c r="N73" i="2"/>
  <c r="M73" i="2"/>
  <c r="S73" i="2" s="1"/>
  <c r="L73" i="2"/>
  <c r="K73" i="2"/>
  <c r="J73" i="2"/>
  <c r="I73" i="2"/>
  <c r="Q73" i="2" s="1"/>
  <c r="H73" i="2"/>
  <c r="G73" i="2"/>
  <c r="F73" i="2"/>
  <c r="C73" i="2"/>
  <c r="B73" i="2"/>
  <c r="V72" i="2"/>
  <c r="O72" i="2"/>
  <c r="N72" i="2"/>
  <c r="M72" i="2"/>
  <c r="S72" i="2" s="1"/>
  <c r="L72" i="2"/>
  <c r="R72" i="2" s="1"/>
  <c r="K72" i="2"/>
  <c r="J72" i="2"/>
  <c r="I72" i="2"/>
  <c r="H72" i="2"/>
  <c r="G72" i="2"/>
  <c r="F72" i="2"/>
  <c r="C72" i="2"/>
  <c r="B72" i="2"/>
  <c r="E72" i="2" s="1"/>
  <c r="V71" i="2"/>
  <c r="R71" i="2"/>
  <c r="O71" i="2"/>
  <c r="Q71" i="2" s="1"/>
  <c r="N71" i="2"/>
  <c r="M71" i="2"/>
  <c r="S71" i="2" s="1"/>
  <c r="L71" i="2"/>
  <c r="K71" i="2"/>
  <c r="J71" i="2"/>
  <c r="I71" i="2"/>
  <c r="H71" i="2"/>
  <c r="P71" i="2" s="1"/>
  <c r="G71" i="2"/>
  <c r="F71" i="2"/>
  <c r="C71" i="2"/>
  <c r="B71" i="2"/>
  <c r="U70" i="2"/>
  <c r="S70" i="2"/>
  <c r="R70" i="2"/>
  <c r="Q70" i="2"/>
  <c r="P70" i="2"/>
  <c r="E70" i="2"/>
  <c r="T70" i="2" s="1"/>
  <c r="T69" i="2"/>
  <c r="S69" i="2"/>
  <c r="R69" i="2"/>
  <c r="Q69" i="2"/>
  <c r="P69" i="2"/>
  <c r="E69" i="2"/>
  <c r="U69" i="2" s="1"/>
  <c r="W67" i="2"/>
  <c r="V67" i="2"/>
  <c r="O67" i="2"/>
  <c r="S67" i="2" s="1"/>
  <c r="N67" i="2"/>
  <c r="M67" i="2"/>
  <c r="L67" i="2"/>
  <c r="K67" i="2"/>
  <c r="J67" i="2"/>
  <c r="I67" i="2"/>
  <c r="H67" i="2"/>
  <c r="G67" i="2"/>
  <c r="F67" i="2"/>
  <c r="C67" i="2"/>
  <c r="B67" i="2"/>
  <c r="E67" i="2" s="1"/>
  <c r="V66" i="2"/>
  <c r="O66" i="2"/>
  <c r="N66" i="2"/>
  <c r="M66" i="2"/>
  <c r="S66" i="2" s="1"/>
  <c r="L66" i="2"/>
  <c r="K66" i="2"/>
  <c r="J66" i="2"/>
  <c r="I66" i="2"/>
  <c r="Q66" i="2" s="1"/>
  <c r="H66" i="2"/>
  <c r="G66" i="2"/>
  <c r="F66" i="2"/>
  <c r="C66" i="2"/>
  <c r="B66" i="2"/>
  <c r="S65" i="2"/>
  <c r="R65" i="2"/>
  <c r="Q65" i="2"/>
  <c r="P65" i="2"/>
  <c r="E65" i="2"/>
  <c r="S64" i="2"/>
  <c r="R64" i="2"/>
  <c r="Q64" i="2"/>
  <c r="P64" i="2"/>
  <c r="E64" i="2"/>
  <c r="T64" i="2" s="1"/>
  <c r="S63" i="2"/>
  <c r="R63" i="2"/>
  <c r="Q63" i="2"/>
  <c r="P63" i="2"/>
  <c r="E63" i="2"/>
  <c r="U63" i="2" s="1"/>
  <c r="U62" i="2"/>
  <c r="S62" i="2"/>
  <c r="R62" i="2"/>
  <c r="Q62" i="2"/>
  <c r="P62" i="2"/>
  <c r="E62" i="2"/>
  <c r="T62" i="2" s="1"/>
  <c r="U61" i="2"/>
  <c r="T61" i="2"/>
  <c r="S61" i="2"/>
  <c r="R61" i="2"/>
  <c r="Q61" i="2"/>
  <c r="P61" i="2"/>
  <c r="E61" i="2"/>
  <c r="V59" i="2"/>
  <c r="O59" i="2"/>
  <c r="N59" i="2"/>
  <c r="M59" i="2"/>
  <c r="S59" i="2" s="1"/>
  <c r="L59" i="2"/>
  <c r="R59" i="2" s="1"/>
  <c r="K59" i="2"/>
  <c r="J59" i="2"/>
  <c r="I59" i="2"/>
  <c r="H59" i="2"/>
  <c r="G59" i="2"/>
  <c r="F59" i="2"/>
  <c r="C59" i="2"/>
  <c r="B59" i="2"/>
  <c r="E59" i="2" s="1"/>
  <c r="S58" i="2"/>
  <c r="R58" i="2"/>
  <c r="Q58" i="2"/>
  <c r="P58" i="2"/>
  <c r="E58" i="2"/>
  <c r="T58" i="2" s="1"/>
  <c r="S57" i="2"/>
  <c r="R57" i="2"/>
  <c r="Q57" i="2"/>
  <c r="P57" i="2"/>
  <c r="E57" i="2"/>
  <c r="U57" i="2" s="1"/>
  <c r="U56" i="2"/>
  <c r="S56" i="2"/>
  <c r="R56" i="2"/>
  <c r="Q56" i="2"/>
  <c r="P56" i="2"/>
  <c r="E56" i="2"/>
  <c r="T56" i="2" s="1"/>
  <c r="T55" i="2"/>
  <c r="S55" i="2"/>
  <c r="R55" i="2"/>
  <c r="Q55" i="2"/>
  <c r="P55" i="2"/>
  <c r="E55" i="2"/>
  <c r="U55" i="2" s="1"/>
  <c r="V53" i="2"/>
  <c r="O53" i="2"/>
  <c r="N53" i="2"/>
  <c r="M53" i="2"/>
  <c r="S53" i="2" s="1"/>
  <c r="L53" i="2"/>
  <c r="R53" i="2" s="1"/>
  <c r="K53" i="2"/>
  <c r="J53" i="2"/>
  <c r="I53" i="2"/>
  <c r="H53" i="2"/>
  <c r="G53" i="2"/>
  <c r="F53" i="2"/>
  <c r="C53" i="2"/>
  <c r="B53" i="2"/>
  <c r="S52" i="2"/>
  <c r="R52" i="2"/>
  <c r="Q52" i="2"/>
  <c r="P52" i="2"/>
  <c r="E52" i="2"/>
  <c r="U52" i="2" s="1"/>
  <c r="S51" i="2"/>
  <c r="R51" i="2"/>
  <c r="Q51" i="2"/>
  <c r="P51" i="2"/>
  <c r="E51" i="2"/>
  <c r="U51" i="2" s="1"/>
  <c r="S50" i="2"/>
  <c r="R50" i="2"/>
  <c r="Q50" i="2"/>
  <c r="P50" i="2"/>
  <c r="E50" i="2"/>
  <c r="U50" i="2" s="1"/>
  <c r="S49" i="2"/>
  <c r="R49" i="2"/>
  <c r="Q49" i="2"/>
  <c r="P49" i="2"/>
  <c r="E49" i="2"/>
  <c r="U49" i="2" s="1"/>
  <c r="S48" i="2"/>
  <c r="R48" i="2"/>
  <c r="Q48" i="2"/>
  <c r="P48" i="2"/>
  <c r="E48" i="2"/>
  <c r="T48" i="2" s="1"/>
  <c r="S47" i="2"/>
  <c r="R47" i="2"/>
  <c r="Q47" i="2"/>
  <c r="P47" i="2"/>
  <c r="E47" i="2"/>
  <c r="U47" i="2" s="1"/>
  <c r="U46" i="2"/>
  <c r="S46" i="2"/>
  <c r="R46" i="2"/>
  <c r="Q46" i="2"/>
  <c r="P46" i="2"/>
  <c r="E46" i="2"/>
  <c r="T46" i="2" s="1"/>
  <c r="U45" i="2"/>
  <c r="T45" i="2"/>
  <c r="S45" i="2"/>
  <c r="R45" i="2"/>
  <c r="Q45" i="2"/>
  <c r="P45" i="2"/>
  <c r="E45" i="2"/>
  <c r="S44" i="2"/>
  <c r="R44" i="2"/>
  <c r="Q44" i="2"/>
  <c r="P44" i="2"/>
  <c r="E44" i="2"/>
  <c r="U44" i="2" s="1"/>
  <c r="S43" i="2"/>
  <c r="R43" i="2"/>
  <c r="Q43" i="2"/>
  <c r="P43" i="2"/>
  <c r="E43" i="2"/>
  <c r="U43" i="2" s="1"/>
  <c r="S42" i="2"/>
  <c r="R42" i="2"/>
  <c r="Q42" i="2"/>
  <c r="P42" i="2"/>
  <c r="E42" i="2"/>
  <c r="U42" i="2" s="1"/>
  <c r="V40" i="2"/>
  <c r="O40" i="2"/>
  <c r="N40" i="2"/>
  <c r="M40" i="2"/>
  <c r="S40" i="2" s="1"/>
  <c r="L40" i="2"/>
  <c r="R40" i="2" s="1"/>
  <c r="K40" i="2"/>
  <c r="J40" i="2"/>
  <c r="I40" i="2"/>
  <c r="H40" i="2"/>
  <c r="G40" i="2"/>
  <c r="F40" i="2"/>
  <c r="C40" i="2"/>
  <c r="E40" i="2" s="1"/>
  <c r="B40" i="2"/>
  <c r="S39" i="2"/>
  <c r="R39" i="2"/>
  <c r="Q39" i="2"/>
  <c r="P39" i="2"/>
  <c r="E39" i="2"/>
  <c r="U39" i="2" s="1"/>
  <c r="S38" i="2"/>
  <c r="R38" i="2"/>
  <c r="Q38" i="2"/>
  <c r="P38" i="2"/>
  <c r="E38" i="2"/>
  <c r="U38" i="2" s="1"/>
  <c r="S37" i="2"/>
  <c r="R37" i="2"/>
  <c r="Q37" i="2"/>
  <c r="P37" i="2"/>
  <c r="E37" i="2"/>
  <c r="U37" i="2" s="1"/>
  <c r="S36" i="2"/>
  <c r="R36" i="2"/>
  <c r="Q36" i="2"/>
  <c r="P36" i="2"/>
  <c r="E36" i="2"/>
  <c r="T36" i="2" s="1"/>
  <c r="U35" i="2"/>
  <c r="S35" i="2"/>
  <c r="R35" i="2"/>
  <c r="Q35" i="2"/>
  <c r="P35" i="2"/>
  <c r="E35" i="2"/>
  <c r="T35" i="2" s="1"/>
  <c r="V33" i="2"/>
  <c r="S33" i="2"/>
  <c r="O33" i="2"/>
  <c r="N33" i="2"/>
  <c r="R33" i="2" s="1"/>
  <c r="M33" i="2"/>
  <c r="L33" i="2"/>
  <c r="K33" i="2"/>
  <c r="J33" i="2"/>
  <c r="I33" i="2"/>
  <c r="Q33" i="2" s="1"/>
  <c r="H33" i="2"/>
  <c r="G33" i="2"/>
  <c r="F33" i="2"/>
  <c r="C33" i="2"/>
  <c r="B33" i="2"/>
  <c r="S32" i="2"/>
  <c r="R32" i="2"/>
  <c r="Q32" i="2"/>
  <c r="P32" i="2"/>
  <c r="E32" i="2"/>
  <c r="U32" i="2" s="1"/>
  <c r="V30" i="2"/>
  <c r="O30" i="2"/>
  <c r="N30" i="2"/>
  <c r="M30" i="2"/>
  <c r="S30" i="2" s="1"/>
  <c r="L30" i="2"/>
  <c r="R30" i="2" s="1"/>
  <c r="K30" i="2"/>
  <c r="J30" i="2"/>
  <c r="I30" i="2"/>
  <c r="H30" i="2"/>
  <c r="G30" i="2"/>
  <c r="F30" i="2"/>
  <c r="C30" i="2"/>
  <c r="B30" i="2"/>
  <c r="S29" i="2"/>
  <c r="R29" i="2"/>
  <c r="Q29" i="2"/>
  <c r="P29" i="2"/>
  <c r="E29" i="2"/>
  <c r="U29" i="2" s="1"/>
  <c r="U28" i="2"/>
  <c r="S28" i="2"/>
  <c r="R28" i="2"/>
  <c r="Q28" i="2"/>
  <c r="P28" i="2"/>
  <c r="E28" i="2"/>
  <c r="T28" i="2" s="1"/>
  <c r="S27" i="2"/>
  <c r="R27" i="2"/>
  <c r="Q27" i="2"/>
  <c r="P27" i="2"/>
  <c r="E27" i="2"/>
  <c r="U27" i="2" s="1"/>
  <c r="U26" i="2"/>
  <c r="S26" i="2"/>
  <c r="R26" i="2"/>
  <c r="Q26" i="2"/>
  <c r="P26" i="2"/>
  <c r="E26" i="2"/>
  <c r="T26" i="2" s="1"/>
  <c r="V24" i="2"/>
  <c r="O24" i="2"/>
  <c r="N24" i="2"/>
  <c r="M24" i="2"/>
  <c r="S24" i="2" s="1"/>
  <c r="L24" i="2"/>
  <c r="R24" i="2" s="1"/>
  <c r="K24" i="2"/>
  <c r="J24" i="2"/>
  <c r="I24" i="2"/>
  <c r="H24" i="2"/>
  <c r="G24" i="2"/>
  <c r="F24" i="2"/>
  <c r="C24" i="2"/>
  <c r="B24" i="2"/>
  <c r="S23" i="2"/>
  <c r="R23" i="2"/>
  <c r="Q23" i="2"/>
  <c r="P23" i="2"/>
  <c r="E23" i="2"/>
  <c r="U23" i="2" s="1"/>
  <c r="S22" i="2"/>
  <c r="R22" i="2"/>
  <c r="Q22" i="2"/>
  <c r="P22" i="2"/>
  <c r="E22" i="2"/>
  <c r="U22" i="2" s="1"/>
  <c r="U21" i="2"/>
  <c r="T21" i="2"/>
  <c r="S21" i="2"/>
  <c r="R21" i="2"/>
  <c r="Q21" i="2"/>
  <c r="P21" i="2"/>
  <c r="E21" i="2"/>
  <c r="U20" i="2"/>
  <c r="T20" i="2"/>
  <c r="S20" i="2"/>
  <c r="R20" i="2"/>
  <c r="Q20" i="2"/>
  <c r="P20" i="2"/>
  <c r="E20" i="2"/>
  <c r="S19" i="2"/>
  <c r="R19" i="2"/>
  <c r="Q19" i="2"/>
  <c r="P19" i="2"/>
  <c r="E19" i="2"/>
  <c r="U19" i="2" s="1"/>
  <c r="S18" i="2"/>
  <c r="R18" i="2"/>
  <c r="Q18" i="2"/>
  <c r="P18" i="2"/>
  <c r="E18" i="2"/>
  <c r="U18" i="2" s="1"/>
  <c r="S17" i="2"/>
  <c r="R17" i="2"/>
  <c r="Q17" i="2"/>
  <c r="P17" i="2"/>
  <c r="E17" i="2"/>
  <c r="U17" i="2" s="1"/>
  <c r="W15" i="2"/>
  <c r="V15" i="2"/>
  <c r="O15" i="2"/>
  <c r="N15" i="2"/>
  <c r="M15" i="2"/>
  <c r="L15" i="2"/>
  <c r="R15" i="2" s="1"/>
  <c r="K15" i="2"/>
  <c r="J15" i="2"/>
  <c r="I15" i="2"/>
  <c r="H15" i="2"/>
  <c r="P15" i="2" s="1"/>
  <c r="G15" i="2"/>
  <c r="F15" i="2"/>
  <c r="C15" i="2"/>
  <c r="B15" i="2"/>
  <c r="E15" i="2" s="1"/>
  <c r="S14" i="2"/>
  <c r="R14" i="2"/>
  <c r="Q14" i="2"/>
  <c r="P14" i="2"/>
  <c r="E14" i="2"/>
  <c r="U14" i="2" s="1"/>
  <c r="S13" i="2"/>
  <c r="R13" i="2"/>
  <c r="Q13" i="2"/>
  <c r="P13" i="2"/>
  <c r="E13" i="2"/>
  <c r="U13" i="2" s="1"/>
  <c r="S12" i="2"/>
  <c r="R12" i="2"/>
  <c r="Q12" i="2"/>
  <c r="P12" i="2"/>
  <c r="E12" i="2"/>
  <c r="U12" i="2" s="1"/>
  <c r="S11" i="2"/>
  <c r="R11" i="2"/>
  <c r="Q11" i="2"/>
  <c r="P11" i="2"/>
  <c r="E11" i="2"/>
  <c r="T11" i="2" s="1"/>
  <c r="S10" i="2"/>
  <c r="R10" i="2"/>
  <c r="Q10" i="2"/>
  <c r="U10" i="2" s="1"/>
  <c r="P10" i="2"/>
  <c r="T10" i="2" s="1"/>
  <c r="E10" i="2"/>
  <c r="S9" i="2"/>
  <c r="R9" i="2"/>
  <c r="Q9" i="2"/>
  <c r="P9" i="2"/>
  <c r="E9" i="2"/>
  <c r="U9" i="2" s="1"/>
  <c r="S94" i="1"/>
  <c r="R94" i="1"/>
  <c r="Q94" i="1"/>
  <c r="P94" i="1"/>
  <c r="E94" i="1"/>
  <c r="U94" i="1" s="1"/>
  <c r="U93" i="1"/>
  <c r="T93" i="1"/>
  <c r="S93" i="1"/>
  <c r="R93" i="1"/>
  <c r="Q93" i="1"/>
  <c r="P93" i="1"/>
  <c r="E93" i="1"/>
  <c r="T92" i="1"/>
  <c r="S92" i="1"/>
  <c r="R92" i="1"/>
  <c r="Q92" i="1"/>
  <c r="P92" i="1"/>
  <c r="E92" i="1"/>
  <c r="U92" i="1" s="1"/>
  <c r="S91" i="1"/>
  <c r="R91" i="1"/>
  <c r="Q91" i="1"/>
  <c r="P91" i="1"/>
  <c r="E91" i="1"/>
  <c r="U91" i="1" s="1"/>
  <c r="S90" i="1"/>
  <c r="R90" i="1"/>
  <c r="Q90" i="1"/>
  <c r="P90" i="1"/>
  <c r="E90" i="1"/>
  <c r="U90" i="1" s="1"/>
  <c r="U89" i="1"/>
  <c r="S89" i="1"/>
  <c r="R89" i="1"/>
  <c r="Q89" i="1"/>
  <c r="P89" i="1"/>
  <c r="E89" i="1"/>
  <c r="T89" i="1" s="1"/>
  <c r="S88" i="1"/>
  <c r="R88" i="1"/>
  <c r="Q88" i="1"/>
  <c r="P88" i="1"/>
  <c r="E88" i="1"/>
  <c r="U88" i="1" s="1"/>
  <c r="U87" i="1"/>
  <c r="S87" i="1"/>
  <c r="R87" i="1"/>
  <c r="Q87" i="1"/>
  <c r="P87" i="1"/>
  <c r="E87" i="1"/>
  <c r="T87" i="1" s="1"/>
  <c r="W73" i="1"/>
  <c r="V73" i="1"/>
  <c r="O73" i="1"/>
  <c r="N73" i="1"/>
  <c r="M73" i="1"/>
  <c r="L73" i="1"/>
  <c r="R73" i="1" s="1"/>
  <c r="K73" i="1"/>
  <c r="J73" i="1"/>
  <c r="I73" i="1"/>
  <c r="H73" i="1"/>
  <c r="G73" i="1"/>
  <c r="F73" i="1"/>
  <c r="C73" i="1"/>
  <c r="B73" i="1"/>
  <c r="E73" i="1" s="1"/>
  <c r="W72" i="1"/>
  <c r="V72" i="1"/>
  <c r="O72" i="1"/>
  <c r="N72" i="1"/>
  <c r="M72" i="1"/>
  <c r="L72" i="1"/>
  <c r="K72" i="1"/>
  <c r="J72" i="1"/>
  <c r="I72" i="1"/>
  <c r="H72" i="1"/>
  <c r="G72" i="1"/>
  <c r="F72" i="1"/>
  <c r="C72" i="1"/>
  <c r="B72" i="1"/>
  <c r="E72" i="1" s="1"/>
  <c r="W71" i="1"/>
  <c r="V71" i="1"/>
  <c r="O71" i="1"/>
  <c r="S71" i="1" s="1"/>
  <c r="N71" i="1"/>
  <c r="M71" i="1"/>
  <c r="L71" i="1"/>
  <c r="R71" i="1" s="1"/>
  <c r="K71" i="1"/>
  <c r="J71" i="1"/>
  <c r="I71" i="1"/>
  <c r="H71" i="1"/>
  <c r="G71" i="1"/>
  <c r="F71" i="1"/>
  <c r="C71" i="1"/>
  <c r="B71" i="1"/>
  <c r="E71" i="1" s="1"/>
  <c r="U70" i="1"/>
  <c r="T70" i="1"/>
  <c r="S70" i="1"/>
  <c r="R70" i="1"/>
  <c r="Q70" i="1"/>
  <c r="P70" i="1"/>
  <c r="E70" i="1"/>
  <c r="U69" i="1"/>
  <c r="T69" i="1"/>
  <c r="S69" i="1"/>
  <c r="R69" i="1"/>
  <c r="Q69" i="1"/>
  <c r="P69" i="1"/>
  <c r="E69" i="1"/>
  <c r="W67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V66" i="1"/>
  <c r="O66" i="1"/>
  <c r="N66" i="1"/>
  <c r="M66" i="1"/>
  <c r="S66" i="1" s="1"/>
  <c r="L66" i="1"/>
  <c r="K66" i="1"/>
  <c r="J66" i="1"/>
  <c r="I66" i="1"/>
  <c r="H66" i="1"/>
  <c r="G66" i="1"/>
  <c r="F66" i="1"/>
  <c r="C66" i="1"/>
  <c r="B66" i="1"/>
  <c r="S65" i="1"/>
  <c r="R65" i="1"/>
  <c r="Q65" i="1"/>
  <c r="P65" i="1"/>
  <c r="E65" i="1"/>
  <c r="U64" i="1"/>
  <c r="S64" i="1"/>
  <c r="R64" i="1"/>
  <c r="Q64" i="1"/>
  <c r="P64" i="1"/>
  <c r="E64" i="1"/>
  <c r="T64" i="1" s="1"/>
  <c r="S63" i="1"/>
  <c r="R63" i="1"/>
  <c r="Q63" i="1"/>
  <c r="P63" i="1"/>
  <c r="E63" i="1"/>
  <c r="U63" i="1" s="1"/>
  <c r="U62" i="1"/>
  <c r="S62" i="1"/>
  <c r="R62" i="1"/>
  <c r="Q62" i="1"/>
  <c r="P62" i="1"/>
  <c r="E62" i="1"/>
  <c r="T62" i="1" s="1"/>
  <c r="T61" i="1"/>
  <c r="S61" i="1"/>
  <c r="R61" i="1"/>
  <c r="Q61" i="1"/>
  <c r="P61" i="1"/>
  <c r="E61" i="1"/>
  <c r="U61" i="1" s="1"/>
  <c r="V59" i="1"/>
  <c r="S59" i="1"/>
  <c r="O59" i="1"/>
  <c r="N59" i="1"/>
  <c r="M59" i="1"/>
  <c r="L59" i="1"/>
  <c r="R59" i="1" s="1"/>
  <c r="K59" i="1"/>
  <c r="J59" i="1"/>
  <c r="I59" i="1"/>
  <c r="H59" i="1"/>
  <c r="G59" i="1"/>
  <c r="F59" i="1"/>
  <c r="C59" i="1"/>
  <c r="B59" i="1"/>
  <c r="T58" i="1"/>
  <c r="S58" i="1"/>
  <c r="R58" i="1"/>
  <c r="Q58" i="1"/>
  <c r="P58" i="1"/>
  <c r="E58" i="1"/>
  <c r="U58" i="1" s="1"/>
  <c r="S57" i="1"/>
  <c r="R57" i="1"/>
  <c r="Q57" i="1"/>
  <c r="P57" i="1"/>
  <c r="E57" i="1"/>
  <c r="U57" i="1" s="1"/>
  <c r="T56" i="1"/>
  <c r="S56" i="1"/>
  <c r="R56" i="1"/>
  <c r="Q56" i="1"/>
  <c r="P56" i="1"/>
  <c r="E56" i="1"/>
  <c r="U56" i="1" s="1"/>
  <c r="S55" i="1"/>
  <c r="R55" i="1"/>
  <c r="Q55" i="1"/>
  <c r="P55" i="1"/>
  <c r="E55" i="1"/>
  <c r="U55" i="1" s="1"/>
  <c r="W53" i="1"/>
  <c r="V53" i="1"/>
  <c r="O53" i="1"/>
  <c r="N53" i="1"/>
  <c r="M53" i="1"/>
  <c r="L53" i="1"/>
  <c r="K53" i="1"/>
  <c r="J53" i="1"/>
  <c r="I53" i="1"/>
  <c r="H53" i="1"/>
  <c r="G53" i="1"/>
  <c r="F53" i="1"/>
  <c r="C53" i="1"/>
  <c r="B53" i="1"/>
  <c r="T52" i="1"/>
  <c r="S52" i="1"/>
  <c r="R52" i="1"/>
  <c r="Q52" i="1"/>
  <c r="P52" i="1"/>
  <c r="E52" i="1"/>
  <c r="U52" i="1" s="1"/>
  <c r="S51" i="1"/>
  <c r="R51" i="1"/>
  <c r="Q51" i="1"/>
  <c r="U51" i="1" s="1"/>
  <c r="P51" i="1"/>
  <c r="E51" i="1"/>
  <c r="T51" i="1" s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U48" i="1" s="1"/>
  <c r="S47" i="1"/>
  <c r="R47" i="1"/>
  <c r="Q47" i="1"/>
  <c r="P47" i="1"/>
  <c r="E47" i="1"/>
  <c r="T47" i="1" s="1"/>
  <c r="U46" i="1"/>
  <c r="T46" i="1"/>
  <c r="S46" i="1"/>
  <c r="R46" i="1"/>
  <c r="Q46" i="1"/>
  <c r="P46" i="1"/>
  <c r="E46" i="1"/>
  <c r="U45" i="1"/>
  <c r="T45" i="1"/>
  <c r="S45" i="1"/>
  <c r="R45" i="1"/>
  <c r="Q45" i="1"/>
  <c r="P45" i="1"/>
  <c r="E45" i="1"/>
  <c r="T44" i="1"/>
  <c r="S44" i="1"/>
  <c r="R44" i="1"/>
  <c r="Q44" i="1"/>
  <c r="P44" i="1"/>
  <c r="E44" i="1"/>
  <c r="U44" i="1" s="1"/>
  <c r="S43" i="1"/>
  <c r="R43" i="1"/>
  <c r="Q43" i="1"/>
  <c r="U43" i="1" s="1"/>
  <c r="P43" i="1"/>
  <c r="E43" i="1"/>
  <c r="T43" i="1" s="1"/>
  <c r="S42" i="1"/>
  <c r="R42" i="1"/>
  <c r="Q42" i="1"/>
  <c r="P42" i="1"/>
  <c r="E42" i="1"/>
  <c r="U42" i="1" s="1"/>
  <c r="W40" i="1"/>
  <c r="V40" i="1"/>
  <c r="O40" i="1"/>
  <c r="S40" i="1" s="1"/>
  <c r="N40" i="1"/>
  <c r="M40" i="1"/>
  <c r="L40" i="1"/>
  <c r="R40" i="1" s="1"/>
  <c r="K40" i="1"/>
  <c r="J40" i="1"/>
  <c r="I40" i="1"/>
  <c r="H40" i="1"/>
  <c r="G40" i="1"/>
  <c r="F40" i="1"/>
  <c r="C40" i="1"/>
  <c r="B40" i="1"/>
  <c r="E40" i="1" s="1"/>
  <c r="U39" i="1"/>
  <c r="T39" i="1"/>
  <c r="S39" i="1"/>
  <c r="R39" i="1"/>
  <c r="Q39" i="1"/>
  <c r="P39" i="1"/>
  <c r="E39" i="1"/>
  <c r="T38" i="1"/>
  <c r="S38" i="1"/>
  <c r="R38" i="1"/>
  <c r="Q38" i="1"/>
  <c r="P38" i="1"/>
  <c r="E38" i="1"/>
  <c r="S37" i="1"/>
  <c r="R37" i="1"/>
  <c r="Q37" i="1"/>
  <c r="P37" i="1"/>
  <c r="E37" i="1"/>
  <c r="U37" i="1" s="1"/>
  <c r="S36" i="1"/>
  <c r="R36" i="1"/>
  <c r="Q36" i="1"/>
  <c r="P36" i="1"/>
  <c r="E36" i="1"/>
  <c r="U36" i="1" s="1"/>
  <c r="S35" i="1"/>
  <c r="R35" i="1"/>
  <c r="Q35" i="1"/>
  <c r="P35" i="1"/>
  <c r="E35" i="1"/>
  <c r="T35" i="1" s="1"/>
  <c r="V33" i="1"/>
  <c r="O33" i="1"/>
  <c r="N33" i="1"/>
  <c r="M33" i="1"/>
  <c r="S33" i="1" s="1"/>
  <c r="L33" i="1"/>
  <c r="K33" i="1"/>
  <c r="J33" i="1"/>
  <c r="I33" i="1"/>
  <c r="H33" i="1"/>
  <c r="G33" i="1"/>
  <c r="F33" i="1"/>
  <c r="C33" i="1"/>
  <c r="E33" i="1" s="1"/>
  <c r="B33" i="1"/>
  <c r="S32" i="1"/>
  <c r="R32" i="1"/>
  <c r="Q32" i="1"/>
  <c r="P32" i="1"/>
  <c r="E32" i="1"/>
  <c r="W30" i="1"/>
  <c r="V30" i="1"/>
  <c r="O30" i="1"/>
  <c r="N30" i="1"/>
  <c r="M30" i="1"/>
  <c r="S30" i="1" s="1"/>
  <c r="L30" i="1"/>
  <c r="K30" i="1"/>
  <c r="J30" i="1"/>
  <c r="I30" i="1"/>
  <c r="Q30" i="1" s="1"/>
  <c r="H30" i="1"/>
  <c r="P30" i="1" s="1"/>
  <c r="G30" i="1"/>
  <c r="F30" i="1"/>
  <c r="C30" i="1"/>
  <c r="E30" i="1" s="1"/>
  <c r="B30" i="1"/>
  <c r="S29" i="1"/>
  <c r="R29" i="1"/>
  <c r="Q29" i="1"/>
  <c r="P29" i="1"/>
  <c r="E29" i="1"/>
  <c r="T29" i="1" s="1"/>
  <c r="S28" i="1"/>
  <c r="R28" i="1"/>
  <c r="Q28" i="1"/>
  <c r="P28" i="1"/>
  <c r="E28" i="1"/>
  <c r="U28" i="1" s="1"/>
  <c r="S27" i="1"/>
  <c r="R27" i="1"/>
  <c r="Q27" i="1"/>
  <c r="P27" i="1"/>
  <c r="E27" i="1"/>
  <c r="U27" i="1" s="1"/>
  <c r="S26" i="1"/>
  <c r="R26" i="1"/>
  <c r="Q26" i="1"/>
  <c r="P26" i="1"/>
  <c r="E26" i="1"/>
  <c r="U26" i="1" s="1"/>
  <c r="W24" i="1"/>
  <c r="V24" i="1"/>
  <c r="O24" i="1"/>
  <c r="N24" i="1"/>
  <c r="M24" i="1"/>
  <c r="S24" i="1" s="1"/>
  <c r="L24" i="1"/>
  <c r="R24" i="1" s="1"/>
  <c r="K24" i="1"/>
  <c r="J24" i="1"/>
  <c r="I24" i="1"/>
  <c r="H24" i="1"/>
  <c r="G24" i="1"/>
  <c r="F24" i="1"/>
  <c r="C24" i="1"/>
  <c r="E24" i="1" s="1"/>
  <c r="B24" i="1"/>
  <c r="S23" i="1"/>
  <c r="R23" i="1"/>
  <c r="Q23" i="1"/>
  <c r="P23" i="1"/>
  <c r="E23" i="1"/>
  <c r="U23" i="1" s="1"/>
  <c r="S22" i="1"/>
  <c r="R22" i="1"/>
  <c r="Q22" i="1"/>
  <c r="P22" i="1"/>
  <c r="E22" i="1"/>
  <c r="U22" i="1" s="1"/>
  <c r="S21" i="1"/>
  <c r="R21" i="1"/>
  <c r="Q21" i="1"/>
  <c r="P21" i="1"/>
  <c r="E21" i="1"/>
  <c r="S20" i="1"/>
  <c r="R20" i="1"/>
  <c r="Q20" i="1"/>
  <c r="P20" i="1"/>
  <c r="E20" i="1"/>
  <c r="T20" i="1" s="1"/>
  <c r="U19" i="1"/>
  <c r="T19" i="1"/>
  <c r="S19" i="1"/>
  <c r="R19" i="1"/>
  <c r="Q19" i="1"/>
  <c r="P19" i="1"/>
  <c r="E19" i="1"/>
  <c r="U18" i="1"/>
  <c r="T18" i="1"/>
  <c r="S18" i="1"/>
  <c r="R18" i="1"/>
  <c r="Q18" i="1"/>
  <c r="P18" i="1"/>
  <c r="E18" i="1"/>
  <c r="T17" i="1"/>
  <c r="S17" i="1"/>
  <c r="R17" i="1"/>
  <c r="Q17" i="1"/>
  <c r="P17" i="1"/>
  <c r="E17" i="1"/>
  <c r="U17" i="1" s="1"/>
  <c r="W15" i="1"/>
  <c r="V15" i="1"/>
  <c r="S15" i="1"/>
  <c r="R15" i="1"/>
  <c r="O15" i="1"/>
  <c r="N15" i="1"/>
  <c r="M15" i="1"/>
  <c r="L15" i="1"/>
  <c r="K15" i="1"/>
  <c r="J15" i="1"/>
  <c r="I15" i="1"/>
  <c r="Q15" i="1" s="1"/>
  <c r="H15" i="1"/>
  <c r="P15" i="1" s="1"/>
  <c r="G15" i="1"/>
  <c r="F15" i="1"/>
  <c r="C15" i="1"/>
  <c r="B15" i="1"/>
  <c r="E15" i="1" s="1"/>
  <c r="S14" i="1"/>
  <c r="R14" i="1"/>
  <c r="Q14" i="1"/>
  <c r="P14" i="1"/>
  <c r="E14" i="1"/>
  <c r="U14" i="1" s="1"/>
  <c r="S13" i="1"/>
  <c r="R13" i="1"/>
  <c r="Q13" i="1"/>
  <c r="U13" i="1" s="1"/>
  <c r="P13" i="1"/>
  <c r="E13" i="1"/>
  <c r="T13" i="1" s="1"/>
  <c r="T12" i="1"/>
  <c r="S12" i="1"/>
  <c r="R12" i="1"/>
  <c r="Q12" i="1"/>
  <c r="P12" i="1"/>
  <c r="E12" i="1"/>
  <c r="U12" i="1" s="1"/>
  <c r="S11" i="1"/>
  <c r="R11" i="1"/>
  <c r="Q11" i="1"/>
  <c r="P11" i="1"/>
  <c r="E11" i="1"/>
  <c r="T11" i="1" s="1"/>
  <c r="S10" i="1"/>
  <c r="R10" i="1"/>
  <c r="Q10" i="1"/>
  <c r="P10" i="1"/>
  <c r="E10" i="1"/>
  <c r="U10" i="1" s="1"/>
  <c r="S9" i="1"/>
  <c r="R9" i="1"/>
  <c r="Q9" i="1"/>
  <c r="P9" i="1"/>
  <c r="E9" i="1"/>
  <c r="U89" i="21" l="1"/>
  <c r="T89" i="21"/>
  <c r="U64" i="27"/>
  <c r="T64" i="27"/>
  <c r="U35" i="7"/>
  <c r="T35" i="7"/>
  <c r="U92" i="7"/>
  <c r="T92" i="7"/>
  <c r="U26" i="12"/>
  <c r="T26" i="12"/>
  <c r="U32" i="1"/>
  <c r="T63" i="1"/>
  <c r="U65" i="1"/>
  <c r="R72" i="1"/>
  <c r="T88" i="1"/>
  <c r="Q15" i="2"/>
  <c r="U15" i="2" s="1"/>
  <c r="T19" i="2"/>
  <c r="T27" i="2"/>
  <c r="P72" i="2"/>
  <c r="U10" i="3"/>
  <c r="T28" i="3"/>
  <c r="P30" i="3"/>
  <c r="P40" i="3"/>
  <c r="Q72" i="3"/>
  <c r="R15" i="4"/>
  <c r="P33" i="4"/>
  <c r="S72" i="4"/>
  <c r="T10" i="5"/>
  <c r="U21" i="5"/>
  <c r="Q24" i="5"/>
  <c r="P30" i="5"/>
  <c r="S53" i="5"/>
  <c r="R71" i="5"/>
  <c r="Q72" i="5"/>
  <c r="P15" i="6"/>
  <c r="Q30" i="6"/>
  <c r="U32" i="6"/>
  <c r="T65" i="7"/>
  <c r="U65" i="7"/>
  <c r="U38" i="8"/>
  <c r="T38" i="8"/>
  <c r="T89" i="8"/>
  <c r="U89" i="8"/>
  <c r="U56" i="9"/>
  <c r="T56" i="9"/>
  <c r="Q72" i="9"/>
  <c r="T13" i="10"/>
  <c r="U13" i="10"/>
  <c r="T94" i="11"/>
  <c r="U94" i="11"/>
  <c r="U87" i="12"/>
  <c r="T87" i="12"/>
  <c r="U91" i="12"/>
  <c r="T91" i="12"/>
  <c r="U88" i="13"/>
  <c r="T88" i="13"/>
  <c r="T48" i="14"/>
  <c r="U48" i="14"/>
  <c r="U69" i="15"/>
  <c r="T69" i="15"/>
  <c r="U91" i="15"/>
  <c r="T91" i="15"/>
  <c r="T52" i="16"/>
  <c r="U52" i="16"/>
  <c r="U65" i="17"/>
  <c r="T65" i="17"/>
  <c r="T57" i="19"/>
  <c r="U57" i="19"/>
  <c r="U50" i="10"/>
  <c r="T50" i="10"/>
  <c r="T32" i="13"/>
  <c r="U32" i="13"/>
  <c r="U29" i="18"/>
  <c r="T29" i="18"/>
  <c r="U11" i="7"/>
  <c r="T11" i="7"/>
  <c r="U70" i="7"/>
  <c r="T70" i="7"/>
  <c r="U92" i="8"/>
  <c r="T92" i="8"/>
  <c r="U44" i="9"/>
  <c r="T44" i="9"/>
  <c r="T14" i="1"/>
  <c r="U11" i="1"/>
  <c r="P33" i="1"/>
  <c r="T37" i="1"/>
  <c r="E53" i="1"/>
  <c r="R53" i="1"/>
  <c r="P66" i="1"/>
  <c r="S72" i="1"/>
  <c r="S73" i="1"/>
  <c r="U11" i="2"/>
  <c r="T14" i="2"/>
  <c r="P24" i="2"/>
  <c r="P30" i="2"/>
  <c r="E33" i="2"/>
  <c r="U33" i="2" s="1"/>
  <c r="E66" i="2"/>
  <c r="R66" i="2"/>
  <c r="Q72" i="2"/>
  <c r="P15" i="3"/>
  <c r="E24" i="3"/>
  <c r="Q30" i="3"/>
  <c r="U32" i="3"/>
  <c r="Q40" i="3"/>
  <c r="U40" i="3" s="1"/>
  <c r="E15" i="4"/>
  <c r="S15" i="4"/>
  <c r="Q33" i="4"/>
  <c r="U48" i="4"/>
  <c r="P66" i="4"/>
  <c r="P72" i="4"/>
  <c r="Q30" i="5"/>
  <c r="U39" i="5"/>
  <c r="P53" i="5"/>
  <c r="P66" i="5"/>
  <c r="U69" i="5"/>
  <c r="S73" i="5"/>
  <c r="U88" i="5"/>
  <c r="T91" i="5"/>
  <c r="Q15" i="6"/>
  <c r="U26" i="6"/>
  <c r="T29" i="6"/>
  <c r="P33" i="6"/>
  <c r="T37" i="6"/>
  <c r="T10" i="7"/>
  <c r="T17" i="7"/>
  <c r="U17" i="7"/>
  <c r="T20" i="7"/>
  <c r="Q30" i="7"/>
  <c r="U47" i="7"/>
  <c r="T47" i="7"/>
  <c r="P66" i="7"/>
  <c r="T69" i="7"/>
  <c r="U90" i="7"/>
  <c r="P71" i="9"/>
  <c r="P40" i="10"/>
  <c r="T58" i="10"/>
  <c r="U58" i="10"/>
  <c r="Q66" i="11"/>
  <c r="U18" i="12"/>
  <c r="T18" i="12"/>
  <c r="T70" i="12"/>
  <c r="U70" i="12"/>
  <c r="T12" i="13"/>
  <c r="U12" i="13"/>
  <c r="U43" i="14"/>
  <c r="T43" i="14"/>
  <c r="U64" i="15"/>
  <c r="T64" i="15"/>
  <c r="U48" i="7"/>
  <c r="T48" i="7"/>
  <c r="U43" i="18"/>
  <c r="T43" i="18"/>
  <c r="T45" i="27"/>
  <c r="U45" i="27"/>
  <c r="T28" i="1"/>
  <c r="E71" i="3"/>
  <c r="Q24" i="2"/>
  <c r="Q30" i="2"/>
  <c r="P40" i="2"/>
  <c r="Q15" i="3"/>
  <c r="U15" i="3" s="1"/>
  <c r="P71" i="3"/>
  <c r="Q66" i="4"/>
  <c r="P71" i="4"/>
  <c r="Q72" i="4"/>
  <c r="Q66" i="5"/>
  <c r="P71" i="5"/>
  <c r="P24" i="6"/>
  <c r="Q33" i="6"/>
  <c r="U33" i="6" s="1"/>
  <c r="P66" i="6"/>
  <c r="U88" i="6"/>
  <c r="T88" i="6"/>
  <c r="Q66" i="7"/>
  <c r="U91" i="7"/>
  <c r="T91" i="7"/>
  <c r="U17" i="8"/>
  <c r="T17" i="8"/>
  <c r="U49" i="8"/>
  <c r="T49" i="8"/>
  <c r="U63" i="8"/>
  <c r="T63" i="8"/>
  <c r="U39" i="9"/>
  <c r="T39" i="9"/>
  <c r="U43" i="9"/>
  <c r="T43" i="9"/>
  <c r="U69" i="9"/>
  <c r="T69" i="9"/>
  <c r="P59" i="10"/>
  <c r="U92" i="10"/>
  <c r="T92" i="10"/>
  <c r="U10" i="11"/>
  <c r="P71" i="12"/>
  <c r="U29" i="16"/>
  <c r="T29" i="16"/>
  <c r="U109" i="32"/>
  <c r="T109" i="32"/>
  <c r="U26" i="7"/>
  <c r="T26" i="7"/>
  <c r="U21" i="9"/>
  <c r="T21" i="9"/>
  <c r="U27" i="13"/>
  <c r="T27" i="13"/>
  <c r="Q66" i="1"/>
  <c r="T10" i="1"/>
  <c r="Q24" i="1"/>
  <c r="P40" i="1"/>
  <c r="T42" i="1"/>
  <c r="T50" i="1"/>
  <c r="P71" i="1"/>
  <c r="T9" i="2"/>
  <c r="T23" i="2"/>
  <c r="T32" i="2"/>
  <c r="Q40" i="2"/>
  <c r="T44" i="2"/>
  <c r="T52" i="2"/>
  <c r="U58" i="2"/>
  <c r="U64" i="2"/>
  <c r="E71" i="2"/>
  <c r="T91" i="2"/>
  <c r="T14" i="3"/>
  <c r="P33" i="3"/>
  <c r="T38" i="3"/>
  <c r="T49" i="3"/>
  <c r="T56" i="3"/>
  <c r="Q71" i="3"/>
  <c r="E72" i="3"/>
  <c r="U90" i="3"/>
  <c r="T93" i="3"/>
  <c r="T27" i="4"/>
  <c r="U32" i="4"/>
  <c r="T46" i="4"/>
  <c r="T55" i="4"/>
  <c r="E67" i="4"/>
  <c r="Q71" i="4"/>
  <c r="E73" i="4"/>
  <c r="T18" i="5"/>
  <c r="T28" i="5"/>
  <c r="T37" i="5"/>
  <c r="T47" i="5"/>
  <c r="T65" i="5"/>
  <c r="T70" i="5"/>
  <c r="Q71" i="5"/>
  <c r="U10" i="6"/>
  <c r="T13" i="6"/>
  <c r="T19" i="6"/>
  <c r="Q24" i="6"/>
  <c r="T43" i="6"/>
  <c r="T62" i="7"/>
  <c r="U64" i="7"/>
  <c r="T64" i="7"/>
  <c r="U37" i="8"/>
  <c r="T37" i="8"/>
  <c r="U55" i="8"/>
  <c r="U55" i="9"/>
  <c r="T55" i="9"/>
  <c r="U63" i="9"/>
  <c r="U12" i="10"/>
  <c r="T12" i="10"/>
  <c r="U56" i="10"/>
  <c r="U42" i="12"/>
  <c r="T42" i="12"/>
  <c r="U61" i="13"/>
  <c r="T61" i="13"/>
  <c r="U12" i="15"/>
  <c r="T12" i="15"/>
  <c r="U48" i="15"/>
  <c r="T48" i="15"/>
  <c r="P24" i="1"/>
  <c r="U20" i="1"/>
  <c r="R30" i="1"/>
  <c r="Q40" i="1"/>
  <c r="T55" i="1"/>
  <c r="Q59" i="1"/>
  <c r="Q71" i="1"/>
  <c r="P72" i="1"/>
  <c r="T94" i="1"/>
  <c r="S15" i="2"/>
  <c r="T22" i="2"/>
  <c r="U36" i="2"/>
  <c r="T39" i="2"/>
  <c r="T57" i="2"/>
  <c r="T63" i="2"/>
  <c r="U65" i="2"/>
  <c r="P24" i="3"/>
  <c r="Q33" i="3"/>
  <c r="T37" i="3"/>
  <c r="T55" i="3"/>
  <c r="R66" i="3"/>
  <c r="T89" i="3"/>
  <c r="P15" i="4"/>
  <c r="T19" i="4"/>
  <c r="P24" i="4"/>
  <c r="T26" i="4"/>
  <c r="P30" i="4"/>
  <c r="T45" i="4"/>
  <c r="U51" i="4"/>
  <c r="T70" i="4"/>
  <c r="S73" i="4"/>
  <c r="U93" i="4"/>
  <c r="P15" i="5"/>
  <c r="T17" i="5"/>
  <c r="T27" i="5"/>
  <c r="T36" i="5"/>
  <c r="T64" i="5"/>
  <c r="S72" i="5"/>
  <c r="T9" i="6"/>
  <c r="T18" i="6"/>
  <c r="P40" i="6"/>
  <c r="T42" i="6"/>
  <c r="T51" i="6"/>
  <c r="S53" i="6"/>
  <c r="U62" i="6"/>
  <c r="T65" i="6"/>
  <c r="U12" i="7"/>
  <c r="T12" i="7"/>
  <c r="U27" i="7"/>
  <c r="T27" i="7"/>
  <c r="U36" i="7"/>
  <c r="T36" i="7"/>
  <c r="P40" i="7"/>
  <c r="R71" i="7"/>
  <c r="R72" i="7"/>
  <c r="U14" i="8"/>
  <c r="R33" i="8"/>
  <c r="U51" i="8"/>
  <c r="T56" i="8"/>
  <c r="U56" i="8"/>
  <c r="U93" i="8"/>
  <c r="T93" i="8"/>
  <c r="U22" i="9"/>
  <c r="T22" i="9"/>
  <c r="Q24" i="9"/>
  <c r="Q33" i="9"/>
  <c r="T64" i="9"/>
  <c r="U64" i="9"/>
  <c r="T23" i="10"/>
  <c r="U23" i="10"/>
  <c r="P53" i="10"/>
  <c r="U90" i="10"/>
  <c r="U17" i="11"/>
  <c r="T17" i="11"/>
  <c r="U12" i="12"/>
  <c r="T12" i="12"/>
  <c r="U38" i="12"/>
  <c r="U20" i="14"/>
  <c r="R72" i="14"/>
  <c r="T87" i="9"/>
  <c r="U87" i="9"/>
  <c r="T28" i="11"/>
  <c r="U28" i="11"/>
  <c r="Q33" i="1"/>
  <c r="T23" i="1"/>
  <c r="U38" i="1"/>
  <c r="U21" i="1"/>
  <c r="U29" i="1"/>
  <c r="R33" i="1"/>
  <c r="E66" i="1"/>
  <c r="R66" i="1"/>
  <c r="Q72" i="1"/>
  <c r="E24" i="2"/>
  <c r="E30" i="2"/>
  <c r="U30" i="2" s="1"/>
  <c r="P33" i="2"/>
  <c r="T43" i="2"/>
  <c r="U48" i="2"/>
  <c r="T51" i="2"/>
  <c r="E53" i="2"/>
  <c r="P66" i="2"/>
  <c r="U87" i="2"/>
  <c r="T90" i="2"/>
  <c r="U11" i="3"/>
  <c r="E15" i="3"/>
  <c r="U21" i="3"/>
  <c r="Q24" i="3"/>
  <c r="U45" i="3"/>
  <c r="T48" i="3"/>
  <c r="U65" i="3"/>
  <c r="U12" i="4"/>
  <c r="Q15" i="4"/>
  <c r="Q24" i="4"/>
  <c r="Q30" i="4"/>
  <c r="P40" i="4"/>
  <c r="T51" i="4"/>
  <c r="E66" i="4"/>
  <c r="E72" i="4"/>
  <c r="Q15" i="5"/>
  <c r="U15" i="5" s="1"/>
  <c r="S33" i="5"/>
  <c r="T46" i="5"/>
  <c r="E53" i="5"/>
  <c r="R53" i="5"/>
  <c r="E66" i="5"/>
  <c r="S15" i="6"/>
  <c r="R33" i="6"/>
  <c r="Q40" i="6"/>
  <c r="T52" i="6"/>
  <c r="P59" i="6"/>
  <c r="P72" i="6"/>
  <c r="Q73" i="6"/>
  <c r="U87" i="6"/>
  <c r="T87" i="6"/>
  <c r="S71" i="7"/>
  <c r="E15" i="8"/>
  <c r="P24" i="8"/>
  <c r="U48" i="8"/>
  <c r="T48" i="8"/>
  <c r="Q53" i="8"/>
  <c r="T48" i="9"/>
  <c r="U48" i="9"/>
  <c r="U90" i="9"/>
  <c r="T90" i="9"/>
  <c r="P24" i="10"/>
  <c r="Q30" i="11"/>
  <c r="P40" i="13"/>
  <c r="E15" i="11"/>
  <c r="T32" i="11"/>
  <c r="E71" i="13"/>
  <c r="E72" i="13"/>
  <c r="U58" i="14"/>
  <c r="T58" i="14"/>
  <c r="U92" i="14"/>
  <c r="T92" i="14"/>
  <c r="E15" i="15"/>
  <c r="T20" i="15"/>
  <c r="U47" i="16"/>
  <c r="T47" i="16"/>
  <c r="T89" i="20"/>
  <c r="U89" i="20"/>
  <c r="U64" i="21"/>
  <c r="T64" i="21"/>
  <c r="U70" i="24"/>
  <c r="T70" i="24"/>
  <c r="T49" i="26"/>
  <c r="U49" i="26"/>
  <c r="U93" i="29"/>
  <c r="T93" i="29"/>
  <c r="U62" i="30"/>
  <c r="T62" i="30"/>
  <c r="T14" i="34"/>
  <c r="U14" i="34"/>
  <c r="U55" i="35"/>
  <c r="T55" i="35"/>
  <c r="U94" i="19"/>
  <c r="T94" i="19"/>
  <c r="U47" i="21"/>
  <c r="T47" i="21"/>
  <c r="U48" i="23"/>
  <c r="T48" i="23"/>
  <c r="U32" i="8"/>
  <c r="Q40" i="8"/>
  <c r="P40" i="9"/>
  <c r="T40" i="9" s="1"/>
  <c r="T51" i="9"/>
  <c r="Q71" i="9"/>
  <c r="Q24" i="10"/>
  <c r="E66" i="10"/>
  <c r="P72" i="10"/>
  <c r="P33" i="11"/>
  <c r="P30" i="12"/>
  <c r="U19" i="14"/>
  <c r="T19" i="14"/>
  <c r="U70" i="14"/>
  <c r="T70" i="14"/>
  <c r="U90" i="15"/>
  <c r="T90" i="15"/>
  <c r="U37" i="16"/>
  <c r="T37" i="16"/>
  <c r="U50" i="19"/>
  <c r="T50" i="19"/>
  <c r="U91" i="20"/>
  <c r="T91" i="20"/>
  <c r="T61" i="22"/>
  <c r="U61" i="22"/>
  <c r="U91" i="22"/>
  <c r="T91" i="22"/>
  <c r="Q71" i="6"/>
  <c r="R73" i="6"/>
  <c r="T28" i="7"/>
  <c r="E30" i="7"/>
  <c r="U37" i="7"/>
  <c r="Q40" i="7"/>
  <c r="U49" i="7"/>
  <c r="R53" i="7"/>
  <c r="P71" i="7"/>
  <c r="P72" i="7"/>
  <c r="P33" i="8"/>
  <c r="T39" i="8"/>
  <c r="T50" i="8"/>
  <c r="R71" i="8"/>
  <c r="S15" i="9"/>
  <c r="E30" i="9"/>
  <c r="T38" i="9"/>
  <c r="Q40" i="9"/>
  <c r="R15" i="10"/>
  <c r="T32" i="10"/>
  <c r="Q72" i="10"/>
  <c r="Q33" i="11"/>
  <c r="R67" i="11"/>
  <c r="U20" i="12"/>
  <c r="Q30" i="12"/>
  <c r="U32" i="12"/>
  <c r="U36" i="12"/>
  <c r="Q33" i="13"/>
  <c r="R15" i="14"/>
  <c r="U26" i="14"/>
  <c r="T26" i="14"/>
  <c r="R33" i="14"/>
  <c r="U52" i="14"/>
  <c r="T52" i="14"/>
  <c r="P72" i="14"/>
  <c r="U14" i="15"/>
  <c r="T14" i="15"/>
  <c r="S71" i="15"/>
  <c r="T46" i="17"/>
  <c r="U46" i="17"/>
  <c r="E66" i="18"/>
  <c r="E59" i="6"/>
  <c r="E72" i="6"/>
  <c r="Q71" i="7"/>
  <c r="Q72" i="7"/>
  <c r="P15" i="8"/>
  <c r="Q33" i="8"/>
  <c r="U36" i="8"/>
  <c r="P72" i="8"/>
  <c r="E24" i="9"/>
  <c r="E33" i="9"/>
  <c r="R33" i="9"/>
  <c r="E59" i="9"/>
  <c r="E40" i="10"/>
  <c r="P15" i="11"/>
  <c r="Q40" i="11"/>
  <c r="E66" i="11"/>
  <c r="Q73" i="11"/>
  <c r="S24" i="12"/>
  <c r="U69" i="12"/>
  <c r="U26" i="13"/>
  <c r="T26" i="13"/>
  <c r="P71" i="13"/>
  <c r="U87" i="13"/>
  <c r="T87" i="13"/>
  <c r="Q71" i="14"/>
  <c r="P15" i="15"/>
  <c r="E33" i="15"/>
  <c r="Q30" i="16"/>
  <c r="U64" i="17"/>
  <c r="T64" i="17"/>
  <c r="T90" i="21"/>
  <c r="U90" i="21"/>
  <c r="T14" i="22"/>
  <c r="U14" i="22"/>
  <c r="T88" i="23"/>
  <c r="U88" i="23"/>
  <c r="P15" i="7"/>
  <c r="P24" i="7"/>
  <c r="P33" i="7"/>
  <c r="U44" i="7"/>
  <c r="S67" i="7"/>
  <c r="S73" i="7"/>
  <c r="Q15" i="8"/>
  <c r="P30" i="8"/>
  <c r="Q72" i="8"/>
  <c r="S53" i="9"/>
  <c r="S72" i="9"/>
  <c r="U10" i="10"/>
  <c r="T22" i="10"/>
  <c r="Q33" i="10"/>
  <c r="T38" i="10"/>
  <c r="T46" i="10"/>
  <c r="T57" i="10"/>
  <c r="P66" i="10"/>
  <c r="P71" i="10"/>
  <c r="T91" i="10"/>
  <c r="Q15" i="11"/>
  <c r="T27" i="11"/>
  <c r="U29" i="11"/>
  <c r="U32" i="11"/>
  <c r="U48" i="11"/>
  <c r="Q59" i="11"/>
  <c r="P72" i="11"/>
  <c r="P15" i="12"/>
  <c r="T15" i="12" s="1"/>
  <c r="P24" i="12"/>
  <c r="P33" i="12"/>
  <c r="T45" i="12"/>
  <c r="U64" i="12"/>
  <c r="T64" i="12"/>
  <c r="Q66" i="12"/>
  <c r="R40" i="13"/>
  <c r="T46" i="13"/>
  <c r="Q71" i="13"/>
  <c r="U10" i="14"/>
  <c r="U14" i="14"/>
  <c r="T14" i="14"/>
  <c r="U18" i="14"/>
  <c r="T18" i="14"/>
  <c r="T63" i="14"/>
  <c r="U69" i="14"/>
  <c r="T69" i="14"/>
  <c r="T93" i="14"/>
  <c r="U93" i="14"/>
  <c r="U26" i="15"/>
  <c r="T26" i="15"/>
  <c r="T46" i="19"/>
  <c r="U46" i="19"/>
  <c r="U28" i="21"/>
  <c r="T28" i="21"/>
  <c r="U65" i="21"/>
  <c r="T65" i="21"/>
  <c r="U20" i="23"/>
  <c r="T20" i="23"/>
  <c r="Q66" i="6"/>
  <c r="E71" i="6"/>
  <c r="R71" i="6"/>
  <c r="Q15" i="7"/>
  <c r="Q24" i="7"/>
  <c r="Q33" i="7"/>
  <c r="T44" i="7"/>
  <c r="U52" i="7"/>
  <c r="Q30" i="8"/>
  <c r="P53" i="8"/>
  <c r="P15" i="9"/>
  <c r="T15" i="9" s="1"/>
  <c r="P30" i="9"/>
  <c r="Q73" i="9"/>
  <c r="U36" i="10"/>
  <c r="Q71" i="10"/>
  <c r="E72" i="10"/>
  <c r="P24" i="11"/>
  <c r="P30" i="11"/>
  <c r="E33" i="11"/>
  <c r="U33" i="11" s="1"/>
  <c r="R33" i="11"/>
  <c r="Q15" i="12"/>
  <c r="T19" i="12"/>
  <c r="U19" i="12"/>
  <c r="P40" i="12"/>
  <c r="S71" i="12"/>
  <c r="E33" i="13"/>
  <c r="R33" i="13"/>
  <c r="E40" i="13"/>
  <c r="T11" i="14"/>
  <c r="U11" i="14"/>
  <c r="U51" i="14"/>
  <c r="T51" i="14"/>
  <c r="Q66" i="14"/>
  <c r="U11" i="16"/>
  <c r="T11" i="16"/>
  <c r="U13" i="17"/>
  <c r="T13" i="17"/>
  <c r="U23" i="17"/>
  <c r="T23" i="17"/>
  <c r="U17" i="18"/>
  <c r="T17" i="18"/>
  <c r="T49" i="18"/>
  <c r="U49" i="18"/>
  <c r="U65" i="18"/>
  <c r="T65" i="18"/>
  <c r="T89" i="18"/>
  <c r="U89" i="18"/>
  <c r="T51" i="21"/>
  <c r="U51" i="21"/>
  <c r="U37" i="22"/>
  <c r="T37" i="22"/>
  <c r="P71" i="15"/>
  <c r="P72" i="15"/>
  <c r="Q24" i="16"/>
  <c r="S33" i="16"/>
  <c r="U27" i="17"/>
  <c r="T27" i="17"/>
  <c r="P66" i="17"/>
  <c r="Q40" i="18"/>
  <c r="U55" i="18"/>
  <c r="T55" i="18"/>
  <c r="T11" i="19"/>
  <c r="U11" i="19"/>
  <c r="T22" i="19"/>
  <c r="U22" i="19"/>
  <c r="U70" i="20"/>
  <c r="T70" i="20"/>
  <c r="U13" i="21"/>
  <c r="T13" i="21"/>
  <c r="S73" i="22"/>
  <c r="U42" i="25"/>
  <c r="T42" i="25"/>
  <c r="T57" i="25"/>
  <c r="U57" i="25"/>
  <c r="U69" i="25"/>
  <c r="T69" i="25"/>
  <c r="T46" i="26"/>
  <c r="U46" i="26"/>
  <c r="T37" i="27"/>
  <c r="U37" i="27"/>
  <c r="T57" i="27"/>
  <c r="U57" i="27"/>
  <c r="T56" i="28"/>
  <c r="U56" i="28"/>
  <c r="T108" i="1"/>
  <c r="U108" i="1"/>
  <c r="U107" i="14"/>
  <c r="T107" i="14"/>
  <c r="Q33" i="12"/>
  <c r="S40" i="12"/>
  <c r="P66" i="12"/>
  <c r="Q71" i="12"/>
  <c r="T20" i="13"/>
  <c r="U21" i="13"/>
  <c r="U29" i="13"/>
  <c r="E73" i="13"/>
  <c r="R73" i="13"/>
  <c r="S33" i="14"/>
  <c r="P53" i="14"/>
  <c r="R67" i="14"/>
  <c r="P71" i="14"/>
  <c r="T94" i="14"/>
  <c r="T10" i="15"/>
  <c r="S15" i="15"/>
  <c r="Q72" i="15"/>
  <c r="T23" i="16"/>
  <c r="E30" i="16"/>
  <c r="U30" i="16" s="1"/>
  <c r="R33" i="16"/>
  <c r="T36" i="16"/>
  <c r="U88" i="16"/>
  <c r="T88" i="16"/>
  <c r="U63" i="17"/>
  <c r="T94" i="17"/>
  <c r="U94" i="17"/>
  <c r="E15" i="18"/>
  <c r="U36" i="18"/>
  <c r="T36" i="18"/>
  <c r="U51" i="18"/>
  <c r="T51" i="18"/>
  <c r="U19" i="20"/>
  <c r="T19" i="20"/>
  <c r="Q33" i="21"/>
  <c r="T19" i="24"/>
  <c r="U19" i="24"/>
  <c r="T28" i="24"/>
  <c r="U28" i="24"/>
  <c r="U43" i="24"/>
  <c r="T43" i="24"/>
  <c r="Q33" i="26"/>
  <c r="P24" i="14"/>
  <c r="Q30" i="14"/>
  <c r="Q59" i="14"/>
  <c r="Q15" i="15"/>
  <c r="Q33" i="15"/>
  <c r="Q71" i="15"/>
  <c r="P33" i="16"/>
  <c r="U26" i="17"/>
  <c r="T26" i="17"/>
  <c r="U58" i="17"/>
  <c r="T58" i="17"/>
  <c r="U18" i="18"/>
  <c r="T18" i="18"/>
  <c r="U12" i="20"/>
  <c r="T12" i="20"/>
  <c r="U39" i="20"/>
  <c r="T39" i="20"/>
  <c r="U69" i="20"/>
  <c r="T69" i="20"/>
  <c r="U19" i="21"/>
  <c r="T19" i="21"/>
  <c r="U29" i="21"/>
  <c r="T29" i="21"/>
  <c r="U29" i="22"/>
  <c r="T29" i="22"/>
  <c r="T12" i="24"/>
  <c r="U12" i="24"/>
  <c r="E59" i="11"/>
  <c r="P66" i="11"/>
  <c r="P71" i="11"/>
  <c r="Q72" i="11"/>
  <c r="U10" i="12"/>
  <c r="E24" i="12"/>
  <c r="T38" i="12"/>
  <c r="E71" i="12"/>
  <c r="P24" i="13"/>
  <c r="E53" i="13"/>
  <c r="P66" i="13"/>
  <c r="Q24" i="14"/>
  <c r="R73" i="14"/>
  <c r="E53" i="15"/>
  <c r="E71" i="15"/>
  <c r="S24" i="16"/>
  <c r="Q33" i="16"/>
  <c r="U35" i="16"/>
  <c r="P66" i="16"/>
  <c r="U87" i="16"/>
  <c r="T87" i="16"/>
  <c r="S67" i="17"/>
  <c r="E73" i="17"/>
  <c r="U50" i="18"/>
  <c r="T50" i="18"/>
  <c r="Q30" i="19"/>
  <c r="U9" i="20"/>
  <c r="T9" i="20"/>
  <c r="U64" i="20"/>
  <c r="T64" i="20"/>
  <c r="Q66" i="20"/>
  <c r="U70" i="21"/>
  <c r="T70" i="21"/>
  <c r="R71" i="21"/>
  <c r="R15" i="22"/>
  <c r="Q24" i="22"/>
  <c r="U62" i="22"/>
  <c r="T62" i="22"/>
  <c r="R67" i="12"/>
  <c r="S73" i="12"/>
  <c r="P15" i="13"/>
  <c r="Q24" i="13"/>
  <c r="Q66" i="13"/>
  <c r="R72" i="13"/>
  <c r="R40" i="14"/>
  <c r="E53" i="14"/>
  <c r="E71" i="14"/>
  <c r="P30" i="16"/>
  <c r="U63" i="16"/>
  <c r="T63" i="16"/>
  <c r="U35" i="17"/>
  <c r="R40" i="17"/>
  <c r="T47" i="17"/>
  <c r="U47" i="17"/>
  <c r="P59" i="17"/>
  <c r="R30" i="18"/>
  <c r="T56" i="18"/>
  <c r="U56" i="18"/>
  <c r="P72" i="18"/>
  <c r="U27" i="20"/>
  <c r="T27" i="20"/>
  <c r="U90" i="20"/>
  <c r="T90" i="20"/>
  <c r="U14" i="21"/>
  <c r="T14" i="21"/>
  <c r="U27" i="21"/>
  <c r="T52" i="21"/>
  <c r="U52" i="21"/>
  <c r="U48" i="22"/>
  <c r="U13" i="23"/>
  <c r="T13" i="23"/>
  <c r="T52" i="23"/>
  <c r="U52" i="23"/>
  <c r="E33" i="19"/>
  <c r="Q40" i="19"/>
  <c r="Q24" i="20"/>
  <c r="Q33" i="20"/>
  <c r="P30" i="21"/>
  <c r="U36" i="21"/>
  <c r="P66" i="21"/>
  <c r="R67" i="22"/>
  <c r="P15" i="23"/>
  <c r="U32" i="23"/>
  <c r="P33" i="23"/>
  <c r="U36" i="23"/>
  <c r="T45" i="23"/>
  <c r="U45" i="23"/>
  <c r="Q72" i="23"/>
  <c r="Q33" i="24"/>
  <c r="P66" i="24"/>
  <c r="U92" i="24"/>
  <c r="T92" i="24"/>
  <c r="T62" i="26"/>
  <c r="U62" i="26"/>
  <c r="U48" i="30"/>
  <c r="T48" i="30"/>
  <c r="U42" i="31"/>
  <c r="T42" i="31"/>
  <c r="U43" i="32"/>
  <c r="T43" i="32"/>
  <c r="U55" i="32"/>
  <c r="T55" i="32"/>
  <c r="U92" i="32"/>
  <c r="T92" i="32"/>
  <c r="U23" i="33"/>
  <c r="T23" i="33"/>
  <c r="U27" i="34"/>
  <c r="T27" i="34"/>
  <c r="U39" i="35"/>
  <c r="T39" i="35"/>
  <c r="T18" i="36"/>
  <c r="U18" i="36"/>
  <c r="U57" i="37"/>
  <c r="T57" i="37"/>
  <c r="E67" i="16"/>
  <c r="E72" i="16"/>
  <c r="E73" i="16"/>
  <c r="Q59" i="17"/>
  <c r="E71" i="17"/>
  <c r="T27" i="19"/>
  <c r="E71" i="19"/>
  <c r="U13" i="20"/>
  <c r="T23" i="20"/>
  <c r="Q40" i="20"/>
  <c r="Q71" i="20"/>
  <c r="E73" i="20"/>
  <c r="Q15" i="21"/>
  <c r="T23" i="21"/>
  <c r="Q30" i="21"/>
  <c r="T37" i="21"/>
  <c r="T48" i="21"/>
  <c r="P71" i="21"/>
  <c r="Q72" i="21"/>
  <c r="Q30" i="22"/>
  <c r="Q15" i="23"/>
  <c r="U15" i="23" s="1"/>
  <c r="Q33" i="23"/>
  <c r="P53" i="24"/>
  <c r="U90" i="25"/>
  <c r="T90" i="25"/>
  <c r="U57" i="26"/>
  <c r="T57" i="26"/>
  <c r="U11" i="28"/>
  <c r="T11" i="28"/>
  <c r="P30" i="18"/>
  <c r="E33" i="21"/>
  <c r="T35" i="21"/>
  <c r="T21" i="22"/>
  <c r="E24" i="22"/>
  <c r="S71" i="22"/>
  <c r="P40" i="23"/>
  <c r="Q40" i="24"/>
  <c r="U51" i="24"/>
  <c r="T51" i="24"/>
  <c r="T91" i="26"/>
  <c r="U91" i="26"/>
  <c r="T36" i="28"/>
  <c r="U36" i="28"/>
  <c r="T55" i="28"/>
  <c r="U55" i="28"/>
  <c r="S71" i="16"/>
  <c r="S15" i="17"/>
  <c r="P15" i="18"/>
  <c r="R33" i="18"/>
  <c r="E24" i="19"/>
  <c r="P33" i="19"/>
  <c r="R40" i="19"/>
  <c r="P72" i="19"/>
  <c r="R67" i="20"/>
  <c r="E67" i="21"/>
  <c r="S73" i="21"/>
  <c r="Q33" i="22"/>
  <c r="U35" i="22"/>
  <c r="P66" i="22"/>
  <c r="P71" i="22"/>
  <c r="S71" i="24"/>
  <c r="T47" i="25"/>
  <c r="U47" i="25"/>
  <c r="U58" i="25"/>
  <c r="T58" i="25"/>
  <c r="Q71" i="28"/>
  <c r="U10" i="17"/>
  <c r="Q24" i="17"/>
  <c r="E66" i="17"/>
  <c r="Q15" i="18"/>
  <c r="P66" i="18"/>
  <c r="R72" i="18"/>
  <c r="R15" i="19"/>
  <c r="P30" i="19"/>
  <c r="Q33" i="19"/>
  <c r="S40" i="19"/>
  <c r="S24" i="20"/>
  <c r="R40" i="20"/>
  <c r="E71" i="20"/>
  <c r="R71" i="20"/>
  <c r="E15" i="21"/>
  <c r="R15" i="21"/>
  <c r="E30" i="21"/>
  <c r="E53" i="21"/>
  <c r="E66" i="21"/>
  <c r="S67" i="21"/>
  <c r="E72" i="21"/>
  <c r="R72" i="21"/>
  <c r="E30" i="22"/>
  <c r="E73" i="22"/>
  <c r="S24" i="23"/>
  <c r="Q15" i="24"/>
  <c r="T20" i="24"/>
  <c r="Q33" i="25"/>
  <c r="U89" i="25"/>
  <c r="T89" i="25"/>
  <c r="T22" i="26"/>
  <c r="U22" i="26"/>
  <c r="Q66" i="26"/>
  <c r="R71" i="26"/>
  <c r="T13" i="27"/>
  <c r="U13" i="27"/>
  <c r="U48" i="27"/>
  <c r="T48" i="27"/>
  <c r="P40" i="24"/>
  <c r="R72" i="24"/>
  <c r="U10" i="25"/>
  <c r="P24" i="25"/>
  <c r="P33" i="25"/>
  <c r="T33" i="25" s="1"/>
  <c r="E40" i="25"/>
  <c r="U43" i="25"/>
  <c r="S53" i="25"/>
  <c r="P66" i="25"/>
  <c r="P72" i="25"/>
  <c r="T28" i="26"/>
  <c r="P33" i="26"/>
  <c r="S40" i="26"/>
  <c r="E53" i="26"/>
  <c r="Q59" i="26"/>
  <c r="E67" i="26"/>
  <c r="T93" i="26"/>
  <c r="T21" i="27"/>
  <c r="U21" i="27"/>
  <c r="E24" i="27"/>
  <c r="P66" i="27"/>
  <c r="T94" i="27"/>
  <c r="U94" i="27"/>
  <c r="U23" i="28"/>
  <c r="T23" i="28"/>
  <c r="U39" i="28"/>
  <c r="T39" i="28"/>
  <c r="U43" i="28"/>
  <c r="T43" i="28"/>
  <c r="T11" i="29"/>
  <c r="U11" i="29"/>
  <c r="U37" i="29"/>
  <c r="T37" i="29"/>
  <c r="E73" i="29"/>
  <c r="T43" i="33"/>
  <c r="U43" i="33"/>
  <c r="T93" i="33"/>
  <c r="U93" i="33"/>
  <c r="T51" i="34"/>
  <c r="U51" i="34"/>
  <c r="U98" i="40"/>
  <c r="T98" i="40"/>
  <c r="U114" i="36"/>
  <c r="T114" i="36"/>
  <c r="T98" i="35"/>
  <c r="U98" i="35"/>
  <c r="U21" i="22"/>
  <c r="U87" i="22"/>
  <c r="E30" i="23"/>
  <c r="T32" i="23"/>
  <c r="T36" i="23"/>
  <c r="E53" i="23"/>
  <c r="E71" i="23"/>
  <c r="S71" i="23"/>
  <c r="P72" i="23"/>
  <c r="U20" i="24"/>
  <c r="P33" i="24"/>
  <c r="Q66" i="24"/>
  <c r="P72" i="24"/>
  <c r="R30" i="25"/>
  <c r="U51" i="25"/>
  <c r="Q59" i="25"/>
  <c r="S67" i="25"/>
  <c r="Q71" i="25"/>
  <c r="E73" i="25"/>
  <c r="S73" i="25"/>
  <c r="U92" i="25"/>
  <c r="U14" i="26"/>
  <c r="E24" i="26"/>
  <c r="T24" i="26" s="1"/>
  <c r="S71" i="26"/>
  <c r="T92" i="26"/>
  <c r="T14" i="27"/>
  <c r="T20" i="27"/>
  <c r="T32" i="27"/>
  <c r="R67" i="27"/>
  <c r="R71" i="27"/>
  <c r="P66" i="28"/>
  <c r="U90" i="28"/>
  <c r="T90" i="28"/>
  <c r="U18" i="29"/>
  <c r="T18" i="29"/>
  <c r="U32" i="29"/>
  <c r="T32" i="29"/>
  <c r="T69" i="29"/>
  <c r="T23" i="30"/>
  <c r="U23" i="30"/>
  <c r="T35" i="30"/>
  <c r="T57" i="30"/>
  <c r="U57" i="30"/>
  <c r="U61" i="30"/>
  <c r="T61" i="30"/>
  <c r="U14" i="31"/>
  <c r="T14" i="31"/>
  <c r="U32" i="31"/>
  <c r="E15" i="32"/>
  <c r="U19" i="32"/>
  <c r="T19" i="32"/>
  <c r="E33" i="32"/>
  <c r="T89" i="32"/>
  <c r="U89" i="32"/>
  <c r="T52" i="33"/>
  <c r="U56" i="33"/>
  <c r="T56" i="33"/>
  <c r="R73" i="33"/>
  <c r="U89" i="33"/>
  <c r="T89" i="33"/>
  <c r="U35" i="34"/>
  <c r="T35" i="34"/>
  <c r="E24" i="35"/>
  <c r="U24" i="35" s="1"/>
  <c r="U52" i="37"/>
  <c r="T52" i="37"/>
  <c r="U114" i="17"/>
  <c r="T114" i="17"/>
  <c r="U101" i="16"/>
  <c r="T101" i="16"/>
  <c r="U106" i="16"/>
  <c r="T106" i="16"/>
  <c r="Q59" i="24"/>
  <c r="Q71" i="24"/>
  <c r="Q72" i="24"/>
  <c r="R15" i="25"/>
  <c r="P71" i="26"/>
  <c r="P24" i="27"/>
  <c r="P72" i="27"/>
  <c r="U87" i="27"/>
  <c r="T87" i="27"/>
  <c r="U93" i="27"/>
  <c r="T93" i="27"/>
  <c r="U19" i="28"/>
  <c r="T19" i="28"/>
  <c r="U28" i="29"/>
  <c r="T28" i="29"/>
  <c r="U12" i="30"/>
  <c r="T12" i="30"/>
  <c r="U19" i="30"/>
  <c r="T19" i="30"/>
  <c r="T64" i="32"/>
  <c r="U64" i="32"/>
  <c r="T22" i="34"/>
  <c r="U22" i="34"/>
  <c r="T89" i="36"/>
  <c r="U89" i="36"/>
  <c r="U64" i="39"/>
  <c r="T64" i="39"/>
  <c r="U69" i="40"/>
  <c r="T69" i="40"/>
  <c r="U106" i="1"/>
  <c r="T106" i="1"/>
  <c r="P30" i="25"/>
  <c r="T30" i="25" s="1"/>
  <c r="R33" i="25"/>
  <c r="P40" i="25"/>
  <c r="R33" i="26"/>
  <c r="P40" i="27"/>
  <c r="Q72" i="27"/>
  <c r="T90" i="27"/>
  <c r="U90" i="27"/>
  <c r="T12" i="28"/>
  <c r="U12" i="28"/>
  <c r="U35" i="28"/>
  <c r="T35" i="28"/>
  <c r="T64" i="28"/>
  <c r="U64" i="28"/>
  <c r="Q15" i="29"/>
  <c r="T63" i="29"/>
  <c r="U63" i="29"/>
  <c r="T70" i="30"/>
  <c r="U70" i="30"/>
  <c r="T28" i="32"/>
  <c r="U28" i="32"/>
  <c r="U22" i="33"/>
  <c r="T22" i="33"/>
  <c r="U35" i="33"/>
  <c r="T35" i="33"/>
  <c r="T19" i="34"/>
  <c r="U19" i="34"/>
  <c r="E40" i="34"/>
  <c r="T17" i="35"/>
  <c r="U17" i="35"/>
  <c r="U46" i="39"/>
  <c r="T46" i="39"/>
  <c r="U103" i="23"/>
  <c r="T103" i="23"/>
  <c r="L113" i="22"/>
  <c r="R113" i="22" s="1"/>
  <c r="R96" i="22"/>
  <c r="T108" i="22"/>
  <c r="U108" i="22"/>
  <c r="U10" i="22"/>
  <c r="P33" i="22"/>
  <c r="E40" i="22"/>
  <c r="P59" i="22"/>
  <c r="R72" i="22"/>
  <c r="T58" i="24"/>
  <c r="P15" i="25"/>
  <c r="Q40" i="25"/>
  <c r="R53" i="25"/>
  <c r="U64" i="25"/>
  <c r="E71" i="25"/>
  <c r="T94" i="25"/>
  <c r="T10" i="26"/>
  <c r="T12" i="26"/>
  <c r="R15" i="26"/>
  <c r="U18" i="26"/>
  <c r="U26" i="26"/>
  <c r="P30" i="26"/>
  <c r="E33" i="26"/>
  <c r="U33" i="26" s="1"/>
  <c r="S33" i="26"/>
  <c r="E40" i="26"/>
  <c r="R40" i="26"/>
  <c r="U50" i="26"/>
  <c r="T69" i="26"/>
  <c r="U87" i="26"/>
  <c r="U17" i="27"/>
  <c r="Q40" i="27"/>
  <c r="T51" i="27"/>
  <c r="E53" i="27"/>
  <c r="T44" i="28"/>
  <c r="U44" i="28"/>
  <c r="U17" i="29"/>
  <c r="T17" i="29"/>
  <c r="Q40" i="30"/>
  <c r="U44" i="30"/>
  <c r="T44" i="30"/>
  <c r="U56" i="30"/>
  <c r="T56" i="30"/>
  <c r="U92" i="30"/>
  <c r="T92" i="30"/>
  <c r="U47" i="32"/>
  <c r="T47" i="32"/>
  <c r="T19" i="33"/>
  <c r="U19" i="33"/>
  <c r="T51" i="33"/>
  <c r="U51" i="33"/>
  <c r="E66" i="38"/>
  <c r="E71" i="24"/>
  <c r="E72" i="24"/>
  <c r="T49" i="27"/>
  <c r="U49" i="27"/>
  <c r="T27" i="29"/>
  <c r="U27" i="29"/>
  <c r="T11" i="30"/>
  <c r="U11" i="30"/>
  <c r="U52" i="30"/>
  <c r="T52" i="30"/>
  <c r="U43" i="31"/>
  <c r="T43" i="31"/>
  <c r="U70" i="31"/>
  <c r="T70" i="31"/>
  <c r="T44" i="32"/>
  <c r="U44" i="32"/>
  <c r="U63" i="32"/>
  <c r="T63" i="32"/>
  <c r="R24" i="33"/>
  <c r="R40" i="33"/>
  <c r="E59" i="34"/>
  <c r="U63" i="34"/>
  <c r="T63" i="34"/>
  <c r="T91" i="35"/>
  <c r="U91" i="35"/>
  <c r="E73" i="37"/>
  <c r="T56" i="38"/>
  <c r="U56" i="38"/>
  <c r="U104" i="31"/>
  <c r="T104" i="31"/>
  <c r="U98" i="27"/>
  <c r="T98" i="27"/>
  <c r="T9" i="28"/>
  <c r="T26" i="28"/>
  <c r="T45" i="28"/>
  <c r="U52" i="28"/>
  <c r="T61" i="28"/>
  <c r="U23" i="29"/>
  <c r="P33" i="29"/>
  <c r="U39" i="29"/>
  <c r="T48" i="29"/>
  <c r="T52" i="29"/>
  <c r="U57" i="29"/>
  <c r="U91" i="29"/>
  <c r="U17" i="30"/>
  <c r="T26" i="30"/>
  <c r="P40" i="30"/>
  <c r="U42" i="30"/>
  <c r="U50" i="30"/>
  <c r="P72" i="30"/>
  <c r="Q73" i="30"/>
  <c r="U89" i="30"/>
  <c r="P15" i="31"/>
  <c r="U23" i="31"/>
  <c r="Q33" i="31"/>
  <c r="U45" i="31"/>
  <c r="T49" i="31"/>
  <c r="T55" i="31"/>
  <c r="Q59" i="31"/>
  <c r="T63" i="31"/>
  <c r="Q30" i="32"/>
  <c r="Q72" i="32"/>
  <c r="T10" i="33"/>
  <c r="P15" i="33"/>
  <c r="P24" i="33"/>
  <c r="P40" i="33"/>
  <c r="Q66" i="33"/>
  <c r="U10" i="34"/>
  <c r="Q24" i="34"/>
  <c r="Q30" i="34"/>
  <c r="T94" i="34"/>
  <c r="U26" i="35"/>
  <c r="U43" i="35"/>
  <c r="T14" i="36"/>
  <c r="U39" i="36"/>
  <c r="T39" i="36"/>
  <c r="T87" i="36"/>
  <c r="U69" i="37"/>
  <c r="T69" i="37"/>
  <c r="Q71" i="37"/>
  <c r="P15" i="40"/>
  <c r="U38" i="40"/>
  <c r="T38" i="40"/>
  <c r="P66" i="40"/>
  <c r="E80" i="39"/>
  <c r="E80" i="31"/>
  <c r="U103" i="38"/>
  <c r="U114" i="28"/>
  <c r="T114" i="28"/>
  <c r="L113" i="27"/>
  <c r="R113" i="27" s="1"/>
  <c r="R96" i="27"/>
  <c r="U104" i="19"/>
  <c r="U103" i="13"/>
  <c r="T103" i="13"/>
  <c r="P15" i="27"/>
  <c r="Q24" i="27"/>
  <c r="U32" i="27"/>
  <c r="U20" i="28"/>
  <c r="P24" i="28"/>
  <c r="U48" i="28"/>
  <c r="T51" i="28"/>
  <c r="R72" i="28"/>
  <c r="T91" i="28"/>
  <c r="T12" i="29"/>
  <c r="S15" i="29"/>
  <c r="T22" i="29"/>
  <c r="T38" i="29"/>
  <c r="T56" i="29"/>
  <c r="E72" i="29"/>
  <c r="S72" i="29"/>
  <c r="T90" i="29"/>
  <c r="S15" i="30"/>
  <c r="T29" i="30"/>
  <c r="E33" i="30"/>
  <c r="T46" i="30"/>
  <c r="P71" i="30"/>
  <c r="Q15" i="31"/>
  <c r="U19" i="31"/>
  <c r="T32" i="31"/>
  <c r="T48" i="31"/>
  <c r="P71" i="31"/>
  <c r="U88" i="31"/>
  <c r="T9" i="32"/>
  <c r="U10" i="33"/>
  <c r="Q24" i="33"/>
  <c r="P30" i="33"/>
  <c r="Q40" i="33"/>
  <c r="T62" i="33"/>
  <c r="R71" i="33"/>
  <c r="E72" i="33"/>
  <c r="S72" i="33"/>
  <c r="P73" i="33"/>
  <c r="U90" i="33"/>
  <c r="T29" i="34"/>
  <c r="T37" i="34"/>
  <c r="T48" i="34"/>
  <c r="U64" i="34"/>
  <c r="P40" i="35"/>
  <c r="U56" i="35"/>
  <c r="T26" i="36"/>
  <c r="U88" i="36"/>
  <c r="T88" i="36"/>
  <c r="U63" i="37"/>
  <c r="U89" i="38"/>
  <c r="T89" i="38"/>
  <c r="U63" i="39"/>
  <c r="T63" i="39"/>
  <c r="U61" i="40"/>
  <c r="T61" i="40"/>
  <c r="E80" i="4"/>
  <c r="U99" i="26"/>
  <c r="T99" i="26"/>
  <c r="U105" i="14"/>
  <c r="T105" i="14"/>
  <c r="U101" i="4"/>
  <c r="T101" i="4"/>
  <c r="Q15" i="27"/>
  <c r="U36" i="27"/>
  <c r="P15" i="28"/>
  <c r="T10" i="29"/>
  <c r="E30" i="29"/>
  <c r="E53" i="29"/>
  <c r="P15" i="30"/>
  <c r="U32" i="30"/>
  <c r="T39" i="30"/>
  <c r="T45" i="30"/>
  <c r="T63" i="30"/>
  <c r="Q66" i="30"/>
  <c r="T88" i="30"/>
  <c r="P30" i="31"/>
  <c r="U44" i="31"/>
  <c r="T52" i="31"/>
  <c r="Q71" i="31"/>
  <c r="E72" i="31"/>
  <c r="T87" i="31"/>
  <c r="P15" i="32"/>
  <c r="T23" i="32"/>
  <c r="T29" i="32"/>
  <c r="P33" i="32"/>
  <c r="T51" i="32"/>
  <c r="T56" i="32"/>
  <c r="T14" i="33"/>
  <c r="T32" i="33"/>
  <c r="U39" i="33"/>
  <c r="T44" i="33"/>
  <c r="S67" i="33"/>
  <c r="U21" i="34"/>
  <c r="T23" i="34"/>
  <c r="T28" i="34"/>
  <c r="T36" i="34"/>
  <c r="R67" i="35"/>
  <c r="T92" i="35"/>
  <c r="T44" i="36"/>
  <c r="T18" i="37"/>
  <c r="U18" i="37"/>
  <c r="T39" i="37"/>
  <c r="U18" i="38"/>
  <c r="T18" i="38"/>
  <c r="T27" i="39"/>
  <c r="T29" i="39"/>
  <c r="U29" i="39"/>
  <c r="U87" i="40"/>
  <c r="T87" i="40"/>
  <c r="U114" i="34"/>
  <c r="T114" i="34"/>
  <c r="U97" i="32"/>
  <c r="T97" i="32"/>
  <c r="U100" i="14"/>
  <c r="T100" i="14"/>
  <c r="U101" i="13"/>
  <c r="T101" i="13"/>
  <c r="P73" i="27"/>
  <c r="T73" i="27" s="1"/>
  <c r="U29" i="29"/>
  <c r="T36" i="30"/>
  <c r="P66" i="30"/>
  <c r="E33" i="31"/>
  <c r="S40" i="31"/>
  <c r="E59" i="31"/>
  <c r="Q66" i="31"/>
  <c r="E30" i="32"/>
  <c r="U30" i="32" s="1"/>
  <c r="R72" i="32"/>
  <c r="E53" i="33"/>
  <c r="P59" i="33"/>
  <c r="E66" i="33"/>
  <c r="E24" i="34"/>
  <c r="E30" i="34"/>
  <c r="T38" i="34"/>
  <c r="T19" i="35"/>
  <c r="U42" i="35"/>
  <c r="T42" i="35"/>
  <c r="Q33" i="36"/>
  <c r="T45" i="36"/>
  <c r="U45" i="36"/>
  <c r="P72" i="36"/>
  <c r="U11" i="37"/>
  <c r="T11" i="37"/>
  <c r="E40" i="37"/>
  <c r="U90" i="37"/>
  <c r="T90" i="37"/>
  <c r="Q30" i="38"/>
  <c r="E40" i="38"/>
  <c r="E53" i="38"/>
  <c r="P30" i="39"/>
  <c r="T27" i="40"/>
  <c r="U27" i="40"/>
  <c r="U109" i="30"/>
  <c r="U97" i="26"/>
  <c r="T97" i="26"/>
  <c r="U104" i="17"/>
  <c r="T104" i="17"/>
  <c r="T105" i="15"/>
  <c r="U105" i="15"/>
  <c r="U111" i="14"/>
  <c r="T111" i="14"/>
  <c r="U99" i="4"/>
  <c r="T99" i="4"/>
  <c r="U108" i="3"/>
  <c r="T108" i="3"/>
  <c r="U103" i="2"/>
  <c r="U69" i="28"/>
  <c r="P15" i="29"/>
  <c r="T19" i="29"/>
  <c r="E33" i="29"/>
  <c r="P72" i="29"/>
  <c r="P33" i="30"/>
  <c r="R67" i="30"/>
  <c r="S73" i="30"/>
  <c r="E15" i="31"/>
  <c r="R15" i="31"/>
  <c r="E24" i="33"/>
  <c r="P33" i="33"/>
  <c r="P72" i="33"/>
  <c r="U32" i="37"/>
  <c r="P72" i="37"/>
  <c r="Q15" i="38"/>
  <c r="P33" i="38"/>
  <c r="T33" i="38" s="1"/>
  <c r="U23" i="39"/>
  <c r="T23" i="39"/>
  <c r="R40" i="39"/>
  <c r="U50" i="40"/>
  <c r="T50" i="40"/>
  <c r="U97" i="39"/>
  <c r="T97" i="39"/>
  <c r="T107" i="21"/>
  <c r="Q33" i="30"/>
  <c r="E71" i="30"/>
  <c r="R71" i="30"/>
  <c r="S72" i="30"/>
  <c r="P24" i="31"/>
  <c r="R71" i="31"/>
  <c r="P66" i="32"/>
  <c r="U52" i="33"/>
  <c r="Q72" i="33"/>
  <c r="E73" i="33"/>
  <c r="E15" i="34"/>
  <c r="R15" i="34"/>
  <c r="P33" i="34"/>
  <c r="P72" i="34"/>
  <c r="Q30" i="35"/>
  <c r="E66" i="35"/>
  <c r="U17" i="38"/>
  <c r="T17" i="38"/>
  <c r="U49" i="38"/>
  <c r="T49" i="38"/>
  <c r="T37" i="39"/>
  <c r="U37" i="39"/>
  <c r="T47" i="40"/>
  <c r="U47" i="40"/>
  <c r="U105" i="35"/>
  <c r="T105" i="35"/>
  <c r="U100" i="27"/>
  <c r="T100" i="27"/>
  <c r="U102" i="24"/>
  <c r="T102" i="24"/>
  <c r="U102" i="17"/>
  <c r="T102" i="17"/>
  <c r="T103" i="15"/>
  <c r="U103" i="15"/>
  <c r="U109" i="14"/>
  <c r="T109" i="14"/>
  <c r="U97" i="4"/>
  <c r="T97" i="4"/>
  <c r="U106" i="3"/>
  <c r="T106" i="3"/>
  <c r="U98" i="21"/>
  <c r="T98" i="21"/>
  <c r="T110" i="16"/>
  <c r="T103" i="3"/>
  <c r="E73" i="34"/>
  <c r="T14" i="35"/>
  <c r="P66" i="35"/>
  <c r="Q71" i="35"/>
  <c r="Q15" i="36"/>
  <c r="U38" i="36"/>
  <c r="P73" i="36"/>
  <c r="T44" i="37"/>
  <c r="U48" i="37"/>
  <c r="T62" i="37"/>
  <c r="Q66" i="37"/>
  <c r="U93" i="37"/>
  <c r="U32" i="38"/>
  <c r="U36" i="38"/>
  <c r="U52" i="38"/>
  <c r="E67" i="38"/>
  <c r="U13" i="39"/>
  <c r="P33" i="39"/>
  <c r="E40" i="39"/>
  <c r="S40" i="39"/>
  <c r="T69" i="39"/>
  <c r="P71" i="39"/>
  <c r="P72" i="39"/>
  <c r="Q15" i="40"/>
  <c r="U23" i="40"/>
  <c r="E30" i="40"/>
  <c r="Q40" i="40"/>
  <c r="E53" i="40"/>
  <c r="R53" i="40"/>
  <c r="P72" i="40"/>
  <c r="E80" i="23"/>
  <c r="T97" i="40"/>
  <c r="U106" i="27"/>
  <c r="R96" i="24"/>
  <c r="U106" i="8"/>
  <c r="L113" i="8"/>
  <c r="R113" i="8" s="1"/>
  <c r="T101" i="6"/>
  <c r="P66" i="34"/>
  <c r="Q71" i="34"/>
  <c r="S73" i="34"/>
  <c r="U22" i="35"/>
  <c r="E15" i="36"/>
  <c r="T21" i="36"/>
  <c r="U36" i="36"/>
  <c r="U42" i="36"/>
  <c r="U63" i="36"/>
  <c r="T21" i="37"/>
  <c r="R40" i="37"/>
  <c r="T91" i="37"/>
  <c r="S15" i="38"/>
  <c r="U19" i="38"/>
  <c r="T50" i="38"/>
  <c r="Q72" i="38"/>
  <c r="T11" i="39"/>
  <c r="Q15" i="39"/>
  <c r="U21" i="39"/>
  <c r="U65" i="39"/>
  <c r="E67" i="39"/>
  <c r="R67" i="39"/>
  <c r="T70" i="39"/>
  <c r="S73" i="39"/>
  <c r="T9" i="40"/>
  <c r="T11" i="40"/>
  <c r="T21" i="40"/>
  <c r="E40" i="40"/>
  <c r="E80" i="18"/>
  <c r="U99" i="39"/>
  <c r="U106" i="39"/>
  <c r="U107" i="30"/>
  <c r="T101" i="23"/>
  <c r="U99" i="20"/>
  <c r="T104" i="20"/>
  <c r="M113" i="12"/>
  <c r="S113" i="12" s="1"/>
  <c r="T101" i="3"/>
  <c r="P66" i="36"/>
  <c r="Q30" i="37"/>
  <c r="Q40" i="39"/>
  <c r="P53" i="40"/>
  <c r="T65" i="34"/>
  <c r="U69" i="34"/>
  <c r="T70" i="34"/>
  <c r="T93" i="34"/>
  <c r="U37" i="35"/>
  <c r="T50" i="35"/>
  <c r="E24" i="36"/>
  <c r="Q66" i="36"/>
  <c r="E24" i="37"/>
  <c r="U27" i="37"/>
  <c r="P30" i="37"/>
  <c r="P40" i="37"/>
  <c r="Q53" i="37"/>
  <c r="E71" i="37"/>
  <c r="S71" i="37"/>
  <c r="P71" i="38"/>
  <c r="R73" i="38"/>
  <c r="U44" i="40"/>
  <c r="E80" i="5"/>
  <c r="E71" i="34"/>
  <c r="Q15" i="35"/>
  <c r="Q33" i="35"/>
  <c r="R53" i="35"/>
  <c r="E15" i="37"/>
  <c r="E59" i="37"/>
  <c r="P30" i="38"/>
  <c r="Q53" i="38"/>
  <c r="P66" i="38"/>
  <c r="Q71" i="38"/>
  <c r="E72" i="38"/>
  <c r="R72" i="39"/>
  <c r="Q59" i="40"/>
  <c r="R96" i="34"/>
  <c r="T101" i="15"/>
  <c r="E67" i="40"/>
  <c r="R67" i="40"/>
  <c r="Q53" i="40"/>
  <c r="P59" i="40"/>
  <c r="E73" i="40"/>
  <c r="T58" i="40"/>
  <c r="T57" i="40"/>
  <c r="P73" i="40"/>
  <c r="T73" i="40" s="1"/>
  <c r="T102" i="40"/>
  <c r="T106" i="40"/>
  <c r="U108" i="40"/>
  <c r="U100" i="40"/>
  <c r="T47" i="39"/>
  <c r="S67" i="39"/>
  <c r="P59" i="39"/>
  <c r="P67" i="39"/>
  <c r="Q67" i="39"/>
  <c r="R96" i="39"/>
  <c r="U98" i="39"/>
  <c r="T47" i="38"/>
  <c r="P67" i="38"/>
  <c r="Q67" i="38"/>
  <c r="S67" i="38"/>
  <c r="P73" i="38"/>
  <c r="R67" i="38"/>
  <c r="Q73" i="38"/>
  <c r="T108" i="38"/>
  <c r="E96" i="38"/>
  <c r="U96" i="38" s="1"/>
  <c r="U105" i="38"/>
  <c r="Q67" i="37"/>
  <c r="E53" i="37"/>
  <c r="U47" i="37"/>
  <c r="E67" i="37"/>
  <c r="S67" i="37"/>
  <c r="P59" i="37"/>
  <c r="Q59" i="37"/>
  <c r="S73" i="37"/>
  <c r="T58" i="37"/>
  <c r="P67" i="37"/>
  <c r="R73" i="37"/>
  <c r="U105" i="37"/>
  <c r="T103" i="37"/>
  <c r="T99" i="37"/>
  <c r="U97" i="37"/>
  <c r="Q73" i="36"/>
  <c r="Q53" i="36"/>
  <c r="P67" i="36"/>
  <c r="E59" i="36"/>
  <c r="E73" i="36"/>
  <c r="R67" i="36"/>
  <c r="E67" i="36"/>
  <c r="S67" i="36"/>
  <c r="S96" i="36"/>
  <c r="U101" i="36"/>
  <c r="T106" i="36"/>
  <c r="P53" i="35"/>
  <c r="Q53" i="35"/>
  <c r="U58" i="35"/>
  <c r="R73" i="35"/>
  <c r="E73" i="35"/>
  <c r="P59" i="35"/>
  <c r="P73" i="35"/>
  <c r="T101" i="35"/>
  <c r="L113" i="35"/>
  <c r="R113" i="35" s="1"/>
  <c r="T109" i="35"/>
  <c r="P73" i="34"/>
  <c r="E53" i="34"/>
  <c r="E67" i="34"/>
  <c r="T47" i="34"/>
  <c r="P59" i="34"/>
  <c r="Q73" i="34"/>
  <c r="T106" i="34"/>
  <c r="U111" i="34"/>
  <c r="U104" i="34"/>
  <c r="U102" i="34"/>
  <c r="T100" i="34"/>
  <c r="Q53" i="33"/>
  <c r="U57" i="33"/>
  <c r="E59" i="33"/>
  <c r="Q67" i="33"/>
  <c r="E67" i="33"/>
  <c r="R67" i="33"/>
  <c r="T102" i="33"/>
  <c r="T104" i="33"/>
  <c r="T106" i="33"/>
  <c r="T100" i="33"/>
  <c r="P53" i="32"/>
  <c r="Q53" i="32"/>
  <c r="E73" i="32"/>
  <c r="P59" i="32"/>
  <c r="Q67" i="32"/>
  <c r="Q59" i="32"/>
  <c r="T101" i="32"/>
  <c r="T103" i="32"/>
  <c r="T105" i="32"/>
  <c r="E80" i="32"/>
  <c r="S73" i="31"/>
  <c r="T47" i="31"/>
  <c r="R67" i="31"/>
  <c r="P73" i="31"/>
  <c r="E67" i="31"/>
  <c r="Q73" i="31"/>
  <c r="P59" i="31"/>
  <c r="T102" i="31"/>
  <c r="T100" i="31"/>
  <c r="T110" i="31"/>
  <c r="T108" i="31"/>
  <c r="P53" i="30"/>
  <c r="Q53" i="30"/>
  <c r="T47" i="30"/>
  <c r="E53" i="30"/>
  <c r="P59" i="30"/>
  <c r="Q59" i="30"/>
  <c r="T58" i="30"/>
  <c r="S67" i="30"/>
  <c r="P67" i="30"/>
  <c r="T67" i="30" s="1"/>
  <c r="P73" i="30"/>
  <c r="T111" i="30"/>
  <c r="P53" i="29"/>
  <c r="Q53" i="29"/>
  <c r="S73" i="29"/>
  <c r="S67" i="29"/>
  <c r="S53" i="29"/>
  <c r="P59" i="29"/>
  <c r="Q59" i="29"/>
  <c r="E67" i="29"/>
  <c r="P73" i="29"/>
  <c r="Q73" i="29"/>
  <c r="T58" i="29"/>
  <c r="R96" i="29"/>
  <c r="S96" i="29"/>
  <c r="U103" i="29"/>
  <c r="U111" i="29"/>
  <c r="E80" i="29"/>
  <c r="E67" i="28"/>
  <c r="T47" i="28"/>
  <c r="P59" i="28"/>
  <c r="Q59" i="28"/>
  <c r="S73" i="28"/>
  <c r="R73" i="28"/>
  <c r="T58" i="28"/>
  <c r="Q67" i="28"/>
  <c r="U67" i="28" s="1"/>
  <c r="T57" i="28"/>
  <c r="E59" i="28"/>
  <c r="U59" i="28" s="1"/>
  <c r="U99" i="28"/>
  <c r="U97" i="28"/>
  <c r="U107" i="28"/>
  <c r="U105" i="28"/>
  <c r="Q53" i="27"/>
  <c r="E67" i="27"/>
  <c r="Q73" i="27"/>
  <c r="P67" i="27"/>
  <c r="Q67" i="27"/>
  <c r="E73" i="27"/>
  <c r="T108" i="27"/>
  <c r="P53" i="26"/>
  <c r="U58" i="26"/>
  <c r="Q73" i="26"/>
  <c r="E59" i="26"/>
  <c r="P67" i="26"/>
  <c r="T103" i="26"/>
  <c r="T105" i="26"/>
  <c r="T107" i="26"/>
  <c r="P53" i="25"/>
  <c r="T53" i="25" s="1"/>
  <c r="Q53" i="25"/>
  <c r="E67" i="25"/>
  <c r="R67" i="25"/>
  <c r="E53" i="25"/>
  <c r="E59" i="25"/>
  <c r="Q67" i="25"/>
  <c r="U67" i="25" s="1"/>
  <c r="P73" i="25"/>
  <c r="T73" i="25" s="1"/>
  <c r="P67" i="25"/>
  <c r="P59" i="25"/>
  <c r="Q73" i="25"/>
  <c r="S96" i="25"/>
  <c r="T98" i="25"/>
  <c r="T110" i="25"/>
  <c r="S67" i="24"/>
  <c r="R73" i="24"/>
  <c r="E53" i="24"/>
  <c r="S73" i="24"/>
  <c r="T47" i="24"/>
  <c r="E59" i="24"/>
  <c r="Q67" i="24"/>
  <c r="U67" i="24" s="1"/>
  <c r="T104" i="24"/>
  <c r="T106" i="24"/>
  <c r="U103" i="24"/>
  <c r="R73" i="23"/>
  <c r="R67" i="23"/>
  <c r="S67" i="23"/>
  <c r="P73" i="23"/>
  <c r="Q73" i="23"/>
  <c r="E67" i="23"/>
  <c r="Q59" i="23"/>
  <c r="E73" i="23"/>
  <c r="U111" i="23"/>
  <c r="T107" i="23"/>
  <c r="E53" i="22"/>
  <c r="P67" i="22"/>
  <c r="P53" i="22"/>
  <c r="Q53" i="22"/>
  <c r="Q59" i="22"/>
  <c r="P73" i="22"/>
  <c r="R73" i="22"/>
  <c r="U111" i="22"/>
  <c r="S96" i="22"/>
  <c r="T107" i="22"/>
  <c r="R67" i="21"/>
  <c r="R73" i="21"/>
  <c r="Q53" i="21"/>
  <c r="P73" i="21"/>
  <c r="Q73" i="21"/>
  <c r="U73" i="21" s="1"/>
  <c r="E59" i="21"/>
  <c r="Q67" i="21"/>
  <c r="U67" i="21" s="1"/>
  <c r="E73" i="21"/>
  <c r="T106" i="21"/>
  <c r="T99" i="21"/>
  <c r="Q67" i="20"/>
  <c r="P67" i="20"/>
  <c r="E67" i="20"/>
  <c r="P59" i="20"/>
  <c r="S67" i="20"/>
  <c r="P73" i="20"/>
  <c r="T73" i="20" s="1"/>
  <c r="Q59" i="20"/>
  <c r="Q73" i="20"/>
  <c r="U73" i="20" s="1"/>
  <c r="T58" i="20"/>
  <c r="T57" i="20"/>
  <c r="E59" i="20"/>
  <c r="U59" i="20" s="1"/>
  <c r="R73" i="20"/>
  <c r="U107" i="20"/>
  <c r="S96" i="20"/>
  <c r="R73" i="19"/>
  <c r="S67" i="19"/>
  <c r="P73" i="19"/>
  <c r="Q73" i="19"/>
  <c r="P67" i="19"/>
  <c r="T67" i="19" s="1"/>
  <c r="E73" i="19"/>
  <c r="U98" i="19"/>
  <c r="U106" i="19"/>
  <c r="E80" i="19"/>
  <c r="E67" i="18"/>
  <c r="P53" i="18"/>
  <c r="Q53" i="18"/>
  <c r="P59" i="18"/>
  <c r="E73" i="18"/>
  <c r="Q59" i="18"/>
  <c r="P73" i="18"/>
  <c r="T111" i="18"/>
  <c r="U97" i="18"/>
  <c r="Q67" i="17"/>
  <c r="E53" i="17"/>
  <c r="P53" i="17"/>
  <c r="Q53" i="17"/>
  <c r="T57" i="17"/>
  <c r="P73" i="17"/>
  <c r="E67" i="17"/>
  <c r="Q73" i="17"/>
  <c r="U73" i="17" s="1"/>
  <c r="R73" i="17"/>
  <c r="T110" i="17"/>
  <c r="Q53" i="16"/>
  <c r="S67" i="16"/>
  <c r="S73" i="16"/>
  <c r="E53" i="16"/>
  <c r="P59" i="16"/>
  <c r="P73" i="16"/>
  <c r="Q67" i="16"/>
  <c r="U67" i="16" s="1"/>
  <c r="Q73" i="16"/>
  <c r="U73" i="16" s="1"/>
  <c r="E59" i="16"/>
  <c r="T59" i="16" s="1"/>
  <c r="U98" i="16"/>
  <c r="P67" i="15"/>
  <c r="E73" i="15"/>
  <c r="Q67" i="15"/>
  <c r="E59" i="15"/>
  <c r="P73" i="15"/>
  <c r="Q59" i="15"/>
  <c r="R96" i="15"/>
  <c r="T109" i="15"/>
  <c r="T107" i="15"/>
  <c r="S67" i="14"/>
  <c r="Q73" i="14"/>
  <c r="Q67" i="14"/>
  <c r="U67" i="14" s="1"/>
  <c r="P59" i="14"/>
  <c r="E67" i="14"/>
  <c r="P53" i="13"/>
  <c r="R67" i="13"/>
  <c r="S67" i="13"/>
  <c r="S73" i="13"/>
  <c r="T47" i="13"/>
  <c r="P59" i="13"/>
  <c r="P67" i="13"/>
  <c r="Q59" i="13"/>
  <c r="Q67" i="13"/>
  <c r="U67" i="13" s="1"/>
  <c r="T57" i="13"/>
  <c r="P73" i="13"/>
  <c r="T73" i="13" s="1"/>
  <c r="Q73" i="13"/>
  <c r="U73" i="13" s="1"/>
  <c r="U108" i="13"/>
  <c r="U106" i="13"/>
  <c r="P53" i="12"/>
  <c r="Q53" i="12"/>
  <c r="U47" i="12"/>
  <c r="E53" i="12"/>
  <c r="Q59" i="12"/>
  <c r="R73" i="12"/>
  <c r="T57" i="12"/>
  <c r="S67" i="12"/>
  <c r="P73" i="12"/>
  <c r="P67" i="12"/>
  <c r="T67" i="12" s="1"/>
  <c r="Q73" i="12"/>
  <c r="U73" i="12" s="1"/>
  <c r="T97" i="12"/>
  <c r="T99" i="12"/>
  <c r="P53" i="11"/>
  <c r="T47" i="11"/>
  <c r="S73" i="11"/>
  <c r="S67" i="11"/>
  <c r="R73" i="11"/>
  <c r="E53" i="11"/>
  <c r="T57" i="11"/>
  <c r="P67" i="11"/>
  <c r="T67" i="11" s="1"/>
  <c r="P73" i="11"/>
  <c r="Q67" i="11"/>
  <c r="P59" i="11"/>
  <c r="E67" i="11"/>
  <c r="E73" i="11"/>
  <c r="L113" i="11"/>
  <c r="R113" i="11" s="1"/>
  <c r="T104" i="11"/>
  <c r="T106" i="11"/>
  <c r="E80" i="11"/>
  <c r="E67" i="10"/>
  <c r="T47" i="10"/>
  <c r="E53" i="10"/>
  <c r="R73" i="10"/>
  <c r="Q59" i="10"/>
  <c r="S67" i="10"/>
  <c r="E59" i="10"/>
  <c r="U59" i="10" s="1"/>
  <c r="P67" i="10"/>
  <c r="T67" i="10" s="1"/>
  <c r="E73" i="10"/>
  <c r="Q67" i="10"/>
  <c r="P73" i="10"/>
  <c r="T98" i="10"/>
  <c r="T47" i="9"/>
  <c r="P53" i="9"/>
  <c r="E73" i="9"/>
  <c r="P67" i="9"/>
  <c r="T67" i="9" s="1"/>
  <c r="Q67" i="9"/>
  <c r="U67" i="9" s="1"/>
  <c r="P73" i="9"/>
  <c r="S96" i="9"/>
  <c r="T98" i="9"/>
  <c r="U110" i="9"/>
  <c r="Q67" i="8"/>
  <c r="R73" i="8"/>
  <c r="E53" i="8"/>
  <c r="E59" i="8"/>
  <c r="P73" i="8"/>
  <c r="Q59" i="8"/>
  <c r="P59" i="8"/>
  <c r="Q73" i="8"/>
  <c r="U73" i="8" s="1"/>
  <c r="P67" i="8"/>
  <c r="E73" i="8"/>
  <c r="U100" i="8"/>
  <c r="U98" i="8"/>
  <c r="R67" i="7"/>
  <c r="P53" i="7"/>
  <c r="Q53" i="7"/>
  <c r="U53" i="7" s="1"/>
  <c r="E73" i="7"/>
  <c r="P59" i="7"/>
  <c r="P67" i="7"/>
  <c r="T67" i="7" s="1"/>
  <c r="Q59" i="7"/>
  <c r="Q67" i="7"/>
  <c r="U67" i="7" s="1"/>
  <c r="T58" i="7"/>
  <c r="P73" i="7"/>
  <c r="T57" i="7"/>
  <c r="Q73" i="7"/>
  <c r="E59" i="7"/>
  <c r="U59" i="7" s="1"/>
  <c r="E67" i="7"/>
  <c r="T99" i="7"/>
  <c r="T107" i="7"/>
  <c r="U105" i="7"/>
  <c r="Q53" i="6"/>
  <c r="S67" i="6"/>
  <c r="E53" i="6"/>
  <c r="E67" i="6"/>
  <c r="R67" i="6"/>
  <c r="S73" i="6"/>
  <c r="U58" i="6"/>
  <c r="Q67" i="6"/>
  <c r="U67" i="6" s="1"/>
  <c r="T57" i="6"/>
  <c r="P67" i="6"/>
  <c r="T67" i="6" s="1"/>
  <c r="P73" i="6"/>
  <c r="T73" i="6" s="1"/>
  <c r="T103" i="6"/>
  <c r="Q53" i="5"/>
  <c r="Q67" i="5"/>
  <c r="R73" i="5"/>
  <c r="S67" i="5"/>
  <c r="Q59" i="5"/>
  <c r="P73" i="5"/>
  <c r="T73" i="5" s="1"/>
  <c r="Q73" i="5"/>
  <c r="U73" i="5" s="1"/>
  <c r="P59" i="5"/>
  <c r="R67" i="5"/>
  <c r="P67" i="5"/>
  <c r="T67" i="5" s="1"/>
  <c r="E73" i="5"/>
  <c r="R96" i="5"/>
  <c r="T105" i="5"/>
  <c r="U103" i="5"/>
  <c r="U111" i="5"/>
  <c r="P53" i="4"/>
  <c r="R67" i="4"/>
  <c r="Q53" i="4"/>
  <c r="S67" i="4"/>
  <c r="Q67" i="4"/>
  <c r="P59" i="4"/>
  <c r="P73" i="4"/>
  <c r="T73" i="4" s="1"/>
  <c r="Q59" i="4"/>
  <c r="Q73" i="4"/>
  <c r="U73" i="4" s="1"/>
  <c r="P67" i="4"/>
  <c r="T67" i="4" s="1"/>
  <c r="R96" i="4"/>
  <c r="T105" i="4"/>
  <c r="T107" i="4"/>
  <c r="T109" i="4"/>
  <c r="E53" i="3"/>
  <c r="P53" i="3"/>
  <c r="T53" i="3" s="1"/>
  <c r="Q53" i="3"/>
  <c r="U53" i="3" s="1"/>
  <c r="E67" i="3"/>
  <c r="E73" i="3"/>
  <c r="P59" i="3"/>
  <c r="P67" i="3"/>
  <c r="Q59" i="3"/>
  <c r="Q67" i="3"/>
  <c r="T98" i="3"/>
  <c r="T100" i="3"/>
  <c r="T111" i="3"/>
  <c r="T109" i="3"/>
  <c r="P53" i="2"/>
  <c r="Q53" i="2"/>
  <c r="R67" i="2"/>
  <c r="T47" i="2"/>
  <c r="P67" i="2"/>
  <c r="T67" i="2" s="1"/>
  <c r="Q67" i="2"/>
  <c r="R73" i="2"/>
  <c r="E73" i="2"/>
  <c r="P59" i="2"/>
  <c r="Q59" i="2"/>
  <c r="P73" i="2"/>
  <c r="T97" i="2"/>
  <c r="T99" i="2"/>
  <c r="R96" i="2"/>
  <c r="T107" i="2"/>
  <c r="U47" i="1"/>
  <c r="P73" i="1"/>
  <c r="S53" i="1"/>
  <c r="E67" i="1"/>
  <c r="R67" i="1"/>
  <c r="P53" i="1"/>
  <c r="T53" i="1" s="1"/>
  <c r="S67" i="1"/>
  <c r="Q53" i="1"/>
  <c r="U53" i="1" s="1"/>
  <c r="T57" i="1"/>
  <c r="Q73" i="1"/>
  <c r="E59" i="1"/>
  <c r="U59" i="1" s="1"/>
  <c r="P67" i="1"/>
  <c r="Q67" i="1"/>
  <c r="U67" i="1" s="1"/>
  <c r="P59" i="1"/>
  <c r="T98" i="1"/>
  <c r="T100" i="1"/>
  <c r="U59" i="3"/>
  <c r="T59" i="3"/>
  <c r="U30" i="4"/>
  <c r="T30" i="4"/>
  <c r="U30" i="5"/>
  <c r="T30" i="5"/>
  <c r="U59" i="11"/>
  <c r="T59" i="11"/>
  <c r="U30" i="13"/>
  <c r="T30" i="13"/>
  <c r="U30" i="15"/>
  <c r="T30" i="15"/>
  <c r="U33" i="1"/>
  <c r="T33" i="1"/>
  <c r="T59" i="10"/>
  <c r="U59" i="4"/>
  <c r="T59" i="4"/>
  <c r="U24" i="9"/>
  <c r="T24" i="9"/>
  <c r="U24" i="7"/>
  <c r="T24" i="7"/>
  <c r="U33" i="7"/>
  <c r="T33" i="7"/>
  <c r="U30" i="8"/>
  <c r="T30" i="8"/>
  <c r="U59" i="8"/>
  <c r="T59" i="8"/>
  <c r="U59" i="9"/>
  <c r="T59" i="9"/>
  <c r="U24" i="11"/>
  <c r="T24" i="11"/>
  <c r="U30" i="11"/>
  <c r="T30" i="11"/>
  <c r="U59" i="12"/>
  <c r="T59" i="12"/>
  <c r="U33" i="5"/>
  <c r="T33" i="5"/>
  <c r="U30" i="9"/>
  <c r="T30" i="9"/>
  <c r="U24" i="6"/>
  <c r="T24" i="6"/>
  <c r="U33" i="4"/>
  <c r="T33" i="4"/>
  <c r="U59" i="6"/>
  <c r="T59" i="6"/>
  <c r="U33" i="15"/>
  <c r="T33" i="15"/>
  <c r="T24" i="12"/>
  <c r="U24" i="4"/>
  <c r="T24" i="4"/>
  <c r="U30" i="17"/>
  <c r="T30" i="17"/>
  <c r="U24" i="2"/>
  <c r="T24" i="2"/>
  <c r="T33" i="6"/>
  <c r="U33" i="9"/>
  <c r="T33" i="9"/>
  <c r="U59" i="2"/>
  <c r="T59" i="2"/>
  <c r="U30" i="7"/>
  <c r="T30" i="7"/>
  <c r="U30" i="12"/>
  <c r="T30" i="12"/>
  <c r="T59" i="1"/>
  <c r="U24" i="3"/>
  <c r="T24" i="3"/>
  <c r="U24" i="10"/>
  <c r="T24" i="10"/>
  <c r="U33" i="13"/>
  <c r="U67" i="5"/>
  <c r="T15" i="5"/>
  <c r="U66" i="5"/>
  <c r="T66" i="5"/>
  <c r="U67" i="11"/>
  <c r="U73" i="11"/>
  <c r="U15" i="11"/>
  <c r="T73" i="11"/>
  <c r="T15" i="11"/>
  <c r="U9" i="11"/>
  <c r="U33" i="12"/>
  <c r="T33" i="12"/>
  <c r="U53" i="12"/>
  <c r="T53" i="12"/>
  <c r="U59" i="23"/>
  <c r="T59" i="23"/>
  <c r="U65" i="32"/>
  <c r="T65" i="32"/>
  <c r="U50" i="13"/>
  <c r="T50" i="13"/>
  <c r="U49" i="14"/>
  <c r="T49" i="14"/>
  <c r="U55" i="17"/>
  <c r="T55" i="17"/>
  <c r="T52" i="18"/>
  <c r="U52" i="18"/>
  <c r="T44" i="21"/>
  <c r="U44" i="21"/>
  <c r="U32" i="22"/>
  <c r="T32" i="22"/>
  <c r="U47" i="23"/>
  <c r="T47" i="23"/>
  <c r="U40" i="35"/>
  <c r="T40" i="35"/>
  <c r="U35" i="35"/>
  <c r="T35" i="35"/>
  <c r="U45" i="35"/>
  <c r="T45" i="35"/>
  <c r="U108" i="29"/>
  <c r="T108" i="29"/>
  <c r="T40" i="13"/>
  <c r="U17" i="14"/>
  <c r="T17" i="14"/>
  <c r="S30" i="15"/>
  <c r="Q30" i="15"/>
  <c r="T94" i="15"/>
  <c r="U94" i="15"/>
  <c r="U40" i="2"/>
  <c r="T40" i="2"/>
  <c r="U40" i="4"/>
  <c r="T40" i="4"/>
  <c r="U73" i="6"/>
  <c r="U15" i="6"/>
  <c r="T15" i="6"/>
  <c r="U66" i="6"/>
  <c r="T66" i="6"/>
  <c r="U53" i="8"/>
  <c r="T53" i="8"/>
  <c r="P33" i="10"/>
  <c r="T33" i="10" s="1"/>
  <c r="U66" i="10"/>
  <c r="T66" i="10"/>
  <c r="Q66" i="10"/>
  <c r="U66" i="12"/>
  <c r="T66" i="12"/>
  <c r="Q67" i="12"/>
  <c r="U39" i="13"/>
  <c r="T39" i="13"/>
  <c r="Q72" i="13"/>
  <c r="U28" i="14"/>
  <c r="T28" i="14"/>
  <c r="U32" i="14"/>
  <c r="T32" i="14"/>
  <c r="U59" i="14"/>
  <c r="T59" i="14"/>
  <c r="E73" i="14"/>
  <c r="U67" i="15"/>
  <c r="T67" i="15"/>
  <c r="T73" i="15"/>
  <c r="U15" i="15"/>
  <c r="T15" i="15"/>
  <c r="T9" i="15"/>
  <c r="U19" i="15"/>
  <c r="T19" i="15"/>
  <c r="U29" i="15"/>
  <c r="T29" i="15"/>
  <c r="P40" i="16"/>
  <c r="R67" i="16"/>
  <c r="P24" i="17"/>
  <c r="T24" i="17" s="1"/>
  <c r="U29" i="17"/>
  <c r="T29" i="17"/>
  <c r="E33" i="17"/>
  <c r="U64" i="19"/>
  <c r="T64" i="19"/>
  <c r="U30" i="22"/>
  <c r="T30" i="22"/>
  <c r="T87" i="25"/>
  <c r="U87" i="25"/>
  <c r="U33" i="3"/>
  <c r="T33" i="3"/>
  <c r="U30" i="6"/>
  <c r="T30" i="6"/>
  <c r="T53" i="7"/>
  <c r="U24" i="8"/>
  <c r="T24" i="8"/>
  <c r="U30" i="10"/>
  <c r="T30" i="10"/>
  <c r="U72" i="10"/>
  <c r="T72" i="10"/>
  <c r="U71" i="10"/>
  <c r="T71" i="10"/>
  <c r="T56" i="16"/>
  <c r="U56" i="16"/>
  <c r="U72" i="3"/>
  <c r="T72" i="3"/>
  <c r="U71" i="3"/>
  <c r="T71" i="3"/>
  <c r="U40" i="6"/>
  <c r="T40" i="6"/>
  <c r="U71" i="4"/>
  <c r="T71" i="4"/>
  <c r="U72" i="4"/>
  <c r="T72" i="4"/>
  <c r="U40" i="7"/>
  <c r="T40" i="7"/>
  <c r="U73" i="9"/>
  <c r="T73" i="9"/>
  <c r="U15" i="9"/>
  <c r="Q30" i="10"/>
  <c r="U66" i="11"/>
  <c r="T66" i="11"/>
  <c r="U61" i="11"/>
  <c r="Q15" i="13"/>
  <c r="U15" i="13" s="1"/>
  <c r="U53" i="13"/>
  <c r="T53" i="13"/>
  <c r="U43" i="13"/>
  <c r="T43" i="13"/>
  <c r="U12" i="14"/>
  <c r="T12" i="14"/>
  <c r="U42" i="14"/>
  <c r="T42" i="14"/>
  <c r="U91" i="14"/>
  <c r="T91" i="14"/>
  <c r="U52" i="15"/>
  <c r="T52" i="15"/>
  <c r="P59" i="15"/>
  <c r="U66" i="16"/>
  <c r="T66" i="16"/>
  <c r="U61" i="16"/>
  <c r="T61" i="16"/>
  <c r="T92" i="16"/>
  <c r="U92" i="16"/>
  <c r="T14" i="17"/>
  <c r="U14" i="17"/>
  <c r="T42" i="17"/>
  <c r="U42" i="17"/>
  <c r="U21" i="18"/>
  <c r="T21" i="18"/>
  <c r="Q33" i="18"/>
  <c r="U33" i="18" s="1"/>
  <c r="U38" i="19"/>
  <c r="T38" i="19"/>
  <c r="U42" i="19"/>
  <c r="T42" i="19"/>
  <c r="T18" i="21"/>
  <c r="U18" i="21"/>
  <c r="U37" i="24"/>
  <c r="T37" i="24"/>
  <c r="U42" i="24"/>
  <c r="T42" i="24"/>
  <c r="T48" i="24"/>
  <c r="U48" i="24"/>
  <c r="U65" i="25"/>
  <c r="T65" i="25"/>
  <c r="Q72" i="25"/>
  <c r="U73" i="1"/>
  <c r="T73" i="1"/>
  <c r="T67" i="1"/>
  <c r="U15" i="1"/>
  <c r="T15" i="1"/>
  <c r="U59" i="5"/>
  <c r="T59" i="5"/>
  <c r="U73" i="10"/>
  <c r="U67" i="10"/>
  <c r="T73" i="10"/>
  <c r="U15" i="10"/>
  <c r="T15" i="10"/>
  <c r="U13" i="14"/>
  <c r="T13" i="14"/>
  <c r="T42" i="15"/>
  <c r="U42" i="15"/>
  <c r="U72" i="6"/>
  <c r="T72" i="6"/>
  <c r="U71" i="6"/>
  <c r="T71" i="6"/>
  <c r="U40" i="9"/>
  <c r="U72" i="11"/>
  <c r="T72" i="11"/>
  <c r="U71" i="11"/>
  <c r="T71" i="11"/>
  <c r="Q24" i="12"/>
  <c r="U24" i="12" s="1"/>
  <c r="Q40" i="14"/>
  <c r="T58" i="19"/>
  <c r="U58" i="19"/>
  <c r="U59" i="34"/>
  <c r="T59" i="34"/>
  <c r="Q40" i="4"/>
  <c r="T9" i="1"/>
  <c r="T22" i="1"/>
  <c r="T27" i="1"/>
  <c r="T32" i="1"/>
  <c r="T36" i="1"/>
  <c r="T49" i="1"/>
  <c r="U66" i="1"/>
  <c r="T66" i="1"/>
  <c r="U72" i="1"/>
  <c r="T72" i="1"/>
  <c r="U71" i="1"/>
  <c r="T71" i="1"/>
  <c r="T91" i="1"/>
  <c r="T13" i="2"/>
  <c r="T18" i="2"/>
  <c r="T38" i="2"/>
  <c r="T42" i="2"/>
  <c r="T50" i="2"/>
  <c r="U66" i="2"/>
  <c r="T66" i="2"/>
  <c r="U72" i="2"/>
  <c r="T72" i="2"/>
  <c r="U71" i="2"/>
  <c r="T71" i="2"/>
  <c r="T89" i="2"/>
  <c r="T11" i="3"/>
  <c r="T23" i="3"/>
  <c r="T27" i="3"/>
  <c r="T47" i="3"/>
  <c r="T63" i="3"/>
  <c r="T70" i="3"/>
  <c r="T92" i="3"/>
  <c r="U67" i="4"/>
  <c r="U15" i="4"/>
  <c r="T15" i="4"/>
  <c r="T14" i="4"/>
  <c r="T18" i="4"/>
  <c r="T38" i="4"/>
  <c r="T42" i="4"/>
  <c r="T50" i="4"/>
  <c r="U66" i="4"/>
  <c r="T66" i="4"/>
  <c r="T87" i="4"/>
  <c r="T9" i="5"/>
  <c r="T21" i="5"/>
  <c r="T45" i="5"/>
  <c r="T57" i="5"/>
  <c r="T61" i="5"/>
  <c r="T90" i="5"/>
  <c r="T12" i="6"/>
  <c r="T28" i="6"/>
  <c r="T32" i="6"/>
  <c r="T36" i="6"/>
  <c r="U53" i="6"/>
  <c r="T53" i="6"/>
  <c r="T48" i="6"/>
  <c r="T64" i="6"/>
  <c r="T93" i="6"/>
  <c r="T19" i="7"/>
  <c r="T39" i="7"/>
  <c r="T43" i="7"/>
  <c r="T51" i="7"/>
  <c r="T55" i="7"/>
  <c r="U72" i="7"/>
  <c r="T72" i="7"/>
  <c r="U71" i="7"/>
  <c r="T71" i="7"/>
  <c r="T88" i="7"/>
  <c r="T10" i="8"/>
  <c r="T22" i="8"/>
  <c r="T26" i="8"/>
  <c r="T46" i="8"/>
  <c r="T58" i="8"/>
  <c r="T62" i="8"/>
  <c r="T69" i="8"/>
  <c r="T91" i="8"/>
  <c r="T13" i="9"/>
  <c r="T17" i="9"/>
  <c r="T29" i="9"/>
  <c r="T37" i="9"/>
  <c r="T42" i="9"/>
  <c r="T50" i="9"/>
  <c r="U66" i="9"/>
  <c r="T66" i="9"/>
  <c r="U72" i="9"/>
  <c r="T72" i="9"/>
  <c r="U71" i="9"/>
  <c r="T71" i="9"/>
  <c r="T89" i="9"/>
  <c r="T10" i="10"/>
  <c r="T18" i="10"/>
  <c r="U29" i="10"/>
  <c r="T64" i="10"/>
  <c r="T69" i="10"/>
  <c r="T88" i="10"/>
  <c r="T9" i="11"/>
  <c r="U20" i="11"/>
  <c r="T37" i="11"/>
  <c r="U53" i="11"/>
  <c r="T53" i="11"/>
  <c r="T46" i="11"/>
  <c r="U56" i="11"/>
  <c r="T64" i="11"/>
  <c r="T90" i="11"/>
  <c r="U11" i="12"/>
  <c r="T21" i="12"/>
  <c r="T29" i="12"/>
  <c r="T32" i="12"/>
  <c r="T43" i="12"/>
  <c r="T49" i="12"/>
  <c r="T93" i="12"/>
  <c r="U14" i="13"/>
  <c r="T22" i="13"/>
  <c r="U37" i="13"/>
  <c r="P33" i="14"/>
  <c r="T33" i="14" s="1"/>
  <c r="U36" i="14"/>
  <c r="T36" i="14"/>
  <c r="U27" i="15"/>
  <c r="U93" i="15"/>
  <c r="T93" i="15"/>
  <c r="T44" i="16"/>
  <c r="U44" i="16"/>
  <c r="T50" i="17"/>
  <c r="U50" i="17"/>
  <c r="U87" i="17"/>
  <c r="T87" i="17"/>
  <c r="U73" i="18"/>
  <c r="T73" i="18"/>
  <c r="U15" i="18"/>
  <c r="T15" i="18"/>
  <c r="U9" i="18"/>
  <c r="T9" i="18"/>
  <c r="U24" i="18"/>
  <c r="T24" i="18"/>
  <c r="U90" i="18"/>
  <c r="T90" i="18"/>
  <c r="U12" i="19"/>
  <c r="T12" i="19"/>
  <c r="U33" i="20"/>
  <c r="P30" i="23"/>
  <c r="T40" i="3"/>
  <c r="U36" i="17"/>
  <c r="T36" i="17"/>
  <c r="T32" i="20"/>
  <c r="U32" i="20"/>
  <c r="U11" i="33"/>
  <c r="T11" i="33"/>
  <c r="U59" i="13"/>
  <c r="T59" i="13"/>
  <c r="U40" i="15"/>
  <c r="T40" i="15"/>
  <c r="U35" i="15"/>
  <c r="T35" i="15"/>
  <c r="U46" i="27"/>
  <c r="T46" i="27"/>
  <c r="U90" i="13"/>
  <c r="T90" i="13"/>
  <c r="Q15" i="14"/>
  <c r="U37" i="14"/>
  <c r="T37" i="14"/>
  <c r="Q72" i="14"/>
  <c r="P24" i="16"/>
  <c r="T24" i="16" s="1"/>
  <c r="T90" i="19"/>
  <c r="U90" i="19"/>
  <c r="T92" i="21"/>
  <c r="U92" i="21"/>
  <c r="T39" i="34"/>
  <c r="U39" i="34"/>
  <c r="U9" i="1"/>
  <c r="T21" i="1"/>
  <c r="T26" i="1"/>
  <c r="T48" i="1"/>
  <c r="T65" i="1"/>
  <c r="T90" i="1"/>
  <c r="T12" i="2"/>
  <c r="T17" i="2"/>
  <c r="T29" i="2"/>
  <c r="T37" i="2"/>
  <c r="T49" i="2"/>
  <c r="T65" i="2"/>
  <c r="T88" i="2"/>
  <c r="T10" i="3"/>
  <c r="T22" i="3"/>
  <c r="T26" i="3"/>
  <c r="U35" i="3"/>
  <c r="T46" i="3"/>
  <c r="T58" i="3"/>
  <c r="T62" i="3"/>
  <c r="T69" i="3"/>
  <c r="T91" i="3"/>
  <c r="T13" i="4"/>
  <c r="T17" i="4"/>
  <c r="T29" i="4"/>
  <c r="T37" i="4"/>
  <c r="T49" i="4"/>
  <c r="T65" i="4"/>
  <c r="T94" i="4"/>
  <c r="U9" i="5"/>
  <c r="T20" i="5"/>
  <c r="U40" i="5"/>
  <c r="T40" i="5"/>
  <c r="T44" i="5"/>
  <c r="T52" i="5"/>
  <c r="T56" i="5"/>
  <c r="U61" i="5"/>
  <c r="T89" i="5"/>
  <c r="T11" i="6"/>
  <c r="T23" i="6"/>
  <c r="T27" i="6"/>
  <c r="T35" i="6"/>
  <c r="T47" i="6"/>
  <c r="T63" i="6"/>
  <c r="T70" i="6"/>
  <c r="T92" i="6"/>
  <c r="U15" i="7"/>
  <c r="T15" i="7"/>
  <c r="U73" i="7"/>
  <c r="T73" i="7"/>
  <c r="T14" i="7"/>
  <c r="T18" i="7"/>
  <c r="T38" i="7"/>
  <c r="T42" i="7"/>
  <c r="U43" i="7"/>
  <c r="T50" i="7"/>
  <c r="U66" i="7"/>
  <c r="T66" i="7"/>
  <c r="T87" i="7"/>
  <c r="T21" i="8"/>
  <c r="T45" i="8"/>
  <c r="T57" i="8"/>
  <c r="T90" i="8"/>
  <c r="T12" i="9"/>
  <c r="T28" i="9"/>
  <c r="T32" i="9"/>
  <c r="T36" i="9"/>
  <c r="T49" i="9"/>
  <c r="T65" i="9"/>
  <c r="T88" i="9"/>
  <c r="T9" i="10"/>
  <c r="T28" i="10"/>
  <c r="T39" i="10"/>
  <c r="T42" i="10"/>
  <c r="U49" i="10"/>
  <c r="T63" i="10"/>
  <c r="U69" i="10"/>
  <c r="T19" i="11"/>
  <c r="T29" i="11"/>
  <c r="T36" i="11"/>
  <c r="Q53" i="11"/>
  <c r="T55" i="11"/>
  <c r="T10" i="12"/>
  <c r="T20" i="12"/>
  <c r="T39" i="12"/>
  <c r="U43" i="12"/>
  <c r="U63" i="12"/>
  <c r="U71" i="12"/>
  <c r="T71" i="12"/>
  <c r="U72" i="12"/>
  <c r="T72" i="12"/>
  <c r="E73" i="12"/>
  <c r="T13" i="13"/>
  <c r="E24" i="13"/>
  <c r="P33" i="13"/>
  <c r="T33" i="13" s="1"/>
  <c r="T36" i="13"/>
  <c r="U38" i="13"/>
  <c r="T38" i="13"/>
  <c r="Q40" i="13"/>
  <c r="U40" i="13" s="1"/>
  <c r="U51" i="13"/>
  <c r="T51" i="13"/>
  <c r="S15" i="14"/>
  <c r="U23" i="14"/>
  <c r="Q33" i="14"/>
  <c r="U33" i="14" s="1"/>
  <c r="S40" i="14"/>
  <c r="U50" i="14"/>
  <c r="T50" i="14"/>
  <c r="Q53" i="14"/>
  <c r="U64" i="14"/>
  <c r="S72" i="14"/>
  <c r="U89" i="14"/>
  <c r="U11" i="15"/>
  <c r="T11" i="15"/>
  <c r="P24" i="15"/>
  <c r="T24" i="15" s="1"/>
  <c r="U28" i="15"/>
  <c r="T28" i="15"/>
  <c r="U32" i="15"/>
  <c r="T32" i="15"/>
  <c r="U36" i="15"/>
  <c r="T36" i="15"/>
  <c r="P53" i="15"/>
  <c r="P66" i="15"/>
  <c r="U88" i="15"/>
  <c r="T88" i="15"/>
  <c r="R24" i="16"/>
  <c r="U90" i="16"/>
  <c r="U32" i="17"/>
  <c r="T32" i="17"/>
  <c r="Q30" i="18"/>
  <c r="U30" i="18" s="1"/>
  <c r="U23" i="19"/>
  <c r="T23" i="19"/>
  <c r="U48" i="19"/>
  <c r="T48" i="19"/>
  <c r="T37" i="20"/>
  <c r="U37" i="20"/>
  <c r="U51" i="20"/>
  <c r="T51" i="20"/>
  <c r="U10" i="21"/>
  <c r="T10" i="21"/>
  <c r="U91" i="23"/>
  <c r="T91" i="23"/>
  <c r="U14" i="24"/>
  <c r="T14" i="24"/>
  <c r="U18" i="24"/>
  <c r="T18" i="24"/>
  <c r="U30" i="24"/>
  <c r="T30" i="24"/>
  <c r="U24" i="1"/>
  <c r="T24" i="1"/>
  <c r="U71" i="8"/>
  <c r="T71" i="8"/>
  <c r="U72" i="8"/>
  <c r="T72" i="8"/>
  <c r="U33" i="10"/>
  <c r="U55" i="13"/>
  <c r="T55" i="13"/>
  <c r="U29" i="14"/>
  <c r="T29" i="14"/>
  <c r="T20" i="16"/>
  <c r="U20" i="16"/>
  <c r="T94" i="31"/>
  <c r="U94" i="31"/>
  <c r="T33" i="32"/>
  <c r="U40" i="1"/>
  <c r="T40" i="1"/>
  <c r="U67" i="8"/>
  <c r="T67" i="8"/>
  <c r="T73" i="8"/>
  <c r="T15" i="8"/>
  <c r="U15" i="8"/>
  <c r="U66" i="8"/>
  <c r="T66" i="8"/>
  <c r="U59" i="31"/>
  <c r="T59" i="31"/>
  <c r="T90" i="31"/>
  <c r="U90" i="31"/>
  <c r="S67" i="34"/>
  <c r="Q67" i="34"/>
  <c r="U55" i="36"/>
  <c r="T55" i="36"/>
  <c r="U59" i="40"/>
  <c r="T59" i="40"/>
  <c r="T101" i="27"/>
  <c r="U101" i="27"/>
  <c r="U67" i="3"/>
  <c r="T67" i="3"/>
  <c r="U73" i="3"/>
  <c r="T73" i="3"/>
  <c r="T15" i="3"/>
  <c r="U66" i="3"/>
  <c r="T66" i="3"/>
  <c r="U53" i="5"/>
  <c r="T53" i="5"/>
  <c r="P40" i="11"/>
  <c r="U67" i="12"/>
  <c r="T73" i="12"/>
  <c r="U15" i="12"/>
  <c r="P30" i="14"/>
  <c r="U45" i="16"/>
  <c r="T45" i="16"/>
  <c r="U51" i="17"/>
  <c r="T51" i="17"/>
  <c r="T44" i="18"/>
  <c r="U44" i="18"/>
  <c r="U38" i="31"/>
  <c r="T38" i="31"/>
  <c r="U73" i="2"/>
  <c r="U67" i="2"/>
  <c r="T73" i="2"/>
  <c r="T15" i="2"/>
  <c r="U30" i="1"/>
  <c r="T30" i="1"/>
  <c r="U35" i="1"/>
  <c r="U53" i="2"/>
  <c r="T53" i="2"/>
  <c r="T9" i="3"/>
  <c r="U30" i="3"/>
  <c r="T30" i="3"/>
  <c r="T61" i="3"/>
  <c r="U69" i="3"/>
  <c r="U53" i="4"/>
  <c r="T53" i="4"/>
  <c r="U24" i="5"/>
  <c r="T24" i="5"/>
  <c r="T43" i="5"/>
  <c r="U72" i="5"/>
  <c r="T72" i="5"/>
  <c r="U71" i="5"/>
  <c r="T71" i="5"/>
  <c r="U35" i="6"/>
  <c r="T69" i="6"/>
  <c r="U9" i="8"/>
  <c r="U33" i="8"/>
  <c r="T33" i="8"/>
  <c r="U40" i="8"/>
  <c r="T40" i="8"/>
  <c r="U61" i="8"/>
  <c r="T35" i="9"/>
  <c r="U53" i="9"/>
  <c r="T53" i="9"/>
  <c r="U9" i="10"/>
  <c r="U17" i="10"/>
  <c r="U40" i="10"/>
  <c r="T40" i="10"/>
  <c r="U53" i="10"/>
  <c r="T53" i="10"/>
  <c r="T87" i="10"/>
  <c r="U94" i="10"/>
  <c r="T45" i="11"/>
  <c r="U52" i="11"/>
  <c r="T69" i="11"/>
  <c r="U89" i="11"/>
  <c r="T9" i="12"/>
  <c r="T28" i="12"/>
  <c r="U40" i="12"/>
  <c r="T40" i="12"/>
  <c r="T35" i="12"/>
  <c r="T48" i="12"/>
  <c r="P59" i="12"/>
  <c r="U92" i="12"/>
  <c r="P30" i="13"/>
  <c r="T35" i="13"/>
  <c r="U42" i="13"/>
  <c r="T42" i="13"/>
  <c r="Q53" i="13"/>
  <c r="S72" i="13"/>
  <c r="U91" i="13"/>
  <c r="T91" i="13"/>
  <c r="E24" i="14"/>
  <c r="U30" i="14"/>
  <c r="T30" i="14"/>
  <c r="U40" i="14"/>
  <c r="T40" i="14"/>
  <c r="T35" i="14"/>
  <c r="U65" i="14"/>
  <c r="T65" i="14"/>
  <c r="P67" i="14"/>
  <c r="T67" i="14" s="1"/>
  <c r="P73" i="14"/>
  <c r="T73" i="14" s="1"/>
  <c r="U90" i="14"/>
  <c r="T90" i="14"/>
  <c r="Q24" i="15"/>
  <c r="U24" i="15" s="1"/>
  <c r="U47" i="15"/>
  <c r="T47" i="15"/>
  <c r="Q53" i="15"/>
  <c r="U19" i="16"/>
  <c r="U24" i="16"/>
  <c r="U55" i="16"/>
  <c r="Q66" i="16"/>
  <c r="P67" i="16"/>
  <c r="T67" i="16" s="1"/>
  <c r="P72" i="16"/>
  <c r="U91" i="16"/>
  <c r="T91" i="16"/>
  <c r="U17" i="17"/>
  <c r="T17" i="17"/>
  <c r="U20" i="17"/>
  <c r="T20" i="17"/>
  <c r="P33" i="17"/>
  <c r="E40" i="17"/>
  <c r="U58" i="18"/>
  <c r="T58" i="18"/>
  <c r="U62" i="18"/>
  <c r="T62" i="18"/>
  <c r="U59" i="19"/>
  <c r="T59" i="19"/>
  <c r="T91" i="19"/>
  <c r="U91" i="19"/>
  <c r="U48" i="20"/>
  <c r="T48" i="20"/>
  <c r="P53" i="20"/>
  <c r="U51" i="15"/>
  <c r="T51" i="15"/>
  <c r="Q73" i="15"/>
  <c r="U73" i="15" s="1"/>
  <c r="U10" i="16"/>
  <c r="T10" i="16"/>
  <c r="U53" i="16"/>
  <c r="T53" i="16"/>
  <c r="U94" i="16"/>
  <c r="T94" i="16"/>
  <c r="U24" i="17"/>
  <c r="U44" i="17"/>
  <c r="T44" i="17"/>
  <c r="U57" i="18"/>
  <c r="T57" i="18"/>
  <c r="U66" i="18"/>
  <c r="T66" i="18"/>
  <c r="U61" i="18"/>
  <c r="T61" i="18"/>
  <c r="U66" i="19"/>
  <c r="T66" i="19"/>
  <c r="U61" i="19"/>
  <c r="T61" i="19"/>
  <c r="P66" i="19"/>
  <c r="U72" i="19"/>
  <c r="T72" i="19"/>
  <c r="U71" i="19"/>
  <c r="T71" i="19"/>
  <c r="T69" i="19"/>
  <c r="U69" i="19"/>
  <c r="Q53" i="20"/>
  <c r="U63" i="20"/>
  <c r="T63" i="20"/>
  <c r="U92" i="20"/>
  <c r="T92" i="20"/>
  <c r="U33" i="21"/>
  <c r="T33" i="21"/>
  <c r="T56" i="21"/>
  <c r="U56" i="21"/>
  <c r="U59" i="21"/>
  <c r="T59" i="21"/>
  <c r="Q66" i="21"/>
  <c r="U36" i="22"/>
  <c r="T36" i="22"/>
  <c r="T21" i="23"/>
  <c r="U21" i="23"/>
  <c r="U40" i="23"/>
  <c r="T40" i="23"/>
  <c r="U35" i="23"/>
  <c r="T35" i="23"/>
  <c r="U27" i="27"/>
  <c r="T27" i="27"/>
  <c r="S33" i="27"/>
  <c r="Q33" i="27"/>
  <c r="U33" i="27" s="1"/>
  <c r="U73" i="14"/>
  <c r="U15" i="14"/>
  <c r="T15" i="14"/>
  <c r="P30" i="15"/>
  <c r="U39" i="15"/>
  <c r="T39" i="15"/>
  <c r="U87" i="15"/>
  <c r="T87" i="15"/>
  <c r="U22" i="16"/>
  <c r="T22" i="16"/>
  <c r="U58" i="16"/>
  <c r="T58" i="16"/>
  <c r="U39" i="17"/>
  <c r="T39" i="17"/>
  <c r="U46" i="18"/>
  <c r="T46" i="18"/>
  <c r="Q72" i="18"/>
  <c r="P24" i="19"/>
  <c r="T24" i="19" s="1"/>
  <c r="Q66" i="19"/>
  <c r="U30" i="20"/>
  <c r="T30" i="20"/>
  <c r="U36" i="20"/>
  <c r="T36" i="20"/>
  <c r="U87" i="20"/>
  <c r="T87" i="20"/>
  <c r="Q67" i="22"/>
  <c r="U67" i="22" s="1"/>
  <c r="P15" i="24"/>
  <c r="U23" i="25"/>
  <c r="T23" i="25"/>
  <c r="U32" i="25"/>
  <c r="T32" i="25"/>
  <c r="U72" i="13"/>
  <c r="T72" i="13"/>
  <c r="U71" i="13"/>
  <c r="T71" i="13"/>
  <c r="U66" i="14"/>
  <c r="T66" i="14"/>
  <c r="U72" i="14"/>
  <c r="T72" i="14"/>
  <c r="U71" i="14"/>
  <c r="T71" i="14"/>
  <c r="U46" i="16"/>
  <c r="T46" i="16"/>
  <c r="U62" i="16"/>
  <c r="T62" i="16"/>
  <c r="P15" i="17"/>
  <c r="U19" i="17"/>
  <c r="T19" i="17"/>
  <c r="P30" i="17"/>
  <c r="U52" i="17"/>
  <c r="T52" i="17"/>
  <c r="P24" i="18"/>
  <c r="P67" i="18"/>
  <c r="T67" i="18" s="1"/>
  <c r="P71" i="18"/>
  <c r="P15" i="19"/>
  <c r="Q24" i="19"/>
  <c r="U24" i="19" s="1"/>
  <c r="T26" i="19"/>
  <c r="U26" i="19"/>
  <c r="U47" i="19"/>
  <c r="T47" i="19"/>
  <c r="P40" i="20"/>
  <c r="T40" i="20" s="1"/>
  <c r="U47" i="20"/>
  <c r="T47" i="20"/>
  <c r="U30" i="21"/>
  <c r="T30" i="21"/>
  <c r="U45" i="21"/>
  <c r="T45" i="21"/>
  <c r="S72" i="22"/>
  <c r="Q72" i="22"/>
  <c r="U11" i="23"/>
  <c r="T11" i="23"/>
  <c r="U70" i="23"/>
  <c r="T70" i="23"/>
  <c r="T90" i="23"/>
  <c r="U90" i="23"/>
  <c r="P59" i="24"/>
  <c r="U48" i="25"/>
  <c r="T48" i="25"/>
  <c r="U52" i="26"/>
  <c r="T52" i="26"/>
  <c r="U44" i="29"/>
  <c r="T44" i="29"/>
  <c r="U40" i="11"/>
  <c r="T40" i="11"/>
  <c r="T67" i="13"/>
  <c r="T15" i="13"/>
  <c r="U66" i="13"/>
  <c r="T66" i="13"/>
  <c r="U55" i="15"/>
  <c r="T55" i="15"/>
  <c r="S72" i="15"/>
  <c r="R73" i="15"/>
  <c r="T73" i="16"/>
  <c r="U15" i="16"/>
  <c r="T15" i="16"/>
  <c r="U9" i="16"/>
  <c r="T9" i="16"/>
  <c r="U93" i="16"/>
  <c r="T93" i="16"/>
  <c r="Q15" i="17"/>
  <c r="P40" i="17"/>
  <c r="U53" i="17"/>
  <c r="T53" i="17"/>
  <c r="U43" i="17"/>
  <c r="T43" i="17"/>
  <c r="U56" i="17"/>
  <c r="T56" i="17"/>
  <c r="S72" i="17"/>
  <c r="S73" i="17"/>
  <c r="U22" i="18"/>
  <c r="T22" i="18"/>
  <c r="Q24" i="18"/>
  <c r="U26" i="18"/>
  <c r="T26" i="18"/>
  <c r="U32" i="18"/>
  <c r="S33" i="18"/>
  <c r="Q67" i="18"/>
  <c r="U67" i="18" s="1"/>
  <c r="U72" i="18"/>
  <c r="T72" i="18"/>
  <c r="U71" i="18"/>
  <c r="T71" i="18"/>
  <c r="U69" i="18"/>
  <c r="T69" i="18"/>
  <c r="Q71" i="18"/>
  <c r="U91" i="18"/>
  <c r="T91" i="18"/>
  <c r="U13" i="19"/>
  <c r="T13" i="19"/>
  <c r="Q15" i="19"/>
  <c r="U17" i="19"/>
  <c r="T17" i="19"/>
  <c r="U30" i="19"/>
  <c r="T30" i="19"/>
  <c r="U33" i="19"/>
  <c r="T33" i="19"/>
  <c r="U10" i="20"/>
  <c r="T10" i="20"/>
  <c r="P15" i="20"/>
  <c r="T15" i="20" s="1"/>
  <c r="U40" i="20"/>
  <c r="T35" i="20"/>
  <c r="U42" i="20"/>
  <c r="T42" i="20"/>
  <c r="P71" i="20"/>
  <c r="T20" i="21"/>
  <c r="U20" i="21"/>
  <c r="U24" i="21"/>
  <c r="S24" i="21"/>
  <c r="Q24" i="21"/>
  <c r="P40" i="21"/>
  <c r="P59" i="21"/>
  <c r="E33" i="22"/>
  <c r="U88" i="22"/>
  <c r="T88" i="22"/>
  <c r="Q53" i="23"/>
  <c r="U66" i="23"/>
  <c r="T66" i="23"/>
  <c r="T61" i="23"/>
  <c r="U61" i="23"/>
  <c r="T64" i="24"/>
  <c r="U64" i="24"/>
  <c r="U27" i="25"/>
  <c r="T27" i="25"/>
  <c r="U36" i="25"/>
  <c r="T36" i="25"/>
  <c r="T88" i="25"/>
  <c r="U88" i="25"/>
  <c r="U48" i="26"/>
  <c r="T48" i="26"/>
  <c r="U24" i="28"/>
  <c r="T24" i="28"/>
  <c r="S24" i="28"/>
  <c r="Q24" i="28"/>
  <c r="U29" i="28"/>
  <c r="T29" i="28"/>
  <c r="U51" i="29"/>
  <c r="T51" i="29"/>
  <c r="U53" i="14"/>
  <c r="T53" i="14"/>
  <c r="U20" i="15"/>
  <c r="Q40" i="15"/>
  <c r="U53" i="15"/>
  <c r="T53" i="15"/>
  <c r="U43" i="15"/>
  <c r="T43" i="15"/>
  <c r="U59" i="15"/>
  <c r="T59" i="15"/>
  <c r="S73" i="15"/>
  <c r="U21" i="16"/>
  <c r="T21" i="16"/>
  <c r="U26" i="16"/>
  <c r="T26" i="16"/>
  <c r="P53" i="16"/>
  <c r="U57" i="16"/>
  <c r="T57" i="16"/>
  <c r="Q59" i="16"/>
  <c r="U71" i="16"/>
  <c r="T71" i="16"/>
  <c r="U72" i="16"/>
  <c r="T72" i="16"/>
  <c r="U69" i="16"/>
  <c r="T69" i="16"/>
  <c r="U21" i="17"/>
  <c r="Q40" i="17"/>
  <c r="U88" i="17"/>
  <c r="T88" i="17"/>
  <c r="U10" i="18"/>
  <c r="T10" i="18"/>
  <c r="S30" i="18"/>
  <c r="P40" i="18"/>
  <c r="U45" i="18"/>
  <c r="T45" i="18"/>
  <c r="E53" i="18"/>
  <c r="U59" i="18"/>
  <c r="T59" i="18"/>
  <c r="T17" i="20"/>
  <c r="U17" i="20"/>
  <c r="P15" i="21"/>
  <c r="T15" i="21" s="1"/>
  <c r="U66" i="21"/>
  <c r="T66" i="21"/>
  <c r="U61" i="21"/>
  <c r="T61" i="21"/>
  <c r="U20" i="22"/>
  <c r="T20" i="22"/>
  <c r="T42" i="22"/>
  <c r="U42" i="22"/>
  <c r="U51" i="22"/>
  <c r="T51" i="22"/>
  <c r="U55" i="22"/>
  <c r="T55" i="22"/>
  <c r="U59" i="22"/>
  <c r="T59" i="22"/>
  <c r="P66" i="23"/>
  <c r="T88" i="24"/>
  <c r="U88" i="24"/>
  <c r="U11" i="25"/>
  <c r="T11" i="25"/>
  <c r="T22" i="25"/>
  <c r="U22" i="25"/>
  <c r="U53" i="18"/>
  <c r="T53" i="18"/>
  <c r="U14" i="20"/>
  <c r="T14" i="20"/>
  <c r="U22" i="21"/>
  <c r="T22" i="21"/>
  <c r="U94" i="21"/>
  <c r="T94" i="21"/>
  <c r="U24" i="22"/>
  <c r="T24" i="22"/>
  <c r="U44" i="22"/>
  <c r="T44" i="22"/>
  <c r="P72" i="22"/>
  <c r="Q73" i="22"/>
  <c r="U23" i="23"/>
  <c r="T23" i="23"/>
  <c r="U27" i="23"/>
  <c r="T27" i="23"/>
  <c r="Q30" i="23"/>
  <c r="U13" i="24"/>
  <c r="T13" i="24"/>
  <c r="U17" i="24"/>
  <c r="T17" i="24"/>
  <c r="U29" i="24"/>
  <c r="T29" i="24"/>
  <c r="U59" i="24"/>
  <c r="T59" i="24"/>
  <c r="U90" i="24"/>
  <c r="T90" i="24"/>
  <c r="U32" i="26"/>
  <c r="T32" i="26"/>
  <c r="U36" i="26"/>
  <c r="T36" i="26"/>
  <c r="U30" i="27"/>
  <c r="T30" i="27"/>
  <c r="U14" i="28"/>
  <c r="T14" i="28"/>
  <c r="U18" i="28"/>
  <c r="T18" i="28"/>
  <c r="U22" i="28"/>
  <c r="T22" i="28"/>
  <c r="U18" i="31"/>
  <c r="T18" i="31"/>
  <c r="U72" i="15"/>
  <c r="T72" i="15"/>
  <c r="U71" i="15"/>
  <c r="T71" i="15"/>
  <c r="U40" i="17"/>
  <c r="T40" i="17"/>
  <c r="T89" i="17"/>
  <c r="T11" i="18"/>
  <c r="T23" i="18"/>
  <c r="T27" i="18"/>
  <c r="T35" i="18"/>
  <c r="T47" i="18"/>
  <c r="T63" i="18"/>
  <c r="T70" i="18"/>
  <c r="T92" i="18"/>
  <c r="U73" i="19"/>
  <c r="T73" i="19"/>
  <c r="U15" i="19"/>
  <c r="T15" i="19"/>
  <c r="T14" i="19"/>
  <c r="T18" i="19"/>
  <c r="U40" i="19"/>
  <c r="T40" i="19"/>
  <c r="U35" i="19"/>
  <c r="T39" i="19"/>
  <c r="T43" i="19"/>
  <c r="U62" i="19"/>
  <c r="R71" i="19"/>
  <c r="T11" i="20"/>
  <c r="T22" i="20"/>
  <c r="T26" i="20"/>
  <c r="U49" i="20"/>
  <c r="T73" i="21"/>
  <c r="U15" i="21"/>
  <c r="U9" i="21"/>
  <c r="T9" i="21"/>
  <c r="P24" i="21"/>
  <c r="T24" i="21" s="1"/>
  <c r="T50" i="21"/>
  <c r="U58" i="21"/>
  <c r="T58" i="21"/>
  <c r="U18" i="22"/>
  <c r="U39" i="22"/>
  <c r="T39" i="22"/>
  <c r="T64" i="22"/>
  <c r="U46" i="23"/>
  <c r="T46" i="23"/>
  <c r="U57" i="23"/>
  <c r="U63" i="23"/>
  <c r="T63" i="23"/>
  <c r="Q66" i="23"/>
  <c r="P67" i="23"/>
  <c r="T67" i="23" s="1"/>
  <c r="P71" i="23"/>
  <c r="U32" i="24"/>
  <c r="U50" i="24"/>
  <c r="T50" i="24"/>
  <c r="Q53" i="24"/>
  <c r="U40" i="25"/>
  <c r="T40" i="25"/>
  <c r="T35" i="25"/>
  <c r="Q66" i="25"/>
  <c r="R73" i="25"/>
  <c r="U22" i="27"/>
  <c r="T22" i="27"/>
  <c r="U92" i="27"/>
  <c r="T92" i="27"/>
  <c r="U10" i="28"/>
  <c r="T10" i="28"/>
  <c r="U24" i="29"/>
  <c r="T24" i="29"/>
  <c r="T38" i="30"/>
  <c r="U38" i="30"/>
  <c r="T49" i="30"/>
  <c r="U49" i="30"/>
  <c r="U66" i="15"/>
  <c r="T66" i="15"/>
  <c r="U72" i="17"/>
  <c r="T72" i="17"/>
  <c r="U71" i="17"/>
  <c r="T71" i="17"/>
  <c r="S33" i="19"/>
  <c r="P59" i="19"/>
  <c r="U63" i="19"/>
  <c r="T63" i="19"/>
  <c r="U50" i="20"/>
  <c r="T50" i="20"/>
  <c r="U46" i="21"/>
  <c r="T46" i="21"/>
  <c r="U62" i="21"/>
  <c r="T62" i="21"/>
  <c r="P67" i="21"/>
  <c r="T67" i="21" s="1"/>
  <c r="S71" i="21"/>
  <c r="P15" i="22"/>
  <c r="T15" i="22" s="1"/>
  <c r="U19" i="22"/>
  <c r="T19" i="22"/>
  <c r="P30" i="22"/>
  <c r="U10" i="23"/>
  <c r="T10" i="23"/>
  <c r="P24" i="23"/>
  <c r="T24" i="23" s="1"/>
  <c r="U33" i="23"/>
  <c r="T33" i="23"/>
  <c r="P53" i="23"/>
  <c r="U58" i="23"/>
  <c r="T58" i="23"/>
  <c r="Q67" i="23"/>
  <c r="U67" i="23" s="1"/>
  <c r="U72" i="23"/>
  <c r="T72" i="23"/>
  <c r="U71" i="23"/>
  <c r="T71" i="23"/>
  <c r="U69" i="23"/>
  <c r="T69" i="23"/>
  <c r="Q71" i="23"/>
  <c r="E72" i="23"/>
  <c r="U92" i="23"/>
  <c r="T92" i="23"/>
  <c r="P30" i="24"/>
  <c r="E33" i="24"/>
  <c r="P71" i="24"/>
  <c r="U59" i="25"/>
  <c r="T59" i="25"/>
  <c r="P66" i="26"/>
  <c r="Q67" i="26"/>
  <c r="U67" i="26" s="1"/>
  <c r="Q71" i="26"/>
  <c r="U88" i="27"/>
  <c r="T88" i="27"/>
  <c r="U20" i="29"/>
  <c r="T20" i="29"/>
  <c r="U30" i="29"/>
  <c r="T30" i="29"/>
  <c r="T27" i="30"/>
  <c r="U27" i="30"/>
  <c r="U53" i="30"/>
  <c r="T53" i="30"/>
  <c r="U43" i="30"/>
  <c r="T43" i="30"/>
  <c r="U33" i="16"/>
  <c r="T33" i="16"/>
  <c r="U40" i="16"/>
  <c r="T40" i="16"/>
  <c r="T73" i="17"/>
  <c r="U67" i="17"/>
  <c r="T67" i="17"/>
  <c r="U15" i="17"/>
  <c r="T15" i="17"/>
  <c r="U59" i="17"/>
  <c r="T59" i="17"/>
  <c r="U66" i="17"/>
  <c r="T66" i="17"/>
  <c r="T30" i="18"/>
  <c r="Q59" i="19"/>
  <c r="Q67" i="19"/>
  <c r="U67" i="19" s="1"/>
  <c r="U70" i="19"/>
  <c r="T70" i="19"/>
  <c r="Q15" i="20"/>
  <c r="U15" i="20" s="1"/>
  <c r="U18" i="20"/>
  <c r="T18" i="20"/>
  <c r="P33" i="20"/>
  <c r="T33" i="20" s="1"/>
  <c r="U38" i="20"/>
  <c r="T38" i="20"/>
  <c r="U53" i="20"/>
  <c r="T53" i="20"/>
  <c r="U43" i="20"/>
  <c r="U88" i="20"/>
  <c r="T88" i="20"/>
  <c r="U21" i="21"/>
  <c r="T21" i="21"/>
  <c r="U93" i="21"/>
  <c r="T93" i="21"/>
  <c r="Q15" i="22"/>
  <c r="U15" i="22" s="1"/>
  <c r="P40" i="22"/>
  <c r="T40" i="22" s="1"/>
  <c r="U53" i="22"/>
  <c r="T53" i="22"/>
  <c r="U43" i="22"/>
  <c r="T43" i="22"/>
  <c r="U52" i="22"/>
  <c r="T52" i="22"/>
  <c r="U22" i="23"/>
  <c r="T22" i="23"/>
  <c r="Q24" i="23"/>
  <c r="U24" i="23" s="1"/>
  <c r="U26" i="23"/>
  <c r="T26" i="23"/>
  <c r="U30" i="23"/>
  <c r="T30" i="23"/>
  <c r="R15" i="24"/>
  <c r="Q30" i="24"/>
  <c r="U38" i="24"/>
  <c r="T38" i="24"/>
  <c r="P73" i="24"/>
  <c r="T73" i="24" s="1"/>
  <c r="U89" i="24"/>
  <c r="T89" i="24"/>
  <c r="U12" i="25"/>
  <c r="T12" i="25"/>
  <c r="U30" i="26"/>
  <c r="T30" i="26"/>
  <c r="S30" i="26"/>
  <c r="Q30" i="26"/>
  <c r="P53" i="27"/>
  <c r="Q59" i="27"/>
  <c r="U70" i="27"/>
  <c r="T70" i="27"/>
  <c r="U13" i="30"/>
  <c r="T13" i="30"/>
  <c r="U30" i="30"/>
  <c r="T30" i="30"/>
  <c r="T64" i="30"/>
  <c r="U64" i="30"/>
  <c r="T33" i="18"/>
  <c r="U40" i="18"/>
  <c r="T40" i="18"/>
  <c r="U53" i="19"/>
  <c r="T53" i="19"/>
  <c r="U92" i="19"/>
  <c r="T92" i="19"/>
  <c r="U24" i="20"/>
  <c r="T24" i="20"/>
  <c r="P30" i="20"/>
  <c r="U55" i="20"/>
  <c r="T55" i="20"/>
  <c r="U26" i="21"/>
  <c r="T26" i="21"/>
  <c r="P53" i="21"/>
  <c r="U57" i="21"/>
  <c r="T57" i="21"/>
  <c r="Q59" i="21"/>
  <c r="U72" i="21"/>
  <c r="T72" i="21"/>
  <c r="U71" i="21"/>
  <c r="T71" i="21"/>
  <c r="U69" i="21"/>
  <c r="T69" i="21"/>
  <c r="P72" i="21"/>
  <c r="Q40" i="22"/>
  <c r="U56" i="22"/>
  <c r="T56" i="22"/>
  <c r="U89" i="22"/>
  <c r="T89" i="22"/>
  <c r="T15" i="23"/>
  <c r="U73" i="23"/>
  <c r="T73" i="23"/>
  <c r="T9" i="23"/>
  <c r="P59" i="23"/>
  <c r="U62" i="23"/>
  <c r="T62" i="23"/>
  <c r="U24" i="24"/>
  <c r="T24" i="24"/>
  <c r="U49" i="24"/>
  <c r="T49" i="24"/>
  <c r="U65" i="24"/>
  <c r="T65" i="24"/>
  <c r="P67" i="24"/>
  <c r="T67" i="24" s="1"/>
  <c r="Q73" i="24"/>
  <c r="U73" i="24" s="1"/>
  <c r="U24" i="25"/>
  <c r="T24" i="25"/>
  <c r="U28" i="25"/>
  <c r="T28" i="25"/>
  <c r="Q30" i="25"/>
  <c r="U30" i="25" s="1"/>
  <c r="U33" i="25"/>
  <c r="U37" i="25"/>
  <c r="T37" i="25"/>
  <c r="U49" i="25"/>
  <c r="T49" i="25"/>
  <c r="U93" i="25"/>
  <c r="T93" i="25"/>
  <c r="U11" i="26"/>
  <c r="T11" i="26"/>
  <c r="U20" i="26"/>
  <c r="T20" i="26"/>
  <c r="U24" i="27"/>
  <c r="T24" i="27"/>
  <c r="Q33" i="28"/>
  <c r="U33" i="28" s="1"/>
  <c r="U49" i="28"/>
  <c r="T49" i="28"/>
  <c r="T59" i="28"/>
  <c r="U53" i="21"/>
  <c r="T53" i="21"/>
  <c r="U40" i="24"/>
  <c r="T40" i="24"/>
  <c r="U73" i="25"/>
  <c r="T67" i="25"/>
  <c r="U15" i="25"/>
  <c r="T15" i="25"/>
  <c r="U44" i="26"/>
  <c r="T44" i="26"/>
  <c r="U56" i="26"/>
  <c r="T56" i="26"/>
  <c r="E73" i="26"/>
  <c r="U26" i="27"/>
  <c r="T26" i="27"/>
  <c r="E59" i="27"/>
  <c r="Q66" i="27"/>
  <c r="P53" i="28"/>
  <c r="P73" i="28"/>
  <c r="T73" i="28" s="1"/>
  <c r="Q33" i="29"/>
  <c r="U33" i="29" s="1"/>
  <c r="U94" i="29"/>
  <c r="T94" i="29"/>
  <c r="E66" i="31"/>
  <c r="U53" i="23"/>
  <c r="T53" i="23"/>
  <c r="U71" i="24"/>
  <c r="T71" i="24"/>
  <c r="U72" i="24"/>
  <c r="T72" i="24"/>
  <c r="U89" i="26"/>
  <c r="T89" i="26"/>
  <c r="U11" i="27"/>
  <c r="T11" i="27"/>
  <c r="P33" i="27"/>
  <c r="T33" i="27" s="1"/>
  <c r="U63" i="27"/>
  <c r="T63" i="27"/>
  <c r="U72" i="27"/>
  <c r="T72" i="27"/>
  <c r="U71" i="27"/>
  <c r="T71" i="27"/>
  <c r="U69" i="27"/>
  <c r="T69" i="27"/>
  <c r="Q71" i="27"/>
  <c r="U91" i="27"/>
  <c r="T91" i="27"/>
  <c r="U13" i="28"/>
  <c r="T13" i="28"/>
  <c r="Q15" i="28"/>
  <c r="Q30" i="28"/>
  <c r="U38" i="28"/>
  <c r="T38" i="28"/>
  <c r="P40" i="28"/>
  <c r="Q53" i="28"/>
  <c r="Q72" i="28"/>
  <c r="Q73" i="28"/>
  <c r="U73" i="28" s="1"/>
  <c r="U87" i="28"/>
  <c r="T87" i="28"/>
  <c r="U73" i="29"/>
  <c r="T73" i="29"/>
  <c r="U15" i="29"/>
  <c r="T15" i="29"/>
  <c r="U9" i="29"/>
  <c r="T9" i="29"/>
  <c r="U55" i="29"/>
  <c r="T55" i="29"/>
  <c r="U59" i="29"/>
  <c r="T59" i="29"/>
  <c r="U55" i="30"/>
  <c r="T55" i="30"/>
  <c r="U21" i="32"/>
  <c r="T21" i="32"/>
  <c r="U40" i="32"/>
  <c r="U35" i="32"/>
  <c r="T35" i="32"/>
  <c r="U70" i="33"/>
  <c r="T70" i="33"/>
  <c r="U87" i="33"/>
  <c r="T87" i="33"/>
  <c r="U71" i="20"/>
  <c r="T71" i="20"/>
  <c r="U72" i="20"/>
  <c r="T72" i="20"/>
  <c r="U40" i="22"/>
  <c r="U15" i="24"/>
  <c r="T15" i="24"/>
  <c r="U66" i="24"/>
  <c r="T66" i="24"/>
  <c r="U66" i="25"/>
  <c r="T66" i="25"/>
  <c r="U72" i="25"/>
  <c r="T72" i="25"/>
  <c r="U71" i="25"/>
  <c r="T71" i="25"/>
  <c r="P15" i="26"/>
  <c r="T15" i="26" s="1"/>
  <c r="U19" i="26"/>
  <c r="T19" i="26"/>
  <c r="U39" i="26"/>
  <c r="T39" i="26"/>
  <c r="U51" i="26"/>
  <c r="T51" i="26"/>
  <c r="Q53" i="26"/>
  <c r="U59" i="26"/>
  <c r="T59" i="26"/>
  <c r="U17" i="28"/>
  <c r="T17" i="28"/>
  <c r="Q40" i="28"/>
  <c r="U42" i="28"/>
  <c r="T42" i="28"/>
  <c r="U50" i="28"/>
  <c r="T50" i="28"/>
  <c r="P24" i="29"/>
  <c r="U45" i="29"/>
  <c r="T45" i="29"/>
  <c r="U64" i="29"/>
  <c r="T64" i="29"/>
  <c r="P67" i="29"/>
  <c r="T67" i="29" s="1"/>
  <c r="U89" i="29"/>
  <c r="T89" i="29"/>
  <c r="Q30" i="31"/>
  <c r="U51" i="31"/>
  <c r="T51" i="31"/>
  <c r="P67" i="31"/>
  <c r="T67" i="31" s="1"/>
  <c r="U67" i="20"/>
  <c r="T67" i="20"/>
  <c r="U66" i="20"/>
  <c r="T66" i="20"/>
  <c r="U72" i="22"/>
  <c r="T72" i="22"/>
  <c r="U71" i="22"/>
  <c r="T71" i="22"/>
  <c r="U53" i="25"/>
  <c r="Q15" i="26"/>
  <c r="Q24" i="26"/>
  <c r="P40" i="26"/>
  <c r="T40" i="26" s="1"/>
  <c r="U53" i="26"/>
  <c r="T53" i="26"/>
  <c r="U43" i="26"/>
  <c r="T43" i="26"/>
  <c r="U55" i="26"/>
  <c r="T55" i="26"/>
  <c r="P30" i="27"/>
  <c r="U58" i="27"/>
  <c r="T58" i="27"/>
  <c r="Q24" i="29"/>
  <c r="T33" i="29"/>
  <c r="P66" i="29"/>
  <c r="T93" i="30"/>
  <c r="U93" i="30"/>
  <c r="U27" i="31"/>
  <c r="T27" i="31"/>
  <c r="U72" i="31"/>
  <c r="T72" i="31"/>
  <c r="U71" i="31"/>
  <c r="T71" i="31"/>
  <c r="U69" i="31"/>
  <c r="T69" i="31"/>
  <c r="U40" i="21"/>
  <c r="T40" i="21"/>
  <c r="U73" i="22"/>
  <c r="T73" i="22"/>
  <c r="T67" i="22"/>
  <c r="U66" i="22"/>
  <c r="T66" i="22"/>
  <c r="U53" i="24"/>
  <c r="T53" i="24"/>
  <c r="Q40" i="26"/>
  <c r="U40" i="26" s="1"/>
  <c r="P73" i="26"/>
  <c r="T73" i="26" s="1"/>
  <c r="U88" i="26"/>
  <c r="T88" i="26"/>
  <c r="U10" i="27"/>
  <c r="T10" i="27"/>
  <c r="U23" i="27"/>
  <c r="T23" i="27"/>
  <c r="Q30" i="27"/>
  <c r="U40" i="27"/>
  <c r="T40" i="27"/>
  <c r="U35" i="27"/>
  <c r="T35" i="27"/>
  <c r="U53" i="27"/>
  <c r="T53" i="27"/>
  <c r="U43" i="27"/>
  <c r="U47" i="27"/>
  <c r="T47" i="27"/>
  <c r="P59" i="27"/>
  <c r="U62" i="27"/>
  <c r="T62" i="27"/>
  <c r="E30" i="28"/>
  <c r="P33" i="28"/>
  <c r="T33" i="28" s="1"/>
  <c r="U37" i="28"/>
  <c r="T37" i="28"/>
  <c r="U65" i="28"/>
  <c r="T65" i="28"/>
  <c r="P67" i="28"/>
  <c r="U94" i="28"/>
  <c r="T94" i="28"/>
  <c r="U21" i="29"/>
  <c r="T21" i="29"/>
  <c r="Q66" i="29"/>
  <c r="P24" i="30"/>
  <c r="T24" i="30" s="1"/>
  <c r="U33" i="30"/>
  <c r="T33" i="30"/>
  <c r="U22" i="31"/>
  <c r="T22" i="31"/>
  <c r="Q53" i="31"/>
  <c r="P66" i="31"/>
  <c r="U71" i="32"/>
  <c r="T71" i="32"/>
  <c r="U72" i="32"/>
  <c r="T72" i="32"/>
  <c r="U69" i="32"/>
  <c r="T69" i="32"/>
  <c r="E72" i="32"/>
  <c r="T23" i="26"/>
  <c r="T27" i="26"/>
  <c r="T35" i="26"/>
  <c r="T47" i="26"/>
  <c r="T63" i="26"/>
  <c r="T70" i="26"/>
  <c r="U67" i="27"/>
  <c r="T67" i="27"/>
  <c r="U73" i="27"/>
  <c r="U15" i="27"/>
  <c r="T15" i="27"/>
  <c r="T38" i="27"/>
  <c r="T42" i="27"/>
  <c r="T50" i="27"/>
  <c r="U66" i="27"/>
  <c r="T66" i="27"/>
  <c r="U53" i="29"/>
  <c r="T53" i="29"/>
  <c r="Q67" i="30"/>
  <c r="U67" i="30" s="1"/>
  <c r="T87" i="30"/>
  <c r="U87" i="30"/>
  <c r="U10" i="31"/>
  <c r="T10" i="31"/>
  <c r="Q24" i="31"/>
  <c r="U24" i="31" s="1"/>
  <c r="T12" i="32"/>
  <c r="U12" i="32"/>
  <c r="P40" i="32"/>
  <c r="T40" i="32" s="1"/>
  <c r="U45" i="32"/>
  <c r="T45" i="32"/>
  <c r="P73" i="32"/>
  <c r="T73" i="32" s="1"/>
  <c r="U90" i="32"/>
  <c r="T90" i="32"/>
  <c r="S15" i="33"/>
  <c r="U59" i="33"/>
  <c r="T59" i="33"/>
  <c r="U30" i="36"/>
  <c r="T30" i="36"/>
  <c r="U20" i="38"/>
  <c r="T20" i="38"/>
  <c r="U94" i="40"/>
  <c r="T94" i="40"/>
  <c r="T109" i="1"/>
  <c r="U109" i="1"/>
  <c r="U40" i="28"/>
  <c r="T40" i="28"/>
  <c r="U47" i="29"/>
  <c r="T28" i="30"/>
  <c r="E59" i="30"/>
  <c r="E73" i="30"/>
  <c r="R73" i="30"/>
  <c r="T94" i="30"/>
  <c r="P40" i="31"/>
  <c r="T40" i="31" s="1"/>
  <c r="P53" i="31"/>
  <c r="T62" i="31"/>
  <c r="Q72" i="31"/>
  <c r="U50" i="32"/>
  <c r="U52" i="32"/>
  <c r="T52" i="32"/>
  <c r="E67" i="32"/>
  <c r="U20" i="33"/>
  <c r="T20" i="33"/>
  <c r="U37" i="33"/>
  <c r="T37" i="33"/>
  <c r="T10" i="34"/>
  <c r="U50" i="34"/>
  <c r="T50" i="34"/>
  <c r="U21" i="35"/>
  <c r="T21" i="35"/>
  <c r="P30" i="35"/>
  <c r="T30" i="35" s="1"/>
  <c r="U71" i="28"/>
  <c r="T71" i="28"/>
  <c r="U72" i="28"/>
  <c r="T72" i="28"/>
  <c r="U40" i="30"/>
  <c r="T40" i="30"/>
  <c r="U35" i="30"/>
  <c r="U73" i="31"/>
  <c r="T73" i="31"/>
  <c r="U15" i="31"/>
  <c r="T15" i="31"/>
  <c r="T9" i="31"/>
  <c r="T21" i="31"/>
  <c r="U21" i="31"/>
  <c r="U26" i="31"/>
  <c r="T26" i="31"/>
  <c r="U33" i="31"/>
  <c r="T33" i="31"/>
  <c r="U14" i="32"/>
  <c r="T14" i="32"/>
  <c r="P30" i="32"/>
  <c r="S71" i="32"/>
  <c r="Q71" i="32"/>
  <c r="P72" i="32"/>
  <c r="U45" i="34"/>
  <c r="T45" i="34"/>
  <c r="U89" i="34"/>
  <c r="T89" i="34"/>
  <c r="U57" i="35"/>
  <c r="T57" i="35"/>
  <c r="T67" i="28"/>
  <c r="U15" i="28"/>
  <c r="T15" i="28"/>
  <c r="U66" i="28"/>
  <c r="T66" i="28"/>
  <c r="U66" i="29"/>
  <c r="T66" i="29"/>
  <c r="Q67" i="29"/>
  <c r="U67" i="29" s="1"/>
  <c r="E67" i="30"/>
  <c r="E30" i="31"/>
  <c r="T57" i="31"/>
  <c r="U57" i="31"/>
  <c r="E73" i="31"/>
  <c r="U22" i="32"/>
  <c r="T22" i="32"/>
  <c r="U70" i="32"/>
  <c r="T70" i="32"/>
  <c r="U11" i="35"/>
  <c r="T11" i="35"/>
  <c r="T40" i="37"/>
  <c r="U35" i="37"/>
  <c r="T35" i="37"/>
  <c r="U72" i="26"/>
  <c r="T72" i="26"/>
  <c r="U71" i="26"/>
  <c r="T71" i="26"/>
  <c r="U40" i="29"/>
  <c r="T40" i="29"/>
  <c r="R15" i="30"/>
  <c r="Q24" i="30"/>
  <c r="U24" i="30" s="1"/>
  <c r="T24" i="31"/>
  <c r="Q67" i="31"/>
  <c r="U67" i="31" s="1"/>
  <c r="U91" i="31"/>
  <c r="T91" i="31"/>
  <c r="Q15" i="32"/>
  <c r="T32" i="32"/>
  <c r="U32" i="32"/>
  <c r="T36" i="32"/>
  <c r="U36" i="32"/>
  <c r="U30" i="33"/>
  <c r="T30" i="33"/>
  <c r="U63" i="33"/>
  <c r="T63" i="33"/>
  <c r="U92" i="33"/>
  <c r="T92" i="33"/>
  <c r="U24" i="37"/>
  <c r="U33" i="37"/>
  <c r="T33" i="37"/>
  <c r="U73" i="26"/>
  <c r="T67" i="26"/>
  <c r="U15" i="26"/>
  <c r="U66" i="26"/>
  <c r="T66" i="26"/>
  <c r="T9" i="27"/>
  <c r="T61" i="27"/>
  <c r="U53" i="28"/>
  <c r="T53" i="28"/>
  <c r="T43" i="29"/>
  <c r="U72" i="29"/>
  <c r="T72" i="29"/>
  <c r="U71" i="29"/>
  <c r="T71" i="29"/>
  <c r="U69" i="29"/>
  <c r="Q71" i="30"/>
  <c r="U17" i="31"/>
  <c r="T37" i="31"/>
  <c r="T58" i="31"/>
  <c r="T65" i="31"/>
  <c r="S72" i="31"/>
  <c r="U13" i="32"/>
  <c r="T13" i="32"/>
  <c r="U20" i="32"/>
  <c r="Q24" i="32"/>
  <c r="U24" i="32" s="1"/>
  <c r="U46" i="32"/>
  <c r="T46" i="32"/>
  <c r="U91" i="32"/>
  <c r="T91" i="32"/>
  <c r="U29" i="33"/>
  <c r="T29" i="33"/>
  <c r="T48" i="33"/>
  <c r="U48" i="33"/>
  <c r="P53" i="33"/>
  <c r="Q59" i="33"/>
  <c r="Q15" i="34"/>
  <c r="U15" i="34" s="1"/>
  <c r="U18" i="34"/>
  <c r="T18" i="34"/>
  <c r="U59" i="35"/>
  <c r="T59" i="35"/>
  <c r="T73" i="33"/>
  <c r="U67" i="33"/>
  <c r="U15" i="33"/>
  <c r="T15" i="33"/>
  <c r="Q33" i="33"/>
  <c r="U66" i="33"/>
  <c r="T66" i="33"/>
  <c r="U73" i="34"/>
  <c r="U67" i="34"/>
  <c r="T73" i="34"/>
  <c r="U9" i="34"/>
  <c r="P67" i="34"/>
  <c r="T67" i="34" s="1"/>
  <c r="T24" i="35"/>
  <c r="Q40" i="35"/>
  <c r="U48" i="35"/>
  <c r="T48" i="35"/>
  <c r="U63" i="35"/>
  <c r="T63" i="35"/>
  <c r="T67" i="36"/>
  <c r="U73" i="36"/>
  <c r="T73" i="36"/>
  <c r="U15" i="36"/>
  <c r="T15" i="36"/>
  <c r="T9" i="36"/>
  <c r="P40" i="36"/>
  <c r="T40" i="36" s="1"/>
  <c r="P59" i="36"/>
  <c r="U91" i="39"/>
  <c r="T91" i="39"/>
  <c r="U17" i="40"/>
  <c r="T17" i="40"/>
  <c r="R40" i="30"/>
  <c r="S24" i="31"/>
  <c r="U53" i="31"/>
  <c r="T53" i="31"/>
  <c r="U66" i="31"/>
  <c r="T66" i="31"/>
  <c r="T61" i="31"/>
  <c r="T17" i="32"/>
  <c r="P24" i="32"/>
  <c r="T24" i="32" s="1"/>
  <c r="T27" i="32"/>
  <c r="T37" i="32"/>
  <c r="U48" i="32"/>
  <c r="T57" i="32"/>
  <c r="T61" i="32"/>
  <c r="U93" i="32"/>
  <c r="T13" i="33"/>
  <c r="U32" i="33"/>
  <c r="T36" i="33"/>
  <c r="T38" i="33"/>
  <c r="U57" i="34"/>
  <c r="T57" i="34"/>
  <c r="P71" i="34"/>
  <c r="Q72" i="34"/>
  <c r="T10" i="35"/>
  <c r="P15" i="35"/>
  <c r="T15" i="35" s="1"/>
  <c r="U28" i="35"/>
  <c r="T28" i="35"/>
  <c r="Q59" i="35"/>
  <c r="E71" i="35"/>
  <c r="R71" i="35"/>
  <c r="T88" i="35"/>
  <c r="T19" i="36"/>
  <c r="U47" i="36"/>
  <c r="T47" i="36"/>
  <c r="T13" i="37"/>
  <c r="U70" i="38"/>
  <c r="T70" i="38"/>
  <c r="P71" i="32"/>
  <c r="U24" i="33"/>
  <c r="T24" i="33"/>
  <c r="Q30" i="33"/>
  <c r="U40" i="33"/>
  <c r="T40" i="33"/>
  <c r="S40" i="33"/>
  <c r="P71" i="33"/>
  <c r="U24" i="34"/>
  <c r="T24" i="34"/>
  <c r="P40" i="34"/>
  <c r="T40" i="34" s="1"/>
  <c r="U44" i="34"/>
  <c r="T44" i="34"/>
  <c r="Q59" i="34"/>
  <c r="T69" i="34"/>
  <c r="T73" i="35"/>
  <c r="U15" i="35"/>
  <c r="U33" i="35"/>
  <c r="U89" i="35"/>
  <c r="T89" i="35"/>
  <c r="T20" i="36"/>
  <c r="U24" i="36"/>
  <c r="U33" i="36"/>
  <c r="T33" i="36"/>
  <c r="U37" i="37"/>
  <c r="T37" i="37"/>
  <c r="U46" i="38"/>
  <c r="T46" i="38"/>
  <c r="U37" i="40"/>
  <c r="T37" i="40"/>
  <c r="U49" i="40"/>
  <c r="T49" i="40"/>
  <c r="U67" i="32"/>
  <c r="U73" i="32"/>
  <c r="U15" i="32"/>
  <c r="T15" i="32"/>
  <c r="P67" i="32"/>
  <c r="T67" i="32" s="1"/>
  <c r="U65" i="33"/>
  <c r="T65" i="33"/>
  <c r="U94" i="33"/>
  <c r="T94" i="33"/>
  <c r="P15" i="34"/>
  <c r="T15" i="34" s="1"/>
  <c r="U20" i="34"/>
  <c r="T20" i="34"/>
  <c r="Q40" i="34"/>
  <c r="U52" i="34"/>
  <c r="T52" i="34"/>
  <c r="U90" i="34"/>
  <c r="T90" i="34"/>
  <c r="U23" i="35"/>
  <c r="T23" i="35"/>
  <c r="U32" i="35"/>
  <c r="T32" i="35"/>
  <c r="U36" i="35"/>
  <c r="T36" i="35"/>
  <c r="U47" i="35"/>
  <c r="T47" i="35"/>
  <c r="U66" i="35"/>
  <c r="T66" i="35"/>
  <c r="P72" i="35"/>
  <c r="P30" i="36"/>
  <c r="U37" i="36"/>
  <c r="T37" i="36"/>
  <c r="U65" i="36"/>
  <c r="T65" i="36"/>
  <c r="U10" i="37"/>
  <c r="T10" i="37"/>
  <c r="P15" i="37"/>
  <c r="U42" i="37"/>
  <c r="T42" i="37"/>
  <c r="U94" i="37"/>
  <c r="T94" i="37"/>
  <c r="U21" i="38"/>
  <c r="T21" i="38"/>
  <c r="U26" i="38"/>
  <c r="T26" i="38"/>
  <c r="U42" i="39"/>
  <c r="T42" i="39"/>
  <c r="U50" i="39"/>
  <c r="T50" i="39"/>
  <c r="U90" i="39"/>
  <c r="T90" i="39"/>
  <c r="U105" i="39"/>
  <c r="T105" i="39"/>
  <c r="U102" i="20"/>
  <c r="T102" i="20"/>
  <c r="U101" i="19"/>
  <c r="T101" i="19"/>
  <c r="U102" i="18"/>
  <c r="T102" i="18"/>
  <c r="U109" i="16"/>
  <c r="T109" i="16"/>
  <c r="M113" i="15"/>
  <c r="S113" i="15" s="1"/>
  <c r="S96" i="15"/>
  <c r="Q33" i="32"/>
  <c r="U33" i="32" s="1"/>
  <c r="U59" i="32"/>
  <c r="T59" i="32"/>
  <c r="U66" i="32"/>
  <c r="T66" i="32"/>
  <c r="U33" i="33"/>
  <c r="T33" i="33"/>
  <c r="P67" i="33"/>
  <c r="T67" i="33" s="1"/>
  <c r="Q73" i="33"/>
  <c r="U73" i="33" s="1"/>
  <c r="U11" i="34"/>
  <c r="U30" i="34"/>
  <c r="T30" i="34"/>
  <c r="U53" i="34"/>
  <c r="T53" i="34"/>
  <c r="T43" i="34"/>
  <c r="P53" i="34"/>
  <c r="U56" i="34"/>
  <c r="T56" i="34"/>
  <c r="U66" i="34"/>
  <c r="T66" i="34"/>
  <c r="U61" i="34"/>
  <c r="T61" i="34"/>
  <c r="R67" i="34"/>
  <c r="U12" i="35"/>
  <c r="T12" i="35"/>
  <c r="P24" i="35"/>
  <c r="U27" i="35"/>
  <c r="T27" i="35"/>
  <c r="P67" i="35"/>
  <c r="T67" i="35" s="1"/>
  <c r="U70" i="35"/>
  <c r="T70" i="35"/>
  <c r="Q73" i="35"/>
  <c r="U73" i="35" s="1"/>
  <c r="Q30" i="36"/>
  <c r="R40" i="36"/>
  <c r="U59" i="36"/>
  <c r="T59" i="36"/>
  <c r="U71" i="36"/>
  <c r="T71" i="36"/>
  <c r="U72" i="36"/>
  <c r="T72" i="36"/>
  <c r="U69" i="36"/>
  <c r="T69" i="36"/>
  <c r="U72" i="38"/>
  <c r="T72" i="38"/>
  <c r="U71" i="38"/>
  <c r="T71" i="38"/>
  <c r="U69" i="38"/>
  <c r="T69" i="38"/>
  <c r="U38" i="39"/>
  <c r="T38" i="39"/>
  <c r="E80" i="13"/>
  <c r="Q15" i="30"/>
  <c r="U15" i="30" s="1"/>
  <c r="U72" i="30"/>
  <c r="T72" i="30"/>
  <c r="U71" i="30"/>
  <c r="T71" i="30"/>
  <c r="U40" i="31"/>
  <c r="S67" i="31"/>
  <c r="S15" i="32"/>
  <c r="E53" i="32"/>
  <c r="T9" i="33"/>
  <c r="T42" i="33"/>
  <c r="U49" i="33"/>
  <c r="T49" i="33"/>
  <c r="T61" i="33"/>
  <c r="T9" i="34"/>
  <c r="T21" i="34"/>
  <c r="U33" i="34"/>
  <c r="T33" i="34"/>
  <c r="S33" i="34"/>
  <c r="Q53" i="34"/>
  <c r="R71" i="34"/>
  <c r="S72" i="34"/>
  <c r="R15" i="35"/>
  <c r="Q24" i="35"/>
  <c r="U30" i="35"/>
  <c r="P33" i="35"/>
  <c r="T33" i="35" s="1"/>
  <c r="U64" i="35"/>
  <c r="T64" i="35"/>
  <c r="Q67" i="35"/>
  <c r="U67" i="35" s="1"/>
  <c r="P71" i="35"/>
  <c r="U9" i="36"/>
  <c r="P24" i="36"/>
  <c r="T24" i="36" s="1"/>
  <c r="U45" i="38"/>
  <c r="T45" i="38"/>
  <c r="U59" i="38"/>
  <c r="T59" i="38"/>
  <c r="U10" i="36"/>
  <c r="S15" i="37"/>
  <c r="P24" i="37"/>
  <c r="T24" i="37" s="1"/>
  <c r="Q40" i="37"/>
  <c r="U40" i="37" s="1"/>
  <c r="U65" i="37"/>
  <c r="T65" i="37"/>
  <c r="S72" i="37"/>
  <c r="U24" i="38"/>
  <c r="U14" i="39"/>
  <c r="T14" i="39"/>
  <c r="P66" i="39"/>
  <c r="U12" i="40"/>
  <c r="T12" i="40"/>
  <c r="U24" i="40"/>
  <c r="T24" i="40"/>
  <c r="U64" i="40"/>
  <c r="T64" i="40"/>
  <c r="U72" i="35"/>
  <c r="T72" i="35"/>
  <c r="U71" i="35"/>
  <c r="T71" i="35"/>
  <c r="U40" i="36"/>
  <c r="Q71" i="36"/>
  <c r="T36" i="37"/>
  <c r="P53" i="37"/>
  <c r="Q33" i="38"/>
  <c r="U33" i="38" s="1"/>
  <c r="Q66" i="38"/>
  <c r="U92" i="38"/>
  <c r="T92" i="38"/>
  <c r="U18" i="39"/>
  <c r="T18" i="39"/>
  <c r="U29" i="40"/>
  <c r="T29" i="40"/>
  <c r="E33" i="40"/>
  <c r="Q73" i="40"/>
  <c r="U73" i="40" s="1"/>
  <c r="S96" i="40"/>
  <c r="M113" i="40"/>
  <c r="S113" i="40" s="1"/>
  <c r="U100" i="29"/>
  <c r="T100" i="29"/>
  <c r="U110" i="26"/>
  <c r="T110" i="26"/>
  <c r="S96" i="24"/>
  <c r="M113" i="24"/>
  <c r="S113" i="24" s="1"/>
  <c r="T101" i="24"/>
  <c r="U101" i="24"/>
  <c r="U73" i="30"/>
  <c r="T73" i="30"/>
  <c r="T15" i="30"/>
  <c r="U66" i="30"/>
  <c r="T66" i="30"/>
  <c r="U53" i="32"/>
  <c r="T53" i="32"/>
  <c r="U72" i="33"/>
  <c r="T72" i="33"/>
  <c r="U71" i="33"/>
  <c r="T71" i="33"/>
  <c r="T22" i="36"/>
  <c r="T58" i="36"/>
  <c r="T91" i="36"/>
  <c r="T17" i="37"/>
  <c r="T22" i="37"/>
  <c r="T29" i="37"/>
  <c r="T32" i="37"/>
  <c r="U50" i="37"/>
  <c r="T50" i="37"/>
  <c r="P71" i="37"/>
  <c r="P73" i="37"/>
  <c r="T73" i="37" s="1"/>
  <c r="U58" i="38"/>
  <c r="T58" i="38"/>
  <c r="U62" i="38"/>
  <c r="T62" i="38"/>
  <c r="Q30" i="39"/>
  <c r="P53" i="39"/>
  <c r="Q59" i="39"/>
  <c r="P73" i="39"/>
  <c r="T73" i="39" s="1"/>
  <c r="U19" i="40"/>
  <c r="P30" i="40"/>
  <c r="T30" i="40" s="1"/>
  <c r="E80" i="15"/>
  <c r="E80" i="12"/>
  <c r="U53" i="35"/>
  <c r="T53" i="35"/>
  <c r="R73" i="36"/>
  <c r="Q15" i="37"/>
  <c r="U30" i="37"/>
  <c r="T30" i="37"/>
  <c r="Q72" i="37"/>
  <c r="Q73" i="37"/>
  <c r="U73" i="37" s="1"/>
  <c r="U87" i="37"/>
  <c r="T87" i="37"/>
  <c r="U73" i="38"/>
  <c r="U67" i="38"/>
  <c r="T73" i="38"/>
  <c r="T67" i="38"/>
  <c r="U15" i="38"/>
  <c r="U9" i="38"/>
  <c r="T9" i="38"/>
  <c r="P15" i="38"/>
  <c r="T15" i="38" s="1"/>
  <c r="P24" i="38"/>
  <c r="T24" i="38" s="1"/>
  <c r="R33" i="38"/>
  <c r="P40" i="38"/>
  <c r="U24" i="39"/>
  <c r="T24" i="39"/>
  <c r="U39" i="39"/>
  <c r="T39" i="39"/>
  <c r="U53" i="39"/>
  <c r="T53" i="39"/>
  <c r="U43" i="39"/>
  <c r="T43" i="39"/>
  <c r="U51" i="39"/>
  <c r="T51" i="39"/>
  <c r="Q53" i="39"/>
  <c r="Q73" i="39"/>
  <c r="U73" i="39" s="1"/>
  <c r="P24" i="40"/>
  <c r="U28" i="40"/>
  <c r="T28" i="40"/>
  <c r="Q30" i="40"/>
  <c r="U30" i="40" s="1"/>
  <c r="U32" i="40"/>
  <c r="T32" i="40"/>
  <c r="P67" i="40"/>
  <c r="T67" i="40" s="1"/>
  <c r="R73" i="40"/>
  <c r="U40" i="34"/>
  <c r="T10" i="36"/>
  <c r="U21" i="36"/>
  <c r="S24" i="36"/>
  <c r="T29" i="36"/>
  <c r="U53" i="36"/>
  <c r="T53" i="36"/>
  <c r="U57" i="36"/>
  <c r="U66" i="36"/>
  <c r="T66" i="36"/>
  <c r="T61" i="36"/>
  <c r="Q67" i="36"/>
  <c r="U67" i="36" s="1"/>
  <c r="S71" i="36"/>
  <c r="U14" i="37"/>
  <c r="S24" i="37"/>
  <c r="E66" i="37"/>
  <c r="P59" i="38"/>
  <c r="E15" i="39"/>
  <c r="U55" i="39"/>
  <c r="T55" i="39"/>
  <c r="U13" i="40"/>
  <c r="T13" i="40"/>
  <c r="Q24" i="40"/>
  <c r="P33" i="40"/>
  <c r="U36" i="40"/>
  <c r="T36" i="40"/>
  <c r="U48" i="40"/>
  <c r="T48" i="40"/>
  <c r="U65" i="40"/>
  <c r="T65" i="40"/>
  <c r="Q67" i="40"/>
  <c r="U67" i="40" s="1"/>
  <c r="U93" i="40"/>
  <c r="T93" i="40"/>
  <c r="T104" i="37"/>
  <c r="U104" i="37"/>
  <c r="U110" i="36"/>
  <c r="T110" i="36"/>
  <c r="U109" i="13"/>
  <c r="T109" i="13"/>
  <c r="U53" i="33"/>
  <c r="T53" i="33"/>
  <c r="U72" i="34"/>
  <c r="T72" i="34"/>
  <c r="U71" i="34"/>
  <c r="T71" i="34"/>
  <c r="T69" i="35"/>
  <c r="T35" i="36"/>
  <c r="T46" i="36"/>
  <c r="P53" i="36"/>
  <c r="E66" i="36"/>
  <c r="U49" i="37"/>
  <c r="T49" i="37"/>
  <c r="U59" i="37"/>
  <c r="T59" i="37"/>
  <c r="U66" i="37"/>
  <c r="P53" i="38"/>
  <c r="U57" i="38"/>
  <c r="T57" i="38"/>
  <c r="Q59" i="38"/>
  <c r="U66" i="38"/>
  <c r="T66" i="38"/>
  <c r="U61" i="38"/>
  <c r="T61" i="38"/>
  <c r="P72" i="38"/>
  <c r="U93" i="38"/>
  <c r="T93" i="38"/>
  <c r="U19" i="39"/>
  <c r="T19" i="39"/>
  <c r="U30" i="39"/>
  <c r="T30" i="39"/>
  <c r="P40" i="39"/>
  <c r="T40" i="39" s="1"/>
  <c r="Q72" i="39"/>
  <c r="Q33" i="40"/>
  <c r="U51" i="40"/>
  <c r="E80" i="37"/>
  <c r="E80" i="33"/>
  <c r="T107" i="39"/>
  <c r="U107" i="39"/>
  <c r="T98" i="38"/>
  <c r="U98" i="38"/>
  <c r="U102" i="37"/>
  <c r="T102" i="37"/>
  <c r="U98" i="36"/>
  <c r="T98" i="36"/>
  <c r="U104" i="18"/>
  <c r="T104" i="18"/>
  <c r="U111" i="16"/>
  <c r="T111" i="16"/>
  <c r="U100" i="15"/>
  <c r="T100" i="15"/>
  <c r="T111" i="15"/>
  <c r="U111" i="15"/>
  <c r="U102" i="14"/>
  <c r="T102" i="14"/>
  <c r="U99" i="11"/>
  <c r="T99" i="11"/>
  <c r="U111" i="11"/>
  <c r="T111" i="11"/>
  <c r="T94" i="39"/>
  <c r="T20" i="40"/>
  <c r="U40" i="40"/>
  <c r="T40" i="40"/>
  <c r="T44" i="40"/>
  <c r="T52" i="40"/>
  <c r="T56" i="40"/>
  <c r="E80" i="25"/>
  <c r="E80" i="14"/>
  <c r="U107" i="1"/>
  <c r="T107" i="1"/>
  <c r="U108" i="32"/>
  <c r="T108" i="32"/>
  <c r="U99" i="31"/>
  <c r="T99" i="31"/>
  <c r="U98" i="29"/>
  <c r="T98" i="29"/>
  <c r="T108" i="26"/>
  <c r="U108" i="26"/>
  <c r="U101" i="25"/>
  <c r="T101" i="25"/>
  <c r="U97" i="23"/>
  <c r="T97" i="23"/>
  <c r="U105" i="13"/>
  <c r="T105" i="13"/>
  <c r="T66" i="37"/>
  <c r="T89" i="37"/>
  <c r="T11" i="38"/>
  <c r="T23" i="38"/>
  <c r="T28" i="38"/>
  <c r="T32" i="38"/>
  <c r="T36" i="38"/>
  <c r="U53" i="38"/>
  <c r="T53" i="38"/>
  <c r="T48" i="38"/>
  <c r="T64" i="38"/>
  <c r="T87" i="38"/>
  <c r="T9" i="39"/>
  <c r="T21" i="39"/>
  <c r="T45" i="39"/>
  <c r="T57" i="39"/>
  <c r="T61" i="39"/>
  <c r="T93" i="39"/>
  <c r="T19" i="40"/>
  <c r="T39" i="40"/>
  <c r="T43" i="40"/>
  <c r="T51" i="40"/>
  <c r="T55" i="40"/>
  <c r="U71" i="40"/>
  <c r="T71" i="40"/>
  <c r="U72" i="40"/>
  <c r="T72" i="40"/>
  <c r="T88" i="40"/>
  <c r="E80" i="36"/>
  <c r="E80" i="24"/>
  <c r="E80" i="10"/>
  <c r="U101" i="39"/>
  <c r="T101" i="39"/>
  <c r="M113" i="35"/>
  <c r="S113" i="35" s="1"/>
  <c r="S96" i="35"/>
  <c r="U100" i="35"/>
  <c r="T100" i="35"/>
  <c r="U106" i="30"/>
  <c r="T106" i="30"/>
  <c r="U106" i="29"/>
  <c r="T106" i="29"/>
  <c r="U102" i="26"/>
  <c r="T102" i="26"/>
  <c r="U100" i="20"/>
  <c r="T100" i="20"/>
  <c r="U110" i="20"/>
  <c r="T110" i="20"/>
  <c r="U99" i="19"/>
  <c r="T99" i="19"/>
  <c r="U100" i="18"/>
  <c r="T100" i="18"/>
  <c r="U110" i="18"/>
  <c r="T110" i="18"/>
  <c r="U103" i="16"/>
  <c r="T103" i="16"/>
  <c r="U109" i="11"/>
  <c r="T109" i="11"/>
  <c r="U72" i="37"/>
  <c r="T72" i="37"/>
  <c r="U71" i="37"/>
  <c r="T71" i="37"/>
  <c r="U33" i="39"/>
  <c r="T33" i="39"/>
  <c r="U40" i="39"/>
  <c r="U66" i="40"/>
  <c r="T66" i="40"/>
  <c r="E80" i="38"/>
  <c r="E80" i="35"/>
  <c r="E80" i="17"/>
  <c r="E80" i="6"/>
  <c r="U103" i="1"/>
  <c r="T103" i="1"/>
  <c r="U111" i="38"/>
  <c r="T111" i="38"/>
  <c r="T104" i="36"/>
  <c r="U104" i="36"/>
  <c r="S96" i="33"/>
  <c r="U111" i="27"/>
  <c r="T111" i="27"/>
  <c r="U98" i="20"/>
  <c r="T98" i="20"/>
  <c r="U97" i="19"/>
  <c r="T97" i="19"/>
  <c r="T104" i="6"/>
  <c r="U104" i="6"/>
  <c r="U108" i="5"/>
  <c r="T108" i="5"/>
  <c r="T108" i="2"/>
  <c r="U108" i="2"/>
  <c r="T15" i="40"/>
  <c r="U67" i="37"/>
  <c r="T67" i="37"/>
  <c r="U15" i="37"/>
  <c r="T15" i="37"/>
  <c r="U72" i="39"/>
  <c r="T72" i="39"/>
  <c r="U71" i="39"/>
  <c r="T71" i="39"/>
  <c r="E80" i="34"/>
  <c r="E80" i="28"/>
  <c r="E80" i="16"/>
  <c r="E80" i="2"/>
  <c r="U107" i="31"/>
  <c r="T107" i="31"/>
  <c r="T104" i="30"/>
  <c r="U104" i="30"/>
  <c r="T100" i="26"/>
  <c r="U100" i="26"/>
  <c r="U108" i="20"/>
  <c r="T108" i="20"/>
  <c r="S96" i="18"/>
  <c r="M113" i="18"/>
  <c r="S113" i="18" s="1"/>
  <c r="U98" i="18"/>
  <c r="T98" i="18"/>
  <c r="U108" i="18"/>
  <c r="T108" i="18"/>
  <c r="U97" i="13"/>
  <c r="T97" i="13"/>
  <c r="U103" i="11"/>
  <c r="T103" i="11"/>
  <c r="T101" i="8"/>
  <c r="U101" i="8"/>
  <c r="T97" i="7"/>
  <c r="U97" i="7"/>
  <c r="U110" i="4"/>
  <c r="T110" i="4"/>
  <c r="U15" i="40"/>
  <c r="U30" i="38"/>
  <c r="T30" i="38"/>
  <c r="U67" i="39"/>
  <c r="T67" i="39"/>
  <c r="U15" i="39"/>
  <c r="T15" i="39"/>
  <c r="U59" i="39"/>
  <c r="T59" i="39"/>
  <c r="U66" i="39"/>
  <c r="T66" i="39"/>
  <c r="U53" i="40"/>
  <c r="T53" i="40"/>
  <c r="E80" i="1"/>
  <c r="E80" i="30"/>
  <c r="E80" i="27"/>
  <c r="E80" i="9"/>
  <c r="U99" i="1"/>
  <c r="T99" i="1"/>
  <c r="T101" i="1"/>
  <c r="U101" i="1"/>
  <c r="U110" i="40"/>
  <c r="T110" i="40"/>
  <c r="U109" i="39"/>
  <c r="T109" i="39"/>
  <c r="U102" i="36"/>
  <c r="T102" i="36"/>
  <c r="U99" i="34"/>
  <c r="T99" i="34"/>
  <c r="U98" i="30"/>
  <c r="T98" i="30"/>
  <c r="E96" i="30"/>
  <c r="U102" i="29"/>
  <c r="T102" i="29"/>
  <c r="T109" i="27"/>
  <c r="U109" i="27"/>
  <c r="M113" i="26"/>
  <c r="S113" i="26" s="1"/>
  <c r="S96" i="26"/>
  <c r="U114" i="24"/>
  <c r="T114" i="24"/>
  <c r="T110" i="23"/>
  <c r="U110" i="23"/>
  <c r="U106" i="20"/>
  <c r="T106" i="20"/>
  <c r="S96" i="14"/>
  <c r="U106" i="14"/>
  <c r="T106" i="14"/>
  <c r="U111" i="13"/>
  <c r="T111" i="13"/>
  <c r="L113" i="12"/>
  <c r="R113" i="12" s="1"/>
  <c r="R96" i="12"/>
  <c r="U102" i="10"/>
  <c r="T102" i="10"/>
  <c r="U53" i="37"/>
  <c r="T53" i="37"/>
  <c r="U40" i="38"/>
  <c r="T40" i="38"/>
  <c r="T35" i="40"/>
  <c r="E80" i="40"/>
  <c r="E80" i="26"/>
  <c r="E80" i="20"/>
  <c r="E80" i="8"/>
  <c r="U111" i="1"/>
  <c r="T111" i="1"/>
  <c r="T99" i="40"/>
  <c r="U108" i="35"/>
  <c r="T108" i="35"/>
  <c r="U110" i="29"/>
  <c r="T110" i="29"/>
  <c r="U103" i="27"/>
  <c r="T103" i="27"/>
  <c r="U109" i="25"/>
  <c r="T109" i="25"/>
  <c r="U110" i="22"/>
  <c r="T110" i="22"/>
  <c r="U103" i="19"/>
  <c r="T103" i="19"/>
  <c r="U106" i="18"/>
  <c r="T106" i="18"/>
  <c r="U102" i="15"/>
  <c r="T102" i="15"/>
  <c r="U104" i="14"/>
  <c r="T104" i="14"/>
  <c r="U101" i="11"/>
  <c r="T101" i="11"/>
  <c r="T114" i="39"/>
  <c r="T100" i="38"/>
  <c r="T104" i="38"/>
  <c r="U106" i="38"/>
  <c r="T110" i="37"/>
  <c r="U103" i="35"/>
  <c r="U111" i="35"/>
  <c r="T114" i="35"/>
  <c r="T98" i="33"/>
  <c r="T114" i="32"/>
  <c r="T101" i="28"/>
  <c r="T109" i="28"/>
  <c r="L113" i="28"/>
  <c r="R113" i="28" s="1"/>
  <c r="T114" i="26"/>
  <c r="T98" i="24"/>
  <c r="L113" i="23"/>
  <c r="R113" i="23" s="1"/>
  <c r="T114" i="23"/>
  <c r="T98" i="22"/>
  <c r="T104" i="22"/>
  <c r="U100" i="21"/>
  <c r="U108" i="21"/>
  <c r="L113" i="21"/>
  <c r="R113" i="21" s="1"/>
  <c r="U101" i="9"/>
  <c r="T101" i="9"/>
  <c r="T106" i="5"/>
  <c r="U106" i="5"/>
  <c r="T104" i="3"/>
  <c r="U104" i="3"/>
  <c r="U102" i="2"/>
  <c r="T102" i="2"/>
  <c r="L113" i="32"/>
  <c r="R113" i="32" s="1"/>
  <c r="M113" i="23"/>
  <c r="S113" i="23" s="1"/>
  <c r="T114" i="11"/>
  <c r="U114" i="11"/>
  <c r="U97" i="8"/>
  <c r="T97" i="8"/>
  <c r="U102" i="5"/>
  <c r="T102" i="5"/>
  <c r="M113" i="32"/>
  <c r="S113" i="32" s="1"/>
  <c r="M113" i="31"/>
  <c r="S113" i="31" s="1"/>
  <c r="M113" i="10"/>
  <c r="S113" i="10" s="1"/>
  <c r="S96" i="10"/>
  <c r="U110" i="10"/>
  <c r="T110" i="10"/>
  <c r="T99" i="9"/>
  <c r="U99" i="9"/>
  <c r="U110" i="7"/>
  <c r="T110" i="7"/>
  <c r="U98" i="6"/>
  <c r="T98" i="6"/>
  <c r="T102" i="4"/>
  <c r="U102" i="4"/>
  <c r="M113" i="2"/>
  <c r="S113" i="2" s="1"/>
  <c r="S96" i="2"/>
  <c r="U100" i="2"/>
  <c r="T100" i="2"/>
  <c r="E80" i="3"/>
  <c r="E96" i="40"/>
  <c r="U96" i="40" s="1"/>
  <c r="T110" i="35"/>
  <c r="T101" i="34"/>
  <c r="T105" i="34"/>
  <c r="T110" i="33"/>
  <c r="T100" i="32"/>
  <c r="U106" i="32"/>
  <c r="U97" i="31"/>
  <c r="U105" i="31"/>
  <c r="T104" i="28"/>
  <c r="M113" i="27"/>
  <c r="S113" i="27" s="1"/>
  <c r="U99" i="25"/>
  <c r="U107" i="25"/>
  <c r="U102" i="23"/>
  <c r="T105" i="19"/>
  <c r="T107" i="19"/>
  <c r="T109" i="19"/>
  <c r="L113" i="19"/>
  <c r="R113" i="19" s="1"/>
  <c r="T97" i="17"/>
  <c r="T99" i="17"/>
  <c r="T103" i="17"/>
  <c r="T108" i="15"/>
  <c r="T99" i="14"/>
  <c r="R96" i="13"/>
  <c r="T114" i="13"/>
  <c r="T107" i="11"/>
  <c r="U97" i="9"/>
  <c r="T97" i="9"/>
  <c r="U100" i="5"/>
  <c r="T100" i="5"/>
  <c r="T109" i="36"/>
  <c r="E96" i="35"/>
  <c r="U96" i="35" s="1"/>
  <c r="U98" i="32"/>
  <c r="E96" i="32"/>
  <c r="T96" i="32" s="1"/>
  <c r="T97" i="29"/>
  <c r="T105" i="29"/>
  <c r="U102" i="28"/>
  <c r="U110" i="28"/>
  <c r="U105" i="24"/>
  <c r="U107" i="24"/>
  <c r="T109" i="24"/>
  <c r="U101" i="22"/>
  <c r="T101" i="21"/>
  <c r="T103" i="21"/>
  <c r="T109" i="21"/>
  <c r="T111" i="21"/>
  <c r="T97" i="20"/>
  <c r="T105" i="20"/>
  <c r="T105" i="17"/>
  <c r="T107" i="17"/>
  <c r="T109" i="17"/>
  <c r="M113" i="16"/>
  <c r="S113" i="16" s="1"/>
  <c r="T110" i="15"/>
  <c r="T101" i="14"/>
  <c r="T110" i="14"/>
  <c r="M113" i="13"/>
  <c r="S113" i="13" s="1"/>
  <c r="T100" i="12"/>
  <c r="T102" i="12"/>
  <c r="T104" i="12"/>
  <c r="T110" i="12"/>
  <c r="U106" i="10"/>
  <c r="T106" i="10"/>
  <c r="U105" i="8"/>
  <c r="T105" i="8"/>
  <c r="M113" i="5"/>
  <c r="S113" i="5" s="1"/>
  <c r="S96" i="5"/>
  <c r="U110" i="5"/>
  <c r="T110" i="5"/>
  <c r="U110" i="2"/>
  <c r="T110" i="2"/>
  <c r="U107" i="36"/>
  <c r="U111" i="24"/>
  <c r="T109" i="23"/>
  <c r="U109" i="22"/>
  <c r="T111" i="17"/>
  <c r="T102" i="16"/>
  <c r="T114" i="14"/>
  <c r="U104" i="13"/>
  <c r="T108" i="12"/>
  <c r="E96" i="10"/>
  <c r="T96" i="10" s="1"/>
  <c r="U97" i="10"/>
  <c r="U109" i="9"/>
  <c r="T109" i="9"/>
  <c r="U103" i="8"/>
  <c r="T103" i="8"/>
  <c r="M113" i="8"/>
  <c r="S113" i="8" s="1"/>
  <c r="T104" i="4"/>
  <c r="U114" i="6"/>
  <c r="U114" i="3"/>
  <c r="T114" i="4"/>
  <c r="T105" i="9"/>
  <c r="U107" i="9"/>
  <c r="T102" i="7"/>
  <c r="T104" i="7"/>
  <c r="T109" i="6"/>
  <c r="T111" i="6"/>
  <c r="U100" i="10"/>
  <c r="U108" i="10"/>
  <c r="E113" i="40"/>
  <c r="U114" i="1"/>
  <c r="U104" i="29"/>
  <c r="T104" i="29"/>
  <c r="U98" i="17"/>
  <c r="E96" i="17"/>
  <c r="T98" i="17"/>
  <c r="U100" i="17"/>
  <c r="T100" i="17"/>
  <c r="E96" i="1"/>
  <c r="E113" i="38"/>
  <c r="M113" i="38"/>
  <c r="S113" i="38" s="1"/>
  <c r="U98" i="28"/>
  <c r="E96" i="28"/>
  <c r="T98" i="28"/>
  <c r="U106" i="28"/>
  <c r="T106" i="28"/>
  <c r="U108" i="28"/>
  <c r="T108" i="28"/>
  <c r="U103" i="20"/>
  <c r="T103" i="20"/>
  <c r="R96" i="1"/>
  <c r="M113" i="1"/>
  <c r="S113" i="1" s="1"/>
  <c r="E96" i="36"/>
  <c r="T103" i="36"/>
  <c r="T111" i="36"/>
  <c r="L113" i="36"/>
  <c r="R113" i="36" s="1"/>
  <c r="U109" i="31"/>
  <c r="T109" i="31"/>
  <c r="U111" i="31"/>
  <c r="T111" i="31"/>
  <c r="U98" i="26"/>
  <c r="E96" i="26"/>
  <c r="T98" i="26"/>
  <c r="U104" i="26"/>
  <c r="T104" i="26"/>
  <c r="U106" i="26"/>
  <c r="T106" i="26"/>
  <c r="U101" i="20"/>
  <c r="T101" i="20"/>
  <c r="U109" i="20"/>
  <c r="T109" i="20"/>
  <c r="U111" i="20"/>
  <c r="T111" i="20"/>
  <c r="U103" i="14"/>
  <c r="T103" i="14"/>
  <c r="U106" i="7"/>
  <c r="T106" i="7"/>
  <c r="U104" i="5"/>
  <c r="T104" i="5"/>
  <c r="T97" i="33"/>
  <c r="E96" i="33"/>
  <c r="U100" i="28"/>
  <c r="T100" i="28"/>
  <c r="U100" i="13"/>
  <c r="T100" i="13"/>
  <c r="U98" i="12"/>
  <c r="E96" i="12"/>
  <c r="T98" i="12"/>
  <c r="T97" i="1"/>
  <c r="T105" i="1"/>
  <c r="T104" i="40"/>
  <c r="E96" i="39"/>
  <c r="T103" i="39"/>
  <c r="T111" i="39"/>
  <c r="T96" i="38"/>
  <c r="T102" i="38"/>
  <c r="T110" i="38"/>
  <c r="T101" i="37"/>
  <c r="T109" i="37"/>
  <c r="T114" i="37"/>
  <c r="T100" i="36"/>
  <c r="T108" i="36"/>
  <c r="T99" i="35"/>
  <c r="T107" i="35"/>
  <c r="T98" i="34"/>
  <c r="U108" i="34"/>
  <c r="T110" i="34"/>
  <c r="T114" i="33"/>
  <c r="U101" i="31"/>
  <c r="T101" i="31"/>
  <c r="U103" i="31"/>
  <c r="T103" i="31"/>
  <c r="E96" i="29"/>
  <c r="U97" i="27"/>
  <c r="T97" i="27"/>
  <c r="U99" i="27"/>
  <c r="T99" i="27"/>
  <c r="U105" i="27"/>
  <c r="T105" i="27"/>
  <c r="U107" i="27"/>
  <c r="T107" i="27"/>
  <c r="U97" i="25"/>
  <c r="T97" i="25"/>
  <c r="E96" i="25"/>
  <c r="U103" i="25"/>
  <c r="T103" i="25"/>
  <c r="U105" i="25"/>
  <c r="T105" i="25"/>
  <c r="U111" i="25"/>
  <c r="T111" i="25"/>
  <c r="U108" i="23"/>
  <c r="T108" i="23"/>
  <c r="U104" i="21"/>
  <c r="T104" i="21"/>
  <c r="U99" i="18"/>
  <c r="T99" i="18"/>
  <c r="E96" i="18"/>
  <c r="U101" i="18"/>
  <c r="T101" i="18"/>
  <c r="U105" i="16"/>
  <c r="T105" i="16"/>
  <c r="U107" i="16"/>
  <c r="T107" i="16"/>
  <c r="U98" i="7"/>
  <c r="E96" i="7"/>
  <c r="T98" i="7"/>
  <c r="U105" i="6"/>
  <c r="T105" i="6"/>
  <c r="T102" i="1"/>
  <c r="T110" i="1"/>
  <c r="T101" i="40"/>
  <c r="T109" i="40"/>
  <c r="T114" i="40"/>
  <c r="T100" i="39"/>
  <c r="T108" i="39"/>
  <c r="T99" i="38"/>
  <c r="T107" i="38"/>
  <c r="T98" i="37"/>
  <c r="T106" i="37"/>
  <c r="T97" i="36"/>
  <c r="T105" i="36"/>
  <c r="U99" i="35"/>
  <c r="T104" i="35"/>
  <c r="E96" i="34"/>
  <c r="T103" i="34"/>
  <c r="R96" i="33"/>
  <c r="U97" i="33"/>
  <c r="U99" i="33"/>
  <c r="T101" i="33"/>
  <c r="U102" i="32"/>
  <c r="T102" i="32"/>
  <c r="U96" i="30"/>
  <c r="T96" i="30"/>
  <c r="E113" i="30"/>
  <c r="S96" i="30"/>
  <c r="M113" i="30"/>
  <c r="S113" i="30" s="1"/>
  <c r="U100" i="30"/>
  <c r="T100" i="30"/>
  <c r="U102" i="30"/>
  <c r="T102" i="30"/>
  <c r="U108" i="30"/>
  <c r="T108" i="30"/>
  <c r="U110" i="30"/>
  <c r="T110" i="30"/>
  <c r="U103" i="28"/>
  <c r="T103" i="28"/>
  <c r="U111" i="28"/>
  <c r="T111" i="28"/>
  <c r="U106" i="23"/>
  <c r="T106" i="23"/>
  <c r="T102" i="21"/>
  <c r="U102" i="21"/>
  <c r="U110" i="21"/>
  <c r="T110" i="21"/>
  <c r="R96" i="14"/>
  <c r="L113" i="14"/>
  <c r="R113" i="14" s="1"/>
  <c r="U98" i="14"/>
  <c r="T98" i="14"/>
  <c r="E96" i="37"/>
  <c r="L113" i="37"/>
  <c r="R113" i="37" s="1"/>
  <c r="U111" i="33"/>
  <c r="T111" i="33"/>
  <c r="U110" i="32"/>
  <c r="T110" i="32"/>
  <c r="U99" i="29"/>
  <c r="T99" i="29"/>
  <c r="U101" i="29"/>
  <c r="T101" i="29"/>
  <c r="U107" i="29"/>
  <c r="T107" i="29"/>
  <c r="U109" i="29"/>
  <c r="T109" i="29"/>
  <c r="U101" i="26"/>
  <c r="T101" i="26"/>
  <c r="U109" i="26"/>
  <c r="T109" i="26"/>
  <c r="U100" i="23"/>
  <c r="T100" i="23"/>
  <c r="T104" i="23"/>
  <c r="U104" i="23"/>
  <c r="U100" i="16"/>
  <c r="T100" i="16"/>
  <c r="U114" i="16"/>
  <c r="U98" i="15"/>
  <c r="E96" i="15"/>
  <c r="T98" i="15"/>
  <c r="U108" i="33"/>
  <c r="T108" i="33"/>
  <c r="U107" i="32"/>
  <c r="T107" i="32"/>
  <c r="T104" i="1"/>
  <c r="T103" i="40"/>
  <c r="T111" i="40"/>
  <c r="L113" i="40"/>
  <c r="R113" i="40" s="1"/>
  <c r="T102" i="39"/>
  <c r="T110" i="39"/>
  <c r="T101" i="38"/>
  <c r="T109" i="38"/>
  <c r="T114" i="38"/>
  <c r="T100" i="37"/>
  <c r="T108" i="37"/>
  <c r="M113" i="37"/>
  <c r="S113" i="37" s="1"/>
  <c r="T99" i="36"/>
  <c r="T106" i="35"/>
  <c r="S96" i="34"/>
  <c r="T97" i="34"/>
  <c r="U103" i="33"/>
  <c r="T109" i="33"/>
  <c r="U98" i="31"/>
  <c r="T98" i="31"/>
  <c r="U106" i="31"/>
  <c r="T106" i="31"/>
  <c r="L113" i="30"/>
  <c r="R113" i="30" s="1"/>
  <c r="U102" i="27"/>
  <c r="T102" i="27"/>
  <c r="U110" i="27"/>
  <c r="T110" i="27"/>
  <c r="L113" i="25"/>
  <c r="R113" i="25" s="1"/>
  <c r="R96" i="25"/>
  <c r="U100" i="25"/>
  <c r="T100" i="25"/>
  <c r="U108" i="25"/>
  <c r="T108" i="25"/>
  <c r="U99" i="22"/>
  <c r="T99" i="22"/>
  <c r="U97" i="21"/>
  <c r="T97" i="21"/>
  <c r="E96" i="21"/>
  <c r="L113" i="16"/>
  <c r="R113" i="16" s="1"/>
  <c r="R96" i="16"/>
  <c r="U104" i="15"/>
  <c r="T104" i="15"/>
  <c r="U106" i="15"/>
  <c r="T106" i="15"/>
  <c r="T107" i="34"/>
  <c r="T109" i="34"/>
  <c r="U105" i="33"/>
  <c r="U107" i="33"/>
  <c r="U99" i="32"/>
  <c r="T99" i="32"/>
  <c r="U104" i="32"/>
  <c r="U97" i="30"/>
  <c r="T97" i="30"/>
  <c r="U105" i="30"/>
  <c r="T105" i="30"/>
  <c r="E96" i="27"/>
  <c r="U100" i="24"/>
  <c r="T100" i="24"/>
  <c r="U98" i="23"/>
  <c r="E96" i="23"/>
  <c r="T98" i="23"/>
  <c r="U97" i="22"/>
  <c r="T97" i="22"/>
  <c r="E96" i="22"/>
  <c r="U111" i="19"/>
  <c r="E96" i="19"/>
  <c r="T111" i="19"/>
  <c r="U97" i="11"/>
  <c r="T97" i="11"/>
  <c r="E96" i="11"/>
  <c r="T114" i="31"/>
  <c r="U107" i="18"/>
  <c r="T107" i="18"/>
  <c r="U109" i="18"/>
  <c r="T109" i="18"/>
  <c r="U106" i="17"/>
  <c r="T106" i="17"/>
  <c r="U108" i="17"/>
  <c r="T108" i="17"/>
  <c r="U99" i="8"/>
  <c r="T99" i="8"/>
  <c r="E96" i="8"/>
  <c r="U107" i="8"/>
  <c r="T107" i="8"/>
  <c r="T97" i="24"/>
  <c r="E96" i="24"/>
  <c r="U105" i="22"/>
  <c r="T105" i="22"/>
  <c r="S96" i="19"/>
  <c r="M113" i="19"/>
  <c r="S113" i="19" s="1"/>
  <c r="U100" i="19"/>
  <c r="T100" i="19"/>
  <c r="U102" i="19"/>
  <c r="T102" i="19"/>
  <c r="U109" i="7"/>
  <c r="T109" i="7"/>
  <c r="E96" i="31"/>
  <c r="L113" i="31"/>
  <c r="R113" i="31" s="1"/>
  <c r="T114" i="29"/>
  <c r="M113" i="28"/>
  <c r="S113" i="28" s="1"/>
  <c r="S96" i="21"/>
  <c r="U108" i="19"/>
  <c r="T108" i="19"/>
  <c r="U110" i="19"/>
  <c r="T110" i="19"/>
  <c r="U103" i="4"/>
  <c r="T103" i="4"/>
  <c r="U97" i="3"/>
  <c r="T97" i="3"/>
  <c r="E96" i="3"/>
  <c r="U105" i="3"/>
  <c r="T105" i="3"/>
  <c r="U104" i="2"/>
  <c r="T104" i="2"/>
  <c r="L113" i="26"/>
  <c r="R113" i="26" s="1"/>
  <c r="U114" i="22"/>
  <c r="T105" i="21"/>
  <c r="U97" i="16"/>
  <c r="T97" i="16"/>
  <c r="E96" i="16"/>
  <c r="U99" i="16"/>
  <c r="T99" i="16"/>
  <c r="T108" i="16"/>
  <c r="T99" i="15"/>
  <c r="U97" i="14"/>
  <c r="T97" i="14"/>
  <c r="E96" i="14"/>
  <c r="T108" i="14"/>
  <c r="U108" i="14"/>
  <c r="U99" i="13"/>
  <c r="T99" i="13"/>
  <c r="E96" i="13"/>
  <c r="U111" i="4"/>
  <c r="T111" i="4"/>
  <c r="U97" i="24"/>
  <c r="U99" i="24"/>
  <c r="T99" i="23"/>
  <c r="U103" i="22"/>
  <c r="E96" i="20"/>
  <c r="T101" i="17"/>
  <c r="U101" i="12"/>
  <c r="T101" i="12"/>
  <c r="U103" i="12"/>
  <c r="T103" i="12"/>
  <c r="U109" i="12"/>
  <c r="T109" i="12"/>
  <c r="U111" i="12"/>
  <c r="T111" i="12"/>
  <c r="S96" i="11"/>
  <c r="M113" i="11"/>
  <c r="S113" i="11" s="1"/>
  <c r="U108" i="11"/>
  <c r="T108" i="11"/>
  <c r="U110" i="11"/>
  <c r="T110" i="11"/>
  <c r="U108" i="9"/>
  <c r="T108" i="9"/>
  <c r="U107" i="13"/>
  <c r="T107" i="13"/>
  <c r="U100" i="9"/>
  <c r="T100" i="9"/>
  <c r="U97" i="6"/>
  <c r="T97" i="6"/>
  <c r="E96" i="6"/>
  <c r="T114" i="20"/>
  <c r="U106" i="12"/>
  <c r="T106" i="12"/>
  <c r="U105" i="11"/>
  <c r="T105" i="11"/>
  <c r="U101" i="10"/>
  <c r="T101" i="10"/>
  <c r="U109" i="10"/>
  <c r="T109" i="10"/>
  <c r="U110" i="8"/>
  <c r="T110" i="8"/>
  <c r="U101" i="7"/>
  <c r="T101" i="7"/>
  <c r="U108" i="6"/>
  <c r="T108" i="6"/>
  <c r="L113" i="3"/>
  <c r="R113" i="3" s="1"/>
  <c r="U102" i="13"/>
  <c r="T102" i="13"/>
  <c r="U102" i="8"/>
  <c r="T102" i="8"/>
  <c r="U100" i="6"/>
  <c r="T100" i="6"/>
  <c r="U99" i="5"/>
  <c r="T99" i="5"/>
  <c r="U107" i="5"/>
  <c r="T107" i="5"/>
  <c r="U98" i="4"/>
  <c r="E96" i="4"/>
  <c r="T98" i="4"/>
  <c r="U106" i="4"/>
  <c r="T106" i="4"/>
  <c r="U102" i="3"/>
  <c r="T102" i="3"/>
  <c r="U110" i="3"/>
  <c r="T110" i="3"/>
  <c r="L113" i="20"/>
  <c r="R113" i="20" s="1"/>
  <c r="T114" i="18"/>
  <c r="M113" i="17"/>
  <c r="S113" i="17" s="1"/>
  <c r="R96" i="6"/>
  <c r="L113" i="6"/>
  <c r="R113" i="6" s="1"/>
  <c r="S96" i="3"/>
  <c r="M113" i="3"/>
  <c r="S113" i="3" s="1"/>
  <c r="E96" i="2"/>
  <c r="U109" i="2"/>
  <c r="T109" i="2"/>
  <c r="U110" i="13"/>
  <c r="T110" i="13"/>
  <c r="U100" i="11"/>
  <c r="T100" i="11"/>
  <c r="U102" i="11"/>
  <c r="T102" i="11"/>
  <c r="U104" i="10"/>
  <c r="T104" i="10"/>
  <c r="U103" i="9"/>
  <c r="T103" i="9"/>
  <c r="U111" i="9"/>
  <c r="T111" i="9"/>
  <c r="U101" i="2"/>
  <c r="T101" i="2"/>
  <c r="T99" i="10"/>
  <c r="E96" i="9"/>
  <c r="L113" i="9"/>
  <c r="R113" i="9" s="1"/>
  <c r="T114" i="7"/>
  <c r="M113" i="6"/>
  <c r="S113" i="6" s="1"/>
  <c r="T114" i="10"/>
  <c r="T114" i="2"/>
  <c r="T103" i="7"/>
  <c r="T111" i="7"/>
  <c r="L113" i="7"/>
  <c r="R113" i="7" s="1"/>
  <c r="T102" i="6"/>
  <c r="T110" i="6"/>
  <c r="T101" i="5"/>
  <c r="T109" i="5"/>
  <c r="T100" i="4"/>
  <c r="T108" i="4"/>
  <c r="M113" i="4"/>
  <c r="S113" i="4" s="1"/>
  <c r="T99" i="3"/>
  <c r="T107" i="3"/>
  <c r="T98" i="2"/>
  <c r="T106" i="2"/>
  <c r="T103" i="10"/>
  <c r="T111" i="10"/>
  <c r="L113" i="10"/>
  <c r="R113" i="10" s="1"/>
  <c r="T109" i="8"/>
  <c r="T114" i="8"/>
  <c r="T100" i="7"/>
  <c r="T108" i="7"/>
  <c r="M113" i="7"/>
  <c r="S113" i="7" s="1"/>
  <c r="T99" i="6"/>
  <c r="T107" i="6"/>
  <c r="T98" i="5"/>
  <c r="T111" i="2"/>
  <c r="E96" i="5"/>
  <c r="T59" i="20" l="1"/>
  <c r="T33" i="11"/>
  <c r="U96" i="32"/>
  <c r="U24" i="26"/>
  <c r="T30" i="32"/>
  <c r="T59" i="7"/>
  <c r="T33" i="2"/>
  <c r="T30" i="2"/>
  <c r="T33" i="26"/>
  <c r="U59" i="16"/>
  <c r="T30" i="16"/>
  <c r="E113" i="35"/>
  <c r="E113" i="32"/>
  <c r="U30" i="28"/>
  <c r="T30" i="28"/>
  <c r="T96" i="35"/>
  <c r="U33" i="22"/>
  <c r="T33" i="22"/>
  <c r="U24" i="13"/>
  <c r="T24" i="13"/>
  <c r="U59" i="27"/>
  <c r="T59" i="27"/>
  <c r="U33" i="24"/>
  <c r="T33" i="24"/>
  <c r="U33" i="17"/>
  <c r="T33" i="17"/>
  <c r="U24" i="14"/>
  <c r="T24" i="14"/>
  <c r="E113" i="10"/>
  <c r="U113" i="10" s="1"/>
  <c r="T96" i="40"/>
  <c r="U33" i="40"/>
  <c r="T33" i="40"/>
  <c r="U30" i="31"/>
  <c r="T30" i="31"/>
  <c r="U96" i="10"/>
  <c r="U59" i="30"/>
  <c r="T59" i="30"/>
  <c r="E113" i="34"/>
  <c r="T96" i="34"/>
  <c r="U96" i="34"/>
  <c r="U96" i="39"/>
  <c r="T96" i="39"/>
  <c r="E113" i="39"/>
  <c r="U113" i="40"/>
  <c r="T113" i="40"/>
  <c r="T96" i="28"/>
  <c r="E113" i="28"/>
  <c r="U96" i="28"/>
  <c r="E113" i="17"/>
  <c r="T96" i="17"/>
  <c r="U96" i="17"/>
  <c r="T113" i="35"/>
  <c r="U113" i="35"/>
  <c r="E113" i="14"/>
  <c r="T96" i="14"/>
  <c r="U96" i="14"/>
  <c r="U96" i="36"/>
  <c r="T96" i="36"/>
  <c r="E113" i="36"/>
  <c r="U96" i="24"/>
  <c r="E113" i="24"/>
  <c r="T96" i="24"/>
  <c r="U96" i="13"/>
  <c r="T96" i="13"/>
  <c r="E113" i="13"/>
  <c r="T96" i="23"/>
  <c r="E113" i="23"/>
  <c r="U96" i="23"/>
  <c r="T96" i="21"/>
  <c r="E113" i="21"/>
  <c r="U96" i="21"/>
  <c r="U96" i="6"/>
  <c r="T96" i="6"/>
  <c r="E113" i="6"/>
  <c r="T96" i="15"/>
  <c r="U96" i="15"/>
  <c r="E113" i="15"/>
  <c r="E113" i="7"/>
  <c r="U96" i="7"/>
  <c r="T96" i="7"/>
  <c r="U96" i="18"/>
  <c r="T96" i="18"/>
  <c r="E113" i="18"/>
  <c r="U96" i="29"/>
  <c r="E113" i="29"/>
  <c r="T96" i="29"/>
  <c r="U96" i="33"/>
  <c r="E113" i="33"/>
  <c r="T96" i="33"/>
  <c r="U96" i="3"/>
  <c r="T96" i="3"/>
  <c r="E113" i="3"/>
  <c r="U113" i="38"/>
  <c r="T113" i="38"/>
  <c r="U113" i="32"/>
  <c r="T113" i="32"/>
  <c r="U96" i="11"/>
  <c r="T96" i="11"/>
  <c r="E113" i="11"/>
  <c r="E113" i="25"/>
  <c r="U96" i="25"/>
  <c r="T96" i="25"/>
  <c r="E113" i="20"/>
  <c r="U96" i="20"/>
  <c r="T96" i="20"/>
  <c r="U96" i="5"/>
  <c r="T96" i="5"/>
  <c r="E113" i="5"/>
  <c r="U96" i="9"/>
  <c r="T96" i="9"/>
  <c r="E113" i="9"/>
  <c r="T96" i="4"/>
  <c r="E113" i="4"/>
  <c r="U96" i="4"/>
  <c r="E113" i="31"/>
  <c r="U96" i="31"/>
  <c r="T96" i="31"/>
  <c r="E113" i="37"/>
  <c r="U96" i="37"/>
  <c r="T96" i="37"/>
  <c r="E113" i="12"/>
  <c r="T96" i="12"/>
  <c r="U96" i="12"/>
  <c r="U96" i="1"/>
  <c r="T96" i="1"/>
  <c r="E113" i="1"/>
  <c r="U96" i="8"/>
  <c r="T96" i="8"/>
  <c r="E113" i="8"/>
  <c r="U96" i="19"/>
  <c r="T96" i="19"/>
  <c r="E113" i="19"/>
  <c r="E113" i="2"/>
  <c r="U96" i="2"/>
  <c r="T96" i="2"/>
  <c r="U96" i="16"/>
  <c r="T96" i="16"/>
  <c r="E113" i="16"/>
  <c r="T96" i="22"/>
  <c r="E113" i="22"/>
  <c r="U96" i="22"/>
  <c r="U96" i="27"/>
  <c r="T96" i="27"/>
  <c r="E113" i="27"/>
  <c r="U113" i="30"/>
  <c r="T113" i="30"/>
  <c r="E113" i="26"/>
  <c r="U96" i="26"/>
  <c r="T96" i="26"/>
  <c r="T113" i="10" l="1"/>
  <c r="T113" i="29"/>
  <c r="U113" i="29"/>
  <c r="T113" i="15"/>
  <c r="U113" i="15"/>
  <c r="T113" i="16"/>
  <c r="U113" i="16"/>
  <c r="T113" i="5"/>
  <c r="U113" i="5"/>
  <c r="U113" i="8"/>
  <c r="T113" i="8"/>
  <c r="U113" i="12"/>
  <c r="T113" i="12"/>
  <c r="U113" i="11"/>
  <c r="T113" i="11"/>
  <c r="T113" i="18"/>
  <c r="U113" i="18"/>
  <c r="T113" i="23"/>
  <c r="U113" i="23"/>
  <c r="U113" i="36"/>
  <c r="T113" i="36"/>
  <c r="U113" i="39"/>
  <c r="T113" i="39"/>
  <c r="T113" i="24"/>
  <c r="U113" i="24"/>
  <c r="U113" i="6"/>
  <c r="T113" i="6"/>
  <c r="U113" i="26"/>
  <c r="T113" i="26"/>
  <c r="T113" i="13"/>
  <c r="U113" i="13"/>
  <c r="U113" i="33"/>
  <c r="T113" i="33"/>
  <c r="U113" i="25"/>
  <c r="T113" i="25"/>
  <c r="U113" i="4"/>
  <c r="T113" i="4"/>
  <c r="U113" i="17"/>
  <c r="T113" i="17"/>
  <c r="U113" i="37"/>
  <c r="T113" i="37"/>
  <c r="U113" i="2"/>
  <c r="T113" i="2"/>
  <c r="U113" i="9"/>
  <c r="T113" i="9"/>
  <c r="U113" i="20"/>
  <c r="T113" i="20"/>
  <c r="U113" i="28"/>
  <c r="T113" i="28"/>
  <c r="U113" i="31"/>
  <c r="T113" i="31"/>
  <c r="U113" i="3"/>
  <c r="T113" i="3"/>
  <c r="U113" i="27"/>
  <c r="T113" i="27"/>
  <c r="U113" i="1"/>
  <c r="T113" i="1"/>
  <c r="T113" i="22"/>
  <c r="U113" i="22"/>
  <c r="U113" i="19"/>
  <c r="T113" i="19"/>
  <c r="U113" i="7"/>
  <c r="T113" i="7"/>
  <c r="U113" i="21"/>
  <c r="T113" i="21"/>
  <c r="U113" i="14"/>
  <c r="T113" i="14"/>
  <c r="U113" i="34"/>
  <c r="T113" i="34"/>
</calcChain>
</file>

<file path=xl/sharedStrings.xml><?xml version="1.0" encoding="utf-8"?>
<sst xmlns="http://schemas.openxmlformats.org/spreadsheetml/2006/main" count="9384" uniqueCount="165">
  <si>
    <t>Figures Finalised as at 2024/07/29</t>
  </si>
  <si>
    <t/>
  </si>
  <si>
    <t>4th Quarter Ended 30 June 2024</t>
  </si>
  <si>
    <t>CONDITIONAL GRANTS TRANSFERRED FROM NATIONAL DEPARTMENTS AND ACTUAL PAYMENTS MADE BY MUNICIPALITIES: PRELIMINARY RESULTS</t>
  </si>
  <si>
    <t>AGGREGRATED INFORMATION FOR EASTERN CAPE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</si>
  <si>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</si>
  <si>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</si>
  <si>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</si>
  <si>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</si>
  <si>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</si>
  <si>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</si>
  <si>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</si>
  <si>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</si>
  <si>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</si>
  <si>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</si>
  <si>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5 of 2023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</si>
  <si>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</si>
  <si>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</si>
  <si>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</si>
  <si>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</si>
  <si>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</si>
  <si>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</si>
  <si>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</si>
  <si>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</si>
  <si>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</si>
  <si>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</si>
  <si>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</si>
  <si>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</si>
  <si>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</si>
  <si>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</si>
  <si>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</si>
  <si>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</si>
  <si>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</si>
  <si>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</si>
  <si>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</si>
  <si>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</si>
  <si>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</si>
  <si>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</si>
  <si>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</si>
  <si>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</si>
  <si>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</si>
  <si>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</si>
  <si>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</si>
  <si>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</si>
  <si>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</si>
  <si>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</si>
  <si>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</si>
  <si>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</si>
  <si>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</si>
  <si>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</si>
  <si>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</si>
  <si>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</si>
  <si>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</si>
  <si>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</si>
  <si>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</si>
  <si>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</si>
  <si>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</si>
  <si>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</si>
  <si>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</si>
  <si>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</si>
  <si>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</si>
  <si>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</si>
  <si>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</si>
  <si>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</si>
  <si>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</si>
  <si>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</si>
  <si>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</si>
  <si>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</si>
  <si>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</si>
  <si>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</si>
  <si>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</si>
  <si>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</si>
  <si>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</si>
  <si>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</si>
  <si>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</si>
  <si>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</si>
  <si>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</si>
  <si>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</si>
  <si>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</si>
  <si>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</si>
  <si>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</si>
  <si>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</si>
  <si>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</si>
  <si>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</si>
  <si>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</si>
  <si>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</si>
  <si>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</si>
  <si>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</si>
  <si>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</si>
  <si>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</si>
  <si>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</si>
  <si>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</si>
  <si>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</si>
  <si>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</si>
  <si>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</si>
  <si>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</si>
  <si>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</si>
  <si>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</si>
  <si>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</si>
  <si>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</si>
  <si>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</si>
  <si>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</si>
  <si>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</si>
  <si>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</si>
  <si>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</si>
  <si>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</si>
  <si>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</si>
  <si>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</si>
  <si>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</si>
  <si>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</si>
  <si>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</si>
  <si>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</si>
  <si>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EASTERN CAPE: BUFFALO CITY (BUF)</t>
  </si>
  <si>
    <t>EASTERN CAPE: NELSON MANDELA BAY (NMA)</t>
  </si>
  <si>
    <t>EASTERN CAPE: DR BEYERS NAUDE (EC101)</t>
  </si>
  <si>
    <t>EASTERN CAPE: BLUE CRANE ROUTE (EC102)</t>
  </si>
  <si>
    <t>EASTERN CAPE: MAKANA (EC104)</t>
  </si>
  <si>
    <t>EASTERN CAPE: NDLAMBE (EC105)</t>
  </si>
  <si>
    <t>EASTERN CAPE: SUNDAYS RIVER VALLEY (EC106)</t>
  </si>
  <si>
    <t>EASTERN CAPE: KOUGA (EC108)</t>
  </si>
  <si>
    <t>EASTERN CAPE: KOU-KAMMA (EC109)</t>
  </si>
  <si>
    <t>EASTERN CAPE: SARAH BAARTMAN (DC10)</t>
  </si>
  <si>
    <t>EASTERN CAPE: MBHASHE (EC121)</t>
  </si>
  <si>
    <t>EASTERN CAPE: MNQUMA (EC122)</t>
  </si>
  <si>
    <t>EASTERN CAPE: GREAT KEI (EC123)</t>
  </si>
  <si>
    <t>EASTERN CAPE: AMAHLATHI (EC124)</t>
  </si>
  <si>
    <t>EASTERN CAPE: NGQUSHWA (EC126)</t>
  </si>
  <si>
    <t>EASTERN CAPE: RAYMOND MHLABA (EC129)</t>
  </si>
  <si>
    <t>EASTERN CAPE: AMATHOLE (DC12)</t>
  </si>
  <si>
    <t>EASTERN CAPE: INXUBA YETHEMBA (EC131)</t>
  </si>
  <si>
    <t>EASTERN CAPE: INTSIKA YETHU (EC135)</t>
  </si>
  <si>
    <t>EASTERN CAPE: EMALAHLENI (EC) (EC136)</t>
  </si>
  <si>
    <t>EASTERN CAPE: DR. A.B. XUMA (EC137)</t>
  </si>
  <si>
    <t>EASTERN CAPE: SAKHISIZWE (EC138)</t>
  </si>
  <si>
    <t>EASTERN CAPE: ENOCH MGIJIMA (EC139)</t>
  </si>
  <si>
    <t>EASTERN CAPE: CHRIS HANI (DC13)</t>
  </si>
  <si>
    <t>EASTERN CAPE: ELUNDINI (EC141)</t>
  </si>
  <si>
    <t>EASTERN CAPE: SENQU (EC142)</t>
  </si>
  <si>
    <t>EASTERN CAPE: WALTER SISULU (EC145)</t>
  </si>
  <si>
    <t>EASTERN CAPE: JOE GQABI (DC14)</t>
  </si>
  <si>
    <t>EASTERN CAPE: NGQUZA HILLS (EC153)</t>
  </si>
  <si>
    <t>EASTERN CAPE: PORT ST JOHNS (EC154)</t>
  </si>
  <si>
    <t>EASTERN CAPE: NYANDENI (EC155)</t>
  </si>
  <si>
    <t>EASTERN CAPE: MHLONTLO (EC156)</t>
  </si>
  <si>
    <t>EASTERN CAPE: KING SABATA DALINDYEBO (EC157)</t>
  </si>
  <si>
    <t>EASTERN CAPE: O R TAMBO (DC15)</t>
  </si>
  <si>
    <t>EASTERN CAPE: MATATIELE (EC441)</t>
  </si>
  <si>
    <t>EASTERN CAPE: UMZIMVUBU (EC442)</t>
  </si>
  <si>
    <t>EASTERN CAPE: WINNIE MADIKIZELA-MANDELA (EC443)</t>
  </si>
  <si>
    <t>EASTERN CAPE: NTABANKULU (EC444)</t>
  </si>
  <si>
    <t>EASTERN CAPE: ALFRED NZO (DC44)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</si>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</sst>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38908000</v>
      </c>
      <c r="C9" s="92">
        <v>-16000000</v>
      </c>
      <c r="D9" s="92"/>
      <c r="E9" s="92">
        <f>$B9       +$C9       +$D9</f>
        <v>22908000</v>
      </c>
      <c r="F9" s="93">
        <v>22908000</v>
      </c>
      <c r="G9" s="94">
        <v>22908000</v>
      </c>
      <c r="H9" s="93">
        <v>112000</v>
      </c>
      <c r="I9" s="94"/>
      <c r="J9" s="93">
        <v>1025000</v>
      </c>
      <c r="K9" s="94"/>
      <c r="L9" s="93"/>
      <c r="M9" s="94">
        <v>1335840</v>
      </c>
      <c r="N9" s="93">
        <v>14615000</v>
      </c>
      <c r="O9" s="94">
        <v>4960380</v>
      </c>
      <c r="P9" s="93">
        <f>$H9       +$J9       +$L9       +$N9</f>
        <v>15752000</v>
      </c>
      <c r="Q9" s="94">
        <f>$I9       +$K9       +$M9       +$O9</f>
        <v>6296220</v>
      </c>
      <c r="R9" s="48">
        <f>IF(($L9       =0),0,((($N9       -$L9       )/$L9       )*100))</f>
        <v>0</v>
      </c>
      <c r="S9" s="49">
        <f>IF(($M9       =0),0,((($O9       -$M9       )/$M9       )*100))</f>
        <v>271.33039885016166</v>
      </c>
      <c r="T9" s="48">
        <f>IF(($E9       =0),0,(($P9       /$E9       )*100))</f>
        <v>68.762004539898726</v>
      </c>
      <c r="U9" s="50">
        <f>IF(($E9       =0),0,(($Q9       /$E9       )*100))</f>
        <v>27.484808800419071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83460000</v>
      </c>
      <c r="C10" s="92"/>
      <c r="D10" s="92"/>
      <c r="E10" s="92">
        <f t="shared" ref="E10:E15" si="0">$B10      +$C10      +$D10</f>
        <v>83460000</v>
      </c>
      <c r="F10" s="93">
        <v>83460000</v>
      </c>
      <c r="G10" s="94">
        <v>83460000</v>
      </c>
      <c r="H10" s="93">
        <v>18196000</v>
      </c>
      <c r="I10" s="94">
        <v>7709702</v>
      </c>
      <c r="J10" s="93">
        <v>23820000</v>
      </c>
      <c r="K10" s="94">
        <v>15120502</v>
      </c>
      <c r="L10" s="93">
        <v>12605000</v>
      </c>
      <c r="M10" s="94">
        <v>19684037</v>
      </c>
      <c r="N10" s="93">
        <v>15294000</v>
      </c>
      <c r="O10" s="94">
        <v>26142179</v>
      </c>
      <c r="P10" s="93">
        <f t="shared" ref="P10:P15" si="1">$H10      +$J10      +$L10      +$N10</f>
        <v>69915000</v>
      </c>
      <c r="Q10" s="94">
        <f t="shared" ref="Q10:Q15" si="2">$I10      +$K10      +$M10      +$O10</f>
        <v>68656420</v>
      </c>
      <c r="R10" s="48">
        <f t="shared" ref="R10:R15" si="3">IF(($L10      =0),0,((($N10      -$L10      )/$L10      )*100))</f>
        <v>21.332804442681475</v>
      </c>
      <c r="S10" s="49">
        <f t="shared" ref="S10:S15" si="4">IF(($M10      =0),0,((($O10      -$M10      )/$M10      )*100))</f>
        <v>32.809032009033515</v>
      </c>
      <c r="T10" s="48">
        <f t="shared" ref="T10:T14" si="5">IF(($E10      =0),0,(($P10      /$E10      )*100))</f>
        <v>83.770668583752695</v>
      </c>
      <c r="U10" s="50">
        <f t="shared" ref="U10:U14" si="6">IF(($E10      =0),0,(($Q10      /$E10      )*100))</f>
        <v>82.262664749580637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36250000</v>
      </c>
      <c r="C11" s="92">
        <v>-420000</v>
      </c>
      <c r="D11" s="92"/>
      <c r="E11" s="92">
        <f t="shared" si="0"/>
        <v>35830000</v>
      </c>
      <c r="F11" s="93">
        <v>35830000</v>
      </c>
      <c r="G11" s="94">
        <v>35830000</v>
      </c>
      <c r="H11" s="93">
        <v>10676000</v>
      </c>
      <c r="I11" s="94">
        <v>3102327</v>
      </c>
      <c r="J11" s="93">
        <v>5308000</v>
      </c>
      <c r="K11" s="94">
        <v>5259641</v>
      </c>
      <c r="L11" s="93">
        <v>7935000</v>
      </c>
      <c r="M11" s="94">
        <v>4496101</v>
      </c>
      <c r="N11" s="93">
        <v>7140000</v>
      </c>
      <c r="O11" s="94">
        <v>4669167</v>
      </c>
      <c r="P11" s="93">
        <f t="shared" si="1"/>
        <v>31059000</v>
      </c>
      <c r="Q11" s="94">
        <f t="shared" si="2"/>
        <v>17527236</v>
      </c>
      <c r="R11" s="48">
        <f t="shared" si="3"/>
        <v>-10.01890359168242</v>
      </c>
      <c r="S11" s="49">
        <f t="shared" si="4"/>
        <v>3.8492462691563203</v>
      </c>
      <c r="T11" s="48">
        <f t="shared" si="5"/>
        <v>86.684342729556235</v>
      </c>
      <c r="U11" s="50">
        <f t="shared" si="6"/>
        <v>48.917767234161317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72281000</v>
      </c>
      <c r="C13" s="92">
        <v>-12689000</v>
      </c>
      <c r="D13" s="92"/>
      <c r="E13" s="92">
        <f t="shared" si="0"/>
        <v>59592000</v>
      </c>
      <c r="F13" s="93">
        <v>59592000</v>
      </c>
      <c r="G13" s="94">
        <v>59592000</v>
      </c>
      <c r="H13" s="93">
        <v>9542000</v>
      </c>
      <c r="I13" s="94">
        <v>2826959</v>
      </c>
      <c r="J13" s="93">
        <v>20421000</v>
      </c>
      <c r="K13" s="94">
        <v>11307713</v>
      </c>
      <c r="L13" s="93">
        <v>17525000</v>
      </c>
      <c r="M13" s="94">
        <v>1913264</v>
      </c>
      <c r="N13" s="93">
        <v>4825000</v>
      </c>
      <c r="O13" s="94">
        <v>7655057</v>
      </c>
      <c r="P13" s="93">
        <f t="shared" si="1"/>
        <v>52313000</v>
      </c>
      <c r="Q13" s="94">
        <f t="shared" si="2"/>
        <v>23702993</v>
      </c>
      <c r="R13" s="48">
        <f t="shared" si="3"/>
        <v>-72.467902995720408</v>
      </c>
      <c r="S13" s="49">
        <f t="shared" si="4"/>
        <v>300.10458567139716</v>
      </c>
      <c r="T13" s="48">
        <f t="shared" si="5"/>
        <v>87.78527319103236</v>
      </c>
      <c r="U13" s="50">
        <f t="shared" si="6"/>
        <v>39.775461471338438</v>
      </c>
      <c r="V13" s="93">
        <v>5178000</v>
      </c>
      <c r="W13" s="94">
        <v>5107000</v>
      </c>
    </row>
    <row r="14" spans="1:23" ht="12.95" customHeight="1" x14ac:dyDescent="0.2">
      <c r="A14" s="47" t="s">
        <v>41</v>
      </c>
      <c r="B14" s="92">
        <v>4200000</v>
      </c>
      <c r="C14" s="92">
        <v>-4090000</v>
      </c>
      <c r="D14" s="92"/>
      <c r="E14" s="92">
        <f t="shared" si="0"/>
        <v>110000</v>
      </c>
      <c r="F14" s="93">
        <v>110000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235099000</v>
      </c>
      <c r="C15" s="95">
        <f>SUM(C9:C14)</f>
        <v>-33199000</v>
      </c>
      <c r="D15" s="95"/>
      <c r="E15" s="95">
        <f t="shared" si="0"/>
        <v>201900000</v>
      </c>
      <c r="F15" s="96">
        <f t="shared" ref="F15:O15" si="7">SUM(F9:F14)</f>
        <v>201900000</v>
      </c>
      <c r="G15" s="97">
        <f t="shared" si="7"/>
        <v>201790000</v>
      </c>
      <c r="H15" s="96">
        <f t="shared" si="7"/>
        <v>38526000</v>
      </c>
      <c r="I15" s="97">
        <f t="shared" si="7"/>
        <v>13638988</v>
      </c>
      <c r="J15" s="96">
        <f t="shared" si="7"/>
        <v>50574000</v>
      </c>
      <c r="K15" s="97">
        <f t="shared" si="7"/>
        <v>31687856</v>
      </c>
      <c r="L15" s="96">
        <f t="shared" si="7"/>
        <v>38065000</v>
      </c>
      <c r="M15" s="97">
        <f t="shared" si="7"/>
        <v>27429242</v>
      </c>
      <c r="N15" s="96">
        <f t="shared" si="7"/>
        <v>41874000</v>
      </c>
      <c r="O15" s="97">
        <f t="shared" si="7"/>
        <v>43426783</v>
      </c>
      <c r="P15" s="96">
        <f t="shared" si="1"/>
        <v>169039000</v>
      </c>
      <c r="Q15" s="97">
        <f t="shared" si="2"/>
        <v>116182869</v>
      </c>
      <c r="R15" s="52">
        <f t="shared" si="3"/>
        <v>10.006567713122291</v>
      </c>
      <c r="S15" s="53">
        <f t="shared" si="4"/>
        <v>58.32294235473222</v>
      </c>
      <c r="T15" s="52">
        <f>IF((SUM($E9:$E13))=0,0,(P15/(SUM($E9:$E13))*100))</f>
        <v>83.769760642251839</v>
      </c>
      <c r="U15" s="54">
        <f>IF((SUM($E9:$E13))=0,0,(Q15/(SUM($E9:$E13))*100))</f>
        <v>57.576128153030382</v>
      </c>
      <c r="V15" s="96">
        <f>SUM(V9:V14)</f>
        <v>5178000</v>
      </c>
      <c r="W15" s="97">
        <f>SUM(W9:W14)</f>
        <v>5107000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27258000</v>
      </c>
      <c r="C19" s="92"/>
      <c r="D19" s="92"/>
      <c r="E19" s="92">
        <f t="shared" si="8"/>
        <v>27258000</v>
      </c>
      <c r="F19" s="93">
        <v>27258000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125960000</v>
      </c>
      <c r="C20" s="92">
        <v>94183000</v>
      </c>
      <c r="D20" s="92"/>
      <c r="E20" s="92">
        <f t="shared" si="8"/>
        <v>220143000</v>
      </c>
      <c r="F20" s="93">
        <v>220143000</v>
      </c>
      <c r="G20" s="94">
        <v>220143000</v>
      </c>
      <c r="H20" s="93">
        <v>26948000</v>
      </c>
      <c r="I20" s="94">
        <v>3820525</v>
      </c>
      <c r="J20" s="93">
        <v>64295000</v>
      </c>
      <c r="K20" s="94">
        <v>38230443</v>
      </c>
      <c r="L20" s="93">
        <v>6123000</v>
      </c>
      <c r="M20" s="94">
        <v>36775429</v>
      </c>
      <c r="N20" s="93">
        <v>26251000</v>
      </c>
      <c r="O20" s="94">
        <v>151331662</v>
      </c>
      <c r="P20" s="93">
        <f t="shared" si="9"/>
        <v>123617000</v>
      </c>
      <c r="Q20" s="94">
        <f t="shared" si="10"/>
        <v>230158059</v>
      </c>
      <c r="R20" s="48">
        <f t="shared" si="11"/>
        <v>328.72774783602807</v>
      </c>
      <c r="S20" s="49">
        <f t="shared" si="12"/>
        <v>311.50209831678649</v>
      </c>
      <c r="T20" s="48">
        <f t="shared" si="13"/>
        <v>56.153045974661921</v>
      </c>
      <c r="U20" s="50">
        <f t="shared" si="14"/>
        <v>104.5493424728472</v>
      </c>
      <c r="V20" s="93">
        <v>1765000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658544000</v>
      </c>
      <c r="D21" s="92"/>
      <c r="E21" s="92">
        <f t="shared" si="8"/>
        <v>658544000</v>
      </c>
      <c r="F21" s="93">
        <v>658544000</v>
      </c>
      <c r="G21" s="94">
        <v>658544000</v>
      </c>
      <c r="H21" s="93"/>
      <c r="I21" s="94"/>
      <c r="J21" s="93"/>
      <c r="K21" s="94">
        <v>3924050</v>
      </c>
      <c r="L21" s="93"/>
      <c r="M21" s="94">
        <v>7105399</v>
      </c>
      <c r="N21" s="93"/>
      <c r="O21" s="94">
        <v>88227941</v>
      </c>
      <c r="P21" s="93">
        <f t="shared" si="9"/>
        <v>0</v>
      </c>
      <c r="Q21" s="94">
        <f t="shared" si="10"/>
        <v>99257390</v>
      </c>
      <c r="R21" s="48">
        <f t="shared" si="11"/>
        <v>0</v>
      </c>
      <c r="S21" s="49">
        <f t="shared" si="12"/>
        <v>1141.7028375183436</v>
      </c>
      <c r="T21" s="48">
        <f t="shared" si="13"/>
        <v>0</v>
      </c>
      <c r="U21" s="50">
        <f t="shared" si="14"/>
        <v>15.072248779124859</v>
      </c>
      <c r="V21" s="93">
        <v>6071000</v>
      </c>
      <c r="W21" s="94">
        <v>4215000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153218000</v>
      </c>
      <c r="C24" s="95">
        <f>SUM(C17:C23)</f>
        <v>752727000</v>
      </c>
      <c r="D24" s="95"/>
      <c r="E24" s="95">
        <f t="shared" si="8"/>
        <v>905945000</v>
      </c>
      <c r="F24" s="96">
        <f t="shared" ref="F24:O24" si="15">SUM(F17:F23)</f>
        <v>905945000</v>
      </c>
      <c r="G24" s="97">
        <f t="shared" si="15"/>
        <v>878687000</v>
      </c>
      <c r="H24" s="96">
        <f t="shared" si="15"/>
        <v>26948000</v>
      </c>
      <c r="I24" s="97">
        <f t="shared" si="15"/>
        <v>3820525</v>
      </c>
      <c r="J24" s="96">
        <f t="shared" si="15"/>
        <v>64295000</v>
      </c>
      <c r="K24" s="97">
        <f t="shared" si="15"/>
        <v>42154493</v>
      </c>
      <c r="L24" s="96">
        <f t="shared" si="15"/>
        <v>6123000</v>
      </c>
      <c r="M24" s="97">
        <f t="shared" si="15"/>
        <v>43880828</v>
      </c>
      <c r="N24" s="96">
        <f t="shared" si="15"/>
        <v>26251000</v>
      </c>
      <c r="O24" s="97">
        <f t="shared" si="15"/>
        <v>239559603</v>
      </c>
      <c r="P24" s="96">
        <f t="shared" si="9"/>
        <v>123617000</v>
      </c>
      <c r="Q24" s="97">
        <f t="shared" si="10"/>
        <v>329415449</v>
      </c>
      <c r="R24" s="52">
        <f t="shared" si="11"/>
        <v>328.72774783602807</v>
      </c>
      <c r="S24" s="53">
        <f t="shared" si="12"/>
        <v>445.93227593608765</v>
      </c>
      <c r="T24" s="52">
        <f>IF(($E24-$E19-$E23)   =0,0,($P24   /($E24-$E19-$E23)   )*100)</f>
        <v>14.068377021624309</v>
      </c>
      <c r="U24" s="54">
        <f>IF(($E24-$E19-$E23)   =0,0,($Q24   /($E24-$E19-$E23)   )*100)</f>
        <v>37.489509802694251</v>
      </c>
      <c r="V24" s="96">
        <f>SUM(V17:V23)</f>
        <v>7836000</v>
      </c>
      <c r="W24" s="97">
        <f>SUM(W17:W23)</f>
        <v>4215000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346376000</v>
      </c>
      <c r="C28" s="92">
        <v>-246000000</v>
      </c>
      <c r="D28" s="92"/>
      <c r="E28" s="92">
        <f>$B28      +$C28      +$D28</f>
        <v>100376000</v>
      </c>
      <c r="F28" s="93">
        <v>100376000</v>
      </c>
      <c r="G28" s="94">
        <v>100376000</v>
      </c>
      <c r="H28" s="93">
        <v>18239000</v>
      </c>
      <c r="I28" s="94"/>
      <c r="J28" s="93">
        <v>13368000</v>
      </c>
      <c r="K28" s="94"/>
      <c r="L28" s="93">
        <v>7047000</v>
      </c>
      <c r="M28" s="94"/>
      <c r="N28" s="93">
        <v>29364000</v>
      </c>
      <c r="O28" s="94"/>
      <c r="P28" s="93">
        <f>$H28      +$J28      +$L28      +$N28</f>
        <v>68018000</v>
      </c>
      <c r="Q28" s="94">
        <f>$I28      +$K28      +$M28      +$O28</f>
        <v>0</v>
      </c>
      <c r="R28" s="48">
        <f>IF(($L28      =0),0,((($N28      -$L28      )/$L28      )*100))</f>
        <v>316.68795232013622</v>
      </c>
      <c r="S28" s="49">
        <f>IF(($M28      =0),0,((($O28      -$M28      )/$M28      )*100))</f>
        <v>0</v>
      </c>
      <c r="T28" s="48">
        <f>IF(($E28      =0),0,(($P28      /$E28      )*100))</f>
        <v>67.763210329162348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16941000</v>
      </c>
      <c r="C29" s="92">
        <v>-1718000</v>
      </c>
      <c r="D29" s="92"/>
      <c r="E29" s="92">
        <f>$B29      +$C29      +$D29</f>
        <v>15223000</v>
      </c>
      <c r="F29" s="93">
        <v>15223000</v>
      </c>
      <c r="G29" s="94">
        <v>15223000</v>
      </c>
      <c r="H29" s="93">
        <v>409000</v>
      </c>
      <c r="I29" s="94">
        <v>1198462</v>
      </c>
      <c r="J29" s="93">
        <v>4345000</v>
      </c>
      <c r="K29" s="94">
        <v>2198802</v>
      </c>
      <c r="L29" s="93">
        <v>1241000</v>
      </c>
      <c r="M29" s="94">
        <v>1554660</v>
      </c>
      <c r="N29" s="93">
        <v>6687000</v>
      </c>
      <c r="O29" s="94">
        <v>4557565</v>
      </c>
      <c r="P29" s="93">
        <f>$H29      +$J29      +$L29      +$N29</f>
        <v>12682000</v>
      </c>
      <c r="Q29" s="94">
        <f>$I29      +$K29      +$M29      +$O29</f>
        <v>9509489</v>
      </c>
      <c r="R29" s="48">
        <f>IF(($L29      =0),0,((($N29      -$L29      )/$L29      )*100))</f>
        <v>438.83964544721994</v>
      </c>
      <c r="S29" s="49">
        <f>IF(($M29      =0),0,((($O29      -$M29      )/$M29      )*100))</f>
        <v>193.15509500469557</v>
      </c>
      <c r="T29" s="48">
        <f>IF(($E29      =0),0,(($P29      /$E29      )*100))</f>
        <v>83.308152138211923</v>
      </c>
      <c r="U29" s="50">
        <f>IF(($E29      =0),0,(($Q29      /$E29      )*100))</f>
        <v>62.467903829731327</v>
      </c>
      <c r="V29" s="93">
        <v>400000</v>
      </c>
      <c r="W29" s="94">
        <v>400000</v>
      </c>
    </row>
    <row r="30" spans="1:23" ht="12.95" customHeight="1" x14ac:dyDescent="0.2">
      <c r="A30" s="51" t="s">
        <v>42</v>
      </c>
      <c r="B30" s="95">
        <f>SUM(B26:B29)</f>
        <v>363317000</v>
      </c>
      <c r="C30" s="95">
        <f>SUM(C26:C29)</f>
        <v>-247718000</v>
      </c>
      <c r="D30" s="95"/>
      <c r="E30" s="95">
        <f>$B30      +$C30      +$D30</f>
        <v>115599000</v>
      </c>
      <c r="F30" s="96">
        <f t="shared" ref="F30:O30" si="16">SUM(F26:F29)</f>
        <v>115599000</v>
      </c>
      <c r="G30" s="97">
        <f t="shared" si="16"/>
        <v>115599000</v>
      </c>
      <c r="H30" s="96">
        <f t="shared" si="16"/>
        <v>18648000</v>
      </c>
      <c r="I30" s="97">
        <f t="shared" si="16"/>
        <v>1198462</v>
      </c>
      <c r="J30" s="96">
        <f t="shared" si="16"/>
        <v>17713000</v>
      </c>
      <c r="K30" s="97">
        <f t="shared" si="16"/>
        <v>2198802</v>
      </c>
      <c r="L30" s="96">
        <f t="shared" si="16"/>
        <v>8288000</v>
      </c>
      <c r="M30" s="97">
        <f t="shared" si="16"/>
        <v>1554660</v>
      </c>
      <c r="N30" s="96">
        <f t="shared" si="16"/>
        <v>36051000</v>
      </c>
      <c r="O30" s="97">
        <f t="shared" si="16"/>
        <v>4557565</v>
      </c>
      <c r="P30" s="96">
        <f>$H30      +$J30      +$L30      +$N30</f>
        <v>80700000</v>
      </c>
      <c r="Q30" s="97">
        <f>$I30      +$K30      +$M30      +$O30</f>
        <v>9509489</v>
      </c>
      <c r="R30" s="52">
        <f>IF(($L30      =0),0,((($N30      -$L30      )/$L30      )*100))</f>
        <v>334.97828185328189</v>
      </c>
      <c r="S30" s="53">
        <f>IF(($M30      =0),0,((($O30      -$M30      )/$M30      )*100))</f>
        <v>193.15509500469557</v>
      </c>
      <c r="T30" s="52">
        <f>IF($E30   =0,0,($P30   /$E30   )*100)</f>
        <v>69.81029247657851</v>
      </c>
      <c r="U30" s="54">
        <f>IF($E30   =0,0,($Q30   /$E30   )*100)</f>
        <v>8.2262727186221341</v>
      </c>
      <c r="V30" s="96">
        <f>SUM(V26:V29)</f>
        <v>400000</v>
      </c>
      <c r="W30" s="97">
        <f>SUM(W26:W29)</f>
        <v>400000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98103000</v>
      </c>
      <c r="C32" s="92">
        <v>-5304000</v>
      </c>
      <c r="D32" s="92"/>
      <c r="E32" s="92">
        <f>$B32      +$C32      +$D32</f>
        <v>92799000</v>
      </c>
      <c r="F32" s="93">
        <v>92799000</v>
      </c>
      <c r="G32" s="94">
        <v>92799000</v>
      </c>
      <c r="H32" s="93">
        <v>21770000</v>
      </c>
      <c r="I32" s="94">
        <v>17553533</v>
      </c>
      <c r="J32" s="93">
        <v>19274000</v>
      </c>
      <c r="K32" s="94">
        <v>25095476</v>
      </c>
      <c r="L32" s="93">
        <v>18793000</v>
      </c>
      <c r="M32" s="94">
        <v>18644131</v>
      </c>
      <c r="N32" s="93">
        <v>8571000</v>
      </c>
      <c r="O32" s="94">
        <v>16923234</v>
      </c>
      <c r="P32" s="93">
        <f>$H32      +$J32      +$L32      +$N32</f>
        <v>68408000</v>
      </c>
      <c r="Q32" s="94">
        <f>$I32      +$K32      +$M32      +$O32</f>
        <v>78216374</v>
      </c>
      <c r="R32" s="48">
        <f>IF(($L32      =0),0,((($N32      -$L32      )/$L32      )*100))</f>
        <v>-54.392592986750387</v>
      </c>
      <c r="S32" s="49">
        <f>IF(($M32      =0),0,((($O32      -$M32      )/$M32      )*100))</f>
        <v>-9.2302344367779874</v>
      </c>
      <c r="T32" s="48">
        <f>IF(($E32      =0),0,(($P32      /$E32      )*100))</f>
        <v>73.716311598185328</v>
      </c>
      <c r="U32" s="50">
        <f>IF(($E32      =0),0,(($Q32      /$E32      )*100))</f>
        <v>84.285794027952889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98103000</v>
      </c>
      <c r="C33" s="95">
        <f>C32</f>
        <v>-5304000</v>
      </c>
      <c r="D33" s="95"/>
      <c r="E33" s="95">
        <f>$B33      +$C33      +$D33</f>
        <v>92799000</v>
      </c>
      <c r="F33" s="96">
        <f t="shared" ref="F33:O33" si="17">F32</f>
        <v>92799000</v>
      </c>
      <c r="G33" s="97">
        <f t="shared" si="17"/>
        <v>92799000</v>
      </c>
      <c r="H33" s="96">
        <f t="shared" si="17"/>
        <v>21770000</v>
      </c>
      <c r="I33" s="97">
        <f t="shared" si="17"/>
        <v>17553533</v>
      </c>
      <c r="J33" s="96">
        <f t="shared" si="17"/>
        <v>19274000</v>
      </c>
      <c r="K33" s="97">
        <f t="shared" si="17"/>
        <v>25095476</v>
      </c>
      <c r="L33" s="96">
        <f t="shared" si="17"/>
        <v>18793000</v>
      </c>
      <c r="M33" s="97">
        <f t="shared" si="17"/>
        <v>18644131</v>
      </c>
      <c r="N33" s="96">
        <f t="shared" si="17"/>
        <v>8571000</v>
      </c>
      <c r="O33" s="97">
        <f t="shared" si="17"/>
        <v>16923234</v>
      </c>
      <c r="P33" s="96">
        <f>$H33      +$J33      +$L33      +$N33</f>
        <v>68408000</v>
      </c>
      <c r="Q33" s="97">
        <f>$I33      +$K33      +$M33      +$O33</f>
        <v>78216374</v>
      </c>
      <c r="R33" s="52">
        <f>IF(($L33      =0),0,((($N33      -$L33      )/$L33      )*100))</f>
        <v>-54.392592986750387</v>
      </c>
      <c r="S33" s="53">
        <f>IF(($M33      =0),0,((($O33      -$M33      )/$M33      )*100))</f>
        <v>-9.2302344367779874</v>
      </c>
      <c r="T33" s="52">
        <f>IF($E33   =0,0,($P33   /$E33   )*100)</f>
        <v>73.716311598185328</v>
      </c>
      <c r="U33" s="54">
        <f>IF($E33   =0,0,($Q33   /$E33   )*100)</f>
        <v>84.285794027952889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287054000</v>
      </c>
      <c r="C35" s="92">
        <v>-17210000</v>
      </c>
      <c r="D35" s="92"/>
      <c r="E35" s="92">
        <f t="shared" ref="E35:E40" si="18">$B35      +$C35      +$D35</f>
        <v>269844000</v>
      </c>
      <c r="F35" s="93">
        <v>269844000</v>
      </c>
      <c r="G35" s="94">
        <v>269844000</v>
      </c>
      <c r="H35" s="93">
        <v>14024000</v>
      </c>
      <c r="I35" s="94">
        <v>21934790</v>
      </c>
      <c r="J35" s="93">
        <v>124940000</v>
      </c>
      <c r="K35" s="94">
        <v>61635136</v>
      </c>
      <c r="L35" s="93">
        <v>48748000</v>
      </c>
      <c r="M35" s="94">
        <v>26613614</v>
      </c>
      <c r="N35" s="93">
        <v>77802000</v>
      </c>
      <c r="O35" s="94">
        <v>109211417</v>
      </c>
      <c r="P35" s="93">
        <f t="shared" ref="P35:P40" si="19">$H35      +$J35      +$L35      +$N35</f>
        <v>265514000</v>
      </c>
      <c r="Q35" s="94">
        <f t="shared" ref="Q35:Q40" si="20">$I35      +$K35      +$M35      +$O35</f>
        <v>219394957</v>
      </c>
      <c r="R35" s="48">
        <f t="shared" ref="R35:R40" si="21">IF(($L35      =0),0,((($N35      -$L35      )/$L35      )*100))</f>
        <v>59.600393862312295</v>
      </c>
      <c r="S35" s="49">
        <f t="shared" ref="S35:S40" si="22">IF(($M35      =0),0,((($O35      -$M35      )/$M35      )*100))</f>
        <v>310.35921314557282</v>
      </c>
      <c r="T35" s="48">
        <f t="shared" ref="T35:T39" si="23">IF(($E35      =0),0,(($P35      /$E35      )*100))</f>
        <v>98.395369176264808</v>
      </c>
      <c r="U35" s="50">
        <f t="shared" ref="U35:U39" si="24">IF(($E35      =0),0,(($Q35      /$E35      )*100))</f>
        <v>81.304367338165747</v>
      </c>
      <c r="V35" s="93">
        <v>18731000</v>
      </c>
      <c r="W35" s="94">
        <v>159000</v>
      </c>
    </row>
    <row r="36" spans="1:23" ht="12.95" customHeight="1" x14ac:dyDescent="0.2">
      <c r="A36" s="47" t="s">
        <v>60</v>
      </c>
      <c r="B36" s="92">
        <v>924094000</v>
      </c>
      <c r="C36" s="92">
        <v>-82506000</v>
      </c>
      <c r="D36" s="92"/>
      <c r="E36" s="92">
        <f t="shared" si="18"/>
        <v>841588000</v>
      </c>
      <c r="F36" s="93">
        <v>841588000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31000000</v>
      </c>
      <c r="C38" s="92">
        <v>-3000000</v>
      </c>
      <c r="D38" s="92"/>
      <c r="E38" s="92">
        <f t="shared" si="18"/>
        <v>28000000</v>
      </c>
      <c r="F38" s="93">
        <v>28000000</v>
      </c>
      <c r="G38" s="94">
        <v>28000000</v>
      </c>
      <c r="H38" s="93">
        <v>2198000</v>
      </c>
      <c r="I38" s="94"/>
      <c r="J38" s="93">
        <v>7643000</v>
      </c>
      <c r="K38" s="94">
        <v>-2000000</v>
      </c>
      <c r="L38" s="93">
        <v>4607000</v>
      </c>
      <c r="M38" s="94">
        <v>396299</v>
      </c>
      <c r="N38" s="93">
        <v>3550000</v>
      </c>
      <c r="O38" s="94">
        <v>10603701</v>
      </c>
      <c r="P38" s="93">
        <f t="shared" si="19"/>
        <v>17998000</v>
      </c>
      <c r="Q38" s="94">
        <f t="shared" si="20"/>
        <v>9000000</v>
      </c>
      <c r="R38" s="48">
        <f t="shared" si="21"/>
        <v>-22.943347080529627</v>
      </c>
      <c r="S38" s="49">
        <f t="shared" si="22"/>
        <v>2575.6819976835673</v>
      </c>
      <c r="T38" s="48">
        <f t="shared" si="23"/>
        <v>64.278571428571425</v>
      </c>
      <c r="U38" s="50">
        <f t="shared" si="24"/>
        <v>32.142857142857146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1242148000</v>
      </c>
      <c r="C40" s="95">
        <f>SUM(C35:C39)</f>
        <v>-102716000</v>
      </c>
      <c r="D40" s="95"/>
      <c r="E40" s="95">
        <f t="shared" si="18"/>
        <v>1139432000</v>
      </c>
      <c r="F40" s="96">
        <f t="shared" ref="F40:O40" si="25">SUM(F35:F39)</f>
        <v>1139432000</v>
      </c>
      <c r="G40" s="97">
        <f t="shared" si="25"/>
        <v>297844000</v>
      </c>
      <c r="H40" s="96">
        <f t="shared" si="25"/>
        <v>16222000</v>
      </c>
      <c r="I40" s="97">
        <f t="shared" si="25"/>
        <v>21934790</v>
      </c>
      <c r="J40" s="96">
        <f t="shared" si="25"/>
        <v>132583000</v>
      </c>
      <c r="K40" s="97">
        <f t="shared" si="25"/>
        <v>59635136</v>
      </c>
      <c r="L40" s="96">
        <f t="shared" si="25"/>
        <v>53355000</v>
      </c>
      <c r="M40" s="97">
        <f t="shared" si="25"/>
        <v>27009913</v>
      </c>
      <c r="N40" s="96">
        <f t="shared" si="25"/>
        <v>81352000</v>
      </c>
      <c r="O40" s="97">
        <f t="shared" si="25"/>
        <v>119815118</v>
      </c>
      <c r="P40" s="96">
        <f t="shared" si="19"/>
        <v>283512000</v>
      </c>
      <c r="Q40" s="97">
        <f t="shared" si="20"/>
        <v>228394957</v>
      </c>
      <c r="R40" s="52">
        <f t="shared" si="21"/>
        <v>52.473057820260514</v>
      </c>
      <c r="S40" s="53">
        <f t="shared" si="22"/>
        <v>343.59683054143864</v>
      </c>
      <c r="T40" s="52">
        <f>IF((+$E35+$E38) =0,0,(P40   /(+$E35+$E38) )*100)</f>
        <v>95.188085037805024</v>
      </c>
      <c r="U40" s="54">
        <f>IF((+$E35+$E38) =0,0,(Q40   /(+$E35+$E38) )*100)</f>
        <v>76.682745665516165</v>
      </c>
      <c r="V40" s="96">
        <f>SUM(V35:V39)</f>
        <v>18731000</v>
      </c>
      <c r="W40" s="97">
        <f>SUM(W35:W39)</f>
        <v>159000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731849000</v>
      </c>
      <c r="C43" s="92">
        <v>-59149000</v>
      </c>
      <c r="D43" s="92"/>
      <c r="E43" s="92">
        <f t="shared" si="26"/>
        <v>672700000</v>
      </c>
      <c r="F43" s="93">
        <v>672700000</v>
      </c>
      <c r="G43" s="94">
        <v>672700000</v>
      </c>
      <c r="H43" s="93">
        <v>43225000</v>
      </c>
      <c r="I43" s="94">
        <v>39799809</v>
      </c>
      <c r="J43" s="93">
        <v>141229000</v>
      </c>
      <c r="K43" s="94">
        <v>92687560</v>
      </c>
      <c r="L43" s="93">
        <v>102415000</v>
      </c>
      <c r="M43" s="94">
        <v>44761518</v>
      </c>
      <c r="N43" s="93">
        <v>197950000</v>
      </c>
      <c r="O43" s="94">
        <v>47834306</v>
      </c>
      <c r="P43" s="93">
        <f t="shared" si="27"/>
        <v>484819000</v>
      </c>
      <c r="Q43" s="94">
        <f t="shared" si="28"/>
        <v>225083193</v>
      </c>
      <c r="R43" s="48">
        <f t="shared" si="29"/>
        <v>93.282234047746911</v>
      </c>
      <c r="S43" s="49">
        <f t="shared" si="30"/>
        <v>6.8647984637160873</v>
      </c>
      <c r="T43" s="48">
        <f t="shared" si="31"/>
        <v>72.070610970715038</v>
      </c>
      <c r="U43" s="50">
        <f t="shared" si="32"/>
        <v>33.459668946038349</v>
      </c>
      <c r="V43" s="93">
        <v>21083000</v>
      </c>
      <c r="W43" s="94">
        <v>21083000</v>
      </c>
    </row>
    <row r="44" spans="1:23" ht="12.95" customHeight="1" x14ac:dyDescent="0.2">
      <c r="A44" s="47" t="s">
        <v>67</v>
      </c>
      <c r="B44" s="92">
        <v>303600000</v>
      </c>
      <c r="C44" s="92">
        <v>-55621000</v>
      </c>
      <c r="D44" s="92"/>
      <c r="E44" s="92">
        <f t="shared" si="26"/>
        <v>247979000</v>
      </c>
      <c r="F44" s="93">
        <v>247979000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516864000</v>
      </c>
      <c r="C51" s="92">
        <v>-29000000</v>
      </c>
      <c r="D51" s="92"/>
      <c r="E51" s="92">
        <f t="shared" si="26"/>
        <v>487864000</v>
      </c>
      <c r="F51" s="93">
        <v>487864000</v>
      </c>
      <c r="G51" s="94">
        <v>487864000</v>
      </c>
      <c r="H51" s="93">
        <v>62046000</v>
      </c>
      <c r="I51" s="94">
        <v>35006227</v>
      </c>
      <c r="J51" s="93">
        <v>86260000</v>
      </c>
      <c r="K51" s="94">
        <v>68346664</v>
      </c>
      <c r="L51" s="93">
        <v>101934000</v>
      </c>
      <c r="M51" s="94">
        <v>65797249</v>
      </c>
      <c r="N51" s="93">
        <v>201470000</v>
      </c>
      <c r="O51" s="94">
        <v>122440734</v>
      </c>
      <c r="P51" s="93">
        <f t="shared" si="27"/>
        <v>451710000</v>
      </c>
      <c r="Q51" s="94">
        <f t="shared" si="28"/>
        <v>291590874</v>
      </c>
      <c r="R51" s="48">
        <f t="shared" si="29"/>
        <v>97.64749740027861</v>
      </c>
      <c r="S51" s="49">
        <f t="shared" si="30"/>
        <v>86.087922916047759</v>
      </c>
      <c r="T51" s="48">
        <f t="shared" si="31"/>
        <v>92.589328173425372</v>
      </c>
      <c r="U51" s="50">
        <f t="shared" si="32"/>
        <v>59.768885181116048</v>
      </c>
      <c r="V51" s="93">
        <v>26398000</v>
      </c>
      <c r="W51" s="94" t="s">
        <v>36</v>
      </c>
    </row>
    <row r="52" spans="1:23" ht="12.95" customHeight="1" x14ac:dyDescent="0.2">
      <c r="A52" s="47" t="s">
        <v>75</v>
      </c>
      <c r="B52" s="92"/>
      <c r="C52" s="92">
        <v>37971000</v>
      </c>
      <c r="D52" s="92"/>
      <c r="E52" s="92">
        <f t="shared" si="26"/>
        <v>37971000</v>
      </c>
      <c r="F52" s="93">
        <v>37971000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1552313000</v>
      </c>
      <c r="C53" s="95">
        <f>SUM(C42:C52)</f>
        <v>-105799000</v>
      </c>
      <c r="D53" s="95"/>
      <c r="E53" s="95">
        <f t="shared" si="26"/>
        <v>1446514000</v>
      </c>
      <c r="F53" s="96">
        <f t="shared" ref="F53:O53" si="33">SUM(F42:F52)</f>
        <v>1446514000</v>
      </c>
      <c r="G53" s="97">
        <f t="shared" si="33"/>
        <v>1160564000</v>
      </c>
      <c r="H53" s="96">
        <f t="shared" si="33"/>
        <v>105271000</v>
      </c>
      <c r="I53" s="97">
        <f t="shared" si="33"/>
        <v>74806036</v>
      </c>
      <c r="J53" s="96">
        <f t="shared" si="33"/>
        <v>227489000</v>
      </c>
      <c r="K53" s="97">
        <f t="shared" si="33"/>
        <v>161034224</v>
      </c>
      <c r="L53" s="96">
        <f t="shared" si="33"/>
        <v>204349000</v>
      </c>
      <c r="M53" s="97">
        <f t="shared" si="33"/>
        <v>110558767</v>
      </c>
      <c r="N53" s="96">
        <f t="shared" si="33"/>
        <v>399420000</v>
      </c>
      <c r="O53" s="97">
        <f t="shared" si="33"/>
        <v>170275040</v>
      </c>
      <c r="P53" s="96">
        <f t="shared" si="27"/>
        <v>936529000</v>
      </c>
      <c r="Q53" s="97">
        <f t="shared" si="28"/>
        <v>516674067</v>
      </c>
      <c r="R53" s="52">
        <f t="shared" si="29"/>
        <v>95.459728210071987</v>
      </c>
      <c r="S53" s="53">
        <f t="shared" si="30"/>
        <v>54.013150309463917</v>
      </c>
      <c r="T53" s="52">
        <f>IF((+$E43+$E45+$E47+$E48+$E51) =0,0,(P53   /(+$E43+$E45+$E47+$E48+$E51) )*100)</f>
        <v>80.696023657463101</v>
      </c>
      <c r="U53" s="54">
        <f>IF((+$E43+$E45+$E47+$E48+$E51) =0,0,(Q53   /(+$E43+$E45+$E47+$E48+$E51) )*100)</f>
        <v>44.519222291920137</v>
      </c>
      <c r="V53" s="96">
        <f>SUM(V42:V52)</f>
        <v>47481000</v>
      </c>
      <c r="W53" s="97">
        <f>SUM(W42:W52)</f>
        <v>21083000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644191000</v>
      </c>
      <c r="C65" s="92">
        <v>-65502000</v>
      </c>
      <c r="D65" s="92"/>
      <c r="E65" s="92">
        <f t="shared" si="35"/>
        <v>578689000</v>
      </c>
      <c r="F65" s="93">
        <v>578689000</v>
      </c>
      <c r="G65" s="94">
        <v>578689000</v>
      </c>
      <c r="H65" s="93">
        <v>34864000</v>
      </c>
      <c r="I65" s="94">
        <v>5005275</v>
      </c>
      <c r="J65" s="93">
        <v>134019000</v>
      </c>
      <c r="K65" s="94">
        <v>49924597</v>
      </c>
      <c r="L65" s="93">
        <v>165352000</v>
      </c>
      <c r="M65" s="94">
        <v>71198489</v>
      </c>
      <c r="N65" s="93">
        <v>160966000</v>
      </c>
      <c r="O65" s="94">
        <v>54100758</v>
      </c>
      <c r="P65" s="93">
        <f t="shared" si="36"/>
        <v>495201000</v>
      </c>
      <c r="Q65" s="94">
        <f t="shared" si="37"/>
        <v>180229119</v>
      </c>
      <c r="R65" s="48">
        <f t="shared" si="38"/>
        <v>-2.6525231022303934</v>
      </c>
      <c r="S65" s="49">
        <f t="shared" si="39"/>
        <v>-24.014176761532116</v>
      </c>
      <c r="T65" s="48">
        <f t="shared" si="40"/>
        <v>85.572907036421981</v>
      </c>
      <c r="U65" s="50">
        <f t="shared" si="41"/>
        <v>31.144383079685291</v>
      </c>
      <c r="V65" s="93">
        <v>32502000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644191000</v>
      </c>
      <c r="C66" s="95">
        <f>SUM(C61:C65)</f>
        <v>-65502000</v>
      </c>
      <c r="D66" s="95"/>
      <c r="E66" s="95">
        <f t="shared" si="35"/>
        <v>578689000</v>
      </c>
      <c r="F66" s="96">
        <f t="shared" ref="F66:O66" si="42">SUM(F61:F65)</f>
        <v>578689000</v>
      </c>
      <c r="G66" s="97">
        <f t="shared" si="42"/>
        <v>578689000</v>
      </c>
      <c r="H66" s="96">
        <f t="shared" si="42"/>
        <v>34864000</v>
      </c>
      <c r="I66" s="97">
        <f t="shared" si="42"/>
        <v>5005275</v>
      </c>
      <c r="J66" s="96">
        <f t="shared" si="42"/>
        <v>134019000</v>
      </c>
      <c r="K66" s="97">
        <f t="shared" si="42"/>
        <v>49924597</v>
      </c>
      <c r="L66" s="96">
        <f t="shared" si="42"/>
        <v>165352000</v>
      </c>
      <c r="M66" s="97">
        <f t="shared" si="42"/>
        <v>71198489</v>
      </c>
      <c r="N66" s="96">
        <f t="shared" si="42"/>
        <v>160966000</v>
      </c>
      <c r="O66" s="97">
        <f t="shared" si="42"/>
        <v>54100758</v>
      </c>
      <c r="P66" s="96">
        <f t="shared" si="36"/>
        <v>495201000</v>
      </c>
      <c r="Q66" s="97">
        <f t="shared" si="37"/>
        <v>180229119</v>
      </c>
      <c r="R66" s="52">
        <f t="shared" si="38"/>
        <v>-2.6525231022303934</v>
      </c>
      <c r="S66" s="53">
        <f t="shared" si="39"/>
        <v>-24.014176761532116</v>
      </c>
      <c r="T66" s="52">
        <f>IF((+$E61+$E63+$E64++$E65) =0,0,(P66   /(+$E61+$E63+$E64+$E65) )*100)</f>
        <v>85.572907036421981</v>
      </c>
      <c r="U66" s="54">
        <f>IF((+$E61+$E63+$E65) =0,0,(Q66  /(+$E61+$E63+$E65) )*100)</f>
        <v>31.144383079685291</v>
      </c>
      <c r="V66" s="96">
        <f>SUM(V61:V65)</f>
        <v>32502000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4288389000</v>
      </c>
      <c r="C67" s="104">
        <f>SUM(C9:C14,C17:C23,C26:C29,C32,C35:C39,C42:C52,C55:C58,C61:C65)</f>
        <v>192489000</v>
      </c>
      <c r="D67" s="104"/>
      <c r="E67" s="104">
        <f t="shared" si="35"/>
        <v>4480878000</v>
      </c>
      <c r="F67" s="105">
        <f t="shared" ref="F67:O67" si="43">SUM(F9:F14,F17:F23,F26:F29,F32,F35:F39,F42:F52,F55:F58,F61:F65)</f>
        <v>4480878000</v>
      </c>
      <c r="G67" s="106">
        <f t="shared" si="43"/>
        <v>3325972000</v>
      </c>
      <c r="H67" s="105">
        <f t="shared" si="43"/>
        <v>262249000</v>
      </c>
      <c r="I67" s="106">
        <f t="shared" si="43"/>
        <v>137957609</v>
      </c>
      <c r="J67" s="105">
        <f t="shared" si="43"/>
        <v>645947000</v>
      </c>
      <c r="K67" s="106">
        <f t="shared" si="43"/>
        <v>371730584</v>
      </c>
      <c r="L67" s="105">
        <f t="shared" si="43"/>
        <v>494325000</v>
      </c>
      <c r="M67" s="106">
        <f t="shared" si="43"/>
        <v>300276030</v>
      </c>
      <c r="N67" s="105">
        <f t="shared" si="43"/>
        <v>754485000</v>
      </c>
      <c r="O67" s="106">
        <f t="shared" si="43"/>
        <v>648658101</v>
      </c>
      <c r="P67" s="105">
        <f t="shared" si="36"/>
        <v>2157006000</v>
      </c>
      <c r="Q67" s="106">
        <f t="shared" si="37"/>
        <v>1458622324</v>
      </c>
      <c r="R67" s="61">
        <f t="shared" si="38"/>
        <v>52.629343043544232</v>
      </c>
      <c r="S67" s="62">
        <f t="shared" si="39"/>
        <v>116.02060644001455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64.8534022535367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43.855520250922133</v>
      </c>
      <c r="V67" s="105">
        <f>SUM(V9:V14,V17:V23,V26:V29,V32,V35:V39,V42:V52,V55:V58,V61:V65)</f>
        <v>112128000</v>
      </c>
      <c r="W67" s="106">
        <f>SUM(W9:W14,W17:W23,W26:W29,W32,W35:W39,W42:W52,W55:W58,W61:W65)</f>
        <v>30964000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3649469000</v>
      </c>
      <c r="C69" s="92">
        <v>-244088000</v>
      </c>
      <c r="D69" s="92"/>
      <c r="E69" s="92">
        <f>$B69      +$C69      +$D69</f>
        <v>3405381000</v>
      </c>
      <c r="F69" s="93">
        <v>3405381000</v>
      </c>
      <c r="G69" s="94">
        <v>3405381000</v>
      </c>
      <c r="H69" s="93">
        <v>657722000</v>
      </c>
      <c r="I69" s="94">
        <v>420367489</v>
      </c>
      <c r="J69" s="93">
        <v>1411245000</v>
      </c>
      <c r="K69" s="94">
        <v>1047195546</v>
      </c>
      <c r="L69" s="93">
        <v>573266000</v>
      </c>
      <c r="M69" s="94">
        <v>442594769</v>
      </c>
      <c r="N69" s="93">
        <v>671693000</v>
      </c>
      <c r="O69" s="94">
        <v>413396429</v>
      </c>
      <c r="P69" s="93">
        <f>$H69      +$J69      +$L69      +$N69</f>
        <v>3313926000</v>
      </c>
      <c r="Q69" s="94">
        <f>$I69      +$K69      +$M69      +$O69</f>
        <v>2323554233</v>
      </c>
      <c r="R69" s="48">
        <f>IF(($L69      =0),0,((($N69      -$L69      )/$L69      )*100))</f>
        <v>17.169516419951645</v>
      </c>
      <c r="S69" s="49">
        <f>IF(($M69      =0),0,((($O69      -$M69      )/$M69      )*100))</f>
        <v>-6.5970820364575982</v>
      </c>
      <c r="T69" s="48">
        <f>IF(($E69      =0),0,(($P69      /$E69      )*100))</f>
        <v>97.314397419848177</v>
      </c>
      <c r="U69" s="50">
        <f>IF(($E69      =0),0,(($Q69      /$E69      )*100))</f>
        <v>68.231843455989221</v>
      </c>
      <c r="V69" s="93">
        <v>35681000</v>
      </c>
      <c r="W69" s="94">
        <v>31900000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3649469000</v>
      </c>
      <c r="C71" s="101">
        <f>SUM(C69:C70)</f>
        <v>-244088000</v>
      </c>
      <c r="D71" s="101"/>
      <c r="E71" s="101">
        <f>$B71      +$C71      +$D71</f>
        <v>3405381000</v>
      </c>
      <c r="F71" s="102">
        <f t="shared" ref="F71:O71" si="44">SUM(F69:F70)</f>
        <v>3405381000</v>
      </c>
      <c r="G71" s="103">
        <f t="shared" si="44"/>
        <v>3405381000</v>
      </c>
      <c r="H71" s="102">
        <f t="shared" si="44"/>
        <v>657722000</v>
      </c>
      <c r="I71" s="103">
        <f t="shared" si="44"/>
        <v>420367489</v>
      </c>
      <c r="J71" s="102">
        <f t="shared" si="44"/>
        <v>1411245000</v>
      </c>
      <c r="K71" s="103">
        <f t="shared" si="44"/>
        <v>1047195546</v>
      </c>
      <c r="L71" s="102">
        <f t="shared" si="44"/>
        <v>573266000</v>
      </c>
      <c r="M71" s="103">
        <f t="shared" si="44"/>
        <v>442594769</v>
      </c>
      <c r="N71" s="102">
        <f t="shared" si="44"/>
        <v>671693000</v>
      </c>
      <c r="O71" s="103">
        <f t="shared" si="44"/>
        <v>413396429</v>
      </c>
      <c r="P71" s="102">
        <f>$H71      +$J71      +$L71      +$N71</f>
        <v>3313926000</v>
      </c>
      <c r="Q71" s="103">
        <f>$I71      +$K71      +$M71      +$O71</f>
        <v>2323554233</v>
      </c>
      <c r="R71" s="57">
        <f>IF(($L71      =0),0,((($N71      -$L71      )/$L71      )*100))</f>
        <v>17.169516419951645</v>
      </c>
      <c r="S71" s="58">
        <f>IF(($M71      =0),0,((($O71      -$M71      )/$M71      )*100))</f>
        <v>-6.5970820364575982</v>
      </c>
      <c r="T71" s="57">
        <f>IF(($E69      =0),0,(($P69      /$E69      )*100))</f>
        <v>97.314397419848177</v>
      </c>
      <c r="U71" s="59">
        <f>IF($E69   =0,0,($Q69   /$E69 )*100)</f>
        <v>68.231843455989221</v>
      </c>
      <c r="V71" s="102">
        <f>SUM(V69:V70)</f>
        <v>35681000</v>
      </c>
      <c r="W71" s="103">
        <f>SUM(W69:W70)</f>
        <v>31900000</v>
      </c>
    </row>
    <row r="72" spans="1:23" ht="12.95" customHeight="1" x14ac:dyDescent="0.2">
      <c r="A72" s="60" t="s">
        <v>87</v>
      </c>
      <c r="B72" s="104">
        <f>SUM(B69:B70)</f>
        <v>3649469000</v>
      </c>
      <c r="C72" s="104">
        <f>SUM(C69:C70)</f>
        <v>-244088000</v>
      </c>
      <c r="D72" s="104"/>
      <c r="E72" s="104">
        <f>$B72      +$C72      +$D72</f>
        <v>3405381000</v>
      </c>
      <c r="F72" s="105">
        <f t="shared" ref="F72:O72" si="45">SUM(F69:F70)</f>
        <v>3405381000</v>
      </c>
      <c r="G72" s="106">
        <f t="shared" si="45"/>
        <v>3405381000</v>
      </c>
      <c r="H72" s="105">
        <f t="shared" si="45"/>
        <v>657722000</v>
      </c>
      <c r="I72" s="106">
        <f t="shared" si="45"/>
        <v>420367489</v>
      </c>
      <c r="J72" s="105">
        <f t="shared" si="45"/>
        <v>1411245000</v>
      </c>
      <c r="K72" s="106">
        <f t="shared" si="45"/>
        <v>1047195546</v>
      </c>
      <c r="L72" s="105">
        <f t="shared" si="45"/>
        <v>573266000</v>
      </c>
      <c r="M72" s="106">
        <f t="shared" si="45"/>
        <v>442594769</v>
      </c>
      <c r="N72" s="105">
        <f t="shared" si="45"/>
        <v>671693000</v>
      </c>
      <c r="O72" s="106">
        <f t="shared" si="45"/>
        <v>413396429</v>
      </c>
      <c r="P72" s="105">
        <f>$H72      +$J72      +$L72      +$N72</f>
        <v>3313926000</v>
      </c>
      <c r="Q72" s="106">
        <f>$I72      +$K72      +$M72      +$O72</f>
        <v>2323554233</v>
      </c>
      <c r="R72" s="61">
        <f>IF(($L72      =0),0,((($N72      -$L72      )/$L72      )*100))</f>
        <v>17.169516419951645</v>
      </c>
      <c r="S72" s="62">
        <f>IF(($M72      =0),0,((($O72      -$M72      )/$M72      )*100))</f>
        <v>-6.5970820364575982</v>
      </c>
      <c r="T72" s="61">
        <f>IF(($E69      =0),0,(($P69      /$E69      )*100))</f>
        <v>97.314397419848177</v>
      </c>
      <c r="U72" s="65">
        <f>IF($E69   =0,0,($Q69   /$E69 )*100)</f>
        <v>68.231843455989221</v>
      </c>
      <c r="V72" s="105">
        <f>SUM(V69:V70)</f>
        <v>35681000</v>
      </c>
      <c r="W72" s="106">
        <f>SUM(W69:W70)</f>
        <v>31900000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7937858000</v>
      </c>
      <c r="C73" s="104">
        <f>SUM(C9:C14,C17:C23,C26:C29,C32,C35:C39,C42:C52,C55:C58,C61:C65,C69:C70)</f>
        <v>-51599000</v>
      </c>
      <c r="D73" s="104"/>
      <c r="E73" s="104">
        <f>$B73      +$C73      +$D73</f>
        <v>7886259000</v>
      </c>
      <c r="F73" s="105">
        <f t="shared" ref="F73:O73" si="46">SUM(F9:F14,F17:F23,F26:F29,F32,F35:F39,F42:F52,F55:F58,F61:F65,F69:F70)</f>
        <v>7886259000</v>
      </c>
      <c r="G73" s="106">
        <f t="shared" si="46"/>
        <v>6731353000</v>
      </c>
      <c r="H73" s="105">
        <f t="shared" si="46"/>
        <v>919971000</v>
      </c>
      <c r="I73" s="106">
        <f t="shared" si="46"/>
        <v>558325098</v>
      </c>
      <c r="J73" s="105">
        <f t="shared" si="46"/>
        <v>2057192000</v>
      </c>
      <c r="K73" s="106">
        <f t="shared" si="46"/>
        <v>1418926130</v>
      </c>
      <c r="L73" s="105">
        <f t="shared" si="46"/>
        <v>1067591000</v>
      </c>
      <c r="M73" s="106">
        <f t="shared" si="46"/>
        <v>742870799</v>
      </c>
      <c r="N73" s="105">
        <f t="shared" si="46"/>
        <v>1426178000</v>
      </c>
      <c r="O73" s="106">
        <f t="shared" si="46"/>
        <v>1062054530</v>
      </c>
      <c r="P73" s="105">
        <f>$H73      +$J73      +$L73      +$N73</f>
        <v>5470932000</v>
      </c>
      <c r="Q73" s="106">
        <f>$I73      +$K73      +$M73      +$O73</f>
        <v>3782176557</v>
      </c>
      <c r="R73" s="61">
        <f>IF(($L73      =0),0,((($N73      -$L73      )/$L73      )*100))</f>
        <v>33.588424780651017</v>
      </c>
      <c r="S73" s="62">
        <f>IF(($M73      =0),0,((($O73      -$M73      )/$M73      )*100))</f>
        <v>42.966250851381218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81.275369156839645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56.187464199247906</v>
      </c>
      <c r="V73" s="105">
        <f>SUM(V9:V14,V17:V23,V26:V29,V32,V35:V39,V42:V52,V55:V58,V61:V65,V69:V70)</f>
        <v>147809000</v>
      </c>
      <c r="W73" s="106">
        <f>SUM(W9:W14,W17:W23,W26:W29,W32,W35:W39,W42:W52,W55:W58,W61:W65,W69:W70)</f>
        <v>62864000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D3xdEeKGxZyTbdcJi2eVduJ7566z06FiGbOaxn0xBMdSUnpT9fJlX1KwzWHKe8ATJXWN1Db1yG5zddbFm45UeQ==" saltValue="JvxO9URYvPmXjMaNBkmfx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382000</v>
      </c>
      <c r="I10" s="94">
        <v>52566</v>
      </c>
      <c r="J10" s="93">
        <v>1135000</v>
      </c>
      <c r="K10" s="94">
        <v>782267</v>
      </c>
      <c r="L10" s="93">
        <v>299000</v>
      </c>
      <c r="M10" s="94">
        <v>298822</v>
      </c>
      <c r="N10" s="93">
        <v>377000</v>
      </c>
      <c r="O10" s="94">
        <v>2125</v>
      </c>
      <c r="P10" s="93">
        <f t="shared" ref="P10:P15" si="1">$H10      +$J10      +$L10      +$N10</f>
        <v>2193000</v>
      </c>
      <c r="Q10" s="94">
        <f t="shared" ref="Q10:Q15" si="2">$I10      +$K10      +$M10      +$O10</f>
        <v>1135780</v>
      </c>
      <c r="R10" s="48">
        <f t="shared" ref="R10:R15" si="3">IF(($L10      =0),0,((($N10      -$L10      )/$L10      )*100))</f>
        <v>26.086956521739129</v>
      </c>
      <c r="S10" s="49">
        <f t="shared" ref="S10:S15" si="4">IF(($M10      =0),0,((($O10      -$M10      )/$M10      )*100))</f>
        <v>-99.288874313136247</v>
      </c>
      <c r="T10" s="48">
        <f t="shared" ref="T10:T14" si="5">IF(($E10      =0),0,(($P10      /$E10      )*100))</f>
        <v>82.754716981132077</v>
      </c>
      <c r="U10" s="50">
        <f t="shared" ref="U10:U14" si="6">IF(($E10      =0),0,(($Q10      /$E10      )*100))</f>
        <v>42.859622641509432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382000</v>
      </c>
      <c r="I15" s="97">
        <f t="shared" si="7"/>
        <v>52566</v>
      </c>
      <c r="J15" s="96">
        <f t="shared" si="7"/>
        <v>1135000</v>
      </c>
      <c r="K15" s="97">
        <f t="shared" si="7"/>
        <v>782267</v>
      </c>
      <c r="L15" s="96">
        <f t="shared" si="7"/>
        <v>299000</v>
      </c>
      <c r="M15" s="97">
        <f t="shared" si="7"/>
        <v>298822</v>
      </c>
      <c r="N15" s="96">
        <f t="shared" si="7"/>
        <v>377000</v>
      </c>
      <c r="O15" s="97">
        <f t="shared" si="7"/>
        <v>2125</v>
      </c>
      <c r="P15" s="96">
        <f t="shared" si="1"/>
        <v>2193000</v>
      </c>
      <c r="Q15" s="97">
        <f t="shared" si="2"/>
        <v>1135780</v>
      </c>
      <c r="R15" s="52">
        <f t="shared" si="3"/>
        <v>26.086956521739129</v>
      </c>
      <c r="S15" s="53">
        <f t="shared" si="4"/>
        <v>-99.288874313136247</v>
      </c>
      <c r="T15" s="52">
        <f>IF((SUM($E9:$E13))=0,0,(P15/(SUM($E9:$E13))*100))</f>
        <v>82.754716981132077</v>
      </c>
      <c r="U15" s="54">
        <f>IF((SUM($E9:$E13))=0,0,(Q15/(SUM($E9:$E13))*100))</f>
        <v>42.859622641509432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1048000</v>
      </c>
      <c r="C32" s="92"/>
      <c r="D32" s="92"/>
      <c r="E32" s="92">
        <f>$B32      +$C32      +$D32</f>
        <v>1048000</v>
      </c>
      <c r="F32" s="93">
        <v>1048000</v>
      </c>
      <c r="G32" s="94">
        <v>1048000</v>
      </c>
      <c r="H32" s="93">
        <v>192000</v>
      </c>
      <c r="I32" s="94">
        <v>93186</v>
      </c>
      <c r="J32" s="93"/>
      <c r="K32" s="94">
        <v>290866</v>
      </c>
      <c r="L32" s="93"/>
      <c r="M32" s="94">
        <v>300141</v>
      </c>
      <c r="N32" s="93">
        <v>172000</v>
      </c>
      <c r="O32" s="94"/>
      <c r="P32" s="93">
        <f>$H32      +$J32      +$L32      +$N32</f>
        <v>364000</v>
      </c>
      <c r="Q32" s="94">
        <f>$I32      +$K32      +$M32      +$O32</f>
        <v>684193</v>
      </c>
      <c r="R32" s="48">
        <f>IF(($L32      =0),0,((($N32      -$L32      )/$L32      )*100))</f>
        <v>0</v>
      </c>
      <c r="S32" s="49">
        <f>IF(($M32      =0),0,((($O32      -$M32      )/$M32      )*100))</f>
        <v>-100</v>
      </c>
      <c r="T32" s="48">
        <f>IF(($E32      =0),0,(($P32      /$E32      )*100))</f>
        <v>34.732824427480921</v>
      </c>
      <c r="U32" s="50">
        <f>IF(($E32      =0),0,(($Q32      /$E32      )*100))</f>
        <v>65.285591603053433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1048000</v>
      </c>
      <c r="C33" s="95">
        <f>C32</f>
        <v>0</v>
      </c>
      <c r="D33" s="95"/>
      <c r="E33" s="95">
        <f>$B33      +$C33      +$D33</f>
        <v>1048000</v>
      </c>
      <c r="F33" s="96">
        <f t="shared" ref="F33:O33" si="17">F32</f>
        <v>1048000</v>
      </c>
      <c r="G33" s="97">
        <f t="shared" si="17"/>
        <v>1048000</v>
      </c>
      <c r="H33" s="96">
        <f t="shared" si="17"/>
        <v>192000</v>
      </c>
      <c r="I33" s="97">
        <f t="shared" si="17"/>
        <v>93186</v>
      </c>
      <c r="J33" s="96">
        <f t="shared" si="17"/>
        <v>0</v>
      </c>
      <c r="K33" s="97">
        <f t="shared" si="17"/>
        <v>290866</v>
      </c>
      <c r="L33" s="96">
        <f t="shared" si="17"/>
        <v>0</v>
      </c>
      <c r="M33" s="97">
        <f t="shared" si="17"/>
        <v>300141</v>
      </c>
      <c r="N33" s="96">
        <f t="shared" si="17"/>
        <v>172000</v>
      </c>
      <c r="O33" s="97">
        <f t="shared" si="17"/>
        <v>0</v>
      </c>
      <c r="P33" s="96">
        <f>$H33      +$J33      +$L33      +$N33</f>
        <v>364000</v>
      </c>
      <c r="Q33" s="97">
        <f>$I33      +$K33      +$M33      +$O33</f>
        <v>684193</v>
      </c>
      <c r="R33" s="52">
        <f>IF(($L33      =0),0,((($N33      -$L33      )/$L33      )*100))</f>
        <v>0</v>
      </c>
      <c r="S33" s="53">
        <f>IF(($M33      =0),0,((($O33      -$M33      )/$M33      )*100))</f>
        <v>-100</v>
      </c>
      <c r="T33" s="52">
        <f>IF($E33   =0,0,($P33   /$E33   )*100)</f>
        <v>34.732824427480921</v>
      </c>
      <c r="U33" s="54">
        <f>IF($E33   =0,0,($Q33   /$E33   )*100)</f>
        <v>65.285591603053433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3467000</v>
      </c>
      <c r="C36" s="92">
        <v>12000</v>
      </c>
      <c r="D36" s="92"/>
      <c r="E36" s="92">
        <f t="shared" si="18"/>
        <v>3479000</v>
      </c>
      <c r="F36" s="93">
        <v>3479000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3467000</v>
      </c>
      <c r="C40" s="95">
        <f>SUM(C35:C39)</f>
        <v>12000</v>
      </c>
      <c r="D40" s="95"/>
      <c r="E40" s="95">
        <f t="shared" si="18"/>
        <v>3479000</v>
      </c>
      <c r="F40" s="96">
        <f t="shared" ref="F40:O40" si="25">SUM(F35:F39)</f>
        <v>3479000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7600000</v>
      </c>
      <c r="C44" s="92">
        <v>1179000</v>
      </c>
      <c r="D44" s="92"/>
      <c r="E44" s="92">
        <f t="shared" si="26"/>
        <v>8779000</v>
      </c>
      <c r="F44" s="93">
        <v>8779000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10000000</v>
      </c>
      <c r="C51" s="92">
        <v>-4000000</v>
      </c>
      <c r="D51" s="92"/>
      <c r="E51" s="92">
        <f t="shared" si="26"/>
        <v>6000000</v>
      </c>
      <c r="F51" s="93">
        <v>6000000</v>
      </c>
      <c r="G51" s="94">
        <v>6000000</v>
      </c>
      <c r="H51" s="93">
        <v>60000</v>
      </c>
      <c r="I51" s="94"/>
      <c r="J51" s="93">
        <v>654000</v>
      </c>
      <c r="K51" s="94"/>
      <c r="L51" s="93">
        <v>201000</v>
      </c>
      <c r="M51" s="94">
        <v>791410</v>
      </c>
      <c r="N51" s="93">
        <v>297000</v>
      </c>
      <c r="O51" s="94"/>
      <c r="P51" s="93">
        <f t="shared" si="27"/>
        <v>1212000</v>
      </c>
      <c r="Q51" s="94">
        <f t="shared" si="28"/>
        <v>791410</v>
      </c>
      <c r="R51" s="48">
        <f t="shared" si="29"/>
        <v>47.761194029850742</v>
      </c>
      <c r="S51" s="49">
        <f t="shared" si="30"/>
        <v>-100</v>
      </c>
      <c r="T51" s="48">
        <f t="shared" si="31"/>
        <v>20.200000000000003</v>
      </c>
      <c r="U51" s="50">
        <f t="shared" si="32"/>
        <v>13.190166666666666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17600000</v>
      </c>
      <c r="C53" s="95">
        <f>SUM(C42:C52)</f>
        <v>-2821000</v>
      </c>
      <c r="D53" s="95"/>
      <c r="E53" s="95">
        <f t="shared" si="26"/>
        <v>14779000</v>
      </c>
      <c r="F53" s="96">
        <f t="shared" ref="F53:O53" si="33">SUM(F42:F52)</f>
        <v>14779000</v>
      </c>
      <c r="G53" s="97">
        <f t="shared" si="33"/>
        <v>6000000</v>
      </c>
      <c r="H53" s="96">
        <f t="shared" si="33"/>
        <v>60000</v>
      </c>
      <c r="I53" s="97">
        <f t="shared" si="33"/>
        <v>0</v>
      </c>
      <c r="J53" s="96">
        <f t="shared" si="33"/>
        <v>654000</v>
      </c>
      <c r="K53" s="97">
        <f t="shared" si="33"/>
        <v>0</v>
      </c>
      <c r="L53" s="96">
        <f t="shared" si="33"/>
        <v>201000</v>
      </c>
      <c r="M53" s="97">
        <f t="shared" si="33"/>
        <v>791410</v>
      </c>
      <c r="N53" s="96">
        <f t="shared" si="33"/>
        <v>297000</v>
      </c>
      <c r="O53" s="97">
        <f t="shared" si="33"/>
        <v>0</v>
      </c>
      <c r="P53" s="96">
        <f t="shared" si="27"/>
        <v>1212000</v>
      </c>
      <c r="Q53" s="97">
        <f t="shared" si="28"/>
        <v>791410</v>
      </c>
      <c r="R53" s="52">
        <f t="shared" si="29"/>
        <v>47.761194029850742</v>
      </c>
      <c r="S53" s="53">
        <f t="shared" si="30"/>
        <v>-100</v>
      </c>
      <c r="T53" s="52">
        <f>IF((+$E43+$E45+$E47+$E48+$E51) =0,0,(P53   /(+$E43+$E45+$E47+$E48+$E51) )*100)</f>
        <v>20.200000000000003</v>
      </c>
      <c r="U53" s="54">
        <f>IF((+$E43+$E45+$E47+$E48+$E51) =0,0,(Q53   /(+$E43+$E45+$E47+$E48+$E51) )*100)</f>
        <v>13.190166666666666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24765000</v>
      </c>
      <c r="C67" s="104">
        <f>SUM(C9:C14,C17:C23,C26:C29,C32,C35:C39,C42:C52,C55:C58,C61:C65)</f>
        <v>-2809000</v>
      </c>
      <c r="D67" s="104"/>
      <c r="E67" s="104">
        <f t="shared" si="35"/>
        <v>21956000</v>
      </c>
      <c r="F67" s="105">
        <f t="shared" ref="F67:O67" si="43">SUM(F9:F14,F17:F23,F26:F29,F32,F35:F39,F42:F52,F55:F58,F61:F65)</f>
        <v>21956000</v>
      </c>
      <c r="G67" s="106">
        <f t="shared" si="43"/>
        <v>9698000</v>
      </c>
      <c r="H67" s="105">
        <f t="shared" si="43"/>
        <v>634000</v>
      </c>
      <c r="I67" s="106">
        <f t="shared" si="43"/>
        <v>145752</v>
      </c>
      <c r="J67" s="105">
        <f t="shared" si="43"/>
        <v>1789000</v>
      </c>
      <c r="K67" s="106">
        <f t="shared" si="43"/>
        <v>1073133</v>
      </c>
      <c r="L67" s="105">
        <f t="shared" si="43"/>
        <v>500000</v>
      </c>
      <c r="M67" s="106">
        <f t="shared" si="43"/>
        <v>1390373</v>
      </c>
      <c r="N67" s="105">
        <f t="shared" si="43"/>
        <v>846000</v>
      </c>
      <c r="O67" s="106">
        <f t="shared" si="43"/>
        <v>2125</v>
      </c>
      <c r="P67" s="105">
        <f t="shared" si="36"/>
        <v>3769000</v>
      </c>
      <c r="Q67" s="106">
        <f t="shared" si="37"/>
        <v>2611383</v>
      </c>
      <c r="R67" s="61">
        <f t="shared" si="38"/>
        <v>69.199999999999989</v>
      </c>
      <c r="S67" s="62">
        <f t="shared" si="39"/>
        <v>-99.847163315167947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38.863683233656424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26.927026190967208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17570000</v>
      </c>
      <c r="C69" s="92">
        <v>-1175000</v>
      </c>
      <c r="D69" s="92"/>
      <c r="E69" s="92">
        <f>$B69      +$C69      +$D69</f>
        <v>16395000</v>
      </c>
      <c r="F69" s="93">
        <v>16395000</v>
      </c>
      <c r="G69" s="94">
        <v>16395000</v>
      </c>
      <c r="H69" s="93">
        <v>1590000</v>
      </c>
      <c r="I69" s="94">
        <v>-1659109</v>
      </c>
      <c r="J69" s="93">
        <v>10524000</v>
      </c>
      <c r="K69" s="94">
        <v>4404937</v>
      </c>
      <c r="L69" s="93"/>
      <c r="M69" s="94">
        <v>3663184</v>
      </c>
      <c r="N69" s="93">
        <v>4281000</v>
      </c>
      <c r="O69" s="94"/>
      <c r="P69" s="93">
        <f>$H69      +$J69      +$L69      +$N69</f>
        <v>16395000</v>
      </c>
      <c r="Q69" s="94">
        <f>$I69      +$K69      +$M69      +$O69</f>
        <v>6409012</v>
      </c>
      <c r="R69" s="48">
        <f>IF(($L69      =0),0,((($N69      -$L69      )/$L69      )*100))</f>
        <v>0</v>
      </c>
      <c r="S69" s="49">
        <f>IF(($M69      =0),0,((($O69      -$M69      )/$M69      )*100))</f>
        <v>-100</v>
      </c>
      <c r="T69" s="48">
        <f>IF(($E69      =0),0,(($P69      /$E69      )*100))</f>
        <v>100</v>
      </c>
      <c r="U69" s="50">
        <f>IF(($E69      =0),0,(($Q69      /$E69      )*100))</f>
        <v>39.091259530344615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17570000</v>
      </c>
      <c r="C71" s="101">
        <f>SUM(C69:C70)</f>
        <v>-1175000</v>
      </c>
      <c r="D71" s="101"/>
      <c r="E71" s="101">
        <f>$B71      +$C71      +$D71</f>
        <v>16395000</v>
      </c>
      <c r="F71" s="102">
        <f t="shared" ref="F71:O71" si="44">SUM(F69:F70)</f>
        <v>16395000</v>
      </c>
      <c r="G71" s="103">
        <f t="shared" si="44"/>
        <v>16395000</v>
      </c>
      <c r="H71" s="102">
        <f t="shared" si="44"/>
        <v>1590000</v>
      </c>
      <c r="I71" s="103">
        <f t="shared" si="44"/>
        <v>-1659109</v>
      </c>
      <c r="J71" s="102">
        <f t="shared" si="44"/>
        <v>10524000</v>
      </c>
      <c r="K71" s="103">
        <f t="shared" si="44"/>
        <v>4404937</v>
      </c>
      <c r="L71" s="102">
        <f t="shared" si="44"/>
        <v>0</v>
      </c>
      <c r="M71" s="103">
        <f t="shared" si="44"/>
        <v>3663184</v>
      </c>
      <c r="N71" s="102">
        <f t="shared" si="44"/>
        <v>4281000</v>
      </c>
      <c r="O71" s="103">
        <f t="shared" si="44"/>
        <v>0</v>
      </c>
      <c r="P71" s="102">
        <f>$H71      +$J71      +$L71      +$N71</f>
        <v>16395000</v>
      </c>
      <c r="Q71" s="103">
        <f>$I71      +$K71      +$M71      +$O71</f>
        <v>6409012</v>
      </c>
      <c r="R71" s="57">
        <f>IF(($L71      =0),0,((($N71      -$L71      )/$L71      )*100))</f>
        <v>0</v>
      </c>
      <c r="S71" s="58">
        <f>IF(($M71      =0),0,((($O71      -$M71      )/$M71      )*100))</f>
        <v>-100</v>
      </c>
      <c r="T71" s="57">
        <f>IF(($E69      =0),0,(($P69      /$E69      )*100))</f>
        <v>100</v>
      </c>
      <c r="U71" s="59">
        <f>IF($E69   =0,0,($Q69   /$E69 )*100)</f>
        <v>39.091259530344615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17570000</v>
      </c>
      <c r="C72" s="104">
        <f>SUM(C69:C70)</f>
        <v>-1175000</v>
      </c>
      <c r="D72" s="104"/>
      <c r="E72" s="104">
        <f>$B72      +$C72      +$D72</f>
        <v>16395000</v>
      </c>
      <c r="F72" s="105">
        <f t="shared" ref="F72:O72" si="45">SUM(F69:F70)</f>
        <v>16395000</v>
      </c>
      <c r="G72" s="106">
        <f t="shared" si="45"/>
        <v>16395000</v>
      </c>
      <c r="H72" s="105">
        <f t="shared" si="45"/>
        <v>1590000</v>
      </c>
      <c r="I72" s="106">
        <f t="shared" si="45"/>
        <v>-1659109</v>
      </c>
      <c r="J72" s="105">
        <f t="shared" si="45"/>
        <v>10524000</v>
      </c>
      <c r="K72" s="106">
        <f t="shared" si="45"/>
        <v>4404937</v>
      </c>
      <c r="L72" s="105">
        <f t="shared" si="45"/>
        <v>0</v>
      </c>
      <c r="M72" s="106">
        <f t="shared" si="45"/>
        <v>3663184</v>
      </c>
      <c r="N72" s="105">
        <f t="shared" si="45"/>
        <v>4281000</v>
      </c>
      <c r="O72" s="106">
        <f t="shared" si="45"/>
        <v>0</v>
      </c>
      <c r="P72" s="105">
        <f>$H72      +$J72      +$L72      +$N72</f>
        <v>16395000</v>
      </c>
      <c r="Q72" s="106">
        <f>$I72      +$K72      +$M72      +$O72</f>
        <v>6409012</v>
      </c>
      <c r="R72" s="61">
        <f>IF(($L72      =0),0,((($N72      -$L72      )/$L72      )*100))</f>
        <v>0</v>
      </c>
      <c r="S72" s="62">
        <f>IF(($M72      =0),0,((($O72      -$M72      )/$M72      )*100))</f>
        <v>-100</v>
      </c>
      <c r="T72" s="61">
        <f>IF(($E69      =0),0,(($P69      /$E69      )*100))</f>
        <v>100</v>
      </c>
      <c r="U72" s="65">
        <f>IF($E69   =0,0,($Q69   /$E69 )*100)</f>
        <v>39.091259530344615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42335000</v>
      </c>
      <c r="C73" s="104">
        <f>SUM(C9:C14,C17:C23,C26:C29,C32,C35:C39,C42:C52,C55:C58,C61:C65,C69:C70)</f>
        <v>-3984000</v>
      </c>
      <c r="D73" s="104"/>
      <c r="E73" s="104">
        <f>$B73      +$C73      +$D73</f>
        <v>38351000</v>
      </c>
      <c r="F73" s="105">
        <f t="shared" ref="F73:O73" si="46">SUM(F9:F14,F17:F23,F26:F29,F32,F35:F39,F42:F52,F55:F58,F61:F65,F69:F70)</f>
        <v>38351000</v>
      </c>
      <c r="G73" s="106">
        <f t="shared" si="46"/>
        <v>26093000</v>
      </c>
      <c r="H73" s="105">
        <f t="shared" si="46"/>
        <v>2224000</v>
      </c>
      <c r="I73" s="106">
        <f t="shared" si="46"/>
        <v>-1513357</v>
      </c>
      <c r="J73" s="105">
        <f t="shared" si="46"/>
        <v>12313000</v>
      </c>
      <c r="K73" s="106">
        <f t="shared" si="46"/>
        <v>5478070</v>
      </c>
      <c r="L73" s="105">
        <f t="shared" si="46"/>
        <v>500000</v>
      </c>
      <c r="M73" s="106">
        <f t="shared" si="46"/>
        <v>5053557</v>
      </c>
      <c r="N73" s="105">
        <f t="shared" si="46"/>
        <v>5127000</v>
      </c>
      <c r="O73" s="106">
        <f t="shared" si="46"/>
        <v>2125</v>
      </c>
      <c r="P73" s="105">
        <f>$H73      +$J73      +$L73      +$N73</f>
        <v>20164000</v>
      </c>
      <c r="Q73" s="106">
        <f>$I73      +$K73      +$M73      +$O73</f>
        <v>9020395</v>
      </c>
      <c r="R73" s="61">
        <f>IF(($L73      =0),0,((($N73      -$L73      )/$L73      )*100))</f>
        <v>925.4</v>
      </c>
      <c r="S73" s="62">
        <f>IF(($M73      =0),0,((($O73      -$M73      )/$M73      )*100))</f>
        <v>-99.957950409978551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77.277430728547898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34.570172076802208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6YC2lVg9I8HxV++wyZinHX8TZsA/oARemhhTn9uXvykCmAYvpxNX5FzJdnDeTzeHi3zsVUjiJbuD250e1rpVBg==" saltValue="lUd0AFUTbUubjhvRHOIAj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792000</v>
      </c>
      <c r="I10" s="94">
        <v>792100</v>
      </c>
      <c r="J10" s="93">
        <v>208000</v>
      </c>
      <c r="K10" s="94">
        <v>207900</v>
      </c>
      <c r="L10" s="93"/>
      <c r="M10" s="94"/>
      <c r="N10" s="93"/>
      <c r="O10" s="94"/>
      <c r="P10" s="93">
        <f t="shared" ref="P10:P15" si="1">$H10      +$J10      +$L10      +$N10</f>
        <v>1000000</v>
      </c>
      <c r="Q10" s="94">
        <f t="shared" ref="Q10:Q15" si="2">$I10      +$K10      +$M10      +$O10</f>
        <v>1000000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792000</v>
      </c>
      <c r="I15" s="97">
        <f t="shared" si="7"/>
        <v>792100</v>
      </c>
      <c r="J15" s="96">
        <f t="shared" si="7"/>
        <v>208000</v>
      </c>
      <c r="K15" s="97">
        <f t="shared" si="7"/>
        <v>207900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1000000</v>
      </c>
      <c r="Q15" s="97">
        <f t="shared" si="2"/>
        <v>1000000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100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2160000</v>
      </c>
      <c r="C19" s="92"/>
      <c r="D19" s="92"/>
      <c r="E19" s="92">
        <f t="shared" si="8"/>
        <v>2160000</v>
      </c>
      <c r="F19" s="93">
        <v>2160000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2160000</v>
      </c>
      <c r="C24" s="95">
        <f>SUM(C17:C23)</f>
        <v>0</v>
      </c>
      <c r="D24" s="95"/>
      <c r="E24" s="95">
        <f t="shared" si="8"/>
        <v>2160000</v>
      </c>
      <c r="F24" s="96">
        <f t="shared" ref="F24:O24" si="15">SUM(F17:F23)</f>
        <v>2160000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2405000</v>
      </c>
      <c r="C29" s="92"/>
      <c r="D29" s="92"/>
      <c r="E29" s="92">
        <f>$B29      +$C29      +$D29</f>
        <v>2405000</v>
      </c>
      <c r="F29" s="93">
        <v>2405000</v>
      </c>
      <c r="G29" s="94">
        <v>2405000</v>
      </c>
      <c r="H29" s="93"/>
      <c r="I29" s="94"/>
      <c r="J29" s="93">
        <v>312000</v>
      </c>
      <c r="K29" s="94">
        <v>231700</v>
      </c>
      <c r="L29" s="93">
        <v>689000</v>
      </c>
      <c r="M29" s="94">
        <v>782813</v>
      </c>
      <c r="N29" s="93">
        <v>1404000</v>
      </c>
      <c r="O29" s="94">
        <v>1332750</v>
      </c>
      <c r="P29" s="93">
        <f>$H29      +$J29      +$L29      +$N29</f>
        <v>2405000</v>
      </c>
      <c r="Q29" s="94">
        <f>$I29      +$K29      +$M29      +$O29</f>
        <v>2347263</v>
      </c>
      <c r="R29" s="48">
        <f>IF(($L29      =0),0,((($N29      -$L29      )/$L29      )*100))</f>
        <v>103.77358490566037</v>
      </c>
      <c r="S29" s="49">
        <f>IF(($M29      =0),0,((($O29      -$M29      )/$M29      )*100))</f>
        <v>70.251388262586332</v>
      </c>
      <c r="T29" s="48">
        <f>IF(($E29      =0),0,(($P29      /$E29      )*100))</f>
        <v>100</v>
      </c>
      <c r="U29" s="50">
        <f>IF(($E29      =0),0,(($Q29      /$E29      )*100))</f>
        <v>97.599293139293138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2405000</v>
      </c>
      <c r="C30" s="95">
        <f>SUM(C26:C29)</f>
        <v>0</v>
      </c>
      <c r="D30" s="95"/>
      <c r="E30" s="95">
        <f>$B30      +$C30      +$D30</f>
        <v>2405000</v>
      </c>
      <c r="F30" s="96">
        <f t="shared" ref="F30:O30" si="16">SUM(F26:F29)</f>
        <v>2405000</v>
      </c>
      <c r="G30" s="97">
        <f t="shared" si="16"/>
        <v>2405000</v>
      </c>
      <c r="H30" s="96">
        <f t="shared" si="16"/>
        <v>0</v>
      </c>
      <c r="I30" s="97">
        <f t="shared" si="16"/>
        <v>0</v>
      </c>
      <c r="J30" s="96">
        <f t="shared" si="16"/>
        <v>312000</v>
      </c>
      <c r="K30" s="97">
        <f t="shared" si="16"/>
        <v>231700</v>
      </c>
      <c r="L30" s="96">
        <f t="shared" si="16"/>
        <v>689000</v>
      </c>
      <c r="M30" s="97">
        <f t="shared" si="16"/>
        <v>782813</v>
      </c>
      <c r="N30" s="96">
        <f t="shared" si="16"/>
        <v>1404000</v>
      </c>
      <c r="O30" s="97">
        <f t="shared" si="16"/>
        <v>1332750</v>
      </c>
      <c r="P30" s="96">
        <f>$H30      +$J30      +$L30      +$N30</f>
        <v>2405000</v>
      </c>
      <c r="Q30" s="97">
        <f>$I30      +$K30      +$M30      +$O30</f>
        <v>2347263</v>
      </c>
      <c r="R30" s="52">
        <f>IF(($L30      =0),0,((($N30      -$L30      )/$L30      )*100))</f>
        <v>103.77358490566037</v>
      </c>
      <c r="S30" s="53">
        <f>IF(($M30      =0),0,((($O30      -$M30      )/$M30      )*100))</f>
        <v>70.251388262586332</v>
      </c>
      <c r="T30" s="52">
        <f>IF($E30   =0,0,($P30   /$E30   )*100)</f>
        <v>100</v>
      </c>
      <c r="U30" s="54">
        <f>IF($E30   =0,0,($Q30   /$E30   )*100)</f>
        <v>97.599293139293138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2181000</v>
      </c>
      <c r="C32" s="92"/>
      <c r="D32" s="92"/>
      <c r="E32" s="92">
        <f>$B32      +$C32      +$D32</f>
        <v>2181000</v>
      </c>
      <c r="F32" s="93">
        <v>2181000</v>
      </c>
      <c r="G32" s="94">
        <v>2181000</v>
      </c>
      <c r="H32" s="93">
        <v>175000</v>
      </c>
      <c r="I32" s="94">
        <v>332610</v>
      </c>
      <c r="J32" s="93">
        <v>638000</v>
      </c>
      <c r="K32" s="94">
        <v>638748</v>
      </c>
      <c r="L32" s="93">
        <v>804000</v>
      </c>
      <c r="M32" s="94">
        <v>619724</v>
      </c>
      <c r="N32" s="93">
        <v>287000</v>
      </c>
      <c r="O32" s="94">
        <v>380420</v>
      </c>
      <c r="P32" s="93">
        <f>$H32      +$J32      +$L32      +$N32</f>
        <v>1904000</v>
      </c>
      <c r="Q32" s="94">
        <f>$I32      +$K32      +$M32      +$O32</f>
        <v>1971502</v>
      </c>
      <c r="R32" s="48">
        <f>IF(($L32      =0),0,((($N32      -$L32      )/$L32      )*100))</f>
        <v>-64.303482587064678</v>
      </c>
      <c r="S32" s="49">
        <f>IF(($M32      =0),0,((($O32      -$M32      )/$M32      )*100))</f>
        <v>-38.614609084043863</v>
      </c>
      <c r="T32" s="48">
        <f>IF(($E32      =0),0,(($P32      /$E32      )*100))</f>
        <v>87.29940394314535</v>
      </c>
      <c r="U32" s="50">
        <f>IF(($E32      =0),0,(($Q32      /$E32      )*100))</f>
        <v>90.39440623567171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2181000</v>
      </c>
      <c r="C33" s="95">
        <f>C32</f>
        <v>0</v>
      </c>
      <c r="D33" s="95"/>
      <c r="E33" s="95">
        <f>$B33      +$C33      +$D33</f>
        <v>2181000</v>
      </c>
      <c r="F33" s="96">
        <f t="shared" ref="F33:O33" si="17">F32</f>
        <v>2181000</v>
      </c>
      <c r="G33" s="97">
        <f t="shared" si="17"/>
        <v>2181000</v>
      </c>
      <c r="H33" s="96">
        <f t="shared" si="17"/>
        <v>175000</v>
      </c>
      <c r="I33" s="97">
        <f t="shared" si="17"/>
        <v>332610</v>
      </c>
      <c r="J33" s="96">
        <f t="shared" si="17"/>
        <v>638000</v>
      </c>
      <c r="K33" s="97">
        <f t="shared" si="17"/>
        <v>638748</v>
      </c>
      <c r="L33" s="96">
        <f t="shared" si="17"/>
        <v>804000</v>
      </c>
      <c r="M33" s="97">
        <f t="shared" si="17"/>
        <v>619724</v>
      </c>
      <c r="N33" s="96">
        <f t="shared" si="17"/>
        <v>287000</v>
      </c>
      <c r="O33" s="97">
        <f t="shared" si="17"/>
        <v>380420</v>
      </c>
      <c r="P33" s="96">
        <f>$H33      +$J33      +$L33      +$N33</f>
        <v>1904000</v>
      </c>
      <c r="Q33" s="97">
        <f>$I33      +$K33      +$M33      +$O33</f>
        <v>1971502</v>
      </c>
      <c r="R33" s="52">
        <f>IF(($L33      =0),0,((($N33      -$L33      )/$L33      )*100))</f>
        <v>-64.303482587064678</v>
      </c>
      <c r="S33" s="53">
        <f>IF(($M33      =0),0,((($O33      -$M33      )/$M33      )*100))</f>
        <v>-38.614609084043863</v>
      </c>
      <c r="T33" s="52">
        <f>IF($E33   =0,0,($P33   /$E33   )*100)</f>
        <v>87.29940394314535</v>
      </c>
      <c r="U33" s="54">
        <f>IF($E33   =0,0,($Q33   /$E33   )*100)</f>
        <v>90.39440623567171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7746000</v>
      </c>
      <c r="C67" s="104">
        <f>SUM(C9:C14,C17:C23,C26:C29,C32,C35:C39,C42:C52,C55:C58,C61:C65)</f>
        <v>0</v>
      </c>
      <c r="D67" s="104"/>
      <c r="E67" s="104">
        <f t="shared" si="35"/>
        <v>7746000</v>
      </c>
      <c r="F67" s="105">
        <f t="shared" ref="F67:O67" si="43">SUM(F9:F14,F17:F23,F26:F29,F32,F35:F39,F42:F52,F55:F58,F61:F65)</f>
        <v>7746000</v>
      </c>
      <c r="G67" s="106">
        <f t="shared" si="43"/>
        <v>5586000</v>
      </c>
      <c r="H67" s="105">
        <f t="shared" si="43"/>
        <v>967000</v>
      </c>
      <c r="I67" s="106">
        <f t="shared" si="43"/>
        <v>1124710</v>
      </c>
      <c r="J67" s="105">
        <f t="shared" si="43"/>
        <v>1158000</v>
      </c>
      <c r="K67" s="106">
        <f t="shared" si="43"/>
        <v>1078348</v>
      </c>
      <c r="L67" s="105">
        <f t="shared" si="43"/>
        <v>1493000</v>
      </c>
      <c r="M67" s="106">
        <f t="shared" si="43"/>
        <v>1402537</v>
      </c>
      <c r="N67" s="105">
        <f t="shared" si="43"/>
        <v>1691000</v>
      </c>
      <c r="O67" s="106">
        <f t="shared" si="43"/>
        <v>1713170</v>
      </c>
      <c r="P67" s="105">
        <f t="shared" si="36"/>
        <v>5309000</v>
      </c>
      <c r="Q67" s="106">
        <f t="shared" si="37"/>
        <v>5318765</v>
      </c>
      <c r="R67" s="61">
        <f t="shared" si="38"/>
        <v>13.261888814467515</v>
      </c>
      <c r="S67" s="62">
        <f t="shared" si="39"/>
        <v>22.147936204178571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95.041174364482643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95.215986394557831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7746000</v>
      </c>
      <c r="C73" s="104">
        <f>SUM(C9:C14,C17:C23,C26:C29,C32,C35:C39,C42:C52,C55:C58,C61:C65,C69:C70)</f>
        <v>0</v>
      </c>
      <c r="D73" s="104"/>
      <c r="E73" s="104">
        <f>$B73      +$C73      +$D73</f>
        <v>7746000</v>
      </c>
      <c r="F73" s="105">
        <f t="shared" ref="F73:O73" si="46">SUM(F9:F14,F17:F23,F26:F29,F32,F35:F39,F42:F52,F55:F58,F61:F65,F69:F70)</f>
        <v>7746000</v>
      </c>
      <c r="G73" s="106">
        <f t="shared" si="46"/>
        <v>5586000</v>
      </c>
      <c r="H73" s="105">
        <f t="shared" si="46"/>
        <v>967000</v>
      </c>
      <c r="I73" s="106">
        <f t="shared" si="46"/>
        <v>1124710</v>
      </c>
      <c r="J73" s="105">
        <f t="shared" si="46"/>
        <v>1158000</v>
      </c>
      <c r="K73" s="106">
        <f t="shared" si="46"/>
        <v>1078348</v>
      </c>
      <c r="L73" s="105">
        <f t="shared" si="46"/>
        <v>1493000</v>
      </c>
      <c r="M73" s="106">
        <f t="shared" si="46"/>
        <v>1402537</v>
      </c>
      <c r="N73" s="105">
        <f t="shared" si="46"/>
        <v>1691000</v>
      </c>
      <c r="O73" s="106">
        <f t="shared" si="46"/>
        <v>1713170</v>
      </c>
      <c r="P73" s="105">
        <f>$H73      +$J73      +$L73      +$N73</f>
        <v>5309000</v>
      </c>
      <c r="Q73" s="106">
        <f>$I73      +$K73      +$M73      +$O73</f>
        <v>5318765</v>
      </c>
      <c r="R73" s="61">
        <f>IF(($L73      =0),0,((($N73      -$L73      )/$L73      )*100))</f>
        <v>13.261888814467515</v>
      </c>
      <c r="S73" s="62">
        <f>IF(($M73      =0),0,((($O73      -$M73      )/$M73      )*100))</f>
        <v>22.147936204178571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95.041174364482643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95.215986394557831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ILVNiJJ3LbDImCxQ02DFKZHc+KTcs4iJlznaOZZzRNbi9LU1ut76JFwke29mwr6U1RaItoHW+OBJ5OCXW0wxbw==" saltValue="GOTExyYFmex/7qTNYemfV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1770000</v>
      </c>
      <c r="C10" s="92"/>
      <c r="D10" s="92"/>
      <c r="E10" s="92">
        <f t="shared" ref="E10:E15" si="0">$B10      +$C10      +$D10</f>
        <v>1770000</v>
      </c>
      <c r="F10" s="93">
        <v>1770000</v>
      </c>
      <c r="G10" s="94">
        <v>1770000</v>
      </c>
      <c r="H10" s="93">
        <v>151000</v>
      </c>
      <c r="I10" s="94">
        <v>-3109562</v>
      </c>
      <c r="J10" s="93">
        <v>482000</v>
      </c>
      <c r="K10" s="94">
        <v>482857</v>
      </c>
      <c r="L10" s="93">
        <v>284000</v>
      </c>
      <c r="M10" s="94">
        <v>3729466</v>
      </c>
      <c r="N10" s="93">
        <v>744000</v>
      </c>
      <c r="O10" s="94">
        <v>508728</v>
      </c>
      <c r="P10" s="93">
        <f t="shared" ref="P10:P15" si="1">$H10      +$J10      +$L10      +$N10</f>
        <v>1661000</v>
      </c>
      <c r="Q10" s="94">
        <f t="shared" ref="Q10:Q15" si="2">$I10      +$K10      +$M10      +$O10</f>
        <v>1611489</v>
      </c>
      <c r="R10" s="48">
        <f t="shared" ref="R10:R15" si="3">IF(($L10      =0),0,((($N10      -$L10      )/$L10      )*100))</f>
        <v>161.97183098591549</v>
      </c>
      <c r="S10" s="49">
        <f t="shared" ref="S10:S15" si="4">IF(($M10      =0),0,((($O10      -$M10      )/$M10      )*100))</f>
        <v>-86.359226763295339</v>
      </c>
      <c r="T10" s="48">
        <f t="shared" ref="T10:T14" si="5">IF(($E10      =0),0,(($P10      /$E10      )*100))</f>
        <v>93.841807909604526</v>
      </c>
      <c r="U10" s="50">
        <f t="shared" ref="U10:U14" si="6">IF(($E10      =0),0,(($Q10      /$E10      )*100))</f>
        <v>91.044576271186443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1770000</v>
      </c>
      <c r="C15" s="95">
        <f>SUM(C9:C14)</f>
        <v>0</v>
      </c>
      <c r="D15" s="95"/>
      <c r="E15" s="95">
        <f t="shared" si="0"/>
        <v>1770000</v>
      </c>
      <c r="F15" s="96">
        <f t="shared" ref="F15:O15" si="7">SUM(F9:F14)</f>
        <v>1770000</v>
      </c>
      <c r="G15" s="97">
        <f t="shared" si="7"/>
        <v>1770000</v>
      </c>
      <c r="H15" s="96">
        <f t="shared" si="7"/>
        <v>151000</v>
      </c>
      <c r="I15" s="97">
        <f t="shared" si="7"/>
        <v>-3109562</v>
      </c>
      <c r="J15" s="96">
        <f t="shared" si="7"/>
        <v>482000</v>
      </c>
      <c r="K15" s="97">
        <f t="shared" si="7"/>
        <v>482857</v>
      </c>
      <c r="L15" s="96">
        <f t="shared" si="7"/>
        <v>284000</v>
      </c>
      <c r="M15" s="97">
        <f t="shared" si="7"/>
        <v>3729466</v>
      </c>
      <c r="N15" s="96">
        <f t="shared" si="7"/>
        <v>744000</v>
      </c>
      <c r="O15" s="97">
        <f t="shared" si="7"/>
        <v>508728</v>
      </c>
      <c r="P15" s="96">
        <f t="shared" si="1"/>
        <v>1661000</v>
      </c>
      <c r="Q15" s="97">
        <f t="shared" si="2"/>
        <v>1611489</v>
      </c>
      <c r="R15" s="52">
        <f t="shared" si="3"/>
        <v>161.97183098591549</v>
      </c>
      <c r="S15" s="53">
        <f t="shared" si="4"/>
        <v>-86.359226763295339</v>
      </c>
      <c r="T15" s="52">
        <f>IF((SUM($E9:$E13))=0,0,(P15/(SUM($E9:$E13))*100))</f>
        <v>93.841807909604526</v>
      </c>
      <c r="U15" s="54">
        <f>IF((SUM($E9:$E13))=0,0,(Q15/(SUM($E9:$E13))*100))</f>
        <v>91.044576271186443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7485000</v>
      </c>
      <c r="C20" s="92"/>
      <c r="D20" s="92"/>
      <c r="E20" s="92">
        <f t="shared" si="8"/>
        <v>7485000</v>
      </c>
      <c r="F20" s="93">
        <v>7485000</v>
      </c>
      <c r="G20" s="94">
        <v>7485000</v>
      </c>
      <c r="H20" s="93">
        <v>820000</v>
      </c>
      <c r="I20" s="94"/>
      <c r="J20" s="93">
        <v>5359000</v>
      </c>
      <c r="K20" s="94">
        <v>4802833</v>
      </c>
      <c r="L20" s="93"/>
      <c r="M20" s="94">
        <v>632768</v>
      </c>
      <c r="N20" s="93"/>
      <c r="O20" s="94">
        <v>16791154</v>
      </c>
      <c r="P20" s="93">
        <f t="shared" si="9"/>
        <v>6179000</v>
      </c>
      <c r="Q20" s="94">
        <f t="shared" si="10"/>
        <v>22226755</v>
      </c>
      <c r="R20" s="48">
        <f t="shared" si="11"/>
        <v>0</v>
      </c>
      <c r="S20" s="49">
        <f t="shared" si="12"/>
        <v>2553.603532416304</v>
      </c>
      <c r="T20" s="48">
        <f t="shared" si="13"/>
        <v>82.551770207080835</v>
      </c>
      <c r="U20" s="50">
        <f t="shared" si="14"/>
        <v>296.9506346025384</v>
      </c>
      <c r="V20" s="93">
        <v>803000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32204000</v>
      </c>
      <c r="D21" s="92"/>
      <c r="E21" s="92">
        <f t="shared" si="8"/>
        <v>32204000</v>
      </c>
      <c r="F21" s="93">
        <v>32204000</v>
      </c>
      <c r="G21" s="94">
        <v>32204000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7485000</v>
      </c>
      <c r="C24" s="95">
        <f>SUM(C17:C23)</f>
        <v>32204000</v>
      </c>
      <c r="D24" s="95"/>
      <c r="E24" s="95">
        <f t="shared" si="8"/>
        <v>39689000</v>
      </c>
      <c r="F24" s="96">
        <f t="shared" ref="F24:O24" si="15">SUM(F17:F23)</f>
        <v>39689000</v>
      </c>
      <c r="G24" s="97">
        <f t="shared" si="15"/>
        <v>39689000</v>
      </c>
      <c r="H24" s="96">
        <f t="shared" si="15"/>
        <v>820000</v>
      </c>
      <c r="I24" s="97">
        <f t="shared" si="15"/>
        <v>0</v>
      </c>
      <c r="J24" s="96">
        <f t="shared" si="15"/>
        <v>5359000</v>
      </c>
      <c r="K24" s="97">
        <f t="shared" si="15"/>
        <v>4802833</v>
      </c>
      <c r="L24" s="96">
        <f t="shared" si="15"/>
        <v>0</v>
      </c>
      <c r="M24" s="97">
        <f t="shared" si="15"/>
        <v>632768</v>
      </c>
      <c r="N24" s="96">
        <f t="shared" si="15"/>
        <v>0</v>
      </c>
      <c r="O24" s="97">
        <f t="shared" si="15"/>
        <v>16791154</v>
      </c>
      <c r="P24" s="96">
        <f t="shared" si="9"/>
        <v>6179000</v>
      </c>
      <c r="Q24" s="97">
        <f t="shared" si="10"/>
        <v>22226755</v>
      </c>
      <c r="R24" s="52">
        <f t="shared" si="11"/>
        <v>0</v>
      </c>
      <c r="S24" s="53">
        <f t="shared" si="12"/>
        <v>2553.603532416304</v>
      </c>
      <c r="T24" s="52">
        <f>IF(($E24-$E19-$E23)   =0,0,($P24   /($E24-$E19-$E23)   )*100)</f>
        <v>15.568545440802236</v>
      </c>
      <c r="U24" s="54">
        <f>IF(($E24-$E19-$E23)   =0,0,($Q24   /($E24-$E19-$E23)   )*100)</f>
        <v>56.002305424676869</v>
      </c>
      <c r="V24" s="96">
        <f>SUM(V17:V23)</f>
        <v>803000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1750000</v>
      </c>
      <c r="C32" s="92"/>
      <c r="D32" s="92"/>
      <c r="E32" s="92">
        <f>$B32      +$C32      +$D32</f>
        <v>1750000</v>
      </c>
      <c r="F32" s="93">
        <v>1750000</v>
      </c>
      <c r="G32" s="94">
        <v>1750000</v>
      </c>
      <c r="H32" s="93">
        <v>1003000</v>
      </c>
      <c r="I32" s="94">
        <v>355828</v>
      </c>
      <c r="J32" s="93">
        <v>223000</v>
      </c>
      <c r="K32" s="94">
        <v>909201</v>
      </c>
      <c r="L32" s="93"/>
      <c r="M32" s="94">
        <v>398320</v>
      </c>
      <c r="N32" s="93"/>
      <c r="O32" s="94"/>
      <c r="P32" s="93">
        <f>$H32      +$J32      +$L32      +$N32</f>
        <v>1226000</v>
      </c>
      <c r="Q32" s="94">
        <f>$I32      +$K32      +$M32      +$O32</f>
        <v>1663349</v>
      </c>
      <c r="R32" s="48">
        <f>IF(($L32      =0),0,((($N32      -$L32      )/$L32      )*100))</f>
        <v>0</v>
      </c>
      <c r="S32" s="49">
        <f>IF(($M32      =0),0,((($O32      -$M32      )/$M32      )*100))</f>
        <v>-100</v>
      </c>
      <c r="T32" s="48">
        <f>IF(($E32      =0),0,(($P32      /$E32      )*100))</f>
        <v>70.057142857142864</v>
      </c>
      <c r="U32" s="50">
        <f>IF(($E32      =0),0,(($Q32      /$E32      )*100))</f>
        <v>95.048514285714276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1750000</v>
      </c>
      <c r="C33" s="95">
        <f>C32</f>
        <v>0</v>
      </c>
      <c r="D33" s="95"/>
      <c r="E33" s="95">
        <f>$B33      +$C33      +$D33</f>
        <v>1750000</v>
      </c>
      <c r="F33" s="96">
        <f t="shared" ref="F33:O33" si="17">F32</f>
        <v>1750000</v>
      </c>
      <c r="G33" s="97">
        <f t="shared" si="17"/>
        <v>1750000</v>
      </c>
      <c r="H33" s="96">
        <f t="shared" si="17"/>
        <v>1003000</v>
      </c>
      <c r="I33" s="97">
        <f t="shared" si="17"/>
        <v>355828</v>
      </c>
      <c r="J33" s="96">
        <f t="shared" si="17"/>
        <v>223000</v>
      </c>
      <c r="K33" s="97">
        <f t="shared" si="17"/>
        <v>909201</v>
      </c>
      <c r="L33" s="96">
        <f t="shared" si="17"/>
        <v>0</v>
      </c>
      <c r="M33" s="97">
        <f t="shared" si="17"/>
        <v>398320</v>
      </c>
      <c r="N33" s="96">
        <f t="shared" si="17"/>
        <v>0</v>
      </c>
      <c r="O33" s="97">
        <f t="shared" si="17"/>
        <v>0</v>
      </c>
      <c r="P33" s="96">
        <f>$H33      +$J33      +$L33      +$N33</f>
        <v>1226000</v>
      </c>
      <c r="Q33" s="97">
        <f>$I33      +$K33      +$M33      +$O33</f>
        <v>1663349</v>
      </c>
      <c r="R33" s="52">
        <f>IF(($L33      =0),0,((($N33      -$L33      )/$L33      )*100))</f>
        <v>0</v>
      </c>
      <c r="S33" s="53">
        <f>IF(($M33      =0),0,((($O33      -$M33      )/$M33      )*100))</f>
        <v>-100</v>
      </c>
      <c r="T33" s="52">
        <f>IF($E33   =0,0,($P33   /$E33   )*100)</f>
        <v>70.057142857142864</v>
      </c>
      <c r="U33" s="54">
        <f>IF($E33   =0,0,($Q33   /$E33   )*100)</f>
        <v>95.048514285714276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4760000</v>
      </c>
      <c r="C35" s="92">
        <v>-618000</v>
      </c>
      <c r="D35" s="92"/>
      <c r="E35" s="92">
        <f t="shared" ref="E35:E40" si="18">$B35      +$C35      +$D35</f>
        <v>4142000</v>
      </c>
      <c r="F35" s="93">
        <v>4142000</v>
      </c>
      <c r="G35" s="94">
        <v>4142000</v>
      </c>
      <c r="H35" s="93"/>
      <c r="I35" s="94">
        <v>10092775</v>
      </c>
      <c r="J35" s="93">
        <v>1289000</v>
      </c>
      <c r="K35" s="94">
        <v>4243662</v>
      </c>
      <c r="L35" s="93">
        <v>1296000</v>
      </c>
      <c r="M35" s="94">
        <v>687406</v>
      </c>
      <c r="N35" s="93">
        <v>1557000</v>
      </c>
      <c r="O35" s="94">
        <v>1553026</v>
      </c>
      <c r="P35" s="93">
        <f t="shared" ref="P35:P40" si="19">$H35      +$J35      +$L35      +$N35</f>
        <v>4142000</v>
      </c>
      <c r="Q35" s="94">
        <f t="shared" ref="Q35:Q40" si="20">$I35      +$K35      +$M35      +$O35</f>
        <v>16576869</v>
      </c>
      <c r="R35" s="48">
        <f t="shared" ref="R35:R40" si="21">IF(($L35      =0),0,((($N35      -$L35      )/$L35      )*100))</f>
        <v>20.138888888888889</v>
      </c>
      <c r="S35" s="49">
        <f t="shared" ref="S35:S40" si="22">IF(($M35      =0),0,((($O35      -$M35      )/$M35      )*100))</f>
        <v>125.92558109763372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400.21412361178176</v>
      </c>
      <c r="V35" s="93">
        <v>12435000</v>
      </c>
      <c r="W35" s="94" t="s">
        <v>36</v>
      </c>
    </row>
    <row r="36" spans="1:23" ht="12.95" customHeight="1" x14ac:dyDescent="0.2">
      <c r="A36" s="47" t="s">
        <v>60</v>
      </c>
      <c r="B36" s="92">
        <v>96790000</v>
      </c>
      <c r="C36" s="92">
        <v>-1928000</v>
      </c>
      <c r="D36" s="92"/>
      <c r="E36" s="92">
        <f t="shared" si="18"/>
        <v>94862000</v>
      </c>
      <c r="F36" s="93">
        <v>94862000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5000000</v>
      </c>
      <c r="H38" s="93">
        <v>414000</v>
      </c>
      <c r="I38" s="94"/>
      <c r="J38" s="93"/>
      <c r="K38" s="94">
        <v>-2000000</v>
      </c>
      <c r="L38" s="93"/>
      <c r="M38" s="94">
        <v>2000000</v>
      </c>
      <c r="N38" s="93"/>
      <c r="O38" s="94"/>
      <c r="P38" s="93">
        <f t="shared" si="19"/>
        <v>414000</v>
      </c>
      <c r="Q38" s="94">
        <f t="shared" si="20"/>
        <v>0</v>
      </c>
      <c r="R38" s="48">
        <f t="shared" si="21"/>
        <v>0</v>
      </c>
      <c r="S38" s="49">
        <f t="shared" si="22"/>
        <v>-100</v>
      </c>
      <c r="T38" s="48">
        <f t="shared" si="23"/>
        <v>8.2799999999999994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106550000</v>
      </c>
      <c r="C40" s="95">
        <f>SUM(C35:C39)</f>
        <v>-2546000</v>
      </c>
      <c r="D40" s="95"/>
      <c r="E40" s="95">
        <f t="shared" si="18"/>
        <v>104004000</v>
      </c>
      <c r="F40" s="96">
        <f t="shared" ref="F40:O40" si="25">SUM(F35:F39)</f>
        <v>104004000</v>
      </c>
      <c r="G40" s="97">
        <f t="shared" si="25"/>
        <v>9142000</v>
      </c>
      <c r="H40" s="96">
        <f t="shared" si="25"/>
        <v>414000</v>
      </c>
      <c r="I40" s="97">
        <f t="shared" si="25"/>
        <v>10092775</v>
      </c>
      <c r="J40" s="96">
        <f t="shared" si="25"/>
        <v>1289000</v>
      </c>
      <c r="K40" s="97">
        <f t="shared" si="25"/>
        <v>2243662</v>
      </c>
      <c r="L40" s="96">
        <f t="shared" si="25"/>
        <v>1296000</v>
      </c>
      <c r="M40" s="97">
        <f t="shared" si="25"/>
        <v>2687406</v>
      </c>
      <c r="N40" s="96">
        <f t="shared" si="25"/>
        <v>1557000</v>
      </c>
      <c r="O40" s="97">
        <f t="shared" si="25"/>
        <v>1553026</v>
      </c>
      <c r="P40" s="96">
        <f t="shared" si="19"/>
        <v>4556000</v>
      </c>
      <c r="Q40" s="97">
        <f t="shared" si="20"/>
        <v>16576869</v>
      </c>
      <c r="R40" s="52">
        <f t="shared" si="21"/>
        <v>20.138888888888889</v>
      </c>
      <c r="S40" s="53">
        <f t="shared" si="22"/>
        <v>-42.210964774209778</v>
      </c>
      <c r="T40" s="52">
        <f>IF((+$E35+$E38) =0,0,(P40   /(+$E35+$E38) )*100)</f>
        <v>49.83592211769853</v>
      </c>
      <c r="U40" s="54">
        <f>IF((+$E35+$E38) =0,0,(Q40   /(+$E35+$E38) )*100)</f>
        <v>181.32650404725445</v>
      </c>
      <c r="V40" s="96">
        <f>SUM(V35:V39)</f>
        <v>12435000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117555000</v>
      </c>
      <c r="C67" s="104">
        <f>SUM(C9:C14,C17:C23,C26:C29,C32,C35:C39,C42:C52,C55:C58,C61:C65)</f>
        <v>29658000</v>
      </c>
      <c r="D67" s="104"/>
      <c r="E67" s="104">
        <f t="shared" si="35"/>
        <v>147213000</v>
      </c>
      <c r="F67" s="105">
        <f t="shared" ref="F67:O67" si="43">SUM(F9:F14,F17:F23,F26:F29,F32,F35:F39,F42:F52,F55:F58,F61:F65)</f>
        <v>147213000</v>
      </c>
      <c r="G67" s="106">
        <f t="shared" si="43"/>
        <v>52351000</v>
      </c>
      <c r="H67" s="105">
        <f t="shared" si="43"/>
        <v>2388000</v>
      </c>
      <c r="I67" s="106">
        <f t="shared" si="43"/>
        <v>7339041</v>
      </c>
      <c r="J67" s="105">
        <f t="shared" si="43"/>
        <v>7353000</v>
      </c>
      <c r="K67" s="106">
        <f t="shared" si="43"/>
        <v>8438553</v>
      </c>
      <c r="L67" s="105">
        <f t="shared" si="43"/>
        <v>1580000</v>
      </c>
      <c r="M67" s="106">
        <f t="shared" si="43"/>
        <v>7447960</v>
      </c>
      <c r="N67" s="105">
        <f t="shared" si="43"/>
        <v>2301000</v>
      </c>
      <c r="O67" s="106">
        <f t="shared" si="43"/>
        <v>18852908</v>
      </c>
      <c r="P67" s="105">
        <f t="shared" si="36"/>
        <v>13622000</v>
      </c>
      <c r="Q67" s="106">
        <f t="shared" si="37"/>
        <v>42078462</v>
      </c>
      <c r="R67" s="61">
        <f t="shared" si="38"/>
        <v>45.632911392405063</v>
      </c>
      <c r="S67" s="62">
        <f t="shared" si="39"/>
        <v>153.1284808189088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26.020515367423734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80.377570629023324</v>
      </c>
      <c r="V67" s="105">
        <f>SUM(V9:V14,V17:V23,V26:V29,V32,V35:V39,V42:V52,V55:V58,V61:V65)</f>
        <v>13238000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71487000</v>
      </c>
      <c r="C69" s="92">
        <v>-4781000</v>
      </c>
      <c r="D69" s="92"/>
      <c r="E69" s="92">
        <f>$B69      +$C69      +$D69</f>
        <v>66706000</v>
      </c>
      <c r="F69" s="93">
        <v>66706000</v>
      </c>
      <c r="G69" s="94">
        <v>66706000</v>
      </c>
      <c r="H69" s="93">
        <v>21557000</v>
      </c>
      <c r="I69" s="94">
        <v>21836618</v>
      </c>
      <c r="J69" s="93">
        <v>22281000</v>
      </c>
      <c r="K69" s="94">
        <v>7804619</v>
      </c>
      <c r="L69" s="93">
        <v>14915000</v>
      </c>
      <c r="M69" s="94">
        <v>24482471</v>
      </c>
      <c r="N69" s="93">
        <v>7953000</v>
      </c>
      <c r="O69" s="94">
        <v>2977926</v>
      </c>
      <c r="P69" s="93">
        <f>$H69      +$J69      +$L69      +$N69</f>
        <v>66706000</v>
      </c>
      <c r="Q69" s="94">
        <f>$I69      +$K69      +$M69      +$O69</f>
        <v>57101634</v>
      </c>
      <c r="R69" s="48">
        <f>IF(($L69      =0),0,((($N69      -$L69      )/$L69      )*100))</f>
        <v>-46.677841099564198</v>
      </c>
      <c r="S69" s="49">
        <f>IF(($M69      =0),0,((($O69      -$M69      )/$M69      )*100))</f>
        <v>-87.836497386231969</v>
      </c>
      <c r="T69" s="48">
        <f>IF(($E69      =0),0,(($P69      /$E69      )*100))</f>
        <v>100</v>
      </c>
      <c r="U69" s="50">
        <f>IF(($E69      =0),0,(($Q69      /$E69      )*100))</f>
        <v>85.601945851947349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71487000</v>
      </c>
      <c r="C71" s="101">
        <f>SUM(C69:C70)</f>
        <v>-4781000</v>
      </c>
      <c r="D71" s="101"/>
      <c r="E71" s="101">
        <f>$B71      +$C71      +$D71</f>
        <v>66706000</v>
      </c>
      <c r="F71" s="102">
        <f t="shared" ref="F71:O71" si="44">SUM(F69:F70)</f>
        <v>66706000</v>
      </c>
      <c r="G71" s="103">
        <f t="shared" si="44"/>
        <v>66706000</v>
      </c>
      <c r="H71" s="102">
        <f t="shared" si="44"/>
        <v>21557000</v>
      </c>
      <c r="I71" s="103">
        <f t="shared" si="44"/>
        <v>21836618</v>
      </c>
      <c r="J71" s="102">
        <f t="shared" si="44"/>
        <v>22281000</v>
      </c>
      <c r="K71" s="103">
        <f t="shared" si="44"/>
        <v>7804619</v>
      </c>
      <c r="L71" s="102">
        <f t="shared" si="44"/>
        <v>14915000</v>
      </c>
      <c r="M71" s="103">
        <f t="shared" si="44"/>
        <v>24482471</v>
      </c>
      <c r="N71" s="102">
        <f t="shared" si="44"/>
        <v>7953000</v>
      </c>
      <c r="O71" s="103">
        <f t="shared" si="44"/>
        <v>2977926</v>
      </c>
      <c r="P71" s="102">
        <f>$H71      +$J71      +$L71      +$N71</f>
        <v>66706000</v>
      </c>
      <c r="Q71" s="103">
        <f>$I71      +$K71      +$M71      +$O71</f>
        <v>57101634</v>
      </c>
      <c r="R71" s="57">
        <f>IF(($L71      =0),0,((($N71      -$L71      )/$L71      )*100))</f>
        <v>-46.677841099564198</v>
      </c>
      <c r="S71" s="58">
        <f>IF(($M71      =0),0,((($O71      -$M71      )/$M71      )*100))</f>
        <v>-87.836497386231969</v>
      </c>
      <c r="T71" s="57">
        <f>IF(($E69      =0),0,(($P69      /$E69      )*100))</f>
        <v>100</v>
      </c>
      <c r="U71" s="59">
        <f>IF($E69   =0,0,($Q69   /$E69 )*100)</f>
        <v>85.601945851947349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71487000</v>
      </c>
      <c r="C72" s="104">
        <f>SUM(C69:C70)</f>
        <v>-4781000</v>
      </c>
      <c r="D72" s="104"/>
      <c r="E72" s="104">
        <f>$B72      +$C72      +$D72</f>
        <v>66706000</v>
      </c>
      <c r="F72" s="105">
        <f t="shared" ref="F72:O72" si="45">SUM(F69:F70)</f>
        <v>66706000</v>
      </c>
      <c r="G72" s="106">
        <f t="shared" si="45"/>
        <v>66706000</v>
      </c>
      <c r="H72" s="105">
        <f t="shared" si="45"/>
        <v>21557000</v>
      </c>
      <c r="I72" s="106">
        <f t="shared" si="45"/>
        <v>21836618</v>
      </c>
      <c r="J72" s="105">
        <f t="shared" si="45"/>
        <v>22281000</v>
      </c>
      <c r="K72" s="106">
        <f t="shared" si="45"/>
        <v>7804619</v>
      </c>
      <c r="L72" s="105">
        <f t="shared" si="45"/>
        <v>14915000</v>
      </c>
      <c r="M72" s="106">
        <f t="shared" si="45"/>
        <v>24482471</v>
      </c>
      <c r="N72" s="105">
        <f t="shared" si="45"/>
        <v>7953000</v>
      </c>
      <c r="O72" s="106">
        <f t="shared" si="45"/>
        <v>2977926</v>
      </c>
      <c r="P72" s="105">
        <f>$H72      +$J72      +$L72      +$N72</f>
        <v>66706000</v>
      </c>
      <c r="Q72" s="106">
        <f>$I72      +$K72      +$M72      +$O72</f>
        <v>57101634</v>
      </c>
      <c r="R72" s="61">
        <f>IF(($L72      =0),0,((($N72      -$L72      )/$L72      )*100))</f>
        <v>-46.677841099564198</v>
      </c>
      <c r="S72" s="62">
        <f>IF(($M72      =0),0,((($O72      -$M72      )/$M72      )*100))</f>
        <v>-87.836497386231969</v>
      </c>
      <c r="T72" s="61">
        <f>IF(($E69      =0),0,(($P69      /$E69      )*100))</f>
        <v>100</v>
      </c>
      <c r="U72" s="65">
        <f>IF($E69   =0,0,($Q69   /$E69 )*100)</f>
        <v>85.601945851947349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189042000</v>
      </c>
      <c r="C73" s="104">
        <f>SUM(C9:C14,C17:C23,C26:C29,C32,C35:C39,C42:C52,C55:C58,C61:C65,C69:C70)</f>
        <v>24877000</v>
      </c>
      <c r="D73" s="104"/>
      <c r="E73" s="104">
        <f>$B73      +$C73      +$D73</f>
        <v>213919000</v>
      </c>
      <c r="F73" s="105">
        <f t="shared" ref="F73:O73" si="46">SUM(F9:F14,F17:F23,F26:F29,F32,F35:F39,F42:F52,F55:F58,F61:F65,F69:F70)</f>
        <v>213919000</v>
      </c>
      <c r="G73" s="106">
        <f t="shared" si="46"/>
        <v>119057000</v>
      </c>
      <c r="H73" s="105">
        <f t="shared" si="46"/>
        <v>23945000</v>
      </c>
      <c r="I73" s="106">
        <f t="shared" si="46"/>
        <v>29175659</v>
      </c>
      <c r="J73" s="105">
        <f t="shared" si="46"/>
        <v>29634000</v>
      </c>
      <c r="K73" s="106">
        <f t="shared" si="46"/>
        <v>16243172</v>
      </c>
      <c r="L73" s="105">
        <f t="shared" si="46"/>
        <v>16495000</v>
      </c>
      <c r="M73" s="106">
        <f t="shared" si="46"/>
        <v>31930431</v>
      </c>
      <c r="N73" s="105">
        <f t="shared" si="46"/>
        <v>10254000</v>
      </c>
      <c r="O73" s="106">
        <f t="shared" si="46"/>
        <v>21830834</v>
      </c>
      <c r="P73" s="105">
        <f>$H73      +$J73      +$L73      +$N73</f>
        <v>80328000</v>
      </c>
      <c r="Q73" s="106">
        <f>$I73      +$K73      +$M73      +$O73</f>
        <v>99180096</v>
      </c>
      <c r="R73" s="61">
        <f>IF(($L73      =0),0,((($N73      -$L73      )/$L73      )*100))</f>
        <v>-37.835707790239468</v>
      </c>
      <c r="S73" s="62">
        <f>IF(($M73      =0),0,((($O73      -$M73      )/$M73      )*100))</f>
        <v>-31.63000524483995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67.470203347976181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83.304716228361215</v>
      </c>
      <c r="V73" s="105">
        <f>SUM(V9:V14,V17:V23,V26:V29,V32,V35:V39,V42:V52,V55:V58,V61:V65,V69:V70)</f>
        <v>13238000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5f+jgfxK/RZJmPb1vmColvVhK7pmh1DjrKUCzRoQLAzWUmjNiQupgmI/CXwYLwARnWeKDevkcWYDR1DOQyfZjw==" saltValue="hUMQNYmsDx0G6XgCyzNae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1900000</v>
      </c>
      <c r="C10" s="92"/>
      <c r="D10" s="92"/>
      <c r="E10" s="92">
        <f t="shared" ref="E10:E15" si="0">$B10      +$C10      +$D10</f>
        <v>1900000</v>
      </c>
      <c r="F10" s="93">
        <v>1900000</v>
      </c>
      <c r="G10" s="94">
        <v>1900000</v>
      </c>
      <c r="H10" s="93">
        <v>109000</v>
      </c>
      <c r="I10" s="94">
        <v>180361</v>
      </c>
      <c r="J10" s="93">
        <v>155000</v>
      </c>
      <c r="K10" s="94">
        <v>136824</v>
      </c>
      <c r="L10" s="93">
        <v>157000</v>
      </c>
      <c r="M10" s="94">
        <v>323232</v>
      </c>
      <c r="N10" s="93">
        <v>260000</v>
      </c>
      <c r="O10" s="94">
        <v>1259581</v>
      </c>
      <c r="P10" s="93">
        <f t="shared" ref="P10:P15" si="1">$H10      +$J10      +$L10      +$N10</f>
        <v>681000</v>
      </c>
      <c r="Q10" s="94">
        <f t="shared" ref="Q10:Q15" si="2">$I10      +$K10      +$M10      +$O10</f>
        <v>1899998</v>
      </c>
      <c r="R10" s="48">
        <f t="shared" ref="R10:R15" si="3">IF(($L10      =0),0,((($N10      -$L10      )/$L10      )*100))</f>
        <v>65.605095541401269</v>
      </c>
      <c r="S10" s="49">
        <f t="shared" ref="S10:S15" si="4">IF(($M10      =0),0,((($O10      -$M10      )/$M10      )*100))</f>
        <v>289.68326155826156</v>
      </c>
      <c r="T10" s="48">
        <f t="shared" ref="T10:T14" si="5">IF(($E10      =0),0,(($P10      /$E10      )*100))</f>
        <v>35.842105263157897</v>
      </c>
      <c r="U10" s="50">
        <f t="shared" ref="U10:U14" si="6">IF(($E10      =0),0,(($Q10      /$E10      )*100))</f>
        <v>99.999894736842109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1900000</v>
      </c>
      <c r="C15" s="95">
        <f>SUM(C9:C14)</f>
        <v>0</v>
      </c>
      <c r="D15" s="95"/>
      <c r="E15" s="95">
        <f t="shared" si="0"/>
        <v>1900000</v>
      </c>
      <c r="F15" s="96">
        <f t="shared" ref="F15:O15" si="7">SUM(F9:F14)</f>
        <v>1900000</v>
      </c>
      <c r="G15" s="97">
        <f t="shared" si="7"/>
        <v>1900000</v>
      </c>
      <c r="H15" s="96">
        <f t="shared" si="7"/>
        <v>109000</v>
      </c>
      <c r="I15" s="97">
        <f t="shared" si="7"/>
        <v>180361</v>
      </c>
      <c r="J15" s="96">
        <f t="shared" si="7"/>
        <v>155000</v>
      </c>
      <c r="K15" s="97">
        <f t="shared" si="7"/>
        <v>136824</v>
      </c>
      <c r="L15" s="96">
        <f t="shared" si="7"/>
        <v>157000</v>
      </c>
      <c r="M15" s="97">
        <f t="shared" si="7"/>
        <v>323232</v>
      </c>
      <c r="N15" s="96">
        <f t="shared" si="7"/>
        <v>260000</v>
      </c>
      <c r="O15" s="97">
        <f t="shared" si="7"/>
        <v>1259581</v>
      </c>
      <c r="P15" s="96">
        <f t="shared" si="1"/>
        <v>681000</v>
      </c>
      <c r="Q15" s="97">
        <f t="shared" si="2"/>
        <v>1899998</v>
      </c>
      <c r="R15" s="52">
        <f t="shared" si="3"/>
        <v>65.605095541401269</v>
      </c>
      <c r="S15" s="53">
        <f t="shared" si="4"/>
        <v>289.68326155826156</v>
      </c>
      <c r="T15" s="52">
        <f>IF((SUM($E9:$E13))=0,0,(P15/(SUM($E9:$E13))*100))</f>
        <v>35.842105263157897</v>
      </c>
      <c r="U15" s="54">
        <f>IF((SUM($E9:$E13))=0,0,(Q15/(SUM($E9:$E13))*100))</f>
        <v>99.999894736842109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4000000</v>
      </c>
      <c r="C20" s="92"/>
      <c r="D20" s="92"/>
      <c r="E20" s="92">
        <f t="shared" si="8"/>
        <v>4000000</v>
      </c>
      <c r="F20" s="93">
        <v>4000000</v>
      </c>
      <c r="G20" s="94">
        <v>4000000</v>
      </c>
      <c r="H20" s="93"/>
      <c r="I20" s="94"/>
      <c r="J20" s="93">
        <v>4000000</v>
      </c>
      <c r="K20" s="94">
        <v>3823192</v>
      </c>
      <c r="L20" s="93"/>
      <c r="M20" s="94">
        <v>176807</v>
      </c>
      <c r="N20" s="93"/>
      <c r="O20" s="94">
        <v>8625001</v>
      </c>
      <c r="P20" s="93">
        <f t="shared" si="9"/>
        <v>4000000</v>
      </c>
      <c r="Q20" s="94">
        <f t="shared" si="10"/>
        <v>12625000</v>
      </c>
      <c r="R20" s="48">
        <f t="shared" si="11"/>
        <v>0</v>
      </c>
      <c r="S20" s="49">
        <f t="shared" si="12"/>
        <v>4778.2010893233864</v>
      </c>
      <c r="T20" s="48">
        <f t="shared" si="13"/>
        <v>100</v>
      </c>
      <c r="U20" s="50">
        <f t="shared" si="14"/>
        <v>315.625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8625000</v>
      </c>
      <c r="D21" s="92"/>
      <c r="E21" s="92">
        <f t="shared" si="8"/>
        <v>8625000</v>
      </c>
      <c r="F21" s="93">
        <v>8625000</v>
      </c>
      <c r="G21" s="94">
        <v>8625000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4000000</v>
      </c>
      <c r="C24" s="95">
        <f>SUM(C17:C23)</f>
        <v>8625000</v>
      </c>
      <c r="D24" s="95"/>
      <c r="E24" s="95">
        <f t="shared" si="8"/>
        <v>12625000</v>
      </c>
      <c r="F24" s="96">
        <f t="shared" ref="F24:O24" si="15">SUM(F17:F23)</f>
        <v>12625000</v>
      </c>
      <c r="G24" s="97">
        <f t="shared" si="15"/>
        <v>12625000</v>
      </c>
      <c r="H24" s="96">
        <f t="shared" si="15"/>
        <v>0</v>
      </c>
      <c r="I24" s="97">
        <f t="shared" si="15"/>
        <v>0</v>
      </c>
      <c r="J24" s="96">
        <f t="shared" si="15"/>
        <v>4000000</v>
      </c>
      <c r="K24" s="97">
        <f t="shared" si="15"/>
        <v>3823192</v>
      </c>
      <c r="L24" s="96">
        <f t="shared" si="15"/>
        <v>0</v>
      </c>
      <c r="M24" s="97">
        <f t="shared" si="15"/>
        <v>176807</v>
      </c>
      <c r="N24" s="96">
        <f t="shared" si="15"/>
        <v>0</v>
      </c>
      <c r="O24" s="97">
        <f t="shared" si="15"/>
        <v>8625001</v>
      </c>
      <c r="P24" s="96">
        <f t="shared" si="9"/>
        <v>4000000</v>
      </c>
      <c r="Q24" s="97">
        <f t="shared" si="10"/>
        <v>12625000</v>
      </c>
      <c r="R24" s="52">
        <f t="shared" si="11"/>
        <v>0</v>
      </c>
      <c r="S24" s="53">
        <f t="shared" si="12"/>
        <v>4778.2010893233864</v>
      </c>
      <c r="T24" s="52">
        <f>IF(($E24-$E19-$E23)   =0,0,($P24   /($E24-$E19-$E23)   )*100)</f>
        <v>31.683168316831683</v>
      </c>
      <c r="U24" s="54">
        <f>IF(($E24-$E19-$E23)   =0,0,($Q24   /($E24-$E19-$E23)   )*100)</f>
        <v>100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1512000</v>
      </c>
      <c r="C32" s="92"/>
      <c r="D32" s="92"/>
      <c r="E32" s="92">
        <f>$B32      +$C32      +$D32</f>
        <v>1512000</v>
      </c>
      <c r="F32" s="93">
        <v>1512000</v>
      </c>
      <c r="G32" s="94">
        <v>1512000</v>
      </c>
      <c r="H32" s="93">
        <v>662000</v>
      </c>
      <c r="I32" s="94">
        <v>378000</v>
      </c>
      <c r="J32" s="93">
        <v>129000</v>
      </c>
      <c r="K32" s="94">
        <v>378000</v>
      </c>
      <c r="L32" s="93">
        <v>381000</v>
      </c>
      <c r="M32" s="94">
        <v>378000</v>
      </c>
      <c r="N32" s="93">
        <v>96000</v>
      </c>
      <c r="O32" s="94">
        <v>378000</v>
      </c>
      <c r="P32" s="93">
        <f>$H32      +$J32      +$L32      +$N32</f>
        <v>1268000</v>
      </c>
      <c r="Q32" s="94">
        <f>$I32      +$K32      +$M32      +$O32</f>
        <v>1512000</v>
      </c>
      <c r="R32" s="48">
        <f>IF(($L32      =0),0,((($N32      -$L32      )/$L32      )*100))</f>
        <v>-74.803149606299215</v>
      </c>
      <c r="S32" s="49">
        <f>IF(($M32      =0),0,((($O32      -$M32      )/$M32      )*100))</f>
        <v>0</v>
      </c>
      <c r="T32" s="48">
        <f>IF(($E32      =0),0,(($P32      /$E32      )*100))</f>
        <v>83.862433862433861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1512000</v>
      </c>
      <c r="C33" s="95">
        <f>C32</f>
        <v>0</v>
      </c>
      <c r="D33" s="95"/>
      <c r="E33" s="95">
        <f>$B33      +$C33      +$D33</f>
        <v>1512000</v>
      </c>
      <c r="F33" s="96">
        <f t="shared" ref="F33:O33" si="17">F32</f>
        <v>1512000</v>
      </c>
      <c r="G33" s="97">
        <f t="shared" si="17"/>
        <v>1512000</v>
      </c>
      <c r="H33" s="96">
        <f t="shared" si="17"/>
        <v>662000</v>
      </c>
      <c r="I33" s="97">
        <f t="shared" si="17"/>
        <v>378000</v>
      </c>
      <c r="J33" s="96">
        <f t="shared" si="17"/>
        <v>129000</v>
      </c>
      <c r="K33" s="97">
        <f t="shared" si="17"/>
        <v>378000</v>
      </c>
      <c r="L33" s="96">
        <f t="shared" si="17"/>
        <v>381000</v>
      </c>
      <c r="M33" s="97">
        <f t="shared" si="17"/>
        <v>378000</v>
      </c>
      <c r="N33" s="96">
        <f t="shared" si="17"/>
        <v>96000</v>
      </c>
      <c r="O33" s="97">
        <f t="shared" si="17"/>
        <v>378000</v>
      </c>
      <c r="P33" s="96">
        <f>$H33      +$J33      +$L33      +$N33</f>
        <v>1268000</v>
      </c>
      <c r="Q33" s="97">
        <f>$I33      +$K33      +$M33      +$O33</f>
        <v>1512000</v>
      </c>
      <c r="R33" s="52">
        <f>IF(($L33      =0),0,((($N33      -$L33      )/$L33      )*100))</f>
        <v>-74.803149606299215</v>
      </c>
      <c r="S33" s="53">
        <f>IF(($M33      =0),0,((($O33      -$M33      )/$M33      )*100))</f>
        <v>0</v>
      </c>
      <c r="T33" s="52">
        <f>IF($E33   =0,0,($P33   /$E33   )*100)</f>
        <v>83.862433862433861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10700000</v>
      </c>
      <c r="C35" s="92"/>
      <c r="D35" s="92"/>
      <c r="E35" s="92">
        <f t="shared" ref="E35:E40" si="18">$B35      +$C35      +$D35</f>
        <v>10700000</v>
      </c>
      <c r="F35" s="93">
        <v>10700000</v>
      </c>
      <c r="G35" s="94">
        <v>10700000</v>
      </c>
      <c r="H35" s="93"/>
      <c r="I35" s="94">
        <v>1764882</v>
      </c>
      <c r="J35" s="93">
        <v>5441000</v>
      </c>
      <c r="K35" s="94">
        <v>3685118</v>
      </c>
      <c r="L35" s="93">
        <v>2405000</v>
      </c>
      <c r="M35" s="94">
        <v>2404752</v>
      </c>
      <c r="N35" s="93">
        <v>2854000</v>
      </c>
      <c r="O35" s="94">
        <v>2845247</v>
      </c>
      <c r="P35" s="93">
        <f t="shared" ref="P35:P40" si="19">$H35      +$J35      +$L35      +$N35</f>
        <v>10700000</v>
      </c>
      <c r="Q35" s="94">
        <f t="shared" ref="Q35:Q40" si="20">$I35      +$K35      +$M35      +$O35</f>
        <v>10699999</v>
      </c>
      <c r="R35" s="48">
        <f t="shared" ref="R35:R40" si="21">IF(($L35      =0),0,((($N35      -$L35      )/$L35      )*100))</f>
        <v>18.669438669438669</v>
      </c>
      <c r="S35" s="49">
        <f t="shared" ref="S35:S40" si="22">IF(($M35      =0),0,((($O35      -$M35      )/$M35      )*100))</f>
        <v>18.317689308502498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99.999990654205604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27964000</v>
      </c>
      <c r="C36" s="92">
        <v>10436000</v>
      </c>
      <c r="D36" s="92"/>
      <c r="E36" s="92">
        <f t="shared" si="18"/>
        <v>38400000</v>
      </c>
      <c r="F36" s="93">
        <v>38400000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38664000</v>
      </c>
      <c r="C40" s="95">
        <f>SUM(C35:C39)</f>
        <v>10436000</v>
      </c>
      <c r="D40" s="95"/>
      <c r="E40" s="95">
        <f t="shared" si="18"/>
        <v>49100000</v>
      </c>
      <c r="F40" s="96">
        <f t="shared" ref="F40:O40" si="25">SUM(F35:F39)</f>
        <v>49100000</v>
      </c>
      <c r="G40" s="97">
        <f t="shared" si="25"/>
        <v>10700000</v>
      </c>
      <c r="H40" s="96">
        <f t="shared" si="25"/>
        <v>0</v>
      </c>
      <c r="I40" s="97">
        <f t="shared" si="25"/>
        <v>1764882</v>
      </c>
      <c r="J40" s="96">
        <f t="shared" si="25"/>
        <v>5441000</v>
      </c>
      <c r="K40" s="97">
        <f t="shared" si="25"/>
        <v>3685118</v>
      </c>
      <c r="L40" s="96">
        <f t="shared" si="25"/>
        <v>2405000</v>
      </c>
      <c r="M40" s="97">
        <f t="shared" si="25"/>
        <v>2404752</v>
      </c>
      <c r="N40" s="96">
        <f t="shared" si="25"/>
        <v>2854000</v>
      </c>
      <c r="O40" s="97">
        <f t="shared" si="25"/>
        <v>2845247</v>
      </c>
      <c r="P40" s="96">
        <f t="shared" si="19"/>
        <v>10700000</v>
      </c>
      <c r="Q40" s="97">
        <f t="shared" si="20"/>
        <v>10699999</v>
      </c>
      <c r="R40" s="52">
        <f t="shared" si="21"/>
        <v>18.669438669438669</v>
      </c>
      <c r="S40" s="53">
        <f t="shared" si="22"/>
        <v>18.317689308502498</v>
      </c>
      <c r="T40" s="52">
        <f>IF((+$E35+$E38) =0,0,(P40   /(+$E35+$E38) )*100)</f>
        <v>100</v>
      </c>
      <c r="U40" s="54">
        <f>IF((+$E35+$E38) =0,0,(Q40   /(+$E35+$E38) )*100)</f>
        <v>99.999990654205604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46076000</v>
      </c>
      <c r="C67" s="104">
        <f>SUM(C9:C14,C17:C23,C26:C29,C32,C35:C39,C42:C52,C55:C58,C61:C65)</f>
        <v>19061000</v>
      </c>
      <c r="D67" s="104"/>
      <c r="E67" s="104">
        <f t="shared" si="35"/>
        <v>65137000</v>
      </c>
      <c r="F67" s="105">
        <f t="shared" ref="F67:O67" si="43">SUM(F9:F14,F17:F23,F26:F29,F32,F35:F39,F42:F52,F55:F58,F61:F65)</f>
        <v>65137000</v>
      </c>
      <c r="G67" s="106">
        <f t="shared" si="43"/>
        <v>26737000</v>
      </c>
      <c r="H67" s="105">
        <f t="shared" si="43"/>
        <v>771000</v>
      </c>
      <c r="I67" s="106">
        <f t="shared" si="43"/>
        <v>2323243</v>
      </c>
      <c r="J67" s="105">
        <f t="shared" si="43"/>
        <v>9725000</v>
      </c>
      <c r="K67" s="106">
        <f t="shared" si="43"/>
        <v>8023134</v>
      </c>
      <c r="L67" s="105">
        <f t="shared" si="43"/>
        <v>2943000</v>
      </c>
      <c r="M67" s="106">
        <f t="shared" si="43"/>
        <v>3282791</v>
      </c>
      <c r="N67" s="105">
        <f t="shared" si="43"/>
        <v>3210000</v>
      </c>
      <c r="O67" s="106">
        <f t="shared" si="43"/>
        <v>13107829</v>
      </c>
      <c r="P67" s="105">
        <f t="shared" si="36"/>
        <v>16649000</v>
      </c>
      <c r="Q67" s="106">
        <f t="shared" si="37"/>
        <v>26736997</v>
      </c>
      <c r="R67" s="61">
        <f t="shared" si="38"/>
        <v>9.0723751274209992</v>
      </c>
      <c r="S67" s="62">
        <f t="shared" si="39"/>
        <v>299.28917192718029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62.269514156412463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99.999988779593821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82652000</v>
      </c>
      <c r="C69" s="92">
        <v>-5528000</v>
      </c>
      <c r="D69" s="92"/>
      <c r="E69" s="92">
        <f>$B69      +$C69      +$D69</f>
        <v>77124000</v>
      </c>
      <c r="F69" s="93">
        <v>77124000</v>
      </c>
      <c r="G69" s="94">
        <v>77124000</v>
      </c>
      <c r="H69" s="93">
        <v>25964000</v>
      </c>
      <c r="I69" s="94">
        <v>23882349</v>
      </c>
      <c r="J69" s="93">
        <v>23991000</v>
      </c>
      <c r="K69" s="94">
        <v>25975079</v>
      </c>
      <c r="L69" s="93">
        <v>19744000</v>
      </c>
      <c r="M69" s="94">
        <v>19209099</v>
      </c>
      <c r="N69" s="93">
        <v>7425000</v>
      </c>
      <c r="O69" s="94">
        <v>11809328</v>
      </c>
      <c r="P69" s="93">
        <f>$H69      +$J69      +$L69      +$N69</f>
        <v>77124000</v>
      </c>
      <c r="Q69" s="94">
        <f>$I69      +$K69      +$M69      +$O69</f>
        <v>80875855</v>
      </c>
      <c r="R69" s="48">
        <f>IF(($L69      =0),0,((($N69      -$L69      )/$L69      )*100))</f>
        <v>-62.393638573743928</v>
      </c>
      <c r="S69" s="49">
        <f>IF(($M69      =0),0,((($O69      -$M69      )/$M69      )*100))</f>
        <v>-38.522218038441054</v>
      </c>
      <c r="T69" s="48">
        <f>IF(($E69      =0),0,(($P69      /$E69      )*100))</f>
        <v>100</v>
      </c>
      <c r="U69" s="50">
        <f>IF(($E69      =0),0,(($Q69      /$E69      )*100))</f>
        <v>104.86470489082515</v>
      </c>
      <c r="V69" s="93">
        <v>3752000</v>
      </c>
      <c r="W69" s="94">
        <v>3372000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82652000</v>
      </c>
      <c r="C71" s="101">
        <f>SUM(C69:C70)</f>
        <v>-5528000</v>
      </c>
      <c r="D71" s="101"/>
      <c r="E71" s="101">
        <f>$B71      +$C71      +$D71</f>
        <v>77124000</v>
      </c>
      <c r="F71" s="102">
        <f t="shared" ref="F71:O71" si="44">SUM(F69:F70)</f>
        <v>77124000</v>
      </c>
      <c r="G71" s="103">
        <f t="shared" si="44"/>
        <v>77124000</v>
      </c>
      <c r="H71" s="102">
        <f t="shared" si="44"/>
        <v>25964000</v>
      </c>
      <c r="I71" s="103">
        <f t="shared" si="44"/>
        <v>23882349</v>
      </c>
      <c r="J71" s="102">
        <f t="shared" si="44"/>
        <v>23991000</v>
      </c>
      <c r="K71" s="103">
        <f t="shared" si="44"/>
        <v>25975079</v>
      </c>
      <c r="L71" s="102">
        <f t="shared" si="44"/>
        <v>19744000</v>
      </c>
      <c r="M71" s="103">
        <f t="shared" si="44"/>
        <v>19209099</v>
      </c>
      <c r="N71" s="102">
        <f t="shared" si="44"/>
        <v>7425000</v>
      </c>
      <c r="O71" s="103">
        <f t="shared" si="44"/>
        <v>11809328</v>
      </c>
      <c r="P71" s="102">
        <f>$H71      +$J71      +$L71      +$N71</f>
        <v>77124000</v>
      </c>
      <c r="Q71" s="103">
        <f>$I71      +$K71      +$M71      +$O71</f>
        <v>80875855</v>
      </c>
      <c r="R71" s="57">
        <f>IF(($L71      =0),0,((($N71      -$L71      )/$L71      )*100))</f>
        <v>-62.393638573743928</v>
      </c>
      <c r="S71" s="58">
        <f>IF(($M71      =0),0,((($O71      -$M71      )/$M71      )*100))</f>
        <v>-38.522218038441054</v>
      </c>
      <c r="T71" s="57">
        <f>IF(($E69      =0),0,(($P69      /$E69      )*100))</f>
        <v>100</v>
      </c>
      <c r="U71" s="59">
        <f>IF($E69   =0,0,($Q69   /$E69 )*100)</f>
        <v>104.86470489082515</v>
      </c>
      <c r="V71" s="102">
        <f>SUM(V69:V70)</f>
        <v>3752000</v>
      </c>
      <c r="W71" s="103">
        <f>SUM(W69:W70)</f>
        <v>3372000</v>
      </c>
    </row>
    <row r="72" spans="1:23" ht="12.95" customHeight="1" x14ac:dyDescent="0.2">
      <c r="A72" s="60" t="s">
        <v>87</v>
      </c>
      <c r="B72" s="104">
        <f>SUM(B69:B70)</f>
        <v>82652000</v>
      </c>
      <c r="C72" s="104">
        <f>SUM(C69:C70)</f>
        <v>-5528000</v>
      </c>
      <c r="D72" s="104"/>
      <c r="E72" s="104">
        <f>$B72      +$C72      +$D72</f>
        <v>77124000</v>
      </c>
      <c r="F72" s="105">
        <f t="shared" ref="F72:O72" si="45">SUM(F69:F70)</f>
        <v>77124000</v>
      </c>
      <c r="G72" s="106">
        <f t="shared" si="45"/>
        <v>77124000</v>
      </c>
      <c r="H72" s="105">
        <f t="shared" si="45"/>
        <v>25964000</v>
      </c>
      <c r="I72" s="106">
        <f t="shared" si="45"/>
        <v>23882349</v>
      </c>
      <c r="J72" s="105">
        <f t="shared" si="45"/>
        <v>23991000</v>
      </c>
      <c r="K72" s="106">
        <f t="shared" si="45"/>
        <v>25975079</v>
      </c>
      <c r="L72" s="105">
        <f t="shared" si="45"/>
        <v>19744000</v>
      </c>
      <c r="M72" s="106">
        <f t="shared" si="45"/>
        <v>19209099</v>
      </c>
      <c r="N72" s="105">
        <f t="shared" si="45"/>
        <v>7425000</v>
      </c>
      <c r="O72" s="106">
        <f t="shared" si="45"/>
        <v>11809328</v>
      </c>
      <c r="P72" s="105">
        <f>$H72      +$J72      +$L72      +$N72</f>
        <v>77124000</v>
      </c>
      <c r="Q72" s="106">
        <f>$I72      +$K72      +$M72      +$O72</f>
        <v>80875855</v>
      </c>
      <c r="R72" s="61">
        <f>IF(($L72      =0),0,((($N72      -$L72      )/$L72      )*100))</f>
        <v>-62.393638573743928</v>
      </c>
      <c r="S72" s="62">
        <f>IF(($M72      =0),0,((($O72      -$M72      )/$M72      )*100))</f>
        <v>-38.522218038441054</v>
      </c>
      <c r="T72" s="61">
        <f>IF(($E69      =0),0,(($P69      /$E69      )*100))</f>
        <v>100</v>
      </c>
      <c r="U72" s="65">
        <f>IF($E69   =0,0,($Q69   /$E69 )*100)</f>
        <v>104.86470489082515</v>
      </c>
      <c r="V72" s="105">
        <f>SUM(V69:V70)</f>
        <v>3752000</v>
      </c>
      <c r="W72" s="106">
        <f>SUM(W69:W70)</f>
        <v>3372000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128728000</v>
      </c>
      <c r="C73" s="104">
        <f>SUM(C9:C14,C17:C23,C26:C29,C32,C35:C39,C42:C52,C55:C58,C61:C65,C69:C70)</f>
        <v>13533000</v>
      </c>
      <c r="D73" s="104"/>
      <c r="E73" s="104">
        <f>$B73      +$C73      +$D73</f>
        <v>142261000</v>
      </c>
      <c r="F73" s="105">
        <f t="shared" ref="F73:O73" si="46">SUM(F9:F14,F17:F23,F26:F29,F32,F35:F39,F42:F52,F55:F58,F61:F65,F69:F70)</f>
        <v>142261000</v>
      </c>
      <c r="G73" s="106">
        <f t="shared" si="46"/>
        <v>103861000</v>
      </c>
      <c r="H73" s="105">
        <f t="shared" si="46"/>
        <v>26735000</v>
      </c>
      <c r="I73" s="106">
        <f t="shared" si="46"/>
        <v>26205592</v>
      </c>
      <c r="J73" s="105">
        <f t="shared" si="46"/>
        <v>33716000</v>
      </c>
      <c r="K73" s="106">
        <f t="shared" si="46"/>
        <v>33998213</v>
      </c>
      <c r="L73" s="105">
        <f t="shared" si="46"/>
        <v>22687000</v>
      </c>
      <c r="M73" s="106">
        <f t="shared" si="46"/>
        <v>22491890</v>
      </c>
      <c r="N73" s="105">
        <f t="shared" si="46"/>
        <v>10635000</v>
      </c>
      <c r="O73" s="106">
        <f t="shared" si="46"/>
        <v>24917157</v>
      </c>
      <c r="P73" s="105">
        <f>$H73      +$J73      +$L73      +$N73</f>
        <v>93773000</v>
      </c>
      <c r="Q73" s="106">
        <f>$I73      +$K73      +$M73      +$O73</f>
        <v>107612852</v>
      </c>
      <c r="R73" s="61">
        <f>IF(($L73      =0),0,((($N73      -$L73      )/$L73      )*100))</f>
        <v>-53.122933838762286</v>
      </c>
      <c r="S73" s="62">
        <f>IF(($M73      =0),0,((($O73      -$M73      )/$M73      )*100))</f>
        <v>10.782851063205449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90.287018226283195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103.61237808224453</v>
      </c>
      <c r="V73" s="105">
        <f>SUM(V9:V14,V17:V23,V26:V29,V32,V35:V39,V42:V52,V55:V58,V61:V65,V69:V70)</f>
        <v>3752000</v>
      </c>
      <c r="W73" s="106">
        <f>SUM(W9:W14,W17:W23,W26:W29,W32,W35:W39,W42:W52,W55:W58,W61:W65,W69:W70)</f>
        <v>3372000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rvdqBdhS56O7IPmNLM0AkcHyDQeE4QLCdU/xH8DwxMxC3iig23l5jObGVnXPe83heo1S7Uk8RDxAg0R5orz8tg==" saltValue="MnNGHtWV8Yy0ebkJ+HYic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2450000</v>
      </c>
      <c r="C10" s="92"/>
      <c r="D10" s="92"/>
      <c r="E10" s="92">
        <f t="shared" ref="E10:E15" si="0">$B10      +$C10      +$D10</f>
        <v>2450000</v>
      </c>
      <c r="F10" s="93">
        <v>2450000</v>
      </c>
      <c r="G10" s="94">
        <v>2450000</v>
      </c>
      <c r="H10" s="93">
        <v>858000</v>
      </c>
      <c r="I10" s="94">
        <v>899832</v>
      </c>
      <c r="J10" s="93">
        <v>1508000</v>
      </c>
      <c r="K10" s="94">
        <v>826196</v>
      </c>
      <c r="L10" s="93">
        <v>83000</v>
      </c>
      <c r="M10" s="94">
        <v>272846</v>
      </c>
      <c r="N10" s="93"/>
      <c r="O10" s="94">
        <v>451127</v>
      </c>
      <c r="P10" s="93">
        <f t="shared" ref="P10:P15" si="1">$H10      +$J10      +$L10      +$N10</f>
        <v>2449000</v>
      </c>
      <c r="Q10" s="94">
        <f t="shared" ref="Q10:Q15" si="2">$I10      +$K10      +$M10      +$O10</f>
        <v>2450001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65.341254773755168</v>
      </c>
      <c r="T10" s="48">
        <f t="shared" ref="T10:T14" si="5">IF(($E10      =0),0,(($P10      /$E10      )*100))</f>
        <v>99.959183673469383</v>
      </c>
      <c r="U10" s="50">
        <f t="shared" ref="U10:U14" si="6">IF(($E10      =0),0,(($Q10      /$E10      )*100))</f>
        <v>100.00004081632655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2450000</v>
      </c>
      <c r="C15" s="95">
        <f>SUM(C9:C14)</f>
        <v>0</v>
      </c>
      <c r="D15" s="95"/>
      <c r="E15" s="95">
        <f t="shared" si="0"/>
        <v>2450000</v>
      </c>
      <c r="F15" s="96">
        <f t="shared" ref="F15:O15" si="7">SUM(F9:F14)</f>
        <v>2450000</v>
      </c>
      <c r="G15" s="97">
        <f t="shared" si="7"/>
        <v>2450000</v>
      </c>
      <c r="H15" s="96">
        <f t="shared" si="7"/>
        <v>858000</v>
      </c>
      <c r="I15" s="97">
        <f t="shared" si="7"/>
        <v>899832</v>
      </c>
      <c r="J15" s="96">
        <f t="shared" si="7"/>
        <v>1508000</v>
      </c>
      <c r="K15" s="97">
        <f t="shared" si="7"/>
        <v>826196</v>
      </c>
      <c r="L15" s="96">
        <f t="shared" si="7"/>
        <v>83000</v>
      </c>
      <c r="M15" s="97">
        <f t="shared" si="7"/>
        <v>272846</v>
      </c>
      <c r="N15" s="96">
        <f t="shared" si="7"/>
        <v>0</v>
      </c>
      <c r="O15" s="97">
        <f t="shared" si="7"/>
        <v>451127</v>
      </c>
      <c r="P15" s="96">
        <f t="shared" si="1"/>
        <v>2449000</v>
      </c>
      <c r="Q15" s="97">
        <f t="shared" si="2"/>
        <v>2450001</v>
      </c>
      <c r="R15" s="52">
        <f t="shared" si="3"/>
        <v>-100</v>
      </c>
      <c r="S15" s="53">
        <f t="shared" si="4"/>
        <v>65.341254773755168</v>
      </c>
      <c r="T15" s="52">
        <f>IF((SUM($E9:$E13))=0,0,(P15/(SUM($E9:$E13))*100))</f>
        <v>99.959183673469383</v>
      </c>
      <c r="U15" s="54">
        <f>IF((SUM($E9:$E13))=0,0,(Q15/(SUM($E9:$E13))*100))</f>
        <v>100.00004081632655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17420000</v>
      </c>
      <c r="D20" s="92"/>
      <c r="E20" s="92">
        <f t="shared" si="8"/>
        <v>17420000</v>
      </c>
      <c r="F20" s="93">
        <v>17420000</v>
      </c>
      <c r="G20" s="94">
        <v>17420000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17420000</v>
      </c>
      <c r="D24" s="95"/>
      <c r="E24" s="95">
        <f t="shared" si="8"/>
        <v>17420000</v>
      </c>
      <c r="F24" s="96">
        <f t="shared" ref="F24:O24" si="15">SUM(F17:F23)</f>
        <v>17420000</v>
      </c>
      <c r="G24" s="97">
        <f t="shared" si="15"/>
        <v>17420000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973000</v>
      </c>
      <c r="C32" s="92"/>
      <c r="D32" s="92"/>
      <c r="E32" s="92">
        <f>$B32      +$C32      +$D32</f>
        <v>973000</v>
      </c>
      <c r="F32" s="93">
        <v>973000</v>
      </c>
      <c r="G32" s="94">
        <v>973000</v>
      </c>
      <c r="H32" s="93">
        <v>110000</v>
      </c>
      <c r="I32" s="94">
        <v>112400</v>
      </c>
      <c r="J32" s="93">
        <v>111000</v>
      </c>
      <c r="K32" s="94">
        <v>154007</v>
      </c>
      <c r="L32" s="93">
        <v>374000</v>
      </c>
      <c r="M32" s="94">
        <v>343467</v>
      </c>
      <c r="N32" s="93">
        <v>338000</v>
      </c>
      <c r="O32" s="94">
        <v>363126</v>
      </c>
      <c r="P32" s="93">
        <f>$H32      +$J32      +$L32      +$N32</f>
        <v>933000</v>
      </c>
      <c r="Q32" s="94">
        <f>$I32      +$K32      +$M32      +$O32</f>
        <v>973000</v>
      </c>
      <c r="R32" s="48">
        <f>IF(($L32      =0),0,((($N32      -$L32      )/$L32      )*100))</f>
        <v>-9.6256684491978604</v>
      </c>
      <c r="S32" s="49">
        <f>IF(($M32      =0),0,((($O32      -$M32      )/$M32      )*100))</f>
        <v>5.7236939793342589</v>
      </c>
      <c r="T32" s="48">
        <f>IF(($E32      =0),0,(($P32      /$E32      )*100))</f>
        <v>95.889003083247687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973000</v>
      </c>
      <c r="C33" s="95">
        <f>C32</f>
        <v>0</v>
      </c>
      <c r="D33" s="95"/>
      <c r="E33" s="95">
        <f>$B33      +$C33      +$D33</f>
        <v>973000</v>
      </c>
      <c r="F33" s="96">
        <f t="shared" ref="F33:O33" si="17">F32</f>
        <v>973000</v>
      </c>
      <c r="G33" s="97">
        <f t="shared" si="17"/>
        <v>973000</v>
      </c>
      <c r="H33" s="96">
        <f t="shared" si="17"/>
        <v>110000</v>
      </c>
      <c r="I33" s="97">
        <f t="shared" si="17"/>
        <v>112400</v>
      </c>
      <c r="J33" s="96">
        <f t="shared" si="17"/>
        <v>111000</v>
      </c>
      <c r="K33" s="97">
        <f t="shared" si="17"/>
        <v>154007</v>
      </c>
      <c r="L33" s="96">
        <f t="shared" si="17"/>
        <v>374000</v>
      </c>
      <c r="M33" s="97">
        <f t="shared" si="17"/>
        <v>343467</v>
      </c>
      <c r="N33" s="96">
        <f t="shared" si="17"/>
        <v>338000</v>
      </c>
      <c r="O33" s="97">
        <f t="shared" si="17"/>
        <v>363126</v>
      </c>
      <c r="P33" s="96">
        <f>$H33      +$J33      +$L33      +$N33</f>
        <v>933000</v>
      </c>
      <c r="Q33" s="97">
        <f>$I33      +$K33      +$M33      +$O33</f>
        <v>973000</v>
      </c>
      <c r="R33" s="52">
        <f>IF(($L33      =0),0,((($N33      -$L33      )/$L33      )*100))</f>
        <v>-9.6256684491978604</v>
      </c>
      <c r="S33" s="53">
        <f>IF(($M33      =0),0,((($O33      -$M33      )/$M33      )*100))</f>
        <v>5.7236939793342589</v>
      </c>
      <c r="T33" s="52">
        <f>IF($E33   =0,0,($P33   /$E33   )*100)</f>
        <v>95.889003083247687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5625000</v>
      </c>
      <c r="C35" s="92">
        <v>-625000</v>
      </c>
      <c r="D35" s="92"/>
      <c r="E35" s="92">
        <f t="shared" ref="E35:E40" si="18">$B35      +$C35      +$D35</f>
        <v>5000000</v>
      </c>
      <c r="F35" s="93">
        <v>5000000</v>
      </c>
      <c r="G35" s="94">
        <v>5000000</v>
      </c>
      <c r="H35" s="93"/>
      <c r="I35" s="94"/>
      <c r="J35" s="93">
        <v>845000</v>
      </c>
      <c r="K35" s="94">
        <v>844322</v>
      </c>
      <c r="L35" s="93">
        <v>2829000</v>
      </c>
      <c r="M35" s="94">
        <v>1776933</v>
      </c>
      <c r="N35" s="93">
        <v>1303000</v>
      </c>
      <c r="O35" s="94">
        <v>2537658</v>
      </c>
      <c r="P35" s="93">
        <f t="shared" ref="P35:P40" si="19">$H35      +$J35      +$L35      +$N35</f>
        <v>4977000</v>
      </c>
      <c r="Q35" s="94">
        <f t="shared" ref="Q35:Q40" si="20">$I35      +$K35      +$M35      +$O35</f>
        <v>5158913</v>
      </c>
      <c r="R35" s="48">
        <f t="shared" ref="R35:R40" si="21">IF(($L35      =0),0,((($N35      -$L35      )/$L35      )*100))</f>
        <v>-53.941322021915873</v>
      </c>
      <c r="S35" s="49">
        <f t="shared" ref="S35:S40" si="22">IF(($M35      =0),0,((($O35      -$M35      )/$M35      )*100))</f>
        <v>42.811124561252448</v>
      </c>
      <c r="T35" s="48">
        <f t="shared" ref="T35:T39" si="23">IF(($E35      =0),0,(($P35      /$E35      )*100))</f>
        <v>99.539999999999992</v>
      </c>
      <c r="U35" s="50">
        <f t="shared" ref="U35:U39" si="24">IF(($E35      =0),0,(($Q35      /$E35      )*100))</f>
        <v>103.17826000000001</v>
      </c>
      <c r="V35" s="93">
        <v>159000</v>
      </c>
      <c r="W35" s="94">
        <v>159000</v>
      </c>
    </row>
    <row r="36" spans="1:23" ht="12.95" customHeight="1" x14ac:dyDescent="0.2">
      <c r="A36" s="47" t="s">
        <v>60</v>
      </c>
      <c r="B36" s="92">
        <v>11705000</v>
      </c>
      <c r="C36" s="92">
        <v>-1277000</v>
      </c>
      <c r="D36" s="92"/>
      <c r="E36" s="92">
        <f t="shared" si="18"/>
        <v>10428000</v>
      </c>
      <c r="F36" s="93">
        <v>10428000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17330000</v>
      </c>
      <c r="C40" s="95">
        <f>SUM(C35:C39)</f>
        <v>-1902000</v>
      </c>
      <c r="D40" s="95"/>
      <c r="E40" s="95">
        <f t="shared" si="18"/>
        <v>15428000</v>
      </c>
      <c r="F40" s="96">
        <f t="shared" ref="F40:O40" si="25">SUM(F35:F39)</f>
        <v>15428000</v>
      </c>
      <c r="G40" s="97">
        <f t="shared" si="25"/>
        <v>5000000</v>
      </c>
      <c r="H40" s="96">
        <f t="shared" si="25"/>
        <v>0</v>
      </c>
      <c r="I40" s="97">
        <f t="shared" si="25"/>
        <v>0</v>
      </c>
      <c r="J40" s="96">
        <f t="shared" si="25"/>
        <v>845000</v>
      </c>
      <c r="K40" s="97">
        <f t="shared" si="25"/>
        <v>844322</v>
      </c>
      <c r="L40" s="96">
        <f t="shared" si="25"/>
        <v>2829000</v>
      </c>
      <c r="M40" s="97">
        <f t="shared" si="25"/>
        <v>1776933</v>
      </c>
      <c r="N40" s="96">
        <f t="shared" si="25"/>
        <v>1303000</v>
      </c>
      <c r="O40" s="97">
        <f t="shared" si="25"/>
        <v>2537658</v>
      </c>
      <c r="P40" s="96">
        <f t="shared" si="19"/>
        <v>4977000</v>
      </c>
      <c r="Q40" s="97">
        <f t="shared" si="20"/>
        <v>5158913</v>
      </c>
      <c r="R40" s="52">
        <f t="shared" si="21"/>
        <v>-53.941322021915873</v>
      </c>
      <c r="S40" s="53">
        <f t="shared" si="22"/>
        <v>42.811124561252448</v>
      </c>
      <c r="T40" s="52">
        <f>IF((+$E35+$E38) =0,0,(P40   /(+$E35+$E38) )*100)</f>
        <v>99.539999999999992</v>
      </c>
      <c r="U40" s="54">
        <f>IF((+$E35+$E38) =0,0,(Q40   /(+$E35+$E38) )*100)</f>
        <v>103.17826000000001</v>
      </c>
      <c r="V40" s="96">
        <f>SUM(V35:V39)</f>
        <v>159000</v>
      </c>
      <c r="W40" s="97">
        <f>SUM(W35:W39)</f>
        <v>159000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20753000</v>
      </c>
      <c r="C67" s="104">
        <f>SUM(C9:C14,C17:C23,C26:C29,C32,C35:C39,C42:C52,C55:C58,C61:C65)</f>
        <v>15518000</v>
      </c>
      <c r="D67" s="104"/>
      <c r="E67" s="104">
        <f t="shared" si="35"/>
        <v>36271000</v>
      </c>
      <c r="F67" s="105">
        <f t="shared" ref="F67:O67" si="43">SUM(F9:F14,F17:F23,F26:F29,F32,F35:F39,F42:F52,F55:F58,F61:F65)</f>
        <v>36271000</v>
      </c>
      <c r="G67" s="106">
        <f t="shared" si="43"/>
        <v>25843000</v>
      </c>
      <c r="H67" s="105">
        <f t="shared" si="43"/>
        <v>968000</v>
      </c>
      <c r="I67" s="106">
        <f t="shared" si="43"/>
        <v>1012232</v>
      </c>
      <c r="J67" s="105">
        <f t="shared" si="43"/>
        <v>2464000</v>
      </c>
      <c r="K67" s="106">
        <f t="shared" si="43"/>
        <v>1824525</v>
      </c>
      <c r="L67" s="105">
        <f t="shared" si="43"/>
        <v>3286000</v>
      </c>
      <c r="M67" s="106">
        <f t="shared" si="43"/>
        <v>2393246</v>
      </c>
      <c r="N67" s="105">
        <f t="shared" si="43"/>
        <v>1641000</v>
      </c>
      <c r="O67" s="106">
        <f t="shared" si="43"/>
        <v>3351911</v>
      </c>
      <c r="P67" s="105">
        <f t="shared" si="36"/>
        <v>8359000</v>
      </c>
      <c r="Q67" s="106">
        <f t="shared" si="37"/>
        <v>8581914</v>
      </c>
      <c r="R67" s="61">
        <f t="shared" si="38"/>
        <v>-50.060864272671942</v>
      </c>
      <c r="S67" s="62">
        <f t="shared" si="39"/>
        <v>40.057102362231042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32.345315946291066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33.207886081337307</v>
      </c>
      <c r="V67" s="105">
        <f>SUM(V9:V14,V17:V23,V26:V29,V32,V35:V39,V42:V52,V55:V58,V61:V65)</f>
        <v>159000</v>
      </c>
      <c r="W67" s="106">
        <f>SUM(W9:W14,W17:W23,W26:W29,W32,W35:W39,W42:W52,W55:W58,W61:W65)</f>
        <v>159000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12560000</v>
      </c>
      <c r="C69" s="92">
        <v>-840000</v>
      </c>
      <c r="D69" s="92"/>
      <c r="E69" s="92">
        <f>$B69      +$C69      +$D69</f>
        <v>11720000</v>
      </c>
      <c r="F69" s="93">
        <v>11720000</v>
      </c>
      <c r="G69" s="94">
        <v>11720000</v>
      </c>
      <c r="H69" s="93">
        <v>1649000</v>
      </c>
      <c r="I69" s="94">
        <v>4675314</v>
      </c>
      <c r="J69" s="93">
        <v>6302000</v>
      </c>
      <c r="K69" s="94">
        <v>4590166</v>
      </c>
      <c r="L69" s="93">
        <v>1068000</v>
      </c>
      <c r="M69" s="94">
        <v>1233539</v>
      </c>
      <c r="N69" s="93">
        <v>1486000</v>
      </c>
      <c r="O69" s="94">
        <v>3325125</v>
      </c>
      <c r="P69" s="93">
        <f>$H69      +$J69      +$L69      +$N69</f>
        <v>10505000</v>
      </c>
      <c r="Q69" s="94">
        <f>$I69      +$K69      +$M69      +$O69</f>
        <v>13824144</v>
      </c>
      <c r="R69" s="48">
        <f>IF(($L69      =0),0,((($N69      -$L69      )/$L69      )*100))</f>
        <v>39.138576779026216</v>
      </c>
      <c r="S69" s="49">
        <f>IF(($M69      =0),0,((($O69      -$M69      )/$M69      )*100))</f>
        <v>169.55977881526243</v>
      </c>
      <c r="T69" s="48">
        <f>IF(($E69      =0),0,(($P69      /$E69      )*100))</f>
        <v>89.63310580204778</v>
      </c>
      <c r="U69" s="50">
        <f>IF(($E69      =0),0,(($Q69      /$E69      )*100))</f>
        <v>117.9534470989761</v>
      </c>
      <c r="V69" s="93">
        <v>2104000</v>
      </c>
      <c r="W69" s="94">
        <v>2104000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12560000</v>
      </c>
      <c r="C71" s="101">
        <f>SUM(C69:C70)</f>
        <v>-840000</v>
      </c>
      <c r="D71" s="101"/>
      <c r="E71" s="101">
        <f>$B71      +$C71      +$D71</f>
        <v>11720000</v>
      </c>
      <c r="F71" s="102">
        <f t="shared" ref="F71:O71" si="44">SUM(F69:F70)</f>
        <v>11720000</v>
      </c>
      <c r="G71" s="103">
        <f t="shared" si="44"/>
        <v>11720000</v>
      </c>
      <c r="H71" s="102">
        <f t="shared" si="44"/>
        <v>1649000</v>
      </c>
      <c r="I71" s="103">
        <f t="shared" si="44"/>
        <v>4675314</v>
      </c>
      <c r="J71" s="102">
        <f t="shared" si="44"/>
        <v>6302000</v>
      </c>
      <c r="K71" s="103">
        <f t="shared" si="44"/>
        <v>4590166</v>
      </c>
      <c r="L71" s="102">
        <f t="shared" si="44"/>
        <v>1068000</v>
      </c>
      <c r="M71" s="103">
        <f t="shared" si="44"/>
        <v>1233539</v>
      </c>
      <c r="N71" s="102">
        <f t="shared" si="44"/>
        <v>1486000</v>
      </c>
      <c r="O71" s="103">
        <f t="shared" si="44"/>
        <v>3325125</v>
      </c>
      <c r="P71" s="102">
        <f>$H71      +$J71      +$L71      +$N71</f>
        <v>10505000</v>
      </c>
      <c r="Q71" s="103">
        <f>$I71      +$K71      +$M71      +$O71</f>
        <v>13824144</v>
      </c>
      <c r="R71" s="57">
        <f>IF(($L71      =0),0,((($N71      -$L71      )/$L71      )*100))</f>
        <v>39.138576779026216</v>
      </c>
      <c r="S71" s="58">
        <f>IF(($M71      =0),0,((($O71      -$M71      )/$M71      )*100))</f>
        <v>169.55977881526243</v>
      </c>
      <c r="T71" s="57">
        <f>IF(($E69      =0),0,(($P69      /$E69      )*100))</f>
        <v>89.63310580204778</v>
      </c>
      <c r="U71" s="59">
        <f>IF($E69   =0,0,($Q69   /$E69 )*100)</f>
        <v>117.9534470989761</v>
      </c>
      <c r="V71" s="102">
        <f>SUM(V69:V70)</f>
        <v>2104000</v>
      </c>
      <c r="W71" s="103">
        <f>SUM(W69:W70)</f>
        <v>2104000</v>
      </c>
    </row>
    <row r="72" spans="1:23" ht="12.95" customHeight="1" x14ac:dyDescent="0.2">
      <c r="A72" s="60" t="s">
        <v>87</v>
      </c>
      <c r="B72" s="104">
        <f>SUM(B69:B70)</f>
        <v>12560000</v>
      </c>
      <c r="C72" s="104">
        <f>SUM(C69:C70)</f>
        <v>-840000</v>
      </c>
      <c r="D72" s="104"/>
      <c r="E72" s="104">
        <f>$B72      +$C72      +$D72</f>
        <v>11720000</v>
      </c>
      <c r="F72" s="105">
        <f t="shared" ref="F72:O72" si="45">SUM(F69:F70)</f>
        <v>11720000</v>
      </c>
      <c r="G72" s="106">
        <f t="shared" si="45"/>
        <v>11720000</v>
      </c>
      <c r="H72" s="105">
        <f t="shared" si="45"/>
        <v>1649000</v>
      </c>
      <c r="I72" s="106">
        <f t="shared" si="45"/>
        <v>4675314</v>
      </c>
      <c r="J72" s="105">
        <f t="shared" si="45"/>
        <v>6302000</v>
      </c>
      <c r="K72" s="106">
        <f t="shared" si="45"/>
        <v>4590166</v>
      </c>
      <c r="L72" s="105">
        <f t="shared" si="45"/>
        <v>1068000</v>
      </c>
      <c r="M72" s="106">
        <f t="shared" si="45"/>
        <v>1233539</v>
      </c>
      <c r="N72" s="105">
        <f t="shared" si="45"/>
        <v>1486000</v>
      </c>
      <c r="O72" s="106">
        <f t="shared" si="45"/>
        <v>3325125</v>
      </c>
      <c r="P72" s="105">
        <f>$H72      +$J72      +$L72      +$N72</f>
        <v>10505000</v>
      </c>
      <c r="Q72" s="106">
        <f>$I72      +$K72      +$M72      +$O72</f>
        <v>13824144</v>
      </c>
      <c r="R72" s="61">
        <f>IF(($L72      =0),0,((($N72      -$L72      )/$L72      )*100))</f>
        <v>39.138576779026216</v>
      </c>
      <c r="S72" s="62">
        <f>IF(($M72      =0),0,((($O72      -$M72      )/$M72      )*100))</f>
        <v>169.55977881526243</v>
      </c>
      <c r="T72" s="61">
        <f>IF(($E69      =0),0,(($P69      /$E69      )*100))</f>
        <v>89.63310580204778</v>
      </c>
      <c r="U72" s="65">
        <f>IF($E69   =0,0,($Q69   /$E69 )*100)</f>
        <v>117.9534470989761</v>
      </c>
      <c r="V72" s="105">
        <f>SUM(V69:V70)</f>
        <v>2104000</v>
      </c>
      <c r="W72" s="106">
        <f>SUM(W69:W70)</f>
        <v>2104000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33313000</v>
      </c>
      <c r="C73" s="104">
        <f>SUM(C9:C14,C17:C23,C26:C29,C32,C35:C39,C42:C52,C55:C58,C61:C65,C69:C70)</f>
        <v>14678000</v>
      </c>
      <c r="D73" s="104"/>
      <c r="E73" s="104">
        <f>$B73      +$C73      +$D73</f>
        <v>47991000</v>
      </c>
      <c r="F73" s="105">
        <f t="shared" ref="F73:O73" si="46">SUM(F9:F14,F17:F23,F26:F29,F32,F35:F39,F42:F52,F55:F58,F61:F65,F69:F70)</f>
        <v>47991000</v>
      </c>
      <c r="G73" s="106">
        <f t="shared" si="46"/>
        <v>37563000</v>
      </c>
      <c r="H73" s="105">
        <f t="shared" si="46"/>
        <v>2617000</v>
      </c>
      <c r="I73" s="106">
        <f t="shared" si="46"/>
        <v>5687546</v>
      </c>
      <c r="J73" s="105">
        <f t="shared" si="46"/>
        <v>8766000</v>
      </c>
      <c r="K73" s="106">
        <f t="shared" si="46"/>
        <v>6414691</v>
      </c>
      <c r="L73" s="105">
        <f t="shared" si="46"/>
        <v>4354000</v>
      </c>
      <c r="M73" s="106">
        <f t="shared" si="46"/>
        <v>3626785</v>
      </c>
      <c r="N73" s="105">
        <f t="shared" si="46"/>
        <v>3127000</v>
      </c>
      <c r="O73" s="106">
        <f t="shared" si="46"/>
        <v>6677036</v>
      </c>
      <c r="P73" s="105">
        <f>$H73      +$J73      +$L73      +$N73</f>
        <v>18864000</v>
      </c>
      <c r="Q73" s="106">
        <f>$I73      +$K73      +$M73      +$O73</f>
        <v>22406058</v>
      </c>
      <c r="R73" s="61">
        <f>IF(($L73      =0),0,((($N73      -$L73      )/$L73      )*100))</f>
        <v>-28.180983004134131</v>
      </c>
      <c r="S73" s="62">
        <f>IF(($M73      =0),0,((($O73      -$M73      )/$M73      )*100))</f>
        <v>84.103441477782653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50.219631019886592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59.649277214280005</v>
      </c>
      <c r="V73" s="105">
        <f>SUM(V9:V14,V17:V23,V26:V29,V32,V35:V39,V42:V52,V55:V58,V61:V65,V69:V70)</f>
        <v>2263000</v>
      </c>
      <c r="W73" s="106">
        <f>SUM(W9:W14,W17:W23,W26:W29,W32,W35:W39,W42:W52,W55:W58,W61:W65,W69:W70)</f>
        <v>2263000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b8W4Jf5Odf2EQE3zWFXYmEoKgXjvjO/9vtRW+zlsEL0riz8RY/V8VE7f+hJXi6EIMNZRcHke0/yu1D+3UxamzQ==" saltValue="nHu4+a8MXlxo7RKCgIM+a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1122000</v>
      </c>
      <c r="I10" s="94"/>
      <c r="J10" s="93">
        <v>431000</v>
      </c>
      <c r="K10" s="94">
        <v>1415384</v>
      </c>
      <c r="L10" s="93">
        <v>129000</v>
      </c>
      <c r="M10" s="94">
        <v>398789</v>
      </c>
      <c r="N10" s="93">
        <v>379000</v>
      </c>
      <c r="O10" s="94">
        <v>385828</v>
      </c>
      <c r="P10" s="93">
        <f t="shared" ref="P10:P15" si="1">$H10      +$J10      +$L10      +$N10</f>
        <v>2061000</v>
      </c>
      <c r="Q10" s="94">
        <f t="shared" ref="Q10:Q15" si="2">$I10      +$K10      +$M10      +$O10</f>
        <v>2200001</v>
      </c>
      <c r="R10" s="48">
        <f t="shared" ref="R10:R15" si="3">IF(($L10      =0),0,((($N10      -$L10      )/$L10      )*100))</f>
        <v>193.79844961240309</v>
      </c>
      <c r="S10" s="49">
        <f t="shared" ref="S10:S15" si="4">IF(($M10      =0),0,((($O10      -$M10      )/$M10      )*100))</f>
        <v>-3.2500896464044895</v>
      </c>
      <c r="T10" s="48">
        <f t="shared" ref="T10:T14" si="5">IF(($E10      =0),0,(($P10      /$E10      )*100))</f>
        <v>93.681818181818173</v>
      </c>
      <c r="U10" s="50">
        <f t="shared" ref="U10:U14" si="6">IF(($E10      =0),0,(($Q10      /$E10      )*100))</f>
        <v>100.00004545454546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2200000</v>
      </c>
      <c r="C15" s="95">
        <f>SUM(C9:C14)</f>
        <v>0</v>
      </c>
      <c r="D15" s="95"/>
      <c r="E15" s="95">
        <f t="shared" si="0"/>
        <v>2200000</v>
      </c>
      <c r="F15" s="96">
        <f t="shared" ref="F15:O15" si="7">SUM(F9:F14)</f>
        <v>2200000</v>
      </c>
      <c r="G15" s="97">
        <f t="shared" si="7"/>
        <v>2200000</v>
      </c>
      <c r="H15" s="96">
        <f t="shared" si="7"/>
        <v>1122000</v>
      </c>
      <c r="I15" s="97">
        <f t="shared" si="7"/>
        <v>0</v>
      </c>
      <c r="J15" s="96">
        <f t="shared" si="7"/>
        <v>431000</v>
      </c>
      <c r="K15" s="97">
        <f t="shared" si="7"/>
        <v>1415384</v>
      </c>
      <c r="L15" s="96">
        <f t="shared" si="7"/>
        <v>129000</v>
      </c>
      <c r="M15" s="97">
        <f t="shared" si="7"/>
        <v>398789</v>
      </c>
      <c r="N15" s="96">
        <f t="shared" si="7"/>
        <v>379000</v>
      </c>
      <c r="O15" s="97">
        <f t="shared" si="7"/>
        <v>385828</v>
      </c>
      <c r="P15" s="96">
        <f t="shared" si="1"/>
        <v>2061000</v>
      </c>
      <c r="Q15" s="97">
        <f t="shared" si="2"/>
        <v>2200001</v>
      </c>
      <c r="R15" s="52">
        <f t="shared" si="3"/>
        <v>193.79844961240309</v>
      </c>
      <c r="S15" s="53">
        <f t="shared" si="4"/>
        <v>-3.2500896464044895</v>
      </c>
      <c r="T15" s="52">
        <f>IF((SUM($E9:$E13))=0,0,(P15/(SUM($E9:$E13))*100))</f>
        <v>93.681818181818173</v>
      </c>
      <c r="U15" s="54">
        <f>IF((SUM($E9:$E13))=0,0,(Q15/(SUM($E9:$E13))*100))</f>
        <v>100.00004545454546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4700000</v>
      </c>
      <c r="C20" s="92"/>
      <c r="D20" s="92"/>
      <c r="E20" s="92">
        <f t="shared" si="8"/>
        <v>4700000</v>
      </c>
      <c r="F20" s="93">
        <v>4700000</v>
      </c>
      <c r="G20" s="94">
        <v>4700000</v>
      </c>
      <c r="H20" s="93">
        <v>1008000</v>
      </c>
      <c r="I20" s="94"/>
      <c r="J20" s="93">
        <v>2934000</v>
      </c>
      <c r="K20" s="94"/>
      <c r="L20" s="93"/>
      <c r="M20" s="94">
        <v>6058965</v>
      </c>
      <c r="N20" s="93"/>
      <c r="O20" s="94">
        <v>5330861</v>
      </c>
      <c r="P20" s="93">
        <f t="shared" si="9"/>
        <v>3942000</v>
      </c>
      <c r="Q20" s="94">
        <f t="shared" si="10"/>
        <v>11389826</v>
      </c>
      <c r="R20" s="48">
        <f t="shared" si="11"/>
        <v>0</v>
      </c>
      <c r="S20" s="49">
        <f t="shared" si="12"/>
        <v>-12.016969895023324</v>
      </c>
      <c r="T20" s="48">
        <f t="shared" si="13"/>
        <v>83.872340425531917</v>
      </c>
      <c r="U20" s="50">
        <f t="shared" si="14"/>
        <v>242.33672340425531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25512000</v>
      </c>
      <c r="D21" s="92"/>
      <c r="E21" s="92">
        <f t="shared" si="8"/>
        <v>25512000</v>
      </c>
      <c r="F21" s="93">
        <v>25512000</v>
      </c>
      <c r="G21" s="94">
        <v>25512000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4700000</v>
      </c>
      <c r="C24" s="95">
        <f>SUM(C17:C23)</f>
        <v>25512000</v>
      </c>
      <c r="D24" s="95"/>
      <c r="E24" s="95">
        <f t="shared" si="8"/>
        <v>30212000</v>
      </c>
      <c r="F24" s="96">
        <f t="shared" ref="F24:O24" si="15">SUM(F17:F23)</f>
        <v>30212000</v>
      </c>
      <c r="G24" s="97">
        <f t="shared" si="15"/>
        <v>30212000</v>
      </c>
      <c r="H24" s="96">
        <f t="shared" si="15"/>
        <v>1008000</v>
      </c>
      <c r="I24" s="97">
        <f t="shared" si="15"/>
        <v>0</v>
      </c>
      <c r="J24" s="96">
        <f t="shared" si="15"/>
        <v>2934000</v>
      </c>
      <c r="K24" s="97">
        <f t="shared" si="15"/>
        <v>0</v>
      </c>
      <c r="L24" s="96">
        <f t="shared" si="15"/>
        <v>0</v>
      </c>
      <c r="M24" s="97">
        <f t="shared" si="15"/>
        <v>6058965</v>
      </c>
      <c r="N24" s="96">
        <f t="shared" si="15"/>
        <v>0</v>
      </c>
      <c r="O24" s="97">
        <f t="shared" si="15"/>
        <v>5330861</v>
      </c>
      <c r="P24" s="96">
        <f t="shared" si="9"/>
        <v>3942000</v>
      </c>
      <c r="Q24" s="97">
        <f t="shared" si="10"/>
        <v>11389826</v>
      </c>
      <c r="R24" s="52">
        <f t="shared" si="11"/>
        <v>0</v>
      </c>
      <c r="S24" s="53">
        <f t="shared" si="12"/>
        <v>-12.016969895023324</v>
      </c>
      <c r="T24" s="52">
        <f>IF(($E24-$E19-$E23)   =0,0,($P24   /($E24-$E19-$E23)   )*100)</f>
        <v>13.047795577916061</v>
      </c>
      <c r="U24" s="54">
        <f>IF(($E24-$E19-$E23)   =0,0,($Q24   /($E24-$E19-$E23)   )*100)</f>
        <v>37.699675625579239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1310000</v>
      </c>
      <c r="C32" s="92"/>
      <c r="D32" s="92"/>
      <c r="E32" s="92">
        <f>$B32      +$C32      +$D32</f>
        <v>1310000</v>
      </c>
      <c r="F32" s="93">
        <v>1310000</v>
      </c>
      <c r="G32" s="94">
        <v>1310000</v>
      </c>
      <c r="H32" s="93">
        <v>872000</v>
      </c>
      <c r="I32" s="94"/>
      <c r="J32" s="93">
        <v>45000</v>
      </c>
      <c r="K32" s="94">
        <v>1310000</v>
      </c>
      <c r="L32" s="93"/>
      <c r="M32" s="94"/>
      <c r="N32" s="93"/>
      <c r="O32" s="94"/>
      <c r="P32" s="93">
        <f>$H32      +$J32      +$L32      +$N32</f>
        <v>917000</v>
      </c>
      <c r="Q32" s="94">
        <f>$I32      +$K32      +$M32      +$O32</f>
        <v>1310000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70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1310000</v>
      </c>
      <c r="C33" s="95">
        <f>C32</f>
        <v>0</v>
      </c>
      <c r="D33" s="95"/>
      <c r="E33" s="95">
        <f>$B33      +$C33      +$D33</f>
        <v>1310000</v>
      </c>
      <c r="F33" s="96">
        <f t="shared" ref="F33:O33" si="17">F32</f>
        <v>1310000</v>
      </c>
      <c r="G33" s="97">
        <f t="shared" si="17"/>
        <v>1310000</v>
      </c>
      <c r="H33" s="96">
        <f t="shared" si="17"/>
        <v>872000</v>
      </c>
      <c r="I33" s="97">
        <f t="shared" si="17"/>
        <v>0</v>
      </c>
      <c r="J33" s="96">
        <f t="shared" si="17"/>
        <v>45000</v>
      </c>
      <c r="K33" s="97">
        <f t="shared" si="17"/>
        <v>1310000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917000</v>
      </c>
      <c r="Q33" s="97">
        <f>$I33      +$K33      +$M33      +$O33</f>
        <v>1310000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70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35378000</v>
      </c>
      <c r="C36" s="92">
        <v>-7454000</v>
      </c>
      <c r="D36" s="92"/>
      <c r="E36" s="92">
        <f t="shared" si="18"/>
        <v>27924000</v>
      </c>
      <c r="F36" s="93">
        <v>27924000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35378000</v>
      </c>
      <c r="C40" s="95">
        <f>SUM(C35:C39)</f>
        <v>-7454000</v>
      </c>
      <c r="D40" s="95"/>
      <c r="E40" s="95">
        <f t="shared" si="18"/>
        <v>27924000</v>
      </c>
      <c r="F40" s="96">
        <f t="shared" ref="F40:O40" si="25">SUM(F35:F39)</f>
        <v>27924000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43588000</v>
      </c>
      <c r="C67" s="104">
        <f>SUM(C9:C14,C17:C23,C26:C29,C32,C35:C39,C42:C52,C55:C58,C61:C65)</f>
        <v>18058000</v>
      </c>
      <c r="D67" s="104"/>
      <c r="E67" s="104">
        <f t="shared" si="35"/>
        <v>61646000</v>
      </c>
      <c r="F67" s="105">
        <f t="shared" ref="F67:O67" si="43">SUM(F9:F14,F17:F23,F26:F29,F32,F35:F39,F42:F52,F55:F58,F61:F65)</f>
        <v>61646000</v>
      </c>
      <c r="G67" s="106">
        <f t="shared" si="43"/>
        <v>33722000</v>
      </c>
      <c r="H67" s="105">
        <f t="shared" si="43"/>
        <v>3002000</v>
      </c>
      <c r="I67" s="106">
        <f t="shared" si="43"/>
        <v>0</v>
      </c>
      <c r="J67" s="105">
        <f t="shared" si="43"/>
        <v>3410000</v>
      </c>
      <c r="K67" s="106">
        <f t="shared" si="43"/>
        <v>2725384</v>
      </c>
      <c r="L67" s="105">
        <f t="shared" si="43"/>
        <v>129000</v>
      </c>
      <c r="M67" s="106">
        <f t="shared" si="43"/>
        <v>6457754</v>
      </c>
      <c r="N67" s="105">
        <f t="shared" si="43"/>
        <v>379000</v>
      </c>
      <c r="O67" s="106">
        <f t="shared" si="43"/>
        <v>5716689</v>
      </c>
      <c r="P67" s="105">
        <f t="shared" si="36"/>
        <v>6920000</v>
      </c>
      <c r="Q67" s="106">
        <f t="shared" si="37"/>
        <v>14899827</v>
      </c>
      <c r="R67" s="61">
        <f t="shared" si="38"/>
        <v>193.79844961240309</v>
      </c>
      <c r="S67" s="62">
        <f t="shared" si="39"/>
        <v>-11.475584235633628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20.520728307929542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44.184292153490304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32976000</v>
      </c>
      <c r="C69" s="92">
        <v>-2206000</v>
      </c>
      <c r="D69" s="92"/>
      <c r="E69" s="92">
        <f>$B69      +$C69      +$D69</f>
        <v>30770000</v>
      </c>
      <c r="F69" s="93">
        <v>30770000</v>
      </c>
      <c r="G69" s="94">
        <v>30770000</v>
      </c>
      <c r="H69" s="93">
        <v>9709000</v>
      </c>
      <c r="I69" s="94"/>
      <c r="J69" s="93">
        <v>11210000</v>
      </c>
      <c r="K69" s="94">
        <v>16841120</v>
      </c>
      <c r="L69" s="93">
        <v>7589000</v>
      </c>
      <c r="M69" s="94">
        <v>10424886</v>
      </c>
      <c r="N69" s="93">
        <v>2262000</v>
      </c>
      <c r="O69" s="94">
        <v>3503994</v>
      </c>
      <c r="P69" s="93">
        <f>$H69      +$J69      +$L69      +$N69</f>
        <v>30770000</v>
      </c>
      <c r="Q69" s="94">
        <f>$I69      +$K69      +$M69      +$O69</f>
        <v>30770000</v>
      </c>
      <c r="R69" s="48">
        <f>IF(($L69      =0),0,((($N69      -$L69      )/$L69      )*100))</f>
        <v>-70.193701409935443</v>
      </c>
      <c r="S69" s="49">
        <f>IF(($M69      =0),0,((($O69      -$M69      )/$M69      )*100))</f>
        <v>-66.388179208866177</v>
      </c>
      <c r="T69" s="48">
        <f>IF(($E69      =0),0,(($P69      /$E69      )*100))</f>
        <v>100</v>
      </c>
      <c r="U69" s="50">
        <f>IF(($E69      =0),0,(($Q69      /$E69      )*100))</f>
        <v>100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32976000</v>
      </c>
      <c r="C71" s="101">
        <f>SUM(C69:C70)</f>
        <v>-2206000</v>
      </c>
      <c r="D71" s="101"/>
      <c r="E71" s="101">
        <f>$B71      +$C71      +$D71</f>
        <v>30770000</v>
      </c>
      <c r="F71" s="102">
        <f t="shared" ref="F71:O71" si="44">SUM(F69:F70)</f>
        <v>30770000</v>
      </c>
      <c r="G71" s="103">
        <f t="shared" si="44"/>
        <v>30770000</v>
      </c>
      <c r="H71" s="102">
        <f t="shared" si="44"/>
        <v>9709000</v>
      </c>
      <c r="I71" s="103">
        <f t="shared" si="44"/>
        <v>0</v>
      </c>
      <c r="J71" s="102">
        <f t="shared" si="44"/>
        <v>11210000</v>
      </c>
      <c r="K71" s="103">
        <f t="shared" si="44"/>
        <v>16841120</v>
      </c>
      <c r="L71" s="102">
        <f t="shared" si="44"/>
        <v>7589000</v>
      </c>
      <c r="M71" s="103">
        <f t="shared" si="44"/>
        <v>10424886</v>
      </c>
      <c r="N71" s="102">
        <f t="shared" si="44"/>
        <v>2262000</v>
      </c>
      <c r="O71" s="103">
        <f t="shared" si="44"/>
        <v>3503994</v>
      </c>
      <c r="P71" s="102">
        <f>$H71      +$J71      +$L71      +$N71</f>
        <v>30770000</v>
      </c>
      <c r="Q71" s="103">
        <f>$I71      +$K71      +$M71      +$O71</f>
        <v>30770000</v>
      </c>
      <c r="R71" s="57">
        <f>IF(($L71      =0),0,((($N71      -$L71      )/$L71      )*100))</f>
        <v>-70.193701409935443</v>
      </c>
      <c r="S71" s="58">
        <f>IF(($M71      =0),0,((($O71      -$M71      )/$M71      )*100))</f>
        <v>-66.388179208866177</v>
      </c>
      <c r="T71" s="57">
        <f>IF(($E69      =0),0,(($P69      /$E69      )*100))</f>
        <v>100</v>
      </c>
      <c r="U71" s="59">
        <f>IF($E69   =0,0,($Q69   /$E69 )*100)</f>
        <v>100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32976000</v>
      </c>
      <c r="C72" s="104">
        <f>SUM(C69:C70)</f>
        <v>-2206000</v>
      </c>
      <c r="D72" s="104"/>
      <c r="E72" s="104">
        <f>$B72      +$C72      +$D72</f>
        <v>30770000</v>
      </c>
      <c r="F72" s="105">
        <f t="shared" ref="F72:O72" si="45">SUM(F69:F70)</f>
        <v>30770000</v>
      </c>
      <c r="G72" s="106">
        <f t="shared" si="45"/>
        <v>30770000</v>
      </c>
      <c r="H72" s="105">
        <f t="shared" si="45"/>
        <v>9709000</v>
      </c>
      <c r="I72" s="106">
        <f t="shared" si="45"/>
        <v>0</v>
      </c>
      <c r="J72" s="105">
        <f t="shared" si="45"/>
        <v>11210000</v>
      </c>
      <c r="K72" s="106">
        <f t="shared" si="45"/>
        <v>16841120</v>
      </c>
      <c r="L72" s="105">
        <f t="shared" si="45"/>
        <v>7589000</v>
      </c>
      <c r="M72" s="106">
        <f t="shared" si="45"/>
        <v>10424886</v>
      </c>
      <c r="N72" s="105">
        <f t="shared" si="45"/>
        <v>2262000</v>
      </c>
      <c r="O72" s="106">
        <f t="shared" si="45"/>
        <v>3503994</v>
      </c>
      <c r="P72" s="105">
        <f>$H72      +$J72      +$L72      +$N72</f>
        <v>30770000</v>
      </c>
      <c r="Q72" s="106">
        <f>$I72      +$K72      +$M72      +$O72</f>
        <v>30770000</v>
      </c>
      <c r="R72" s="61">
        <f>IF(($L72      =0),0,((($N72      -$L72      )/$L72      )*100))</f>
        <v>-70.193701409935443</v>
      </c>
      <c r="S72" s="62">
        <f>IF(($M72      =0),0,((($O72      -$M72      )/$M72      )*100))</f>
        <v>-66.388179208866177</v>
      </c>
      <c r="T72" s="61">
        <f>IF(($E69      =0),0,(($P69      /$E69      )*100))</f>
        <v>100</v>
      </c>
      <c r="U72" s="65">
        <f>IF($E69   =0,0,($Q69   /$E69 )*100)</f>
        <v>100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76564000</v>
      </c>
      <c r="C73" s="104">
        <f>SUM(C9:C14,C17:C23,C26:C29,C32,C35:C39,C42:C52,C55:C58,C61:C65,C69:C70)</f>
        <v>15852000</v>
      </c>
      <c r="D73" s="104"/>
      <c r="E73" s="104">
        <f>$B73      +$C73      +$D73</f>
        <v>92416000</v>
      </c>
      <c r="F73" s="105">
        <f t="shared" ref="F73:O73" si="46">SUM(F9:F14,F17:F23,F26:F29,F32,F35:F39,F42:F52,F55:F58,F61:F65,F69:F70)</f>
        <v>92416000</v>
      </c>
      <c r="G73" s="106">
        <f t="shared" si="46"/>
        <v>64492000</v>
      </c>
      <c r="H73" s="105">
        <f t="shared" si="46"/>
        <v>12711000</v>
      </c>
      <c r="I73" s="106">
        <f t="shared" si="46"/>
        <v>0</v>
      </c>
      <c r="J73" s="105">
        <f t="shared" si="46"/>
        <v>14620000</v>
      </c>
      <c r="K73" s="106">
        <f t="shared" si="46"/>
        <v>19566504</v>
      </c>
      <c r="L73" s="105">
        <f t="shared" si="46"/>
        <v>7718000</v>
      </c>
      <c r="M73" s="106">
        <f t="shared" si="46"/>
        <v>16882640</v>
      </c>
      <c r="N73" s="105">
        <f t="shared" si="46"/>
        <v>2641000</v>
      </c>
      <c r="O73" s="106">
        <f t="shared" si="46"/>
        <v>9220683</v>
      </c>
      <c r="P73" s="105">
        <f>$H73      +$J73      +$L73      +$N73</f>
        <v>37690000</v>
      </c>
      <c r="Q73" s="106">
        <f>$I73      +$K73      +$M73      +$O73</f>
        <v>45669827</v>
      </c>
      <c r="R73" s="61">
        <f>IF(($L73      =0),0,((($N73      -$L73      )/$L73      )*100))</f>
        <v>-65.781290489764189</v>
      </c>
      <c r="S73" s="62">
        <f>IF(($M73      =0),0,((($O73      -$M73      )/$M73      )*100))</f>
        <v>-45.383642605658828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58.441357067543265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70.814716553991204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WzltAKHcVZnxP4FIPc/Q/2RWJKyBTE8w7rRCcJXt666lp3kcTmzbMW/LV1tjGX/0TlPUH0F6urrXYRMQLuBC5g==" saltValue="FpQ11Fyjx7lECg3tubGD4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434000</v>
      </c>
      <c r="I10" s="94">
        <v>597220</v>
      </c>
      <c r="J10" s="93">
        <v>289000</v>
      </c>
      <c r="K10" s="94">
        <v>716361</v>
      </c>
      <c r="L10" s="93">
        <v>849000</v>
      </c>
      <c r="M10" s="94">
        <v>797873</v>
      </c>
      <c r="N10" s="93">
        <v>981000</v>
      </c>
      <c r="O10" s="94">
        <v>934484</v>
      </c>
      <c r="P10" s="93">
        <f t="shared" ref="P10:P15" si="1">$H10      +$J10      +$L10      +$N10</f>
        <v>2553000</v>
      </c>
      <c r="Q10" s="94">
        <f t="shared" ref="Q10:Q15" si="2">$I10      +$K10      +$M10      +$O10</f>
        <v>3045938</v>
      </c>
      <c r="R10" s="48">
        <f t="shared" ref="R10:R15" si="3">IF(($L10      =0),0,((($N10      -$L10      )/$L10      )*100))</f>
        <v>15.547703180212014</v>
      </c>
      <c r="S10" s="49">
        <f t="shared" ref="S10:S15" si="4">IF(($M10      =0),0,((($O10      -$M10      )/$M10      )*100))</f>
        <v>17.121897845897781</v>
      </c>
      <c r="T10" s="48">
        <f t="shared" ref="T10:T14" si="5">IF(($E10      =0),0,(($P10      /$E10      )*100))</f>
        <v>82.354838709677423</v>
      </c>
      <c r="U10" s="50">
        <f t="shared" ref="U10:U14" si="6">IF(($E10      =0),0,(($Q10      /$E10      )*100))</f>
        <v>98.25606451612903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434000</v>
      </c>
      <c r="I15" s="97">
        <f t="shared" si="7"/>
        <v>597220</v>
      </c>
      <c r="J15" s="96">
        <f t="shared" si="7"/>
        <v>289000</v>
      </c>
      <c r="K15" s="97">
        <f t="shared" si="7"/>
        <v>716361</v>
      </c>
      <c r="L15" s="96">
        <f t="shared" si="7"/>
        <v>849000</v>
      </c>
      <c r="M15" s="97">
        <f t="shared" si="7"/>
        <v>797873</v>
      </c>
      <c r="N15" s="96">
        <f t="shared" si="7"/>
        <v>981000</v>
      </c>
      <c r="O15" s="97">
        <f t="shared" si="7"/>
        <v>934484</v>
      </c>
      <c r="P15" s="96">
        <f t="shared" si="1"/>
        <v>2553000</v>
      </c>
      <c r="Q15" s="97">
        <f t="shared" si="2"/>
        <v>3045938</v>
      </c>
      <c r="R15" s="52">
        <f t="shared" si="3"/>
        <v>15.547703180212014</v>
      </c>
      <c r="S15" s="53">
        <f t="shared" si="4"/>
        <v>17.121897845897781</v>
      </c>
      <c r="T15" s="52">
        <f>IF((SUM($E9:$E13))=0,0,(P15/(SUM($E9:$E13))*100))</f>
        <v>82.354838709677423</v>
      </c>
      <c r="U15" s="54">
        <f>IF((SUM($E9:$E13))=0,0,(Q15/(SUM($E9:$E13))*100))</f>
        <v>98.25606451612903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6200000</v>
      </c>
      <c r="C20" s="92"/>
      <c r="D20" s="92"/>
      <c r="E20" s="92">
        <f t="shared" si="8"/>
        <v>6200000</v>
      </c>
      <c r="F20" s="93">
        <v>6200000</v>
      </c>
      <c r="G20" s="94">
        <v>6200000</v>
      </c>
      <c r="H20" s="93">
        <v>2062000</v>
      </c>
      <c r="I20" s="94">
        <v>2291412</v>
      </c>
      <c r="J20" s="93">
        <v>3559000</v>
      </c>
      <c r="K20" s="94">
        <v>3582888</v>
      </c>
      <c r="L20" s="93">
        <v>101000</v>
      </c>
      <c r="M20" s="94">
        <v>230436</v>
      </c>
      <c r="N20" s="93"/>
      <c r="O20" s="94">
        <v>95264</v>
      </c>
      <c r="P20" s="93">
        <f t="shared" si="9"/>
        <v>5722000</v>
      </c>
      <c r="Q20" s="94">
        <f t="shared" si="10"/>
        <v>6200000</v>
      </c>
      <c r="R20" s="48">
        <f t="shared" si="11"/>
        <v>-100</v>
      </c>
      <c r="S20" s="49">
        <f t="shared" si="12"/>
        <v>-58.659237271954034</v>
      </c>
      <c r="T20" s="48">
        <f t="shared" si="13"/>
        <v>92.290322580645153</v>
      </c>
      <c r="U20" s="50">
        <f t="shared" si="14"/>
        <v>100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20330000</v>
      </c>
      <c r="D21" s="92"/>
      <c r="E21" s="92">
        <f t="shared" si="8"/>
        <v>20330000</v>
      </c>
      <c r="F21" s="93">
        <v>20330000</v>
      </c>
      <c r="G21" s="94">
        <v>20330000</v>
      </c>
      <c r="H21" s="93"/>
      <c r="I21" s="94"/>
      <c r="J21" s="93"/>
      <c r="K21" s="94"/>
      <c r="L21" s="93"/>
      <c r="M21" s="94"/>
      <c r="N21" s="93"/>
      <c r="O21" s="94">
        <v>6495715</v>
      </c>
      <c r="P21" s="93">
        <f t="shared" si="9"/>
        <v>0</v>
      </c>
      <c r="Q21" s="94">
        <f t="shared" si="10"/>
        <v>6495715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31.951377274963111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6200000</v>
      </c>
      <c r="C24" s="95">
        <f>SUM(C17:C23)</f>
        <v>20330000</v>
      </c>
      <c r="D24" s="95"/>
      <c r="E24" s="95">
        <f t="shared" si="8"/>
        <v>26530000</v>
      </c>
      <c r="F24" s="96">
        <f t="shared" ref="F24:O24" si="15">SUM(F17:F23)</f>
        <v>26530000</v>
      </c>
      <c r="G24" s="97">
        <f t="shared" si="15"/>
        <v>26530000</v>
      </c>
      <c r="H24" s="96">
        <f t="shared" si="15"/>
        <v>2062000</v>
      </c>
      <c r="I24" s="97">
        <f t="shared" si="15"/>
        <v>2291412</v>
      </c>
      <c r="J24" s="96">
        <f t="shared" si="15"/>
        <v>3559000</v>
      </c>
      <c r="K24" s="97">
        <f t="shared" si="15"/>
        <v>3582888</v>
      </c>
      <c r="L24" s="96">
        <f t="shared" si="15"/>
        <v>101000</v>
      </c>
      <c r="M24" s="97">
        <f t="shared" si="15"/>
        <v>230436</v>
      </c>
      <c r="N24" s="96">
        <f t="shared" si="15"/>
        <v>0</v>
      </c>
      <c r="O24" s="97">
        <f t="shared" si="15"/>
        <v>6590979</v>
      </c>
      <c r="P24" s="96">
        <f t="shared" si="9"/>
        <v>5722000</v>
      </c>
      <c r="Q24" s="97">
        <f t="shared" si="10"/>
        <v>12695715</v>
      </c>
      <c r="R24" s="52">
        <f t="shared" si="11"/>
        <v>-100</v>
      </c>
      <c r="S24" s="53">
        <f t="shared" si="12"/>
        <v>2760.2210592094984</v>
      </c>
      <c r="T24" s="52">
        <f>IF(($E24-$E19-$E23)   =0,0,($P24   /($E24-$E19-$E23)   )*100)</f>
        <v>21.568036185450435</v>
      </c>
      <c r="U24" s="54">
        <f>IF(($E24-$E19-$E23)   =0,0,($Q24   /($E24-$E19-$E23)   )*100)</f>
        <v>47.854183942706371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1490000</v>
      </c>
      <c r="C32" s="92"/>
      <c r="D32" s="92"/>
      <c r="E32" s="92">
        <f>$B32      +$C32      +$D32</f>
        <v>1490000</v>
      </c>
      <c r="F32" s="93">
        <v>1490000</v>
      </c>
      <c r="G32" s="94">
        <v>1490000</v>
      </c>
      <c r="H32" s="93">
        <v>440000</v>
      </c>
      <c r="I32" s="94">
        <v>440037</v>
      </c>
      <c r="J32" s="93">
        <v>257000</v>
      </c>
      <c r="K32" s="94">
        <v>380811</v>
      </c>
      <c r="L32" s="93">
        <v>392000</v>
      </c>
      <c r="M32" s="94">
        <v>391898</v>
      </c>
      <c r="N32" s="93">
        <v>277000</v>
      </c>
      <c r="O32" s="94">
        <v>160971</v>
      </c>
      <c r="P32" s="93">
        <f>$H32      +$J32      +$L32      +$N32</f>
        <v>1366000</v>
      </c>
      <c r="Q32" s="94">
        <f>$I32      +$K32      +$M32      +$O32</f>
        <v>1373717</v>
      </c>
      <c r="R32" s="48">
        <f>IF(($L32      =0),0,((($N32      -$L32      )/$L32      )*100))</f>
        <v>-29.336734693877553</v>
      </c>
      <c r="S32" s="49">
        <f>IF(($M32      =0),0,((($O32      -$M32      )/$M32      )*100))</f>
        <v>-58.925281578369884</v>
      </c>
      <c r="T32" s="48">
        <f>IF(($E32      =0),0,(($P32      /$E32      )*100))</f>
        <v>91.677852348993298</v>
      </c>
      <c r="U32" s="50">
        <f>IF(($E32      =0),0,(($Q32      /$E32      )*100))</f>
        <v>92.195771812080537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1490000</v>
      </c>
      <c r="C33" s="95">
        <f>C32</f>
        <v>0</v>
      </c>
      <c r="D33" s="95"/>
      <c r="E33" s="95">
        <f>$B33      +$C33      +$D33</f>
        <v>1490000</v>
      </c>
      <c r="F33" s="96">
        <f t="shared" ref="F33:O33" si="17">F32</f>
        <v>1490000</v>
      </c>
      <c r="G33" s="97">
        <f t="shared" si="17"/>
        <v>1490000</v>
      </c>
      <c r="H33" s="96">
        <f t="shared" si="17"/>
        <v>440000</v>
      </c>
      <c r="I33" s="97">
        <f t="shared" si="17"/>
        <v>440037</v>
      </c>
      <c r="J33" s="96">
        <f t="shared" si="17"/>
        <v>257000</v>
      </c>
      <c r="K33" s="97">
        <f t="shared" si="17"/>
        <v>380811</v>
      </c>
      <c r="L33" s="96">
        <f t="shared" si="17"/>
        <v>392000</v>
      </c>
      <c r="M33" s="97">
        <f t="shared" si="17"/>
        <v>391898</v>
      </c>
      <c r="N33" s="96">
        <f t="shared" si="17"/>
        <v>277000</v>
      </c>
      <c r="O33" s="97">
        <f t="shared" si="17"/>
        <v>160971</v>
      </c>
      <c r="P33" s="96">
        <f>$H33      +$J33      +$L33      +$N33</f>
        <v>1366000</v>
      </c>
      <c r="Q33" s="97">
        <f>$I33      +$K33      +$M33      +$O33</f>
        <v>1373717</v>
      </c>
      <c r="R33" s="52">
        <f>IF(($L33      =0),0,((($N33      -$L33      )/$L33      )*100))</f>
        <v>-29.336734693877553</v>
      </c>
      <c r="S33" s="53">
        <f>IF(($M33      =0),0,((($O33      -$M33      )/$M33      )*100))</f>
        <v>-58.925281578369884</v>
      </c>
      <c r="T33" s="52">
        <f>IF($E33   =0,0,($P33   /$E33   )*100)</f>
        <v>91.677852348993298</v>
      </c>
      <c r="U33" s="54">
        <f>IF($E33   =0,0,($Q33   /$E33   )*100)</f>
        <v>92.195771812080537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3752000</v>
      </c>
      <c r="C35" s="92">
        <v>-752000</v>
      </c>
      <c r="D35" s="92"/>
      <c r="E35" s="92">
        <f t="shared" ref="E35:E40" si="18">$B35      +$C35      +$D35</f>
        <v>3000000</v>
      </c>
      <c r="F35" s="93">
        <v>3000000</v>
      </c>
      <c r="G35" s="94">
        <v>3000000</v>
      </c>
      <c r="H35" s="93"/>
      <c r="I35" s="94">
        <v>397632</v>
      </c>
      <c r="J35" s="93">
        <v>2472000</v>
      </c>
      <c r="K35" s="94">
        <v>1386278</v>
      </c>
      <c r="L35" s="93">
        <v>528000</v>
      </c>
      <c r="M35" s="94">
        <v>430724</v>
      </c>
      <c r="N35" s="93"/>
      <c r="O35" s="94">
        <v>785365</v>
      </c>
      <c r="P35" s="93">
        <f t="shared" ref="P35:P40" si="19">$H35      +$J35      +$L35      +$N35</f>
        <v>3000000</v>
      </c>
      <c r="Q35" s="94">
        <f t="shared" ref="Q35:Q40" si="20">$I35      +$K35      +$M35      +$O35</f>
        <v>2999999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82.336020282129624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99.999966666666666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7991000</v>
      </c>
      <c r="C36" s="92">
        <v>-515000</v>
      </c>
      <c r="D36" s="92"/>
      <c r="E36" s="92">
        <f t="shared" si="18"/>
        <v>7476000</v>
      </c>
      <c r="F36" s="93">
        <v>7476000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11743000</v>
      </c>
      <c r="C40" s="95">
        <f>SUM(C35:C39)</f>
        <v>-1267000</v>
      </c>
      <c r="D40" s="95"/>
      <c r="E40" s="95">
        <f t="shared" si="18"/>
        <v>10476000</v>
      </c>
      <c r="F40" s="96">
        <f t="shared" ref="F40:O40" si="25">SUM(F35:F39)</f>
        <v>10476000</v>
      </c>
      <c r="G40" s="97">
        <f t="shared" si="25"/>
        <v>3000000</v>
      </c>
      <c r="H40" s="96">
        <f t="shared" si="25"/>
        <v>0</v>
      </c>
      <c r="I40" s="97">
        <f t="shared" si="25"/>
        <v>397632</v>
      </c>
      <c r="J40" s="96">
        <f t="shared" si="25"/>
        <v>2472000</v>
      </c>
      <c r="K40" s="97">
        <f t="shared" si="25"/>
        <v>1386278</v>
      </c>
      <c r="L40" s="96">
        <f t="shared" si="25"/>
        <v>528000</v>
      </c>
      <c r="M40" s="97">
        <f t="shared" si="25"/>
        <v>430724</v>
      </c>
      <c r="N40" s="96">
        <f t="shared" si="25"/>
        <v>0</v>
      </c>
      <c r="O40" s="97">
        <f t="shared" si="25"/>
        <v>785365</v>
      </c>
      <c r="P40" s="96">
        <f t="shared" si="19"/>
        <v>3000000</v>
      </c>
      <c r="Q40" s="97">
        <f t="shared" si="20"/>
        <v>2999999</v>
      </c>
      <c r="R40" s="52">
        <f t="shared" si="21"/>
        <v>-100</v>
      </c>
      <c r="S40" s="53">
        <f t="shared" si="22"/>
        <v>82.336020282129624</v>
      </c>
      <c r="T40" s="52">
        <f>IF((+$E35+$E38) =0,0,(P40   /(+$E35+$E38) )*100)</f>
        <v>100</v>
      </c>
      <c r="U40" s="54">
        <f>IF((+$E35+$E38) =0,0,(Q40   /(+$E35+$E38) )*100)</f>
        <v>99.999966666666666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22533000</v>
      </c>
      <c r="C67" s="104">
        <f>SUM(C9:C14,C17:C23,C26:C29,C32,C35:C39,C42:C52,C55:C58,C61:C65)</f>
        <v>19063000</v>
      </c>
      <c r="D67" s="104"/>
      <c r="E67" s="104">
        <f t="shared" si="35"/>
        <v>41596000</v>
      </c>
      <c r="F67" s="105">
        <f t="shared" ref="F67:O67" si="43">SUM(F9:F14,F17:F23,F26:F29,F32,F35:F39,F42:F52,F55:F58,F61:F65)</f>
        <v>41596000</v>
      </c>
      <c r="G67" s="106">
        <f t="shared" si="43"/>
        <v>34120000</v>
      </c>
      <c r="H67" s="105">
        <f t="shared" si="43"/>
        <v>2936000</v>
      </c>
      <c r="I67" s="106">
        <f t="shared" si="43"/>
        <v>3726301</v>
      </c>
      <c r="J67" s="105">
        <f t="shared" si="43"/>
        <v>6577000</v>
      </c>
      <c r="K67" s="106">
        <f t="shared" si="43"/>
        <v>6066338</v>
      </c>
      <c r="L67" s="105">
        <f t="shared" si="43"/>
        <v>1870000</v>
      </c>
      <c r="M67" s="106">
        <f t="shared" si="43"/>
        <v>1850931</v>
      </c>
      <c r="N67" s="105">
        <f t="shared" si="43"/>
        <v>1258000</v>
      </c>
      <c r="O67" s="106">
        <f t="shared" si="43"/>
        <v>8471799</v>
      </c>
      <c r="P67" s="105">
        <f t="shared" si="36"/>
        <v>12641000</v>
      </c>
      <c r="Q67" s="106">
        <f t="shared" si="37"/>
        <v>20115369</v>
      </c>
      <c r="R67" s="61">
        <f t="shared" si="38"/>
        <v>-32.727272727272727</v>
      </c>
      <c r="S67" s="62">
        <f t="shared" si="39"/>
        <v>357.70474426113128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37.04865181711606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58.954774325908552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26163000</v>
      </c>
      <c r="C69" s="92">
        <v>-1750000</v>
      </c>
      <c r="D69" s="92"/>
      <c r="E69" s="92">
        <f>$B69      +$C69      +$D69</f>
        <v>24413000</v>
      </c>
      <c r="F69" s="93">
        <v>24413000</v>
      </c>
      <c r="G69" s="94">
        <v>24413000</v>
      </c>
      <c r="H69" s="93">
        <v>7894000</v>
      </c>
      <c r="I69" s="94">
        <v>9763179</v>
      </c>
      <c r="J69" s="93">
        <v>10295000</v>
      </c>
      <c r="K69" s="94">
        <v>9156816</v>
      </c>
      <c r="L69" s="93">
        <v>4150000</v>
      </c>
      <c r="M69" s="94">
        <v>4479746</v>
      </c>
      <c r="N69" s="93">
        <v>2074000</v>
      </c>
      <c r="O69" s="94">
        <v>3708787</v>
      </c>
      <c r="P69" s="93">
        <f>$H69      +$J69      +$L69      +$N69</f>
        <v>24413000</v>
      </c>
      <c r="Q69" s="94">
        <f>$I69      +$K69      +$M69      +$O69</f>
        <v>27108528</v>
      </c>
      <c r="R69" s="48">
        <f>IF(($L69      =0),0,((($N69      -$L69      )/$L69      )*100))</f>
        <v>-50.024096385542173</v>
      </c>
      <c r="S69" s="49">
        <f>IF(($M69      =0),0,((($O69      -$M69      )/$M69      )*100))</f>
        <v>-17.209881988844902</v>
      </c>
      <c r="T69" s="48">
        <f>IF(($E69      =0),0,(($P69      /$E69      )*100))</f>
        <v>100</v>
      </c>
      <c r="U69" s="50">
        <f>IF(($E69      =0),0,(($Q69      /$E69      )*100))</f>
        <v>111.04136320812681</v>
      </c>
      <c r="V69" s="93">
        <v>4285000</v>
      </c>
      <c r="W69" s="94">
        <v>4285000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26163000</v>
      </c>
      <c r="C71" s="101">
        <f>SUM(C69:C70)</f>
        <v>-1750000</v>
      </c>
      <c r="D71" s="101"/>
      <c r="E71" s="101">
        <f>$B71      +$C71      +$D71</f>
        <v>24413000</v>
      </c>
      <c r="F71" s="102">
        <f t="shared" ref="F71:O71" si="44">SUM(F69:F70)</f>
        <v>24413000</v>
      </c>
      <c r="G71" s="103">
        <f t="shared" si="44"/>
        <v>24413000</v>
      </c>
      <c r="H71" s="102">
        <f t="shared" si="44"/>
        <v>7894000</v>
      </c>
      <c r="I71" s="103">
        <f t="shared" si="44"/>
        <v>9763179</v>
      </c>
      <c r="J71" s="102">
        <f t="shared" si="44"/>
        <v>10295000</v>
      </c>
      <c r="K71" s="103">
        <f t="shared" si="44"/>
        <v>9156816</v>
      </c>
      <c r="L71" s="102">
        <f t="shared" si="44"/>
        <v>4150000</v>
      </c>
      <c r="M71" s="103">
        <f t="shared" si="44"/>
        <v>4479746</v>
      </c>
      <c r="N71" s="102">
        <f t="shared" si="44"/>
        <v>2074000</v>
      </c>
      <c r="O71" s="103">
        <f t="shared" si="44"/>
        <v>3708787</v>
      </c>
      <c r="P71" s="102">
        <f>$H71      +$J71      +$L71      +$N71</f>
        <v>24413000</v>
      </c>
      <c r="Q71" s="103">
        <f>$I71      +$K71      +$M71      +$O71</f>
        <v>27108528</v>
      </c>
      <c r="R71" s="57">
        <f>IF(($L71      =0),0,((($N71      -$L71      )/$L71      )*100))</f>
        <v>-50.024096385542173</v>
      </c>
      <c r="S71" s="58">
        <f>IF(($M71      =0),0,((($O71      -$M71      )/$M71      )*100))</f>
        <v>-17.209881988844902</v>
      </c>
      <c r="T71" s="57">
        <f>IF(($E69      =0),0,(($P69      /$E69      )*100))</f>
        <v>100</v>
      </c>
      <c r="U71" s="59">
        <f>IF($E69   =0,0,($Q69   /$E69 )*100)</f>
        <v>111.04136320812681</v>
      </c>
      <c r="V71" s="102">
        <f>SUM(V69:V70)</f>
        <v>4285000</v>
      </c>
      <c r="W71" s="103">
        <f>SUM(W69:W70)</f>
        <v>4285000</v>
      </c>
    </row>
    <row r="72" spans="1:23" ht="12.95" customHeight="1" x14ac:dyDescent="0.2">
      <c r="A72" s="60" t="s">
        <v>87</v>
      </c>
      <c r="B72" s="104">
        <f>SUM(B69:B70)</f>
        <v>26163000</v>
      </c>
      <c r="C72" s="104">
        <f>SUM(C69:C70)</f>
        <v>-1750000</v>
      </c>
      <c r="D72" s="104"/>
      <c r="E72" s="104">
        <f>$B72      +$C72      +$D72</f>
        <v>24413000</v>
      </c>
      <c r="F72" s="105">
        <f t="shared" ref="F72:O72" si="45">SUM(F69:F70)</f>
        <v>24413000</v>
      </c>
      <c r="G72" s="106">
        <f t="shared" si="45"/>
        <v>24413000</v>
      </c>
      <c r="H72" s="105">
        <f t="shared" si="45"/>
        <v>7894000</v>
      </c>
      <c r="I72" s="106">
        <f t="shared" si="45"/>
        <v>9763179</v>
      </c>
      <c r="J72" s="105">
        <f t="shared" si="45"/>
        <v>10295000</v>
      </c>
      <c r="K72" s="106">
        <f t="shared" si="45"/>
        <v>9156816</v>
      </c>
      <c r="L72" s="105">
        <f t="shared" si="45"/>
        <v>4150000</v>
      </c>
      <c r="M72" s="106">
        <f t="shared" si="45"/>
        <v>4479746</v>
      </c>
      <c r="N72" s="105">
        <f t="shared" si="45"/>
        <v>2074000</v>
      </c>
      <c r="O72" s="106">
        <f t="shared" si="45"/>
        <v>3708787</v>
      </c>
      <c r="P72" s="105">
        <f>$H72      +$J72      +$L72      +$N72</f>
        <v>24413000</v>
      </c>
      <c r="Q72" s="106">
        <f>$I72      +$K72      +$M72      +$O72</f>
        <v>27108528</v>
      </c>
      <c r="R72" s="61">
        <f>IF(($L72      =0),0,((($N72      -$L72      )/$L72      )*100))</f>
        <v>-50.024096385542173</v>
      </c>
      <c r="S72" s="62">
        <f>IF(($M72      =0),0,((($O72      -$M72      )/$M72      )*100))</f>
        <v>-17.209881988844902</v>
      </c>
      <c r="T72" s="61">
        <f>IF(($E69      =0),0,(($P69      /$E69      )*100))</f>
        <v>100</v>
      </c>
      <c r="U72" s="65">
        <f>IF($E69   =0,0,($Q69   /$E69 )*100)</f>
        <v>111.04136320812681</v>
      </c>
      <c r="V72" s="105">
        <f>SUM(V69:V70)</f>
        <v>4285000</v>
      </c>
      <c r="W72" s="106">
        <f>SUM(W69:W70)</f>
        <v>4285000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48696000</v>
      </c>
      <c r="C73" s="104">
        <f>SUM(C9:C14,C17:C23,C26:C29,C32,C35:C39,C42:C52,C55:C58,C61:C65,C69:C70)</f>
        <v>17313000</v>
      </c>
      <c r="D73" s="104"/>
      <c r="E73" s="104">
        <f>$B73      +$C73      +$D73</f>
        <v>66009000</v>
      </c>
      <c r="F73" s="105">
        <f t="shared" ref="F73:O73" si="46">SUM(F9:F14,F17:F23,F26:F29,F32,F35:F39,F42:F52,F55:F58,F61:F65,F69:F70)</f>
        <v>66009000</v>
      </c>
      <c r="G73" s="106">
        <f t="shared" si="46"/>
        <v>58533000</v>
      </c>
      <c r="H73" s="105">
        <f t="shared" si="46"/>
        <v>10830000</v>
      </c>
      <c r="I73" s="106">
        <f t="shared" si="46"/>
        <v>13489480</v>
      </c>
      <c r="J73" s="105">
        <f t="shared" si="46"/>
        <v>16872000</v>
      </c>
      <c r="K73" s="106">
        <f t="shared" si="46"/>
        <v>15223154</v>
      </c>
      <c r="L73" s="105">
        <f t="shared" si="46"/>
        <v>6020000</v>
      </c>
      <c r="M73" s="106">
        <f t="shared" si="46"/>
        <v>6330677</v>
      </c>
      <c r="N73" s="105">
        <f t="shared" si="46"/>
        <v>3332000</v>
      </c>
      <c r="O73" s="106">
        <f t="shared" si="46"/>
        <v>12180586</v>
      </c>
      <c r="P73" s="105">
        <f>$H73      +$J73      +$L73      +$N73</f>
        <v>37054000</v>
      </c>
      <c r="Q73" s="106">
        <f>$I73      +$K73      +$M73      +$O73</f>
        <v>47223897</v>
      </c>
      <c r="R73" s="61">
        <f>IF(($L73      =0),0,((($N73      -$L73      )/$L73      )*100))</f>
        <v>-44.651162790697676</v>
      </c>
      <c r="S73" s="62">
        <f>IF(($M73      =0),0,((($O73      -$M73      )/$M73      )*100))</f>
        <v>92.405741123737641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63.304460731553135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80.679098969811903</v>
      </c>
      <c r="V73" s="105">
        <f>SUM(V9:V14,V17:V23,V26:V29,V32,V35:V39,V42:V52,V55:V58,V61:V65,V69:V70)</f>
        <v>4285000</v>
      </c>
      <c r="W73" s="106">
        <f>SUM(W9:W14,W17:W23,W26:W29,W32,W35:W39,W42:W52,W55:W58,W61:W65,W69:W70)</f>
        <v>4285000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YUj6Ht9tC6UbjWxFA0BfSaBUaBajFKieueZyXJGhL3HR+lw+dwerUkGXQu3zMXQbOaQXQWjXeSQGGfTyFw5CQQ==" saltValue="j6vWNsNOAZyeOjrPBzWYd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111000</v>
      </c>
      <c r="I10" s="94">
        <v>1415577</v>
      </c>
      <c r="J10" s="93">
        <v>1549000</v>
      </c>
      <c r="K10" s="94">
        <v>299065</v>
      </c>
      <c r="L10" s="93">
        <v>156000</v>
      </c>
      <c r="M10" s="94">
        <v>72627</v>
      </c>
      <c r="N10" s="93">
        <v>29000</v>
      </c>
      <c r="O10" s="94">
        <v>431295</v>
      </c>
      <c r="P10" s="93">
        <f t="shared" ref="P10:P15" si="1">$H10      +$J10      +$L10      +$N10</f>
        <v>1845000</v>
      </c>
      <c r="Q10" s="94">
        <f t="shared" ref="Q10:Q15" si="2">$I10      +$K10      +$M10      +$O10</f>
        <v>2218564</v>
      </c>
      <c r="R10" s="48">
        <f t="shared" ref="R10:R15" si="3">IF(($L10      =0),0,((($N10      -$L10      )/$L10      )*100))</f>
        <v>-81.410256410256409</v>
      </c>
      <c r="S10" s="49">
        <f t="shared" ref="S10:S15" si="4">IF(($M10      =0),0,((($O10      -$M10      )/$M10      )*100))</f>
        <v>493.8493948531538</v>
      </c>
      <c r="T10" s="48">
        <f t="shared" ref="T10:T14" si="5">IF(($E10      =0),0,(($P10      /$E10      )*100))</f>
        <v>64.736842105263165</v>
      </c>
      <c r="U10" s="50">
        <f t="shared" ref="U10:U14" si="6">IF(($E10      =0),0,(($Q10      /$E10      )*100))</f>
        <v>77.84435087719298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111000</v>
      </c>
      <c r="I15" s="97">
        <f t="shared" si="7"/>
        <v>1415577</v>
      </c>
      <c r="J15" s="96">
        <f t="shared" si="7"/>
        <v>1549000</v>
      </c>
      <c r="K15" s="97">
        <f t="shared" si="7"/>
        <v>299065</v>
      </c>
      <c r="L15" s="96">
        <f t="shared" si="7"/>
        <v>156000</v>
      </c>
      <c r="M15" s="97">
        <f t="shared" si="7"/>
        <v>72627</v>
      </c>
      <c r="N15" s="96">
        <f t="shared" si="7"/>
        <v>29000</v>
      </c>
      <c r="O15" s="97">
        <f t="shared" si="7"/>
        <v>431295</v>
      </c>
      <c r="P15" s="96">
        <f t="shared" si="1"/>
        <v>1845000</v>
      </c>
      <c r="Q15" s="97">
        <f t="shared" si="2"/>
        <v>2218564</v>
      </c>
      <c r="R15" s="52">
        <f t="shared" si="3"/>
        <v>-81.410256410256409</v>
      </c>
      <c r="S15" s="53">
        <f t="shared" si="4"/>
        <v>493.8493948531538</v>
      </c>
      <c r="T15" s="52">
        <f>IF((SUM($E9:$E13))=0,0,(P15/(SUM($E9:$E13))*100))</f>
        <v>64.736842105263165</v>
      </c>
      <c r="U15" s="54">
        <f>IF((SUM($E9:$E13))=0,0,(Q15/(SUM($E9:$E13))*100))</f>
        <v>77.84435087719298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36534000</v>
      </c>
      <c r="D21" s="92"/>
      <c r="E21" s="92">
        <f t="shared" si="8"/>
        <v>36534000</v>
      </c>
      <c r="F21" s="93">
        <v>36534000</v>
      </c>
      <c r="G21" s="94">
        <v>36534000</v>
      </c>
      <c r="H21" s="93"/>
      <c r="I21" s="94"/>
      <c r="J21" s="93"/>
      <c r="K21" s="94"/>
      <c r="L21" s="93"/>
      <c r="M21" s="94">
        <v>2739560</v>
      </c>
      <c r="N21" s="93"/>
      <c r="O21" s="94">
        <v>28785756</v>
      </c>
      <c r="P21" s="93">
        <f t="shared" si="9"/>
        <v>0</v>
      </c>
      <c r="Q21" s="94">
        <f t="shared" si="10"/>
        <v>31525316</v>
      </c>
      <c r="R21" s="48">
        <f t="shared" si="11"/>
        <v>0</v>
      </c>
      <c r="S21" s="49">
        <f t="shared" si="12"/>
        <v>950.74376907240583</v>
      </c>
      <c r="T21" s="48">
        <f t="shared" si="13"/>
        <v>0</v>
      </c>
      <c r="U21" s="50">
        <f t="shared" si="14"/>
        <v>86.290348716264305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36534000</v>
      </c>
      <c r="D24" s="95"/>
      <c r="E24" s="95">
        <f t="shared" si="8"/>
        <v>36534000</v>
      </c>
      <c r="F24" s="96">
        <f t="shared" ref="F24:O24" si="15">SUM(F17:F23)</f>
        <v>36534000</v>
      </c>
      <c r="G24" s="97">
        <f t="shared" si="15"/>
        <v>36534000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2739560</v>
      </c>
      <c r="N24" s="96">
        <f t="shared" si="15"/>
        <v>0</v>
      </c>
      <c r="O24" s="97">
        <f t="shared" si="15"/>
        <v>28785756</v>
      </c>
      <c r="P24" s="96">
        <f t="shared" si="9"/>
        <v>0</v>
      </c>
      <c r="Q24" s="97">
        <f t="shared" si="10"/>
        <v>31525316</v>
      </c>
      <c r="R24" s="52">
        <f t="shared" si="11"/>
        <v>0</v>
      </c>
      <c r="S24" s="53">
        <f t="shared" si="12"/>
        <v>950.74376907240583</v>
      </c>
      <c r="T24" s="52">
        <f>IF(($E24-$E19-$E23)   =0,0,($P24   /($E24-$E19-$E23)   )*100)</f>
        <v>0</v>
      </c>
      <c r="U24" s="54">
        <f>IF(($E24-$E19-$E23)   =0,0,($Q24   /($E24-$E19-$E23)   )*100)</f>
        <v>86.290348716264305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3885000</v>
      </c>
      <c r="C32" s="92"/>
      <c r="D32" s="92"/>
      <c r="E32" s="92">
        <f>$B32      +$C32      +$D32</f>
        <v>3885000</v>
      </c>
      <c r="F32" s="93">
        <v>3885000</v>
      </c>
      <c r="G32" s="94">
        <v>3885000</v>
      </c>
      <c r="H32" s="93">
        <v>1132000</v>
      </c>
      <c r="I32" s="94">
        <v>1232500</v>
      </c>
      <c r="J32" s="93">
        <v>1587000</v>
      </c>
      <c r="K32" s="94">
        <v>1712402</v>
      </c>
      <c r="L32" s="93">
        <v>798000</v>
      </c>
      <c r="M32" s="94">
        <v>723098</v>
      </c>
      <c r="N32" s="93"/>
      <c r="O32" s="94">
        <v>217000</v>
      </c>
      <c r="P32" s="93">
        <f>$H32      +$J32      +$L32      +$N32</f>
        <v>3517000</v>
      </c>
      <c r="Q32" s="94">
        <f>$I32      +$K32      +$M32      +$O32</f>
        <v>3885000</v>
      </c>
      <c r="R32" s="48">
        <f>IF(($L32      =0),0,((($N32      -$L32      )/$L32      )*100))</f>
        <v>-100</v>
      </c>
      <c r="S32" s="49">
        <f>IF(($M32      =0),0,((($O32      -$M32      )/$M32      )*100))</f>
        <v>-69.990236454809718</v>
      </c>
      <c r="T32" s="48">
        <f>IF(($E32      =0),0,(($P32      /$E32      )*100))</f>
        <v>90.527670527670523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3885000</v>
      </c>
      <c r="C33" s="95">
        <f>C32</f>
        <v>0</v>
      </c>
      <c r="D33" s="95"/>
      <c r="E33" s="95">
        <f>$B33      +$C33      +$D33</f>
        <v>3885000</v>
      </c>
      <c r="F33" s="96">
        <f t="shared" ref="F33:O33" si="17">F32</f>
        <v>3885000</v>
      </c>
      <c r="G33" s="97">
        <f t="shared" si="17"/>
        <v>3885000</v>
      </c>
      <c r="H33" s="96">
        <f t="shared" si="17"/>
        <v>1132000</v>
      </c>
      <c r="I33" s="97">
        <f t="shared" si="17"/>
        <v>1232500</v>
      </c>
      <c r="J33" s="96">
        <f t="shared" si="17"/>
        <v>1587000</v>
      </c>
      <c r="K33" s="97">
        <f t="shared" si="17"/>
        <v>1712402</v>
      </c>
      <c r="L33" s="96">
        <f t="shared" si="17"/>
        <v>798000</v>
      </c>
      <c r="M33" s="97">
        <f t="shared" si="17"/>
        <v>723098</v>
      </c>
      <c r="N33" s="96">
        <f t="shared" si="17"/>
        <v>0</v>
      </c>
      <c r="O33" s="97">
        <f t="shared" si="17"/>
        <v>217000</v>
      </c>
      <c r="P33" s="96">
        <f>$H33      +$J33      +$L33      +$N33</f>
        <v>3517000</v>
      </c>
      <c r="Q33" s="97">
        <f>$I33      +$K33      +$M33      +$O33</f>
        <v>3885000</v>
      </c>
      <c r="R33" s="52">
        <f>IF(($L33      =0),0,((($N33      -$L33      )/$L33      )*100))</f>
        <v>-100</v>
      </c>
      <c r="S33" s="53">
        <f>IF(($M33      =0),0,((($O33      -$M33      )/$M33      )*100))</f>
        <v>-69.990236454809718</v>
      </c>
      <c r="T33" s="52">
        <f>IF($E33   =0,0,($P33   /$E33   )*100)</f>
        <v>90.527670527670523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5900000</v>
      </c>
      <c r="C35" s="92"/>
      <c r="D35" s="92"/>
      <c r="E35" s="92">
        <f t="shared" ref="E35:E40" si="18">$B35      +$C35      +$D35</f>
        <v>5900000</v>
      </c>
      <c r="F35" s="93">
        <v>5900000</v>
      </c>
      <c r="G35" s="94">
        <v>5900000</v>
      </c>
      <c r="H35" s="93">
        <v>573000</v>
      </c>
      <c r="I35" s="94">
        <v>2185366</v>
      </c>
      <c r="J35" s="93">
        <v>1612000</v>
      </c>
      <c r="K35" s="94">
        <v>989544</v>
      </c>
      <c r="L35" s="93">
        <v>2289000</v>
      </c>
      <c r="M35" s="94">
        <v>711996</v>
      </c>
      <c r="N35" s="93">
        <v>245000</v>
      </c>
      <c r="O35" s="94">
        <v>1066292</v>
      </c>
      <c r="P35" s="93">
        <f t="shared" ref="P35:P40" si="19">$H35      +$J35      +$L35      +$N35</f>
        <v>4719000</v>
      </c>
      <c r="Q35" s="94">
        <f t="shared" ref="Q35:Q40" si="20">$I35      +$K35      +$M35      +$O35</f>
        <v>4953198</v>
      </c>
      <c r="R35" s="48">
        <f t="shared" ref="R35:R40" si="21">IF(($L35      =0),0,((($N35      -$L35      )/$L35      )*100))</f>
        <v>-89.296636085626915</v>
      </c>
      <c r="S35" s="49">
        <f t="shared" ref="S35:S40" si="22">IF(($M35      =0),0,((($O35      -$M35      )/$M35      )*100))</f>
        <v>49.76095371322311</v>
      </c>
      <c r="T35" s="48">
        <f t="shared" ref="T35:T39" si="23">IF(($E35      =0),0,(($P35      /$E35      )*100))</f>
        <v>79.983050847457633</v>
      </c>
      <c r="U35" s="50">
        <f t="shared" ref="U35:U39" si="24">IF(($E35      =0),0,(($Q35      /$E35      )*100))</f>
        <v>83.952508474576277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48945000</v>
      </c>
      <c r="C36" s="92">
        <v>-15598000</v>
      </c>
      <c r="D36" s="92"/>
      <c r="E36" s="92">
        <f t="shared" si="18"/>
        <v>33347000</v>
      </c>
      <c r="F36" s="93">
        <v>33347000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54845000</v>
      </c>
      <c r="C40" s="95">
        <f>SUM(C35:C39)</f>
        <v>-15598000</v>
      </c>
      <c r="D40" s="95"/>
      <c r="E40" s="95">
        <f t="shared" si="18"/>
        <v>39247000</v>
      </c>
      <c r="F40" s="96">
        <f t="shared" ref="F40:O40" si="25">SUM(F35:F39)</f>
        <v>39247000</v>
      </c>
      <c r="G40" s="97">
        <f t="shared" si="25"/>
        <v>5900000</v>
      </c>
      <c r="H40" s="96">
        <f t="shared" si="25"/>
        <v>573000</v>
      </c>
      <c r="I40" s="97">
        <f t="shared" si="25"/>
        <v>2185366</v>
      </c>
      <c r="J40" s="96">
        <f t="shared" si="25"/>
        <v>1612000</v>
      </c>
      <c r="K40" s="97">
        <f t="shared" si="25"/>
        <v>989544</v>
      </c>
      <c r="L40" s="96">
        <f t="shared" si="25"/>
        <v>2289000</v>
      </c>
      <c r="M40" s="97">
        <f t="shared" si="25"/>
        <v>711996</v>
      </c>
      <c r="N40" s="96">
        <f t="shared" si="25"/>
        <v>245000</v>
      </c>
      <c r="O40" s="97">
        <f t="shared" si="25"/>
        <v>1066292</v>
      </c>
      <c r="P40" s="96">
        <f t="shared" si="19"/>
        <v>4719000</v>
      </c>
      <c r="Q40" s="97">
        <f t="shared" si="20"/>
        <v>4953198</v>
      </c>
      <c r="R40" s="52">
        <f t="shared" si="21"/>
        <v>-89.296636085626915</v>
      </c>
      <c r="S40" s="53">
        <f t="shared" si="22"/>
        <v>49.76095371322311</v>
      </c>
      <c r="T40" s="52">
        <f>IF((+$E35+$E38) =0,0,(P40   /(+$E35+$E38) )*100)</f>
        <v>79.983050847457633</v>
      </c>
      <c r="U40" s="54">
        <f>IF((+$E35+$E38) =0,0,(Q40   /(+$E35+$E38) )*100)</f>
        <v>83.952508474576277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61580000</v>
      </c>
      <c r="C67" s="104">
        <f>SUM(C9:C14,C17:C23,C26:C29,C32,C35:C39,C42:C52,C55:C58,C61:C65)</f>
        <v>20936000</v>
      </c>
      <c r="D67" s="104"/>
      <c r="E67" s="104">
        <f t="shared" si="35"/>
        <v>82516000</v>
      </c>
      <c r="F67" s="105">
        <f t="shared" ref="F67:O67" si="43">SUM(F9:F14,F17:F23,F26:F29,F32,F35:F39,F42:F52,F55:F58,F61:F65)</f>
        <v>82516000</v>
      </c>
      <c r="G67" s="106">
        <f t="shared" si="43"/>
        <v>49169000</v>
      </c>
      <c r="H67" s="105">
        <f t="shared" si="43"/>
        <v>1816000</v>
      </c>
      <c r="I67" s="106">
        <f t="shared" si="43"/>
        <v>4833443</v>
      </c>
      <c r="J67" s="105">
        <f t="shared" si="43"/>
        <v>4748000</v>
      </c>
      <c r="K67" s="106">
        <f t="shared" si="43"/>
        <v>3001011</v>
      </c>
      <c r="L67" s="105">
        <f t="shared" si="43"/>
        <v>3243000</v>
      </c>
      <c r="M67" s="106">
        <f t="shared" si="43"/>
        <v>4247281</v>
      </c>
      <c r="N67" s="105">
        <f t="shared" si="43"/>
        <v>274000</v>
      </c>
      <c r="O67" s="106">
        <f t="shared" si="43"/>
        <v>30500343</v>
      </c>
      <c r="P67" s="105">
        <f t="shared" si="36"/>
        <v>10081000</v>
      </c>
      <c r="Q67" s="106">
        <f t="shared" si="37"/>
        <v>42582078</v>
      </c>
      <c r="R67" s="61">
        <f t="shared" si="38"/>
        <v>-91.551032994141224</v>
      </c>
      <c r="S67" s="62">
        <f t="shared" si="39"/>
        <v>618.11455375803951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20.502755801419596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86.603506274278502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46389000</v>
      </c>
      <c r="C69" s="92">
        <v>-3103000</v>
      </c>
      <c r="D69" s="92"/>
      <c r="E69" s="92">
        <f>$B69      +$C69      +$D69</f>
        <v>43286000</v>
      </c>
      <c r="F69" s="93">
        <v>43286000</v>
      </c>
      <c r="G69" s="94">
        <v>43286000</v>
      </c>
      <c r="H69" s="93">
        <v>6949000</v>
      </c>
      <c r="I69" s="94">
        <v>6634190</v>
      </c>
      <c r="J69" s="93">
        <v>18666000</v>
      </c>
      <c r="K69" s="94">
        <v>15022829</v>
      </c>
      <c r="L69" s="93">
        <v>14897000</v>
      </c>
      <c r="M69" s="94">
        <v>5026738</v>
      </c>
      <c r="N69" s="93">
        <v>2606000</v>
      </c>
      <c r="O69" s="94">
        <v>1802713</v>
      </c>
      <c r="P69" s="93">
        <f>$H69      +$J69      +$L69      +$N69</f>
        <v>43118000</v>
      </c>
      <c r="Q69" s="94">
        <f>$I69      +$K69      +$M69      +$O69</f>
        <v>28486470</v>
      </c>
      <c r="R69" s="48">
        <f>IF(($L69      =0),0,((($N69      -$L69      )/$L69      )*100))</f>
        <v>-82.506544941934621</v>
      </c>
      <c r="S69" s="49">
        <f>IF(($M69      =0),0,((($O69      -$M69      )/$M69      )*100))</f>
        <v>-64.137518207632866</v>
      </c>
      <c r="T69" s="48">
        <f>IF(($E69      =0),0,(($P69      /$E69      )*100))</f>
        <v>99.611883749942237</v>
      </c>
      <c r="U69" s="50">
        <f>IF(($E69      =0),0,(($Q69      /$E69      )*100))</f>
        <v>65.809892343944924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46389000</v>
      </c>
      <c r="C71" s="101">
        <f>SUM(C69:C70)</f>
        <v>-3103000</v>
      </c>
      <c r="D71" s="101"/>
      <c r="E71" s="101">
        <f>$B71      +$C71      +$D71</f>
        <v>43286000</v>
      </c>
      <c r="F71" s="102">
        <f t="shared" ref="F71:O71" si="44">SUM(F69:F70)</f>
        <v>43286000</v>
      </c>
      <c r="G71" s="103">
        <f t="shared" si="44"/>
        <v>43286000</v>
      </c>
      <c r="H71" s="102">
        <f t="shared" si="44"/>
        <v>6949000</v>
      </c>
      <c r="I71" s="103">
        <f t="shared" si="44"/>
        <v>6634190</v>
      </c>
      <c r="J71" s="102">
        <f t="shared" si="44"/>
        <v>18666000</v>
      </c>
      <c r="K71" s="103">
        <f t="shared" si="44"/>
        <v>15022829</v>
      </c>
      <c r="L71" s="102">
        <f t="shared" si="44"/>
        <v>14897000</v>
      </c>
      <c r="M71" s="103">
        <f t="shared" si="44"/>
        <v>5026738</v>
      </c>
      <c r="N71" s="102">
        <f t="shared" si="44"/>
        <v>2606000</v>
      </c>
      <c r="O71" s="103">
        <f t="shared" si="44"/>
        <v>1802713</v>
      </c>
      <c r="P71" s="102">
        <f>$H71      +$J71      +$L71      +$N71</f>
        <v>43118000</v>
      </c>
      <c r="Q71" s="103">
        <f>$I71      +$K71      +$M71      +$O71</f>
        <v>28486470</v>
      </c>
      <c r="R71" s="57">
        <f>IF(($L71      =0),0,((($N71      -$L71      )/$L71      )*100))</f>
        <v>-82.506544941934621</v>
      </c>
      <c r="S71" s="58">
        <f>IF(($M71      =0),0,((($O71      -$M71      )/$M71      )*100))</f>
        <v>-64.137518207632866</v>
      </c>
      <c r="T71" s="57">
        <f>IF(($E69      =0),0,(($P69      /$E69      )*100))</f>
        <v>99.611883749942237</v>
      </c>
      <c r="U71" s="59">
        <f>IF($E69   =0,0,($Q69   /$E69 )*100)</f>
        <v>65.809892343944924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46389000</v>
      </c>
      <c r="C72" s="104">
        <f>SUM(C69:C70)</f>
        <v>-3103000</v>
      </c>
      <c r="D72" s="104"/>
      <c r="E72" s="104">
        <f>$B72      +$C72      +$D72</f>
        <v>43286000</v>
      </c>
      <c r="F72" s="105">
        <f t="shared" ref="F72:O72" si="45">SUM(F69:F70)</f>
        <v>43286000</v>
      </c>
      <c r="G72" s="106">
        <f t="shared" si="45"/>
        <v>43286000</v>
      </c>
      <c r="H72" s="105">
        <f t="shared" si="45"/>
        <v>6949000</v>
      </c>
      <c r="I72" s="106">
        <f t="shared" si="45"/>
        <v>6634190</v>
      </c>
      <c r="J72" s="105">
        <f t="shared" si="45"/>
        <v>18666000</v>
      </c>
      <c r="K72" s="106">
        <f t="shared" si="45"/>
        <v>15022829</v>
      </c>
      <c r="L72" s="105">
        <f t="shared" si="45"/>
        <v>14897000</v>
      </c>
      <c r="M72" s="106">
        <f t="shared" si="45"/>
        <v>5026738</v>
      </c>
      <c r="N72" s="105">
        <f t="shared" si="45"/>
        <v>2606000</v>
      </c>
      <c r="O72" s="106">
        <f t="shared" si="45"/>
        <v>1802713</v>
      </c>
      <c r="P72" s="105">
        <f>$H72      +$J72      +$L72      +$N72</f>
        <v>43118000</v>
      </c>
      <c r="Q72" s="106">
        <f>$I72      +$K72      +$M72      +$O72</f>
        <v>28486470</v>
      </c>
      <c r="R72" s="61">
        <f>IF(($L72      =0),0,((($N72      -$L72      )/$L72      )*100))</f>
        <v>-82.506544941934621</v>
      </c>
      <c r="S72" s="62">
        <f>IF(($M72      =0),0,((($O72      -$M72      )/$M72      )*100))</f>
        <v>-64.137518207632866</v>
      </c>
      <c r="T72" s="61">
        <f>IF(($E69      =0),0,(($P69      /$E69      )*100))</f>
        <v>99.611883749942237</v>
      </c>
      <c r="U72" s="65">
        <f>IF($E69   =0,0,($Q69   /$E69 )*100)</f>
        <v>65.809892343944924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107969000</v>
      </c>
      <c r="C73" s="104">
        <f>SUM(C9:C14,C17:C23,C26:C29,C32,C35:C39,C42:C52,C55:C58,C61:C65,C69:C70)</f>
        <v>17833000</v>
      </c>
      <c r="D73" s="104"/>
      <c r="E73" s="104">
        <f>$B73      +$C73      +$D73</f>
        <v>125802000</v>
      </c>
      <c r="F73" s="105">
        <f t="shared" ref="F73:O73" si="46">SUM(F9:F14,F17:F23,F26:F29,F32,F35:F39,F42:F52,F55:F58,F61:F65,F69:F70)</f>
        <v>125802000</v>
      </c>
      <c r="G73" s="106">
        <f t="shared" si="46"/>
        <v>92455000</v>
      </c>
      <c r="H73" s="105">
        <f t="shared" si="46"/>
        <v>8765000</v>
      </c>
      <c r="I73" s="106">
        <f t="shared" si="46"/>
        <v>11467633</v>
      </c>
      <c r="J73" s="105">
        <f t="shared" si="46"/>
        <v>23414000</v>
      </c>
      <c r="K73" s="106">
        <f t="shared" si="46"/>
        <v>18023840</v>
      </c>
      <c r="L73" s="105">
        <f t="shared" si="46"/>
        <v>18140000</v>
      </c>
      <c r="M73" s="106">
        <f t="shared" si="46"/>
        <v>9274019</v>
      </c>
      <c r="N73" s="105">
        <f t="shared" si="46"/>
        <v>2880000</v>
      </c>
      <c r="O73" s="106">
        <f t="shared" si="46"/>
        <v>32303056</v>
      </c>
      <c r="P73" s="105">
        <f>$H73      +$J73      +$L73      +$N73</f>
        <v>53199000</v>
      </c>
      <c r="Q73" s="106">
        <f>$I73      +$K73      +$M73      +$O73</f>
        <v>71068548</v>
      </c>
      <c r="R73" s="61">
        <f>IF(($L73      =0),0,((($N73      -$L73      )/$L73      )*100))</f>
        <v>-84.123484013230438</v>
      </c>
      <c r="S73" s="62">
        <f>IF(($M73      =0),0,((($O73      -$M73      )/$M73      )*100))</f>
        <v>248.31776816502099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57.540425071656486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76.868258071494239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eVVpuZEIfvej29bwnuF5V02jkIhrz7VCxaiQjcgC5sNRiPHYwsMuEnpW2S7YBD/1vCvYS0GyYSoDh/MXYgaRfw==" saltValue="ygKs0KZ4zhg2yNBCNPpO/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1250000</v>
      </c>
      <c r="C10" s="92"/>
      <c r="D10" s="92"/>
      <c r="E10" s="92">
        <f t="shared" ref="E10:E15" si="0">$B10      +$C10      +$D10</f>
        <v>1250000</v>
      </c>
      <c r="F10" s="93">
        <v>1250000</v>
      </c>
      <c r="G10" s="94">
        <v>1250000</v>
      </c>
      <c r="H10" s="93">
        <v>335000</v>
      </c>
      <c r="I10" s="94">
        <v>382700</v>
      </c>
      <c r="J10" s="93">
        <v>90000</v>
      </c>
      <c r="K10" s="94">
        <v>376981</v>
      </c>
      <c r="L10" s="93">
        <v>470000</v>
      </c>
      <c r="M10" s="94">
        <v>183703</v>
      </c>
      <c r="N10" s="93">
        <v>316000</v>
      </c>
      <c r="O10" s="94">
        <v>350788</v>
      </c>
      <c r="P10" s="93">
        <f t="shared" ref="P10:P15" si="1">$H10      +$J10      +$L10      +$N10</f>
        <v>1211000</v>
      </c>
      <c r="Q10" s="94">
        <f t="shared" ref="Q10:Q15" si="2">$I10      +$K10      +$M10      +$O10</f>
        <v>1294172</v>
      </c>
      <c r="R10" s="48">
        <f t="shared" ref="R10:R15" si="3">IF(($L10      =0),0,((($N10      -$L10      )/$L10      )*100))</f>
        <v>-32.765957446808507</v>
      </c>
      <c r="S10" s="49">
        <f t="shared" ref="S10:S15" si="4">IF(($M10      =0),0,((($O10      -$M10      )/$M10      )*100))</f>
        <v>90.953876637833901</v>
      </c>
      <c r="T10" s="48">
        <f t="shared" ref="T10:T14" si="5">IF(($E10      =0),0,(($P10      /$E10      )*100))</f>
        <v>96.88</v>
      </c>
      <c r="U10" s="50">
        <f t="shared" ref="U10:U14" si="6">IF(($E10      =0),0,(($Q10      /$E10      )*100))</f>
        <v>103.53376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1250000</v>
      </c>
      <c r="C15" s="95">
        <f>SUM(C9:C14)</f>
        <v>0</v>
      </c>
      <c r="D15" s="95"/>
      <c r="E15" s="95">
        <f t="shared" si="0"/>
        <v>1250000</v>
      </c>
      <c r="F15" s="96">
        <f t="shared" ref="F15:O15" si="7">SUM(F9:F14)</f>
        <v>1250000</v>
      </c>
      <c r="G15" s="97">
        <f t="shared" si="7"/>
        <v>1250000</v>
      </c>
      <c r="H15" s="96">
        <f t="shared" si="7"/>
        <v>335000</v>
      </c>
      <c r="I15" s="97">
        <f t="shared" si="7"/>
        <v>382700</v>
      </c>
      <c r="J15" s="96">
        <f t="shared" si="7"/>
        <v>90000</v>
      </c>
      <c r="K15" s="97">
        <f t="shared" si="7"/>
        <v>376981</v>
      </c>
      <c r="L15" s="96">
        <f t="shared" si="7"/>
        <v>470000</v>
      </c>
      <c r="M15" s="97">
        <f t="shared" si="7"/>
        <v>183703</v>
      </c>
      <c r="N15" s="96">
        <f t="shared" si="7"/>
        <v>316000</v>
      </c>
      <c r="O15" s="97">
        <f t="shared" si="7"/>
        <v>350788</v>
      </c>
      <c r="P15" s="96">
        <f t="shared" si="1"/>
        <v>1211000</v>
      </c>
      <c r="Q15" s="97">
        <f t="shared" si="2"/>
        <v>1294172</v>
      </c>
      <c r="R15" s="52">
        <f t="shared" si="3"/>
        <v>-32.765957446808507</v>
      </c>
      <c r="S15" s="53">
        <f t="shared" si="4"/>
        <v>90.953876637833901</v>
      </c>
      <c r="T15" s="52">
        <f>IF((SUM($E9:$E13))=0,0,(P15/(SUM($E9:$E13))*100))</f>
        <v>96.88</v>
      </c>
      <c r="U15" s="54">
        <f>IF((SUM($E9:$E13))=0,0,(Q15/(SUM($E9:$E13))*100))</f>
        <v>103.53376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3000000</v>
      </c>
      <c r="C19" s="92"/>
      <c r="D19" s="92"/>
      <c r="E19" s="92">
        <f t="shared" si="8"/>
        <v>3000000</v>
      </c>
      <c r="F19" s="93">
        <v>3000000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3000000</v>
      </c>
      <c r="C24" s="95">
        <f>SUM(C17:C23)</f>
        <v>0</v>
      </c>
      <c r="D24" s="95"/>
      <c r="E24" s="95">
        <f t="shared" si="8"/>
        <v>3000000</v>
      </c>
      <c r="F24" s="96">
        <f t="shared" ref="F24:O24" si="15">SUM(F17:F23)</f>
        <v>3000000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3116000</v>
      </c>
      <c r="C29" s="92">
        <v>429000</v>
      </c>
      <c r="D29" s="92"/>
      <c r="E29" s="92">
        <f>$B29      +$C29      +$D29</f>
        <v>3545000</v>
      </c>
      <c r="F29" s="93">
        <v>3545000</v>
      </c>
      <c r="G29" s="94">
        <v>3545000</v>
      </c>
      <c r="H29" s="93"/>
      <c r="I29" s="94">
        <v>136178</v>
      </c>
      <c r="J29" s="93">
        <v>1588000</v>
      </c>
      <c r="K29" s="94">
        <v>1224047</v>
      </c>
      <c r="L29" s="93">
        <v>456000</v>
      </c>
      <c r="M29" s="94">
        <v>684761</v>
      </c>
      <c r="N29" s="93">
        <v>1499000</v>
      </c>
      <c r="O29" s="94">
        <v>1255710</v>
      </c>
      <c r="P29" s="93">
        <f>$H29      +$J29      +$L29      +$N29</f>
        <v>3543000</v>
      </c>
      <c r="Q29" s="94">
        <f>$I29      +$K29      +$M29      +$O29</f>
        <v>3300696</v>
      </c>
      <c r="R29" s="48">
        <f>IF(($L29      =0),0,((($N29      -$L29      )/$L29      )*100))</f>
        <v>228.7280701754386</v>
      </c>
      <c r="S29" s="49">
        <f>IF(($M29      =0),0,((($O29      -$M29      )/$M29      )*100))</f>
        <v>83.379310445542316</v>
      </c>
      <c r="T29" s="48">
        <f>IF(($E29      =0),0,(($P29      /$E29      )*100))</f>
        <v>99.943582510578281</v>
      </c>
      <c r="U29" s="50">
        <f>IF(($E29      =0),0,(($Q29      /$E29      )*100))</f>
        <v>93.108490832157969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3116000</v>
      </c>
      <c r="C30" s="95">
        <f>SUM(C26:C29)</f>
        <v>429000</v>
      </c>
      <c r="D30" s="95"/>
      <c r="E30" s="95">
        <f>$B30      +$C30      +$D30</f>
        <v>3545000</v>
      </c>
      <c r="F30" s="96">
        <f t="shared" ref="F30:O30" si="16">SUM(F26:F29)</f>
        <v>3545000</v>
      </c>
      <c r="G30" s="97">
        <f t="shared" si="16"/>
        <v>3545000</v>
      </c>
      <c r="H30" s="96">
        <f t="shared" si="16"/>
        <v>0</v>
      </c>
      <c r="I30" s="97">
        <f t="shared" si="16"/>
        <v>136178</v>
      </c>
      <c r="J30" s="96">
        <f t="shared" si="16"/>
        <v>1588000</v>
      </c>
      <c r="K30" s="97">
        <f t="shared" si="16"/>
        <v>1224047</v>
      </c>
      <c r="L30" s="96">
        <f t="shared" si="16"/>
        <v>456000</v>
      </c>
      <c r="M30" s="97">
        <f t="shared" si="16"/>
        <v>684761</v>
      </c>
      <c r="N30" s="96">
        <f t="shared" si="16"/>
        <v>1499000</v>
      </c>
      <c r="O30" s="97">
        <f t="shared" si="16"/>
        <v>1255710</v>
      </c>
      <c r="P30" s="96">
        <f>$H30      +$J30      +$L30      +$N30</f>
        <v>3543000</v>
      </c>
      <c r="Q30" s="97">
        <f>$I30      +$K30      +$M30      +$O30</f>
        <v>3300696</v>
      </c>
      <c r="R30" s="52">
        <f>IF(($L30      =0),0,((($N30      -$L30      )/$L30      )*100))</f>
        <v>228.7280701754386</v>
      </c>
      <c r="S30" s="53">
        <f>IF(($M30      =0),0,((($O30      -$M30      )/$M30      )*100))</f>
        <v>83.379310445542316</v>
      </c>
      <c r="T30" s="52">
        <f>IF($E30   =0,0,($P30   /$E30   )*100)</f>
        <v>99.943582510578281</v>
      </c>
      <c r="U30" s="54">
        <f>IF($E30   =0,0,($Q30   /$E30   )*100)</f>
        <v>93.108490832157969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5579000</v>
      </c>
      <c r="C32" s="92">
        <v>-1674000</v>
      </c>
      <c r="D32" s="92"/>
      <c r="E32" s="92">
        <f>$B32      +$C32      +$D32</f>
        <v>3905000</v>
      </c>
      <c r="F32" s="93">
        <v>3905000</v>
      </c>
      <c r="G32" s="94">
        <v>3905000</v>
      </c>
      <c r="H32" s="93">
        <v>337000</v>
      </c>
      <c r="I32" s="94"/>
      <c r="J32" s="93">
        <v>261000</v>
      </c>
      <c r="K32" s="94">
        <v>1506098</v>
      </c>
      <c r="L32" s="93">
        <v>1542000</v>
      </c>
      <c r="M32" s="94">
        <v>1547216</v>
      </c>
      <c r="N32" s="93">
        <v>852000</v>
      </c>
      <c r="O32" s="94">
        <v>1722599</v>
      </c>
      <c r="P32" s="93">
        <f>$H32      +$J32      +$L32      +$N32</f>
        <v>2992000</v>
      </c>
      <c r="Q32" s="94">
        <f>$I32      +$K32      +$M32      +$O32</f>
        <v>4775913</v>
      </c>
      <c r="R32" s="48">
        <f>IF(($L32      =0),0,((($N32      -$L32      )/$L32      )*100))</f>
        <v>-44.747081712062261</v>
      </c>
      <c r="S32" s="49">
        <f>IF(($M32      =0),0,((($O32      -$M32      )/$M32      )*100))</f>
        <v>11.335392084880198</v>
      </c>
      <c r="T32" s="48">
        <f>IF(($E32      =0),0,(($P32      /$E32      )*100))</f>
        <v>76.619718309859152</v>
      </c>
      <c r="U32" s="50">
        <f>IF(($E32      =0),0,(($Q32      /$E32      )*100))</f>
        <v>122.30250960307299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5579000</v>
      </c>
      <c r="C33" s="95">
        <f>C32</f>
        <v>-1674000</v>
      </c>
      <c r="D33" s="95"/>
      <c r="E33" s="95">
        <f>$B33      +$C33      +$D33</f>
        <v>3905000</v>
      </c>
      <c r="F33" s="96">
        <f t="shared" ref="F33:O33" si="17">F32</f>
        <v>3905000</v>
      </c>
      <c r="G33" s="97">
        <f t="shared" si="17"/>
        <v>3905000</v>
      </c>
      <c r="H33" s="96">
        <f t="shared" si="17"/>
        <v>337000</v>
      </c>
      <c r="I33" s="97">
        <f t="shared" si="17"/>
        <v>0</v>
      </c>
      <c r="J33" s="96">
        <f t="shared" si="17"/>
        <v>261000</v>
      </c>
      <c r="K33" s="97">
        <f t="shared" si="17"/>
        <v>1506098</v>
      </c>
      <c r="L33" s="96">
        <f t="shared" si="17"/>
        <v>1542000</v>
      </c>
      <c r="M33" s="97">
        <f t="shared" si="17"/>
        <v>1547216</v>
      </c>
      <c r="N33" s="96">
        <f t="shared" si="17"/>
        <v>852000</v>
      </c>
      <c r="O33" s="97">
        <f t="shared" si="17"/>
        <v>1722599</v>
      </c>
      <c r="P33" s="96">
        <f>$H33      +$J33      +$L33      +$N33</f>
        <v>2992000</v>
      </c>
      <c r="Q33" s="97">
        <f>$I33      +$K33      +$M33      +$O33</f>
        <v>4775913</v>
      </c>
      <c r="R33" s="52">
        <f>IF(($L33      =0),0,((($N33      -$L33      )/$L33      )*100))</f>
        <v>-44.747081712062261</v>
      </c>
      <c r="S33" s="53">
        <f>IF(($M33      =0),0,((($O33      -$M33      )/$M33      )*100))</f>
        <v>11.335392084880198</v>
      </c>
      <c r="T33" s="52">
        <f>IF($E33   =0,0,($P33   /$E33   )*100)</f>
        <v>76.619718309859152</v>
      </c>
      <c r="U33" s="54">
        <f>IF($E33   =0,0,($Q33   /$E33   )*100)</f>
        <v>122.30250960307299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115000000</v>
      </c>
      <c r="C44" s="92">
        <v>-41863000</v>
      </c>
      <c r="D44" s="92"/>
      <c r="E44" s="92">
        <f t="shared" si="26"/>
        <v>73137000</v>
      </c>
      <c r="F44" s="93">
        <v>73137000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60900000</v>
      </c>
      <c r="C51" s="92">
        <v>6500000</v>
      </c>
      <c r="D51" s="92"/>
      <c r="E51" s="92">
        <f t="shared" si="26"/>
        <v>67400000</v>
      </c>
      <c r="F51" s="93">
        <v>67400000</v>
      </c>
      <c r="G51" s="94">
        <v>67400000</v>
      </c>
      <c r="H51" s="93">
        <v>8939000</v>
      </c>
      <c r="I51" s="94">
        <v>9371158</v>
      </c>
      <c r="J51" s="93">
        <v>16089000</v>
      </c>
      <c r="K51" s="94">
        <v>17645135</v>
      </c>
      <c r="L51" s="93">
        <v>6482000</v>
      </c>
      <c r="M51" s="94">
        <v>6481374</v>
      </c>
      <c r="N51" s="93">
        <v>35412000</v>
      </c>
      <c r="O51" s="94">
        <v>27740090</v>
      </c>
      <c r="P51" s="93">
        <f t="shared" si="27"/>
        <v>66922000</v>
      </c>
      <c r="Q51" s="94">
        <f t="shared" si="28"/>
        <v>61237757</v>
      </c>
      <c r="R51" s="48">
        <f t="shared" si="29"/>
        <v>446.31286639925946</v>
      </c>
      <c r="S51" s="49">
        <f t="shared" si="30"/>
        <v>327.99705741406069</v>
      </c>
      <c r="T51" s="48">
        <f t="shared" si="31"/>
        <v>99.290801186943625</v>
      </c>
      <c r="U51" s="50">
        <f t="shared" si="32"/>
        <v>90.857206231454001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175900000</v>
      </c>
      <c r="C53" s="95">
        <f>SUM(C42:C52)</f>
        <v>-35363000</v>
      </c>
      <c r="D53" s="95"/>
      <c r="E53" s="95">
        <f t="shared" si="26"/>
        <v>140537000</v>
      </c>
      <c r="F53" s="96">
        <f t="shared" ref="F53:O53" si="33">SUM(F42:F52)</f>
        <v>140537000</v>
      </c>
      <c r="G53" s="97">
        <f t="shared" si="33"/>
        <v>67400000</v>
      </c>
      <c r="H53" s="96">
        <f t="shared" si="33"/>
        <v>8939000</v>
      </c>
      <c r="I53" s="97">
        <f t="shared" si="33"/>
        <v>9371158</v>
      </c>
      <c r="J53" s="96">
        <f t="shared" si="33"/>
        <v>16089000</v>
      </c>
      <c r="K53" s="97">
        <f t="shared" si="33"/>
        <v>17645135</v>
      </c>
      <c r="L53" s="96">
        <f t="shared" si="33"/>
        <v>6482000</v>
      </c>
      <c r="M53" s="97">
        <f t="shared" si="33"/>
        <v>6481374</v>
      </c>
      <c r="N53" s="96">
        <f t="shared" si="33"/>
        <v>35412000</v>
      </c>
      <c r="O53" s="97">
        <f t="shared" si="33"/>
        <v>27740090</v>
      </c>
      <c r="P53" s="96">
        <f t="shared" si="27"/>
        <v>66922000</v>
      </c>
      <c r="Q53" s="97">
        <f t="shared" si="28"/>
        <v>61237757</v>
      </c>
      <c r="R53" s="52">
        <f t="shared" si="29"/>
        <v>446.31286639925946</v>
      </c>
      <c r="S53" s="53">
        <f t="shared" si="30"/>
        <v>327.99705741406069</v>
      </c>
      <c r="T53" s="52">
        <f>IF((+$E43+$E45+$E47+$E48+$E51) =0,0,(P53   /(+$E43+$E45+$E47+$E48+$E51) )*100)</f>
        <v>99.290801186943625</v>
      </c>
      <c r="U53" s="54">
        <f>IF((+$E43+$E45+$E47+$E48+$E51) =0,0,(Q53   /(+$E43+$E45+$E47+$E48+$E51) )*100)</f>
        <v>90.857206231454001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188845000</v>
      </c>
      <c r="C67" s="104">
        <f>SUM(C9:C14,C17:C23,C26:C29,C32,C35:C39,C42:C52,C55:C58,C61:C65)</f>
        <v>-36608000</v>
      </c>
      <c r="D67" s="104"/>
      <c r="E67" s="104">
        <f t="shared" si="35"/>
        <v>152237000</v>
      </c>
      <c r="F67" s="105">
        <f t="shared" ref="F67:O67" si="43">SUM(F9:F14,F17:F23,F26:F29,F32,F35:F39,F42:F52,F55:F58,F61:F65)</f>
        <v>152237000</v>
      </c>
      <c r="G67" s="106">
        <f t="shared" si="43"/>
        <v>76100000</v>
      </c>
      <c r="H67" s="105">
        <f t="shared" si="43"/>
        <v>9611000</v>
      </c>
      <c r="I67" s="106">
        <f t="shared" si="43"/>
        <v>9890036</v>
      </c>
      <c r="J67" s="105">
        <f t="shared" si="43"/>
        <v>18028000</v>
      </c>
      <c r="K67" s="106">
        <f t="shared" si="43"/>
        <v>20752261</v>
      </c>
      <c r="L67" s="105">
        <f t="shared" si="43"/>
        <v>8950000</v>
      </c>
      <c r="M67" s="106">
        <f t="shared" si="43"/>
        <v>8897054</v>
      </c>
      <c r="N67" s="105">
        <f t="shared" si="43"/>
        <v>38079000</v>
      </c>
      <c r="O67" s="106">
        <f t="shared" si="43"/>
        <v>31069187</v>
      </c>
      <c r="P67" s="105">
        <f t="shared" si="36"/>
        <v>74668000</v>
      </c>
      <c r="Q67" s="106">
        <f t="shared" si="37"/>
        <v>70608538</v>
      </c>
      <c r="R67" s="61">
        <f t="shared" si="38"/>
        <v>325.46368715083798</v>
      </c>
      <c r="S67" s="62">
        <f t="shared" si="39"/>
        <v>249.20758039683699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98.118265440210251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92.783886990801577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516993000</v>
      </c>
      <c r="C69" s="92">
        <v>-34578000</v>
      </c>
      <c r="D69" s="92"/>
      <c r="E69" s="92">
        <f>$B69      +$C69      +$D69</f>
        <v>482415000</v>
      </c>
      <c r="F69" s="93">
        <v>482415000</v>
      </c>
      <c r="G69" s="94">
        <v>482415000</v>
      </c>
      <c r="H69" s="93">
        <v>48779000</v>
      </c>
      <c r="I69" s="94">
        <v>52201973</v>
      </c>
      <c r="J69" s="93">
        <v>239042000</v>
      </c>
      <c r="K69" s="94">
        <v>416443135</v>
      </c>
      <c r="L69" s="93">
        <v>75855000</v>
      </c>
      <c r="M69" s="94">
        <v>84272805</v>
      </c>
      <c r="N69" s="93">
        <v>112914000</v>
      </c>
      <c r="O69" s="94">
        <v>167552530</v>
      </c>
      <c r="P69" s="93">
        <f>$H69      +$J69      +$L69      +$N69</f>
        <v>476590000</v>
      </c>
      <c r="Q69" s="94">
        <f>$I69      +$K69      +$M69      +$O69</f>
        <v>720470443</v>
      </c>
      <c r="R69" s="48">
        <f>IF(($L69      =0),0,((($N69      -$L69      )/$L69      )*100))</f>
        <v>48.855052402610241</v>
      </c>
      <c r="S69" s="49">
        <f>IF(($M69      =0),0,((($O69      -$M69      )/$M69      )*100))</f>
        <v>98.821589004899039</v>
      </c>
      <c r="T69" s="48">
        <f>IF(($E69      =0),0,(($P69      /$E69      )*100))</f>
        <v>98.792533399666254</v>
      </c>
      <c r="U69" s="50">
        <f>IF(($E69      =0),0,(($Q69      /$E69      )*100))</f>
        <v>149.34660883264411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516993000</v>
      </c>
      <c r="C71" s="101">
        <f>SUM(C69:C70)</f>
        <v>-34578000</v>
      </c>
      <c r="D71" s="101"/>
      <c r="E71" s="101">
        <f>$B71      +$C71      +$D71</f>
        <v>482415000</v>
      </c>
      <c r="F71" s="102">
        <f t="shared" ref="F71:O71" si="44">SUM(F69:F70)</f>
        <v>482415000</v>
      </c>
      <c r="G71" s="103">
        <f t="shared" si="44"/>
        <v>482415000</v>
      </c>
      <c r="H71" s="102">
        <f t="shared" si="44"/>
        <v>48779000</v>
      </c>
      <c r="I71" s="103">
        <f t="shared" si="44"/>
        <v>52201973</v>
      </c>
      <c r="J71" s="102">
        <f t="shared" si="44"/>
        <v>239042000</v>
      </c>
      <c r="K71" s="103">
        <f t="shared" si="44"/>
        <v>416443135</v>
      </c>
      <c r="L71" s="102">
        <f t="shared" si="44"/>
        <v>75855000</v>
      </c>
      <c r="M71" s="103">
        <f t="shared" si="44"/>
        <v>84272805</v>
      </c>
      <c r="N71" s="102">
        <f t="shared" si="44"/>
        <v>112914000</v>
      </c>
      <c r="O71" s="103">
        <f t="shared" si="44"/>
        <v>167552530</v>
      </c>
      <c r="P71" s="102">
        <f>$H71      +$J71      +$L71      +$N71</f>
        <v>476590000</v>
      </c>
      <c r="Q71" s="103">
        <f>$I71      +$K71      +$M71      +$O71</f>
        <v>720470443</v>
      </c>
      <c r="R71" s="57">
        <f>IF(($L71      =0),0,((($N71      -$L71      )/$L71      )*100))</f>
        <v>48.855052402610241</v>
      </c>
      <c r="S71" s="58">
        <f>IF(($M71      =0),0,((($O71      -$M71      )/$M71      )*100))</f>
        <v>98.821589004899039</v>
      </c>
      <c r="T71" s="57">
        <f>IF(($E69      =0),0,(($P69      /$E69      )*100))</f>
        <v>98.792533399666254</v>
      </c>
      <c r="U71" s="59">
        <f>IF($E69   =0,0,($Q69   /$E69 )*100)</f>
        <v>149.34660883264411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516993000</v>
      </c>
      <c r="C72" s="104">
        <f>SUM(C69:C70)</f>
        <v>-34578000</v>
      </c>
      <c r="D72" s="104"/>
      <c r="E72" s="104">
        <f>$B72      +$C72      +$D72</f>
        <v>482415000</v>
      </c>
      <c r="F72" s="105">
        <f t="shared" ref="F72:O72" si="45">SUM(F69:F70)</f>
        <v>482415000</v>
      </c>
      <c r="G72" s="106">
        <f t="shared" si="45"/>
        <v>482415000</v>
      </c>
      <c r="H72" s="105">
        <f t="shared" si="45"/>
        <v>48779000</v>
      </c>
      <c r="I72" s="106">
        <f t="shared" si="45"/>
        <v>52201973</v>
      </c>
      <c r="J72" s="105">
        <f t="shared" si="45"/>
        <v>239042000</v>
      </c>
      <c r="K72" s="106">
        <f t="shared" si="45"/>
        <v>416443135</v>
      </c>
      <c r="L72" s="105">
        <f t="shared" si="45"/>
        <v>75855000</v>
      </c>
      <c r="M72" s="106">
        <f t="shared" si="45"/>
        <v>84272805</v>
      </c>
      <c r="N72" s="105">
        <f t="shared" si="45"/>
        <v>112914000</v>
      </c>
      <c r="O72" s="106">
        <f t="shared" si="45"/>
        <v>167552530</v>
      </c>
      <c r="P72" s="105">
        <f>$H72      +$J72      +$L72      +$N72</f>
        <v>476590000</v>
      </c>
      <c r="Q72" s="106">
        <f>$I72      +$K72      +$M72      +$O72</f>
        <v>720470443</v>
      </c>
      <c r="R72" s="61">
        <f>IF(($L72      =0),0,((($N72      -$L72      )/$L72      )*100))</f>
        <v>48.855052402610241</v>
      </c>
      <c r="S72" s="62">
        <f>IF(($M72      =0),0,((($O72      -$M72      )/$M72      )*100))</f>
        <v>98.821589004899039</v>
      </c>
      <c r="T72" s="61">
        <f>IF(($E69      =0),0,(($P69      /$E69      )*100))</f>
        <v>98.792533399666254</v>
      </c>
      <c r="U72" s="65">
        <f>IF($E69   =0,0,($Q69   /$E69 )*100)</f>
        <v>149.34660883264411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705838000</v>
      </c>
      <c r="C73" s="104">
        <f>SUM(C9:C14,C17:C23,C26:C29,C32,C35:C39,C42:C52,C55:C58,C61:C65,C69:C70)</f>
        <v>-71186000</v>
      </c>
      <c r="D73" s="104"/>
      <c r="E73" s="104">
        <f>$B73      +$C73      +$D73</f>
        <v>634652000</v>
      </c>
      <c r="F73" s="105">
        <f t="shared" ref="F73:O73" si="46">SUM(F9:F14,F17:F23,F26:F29,F32,F35:F39,F42:F52,F55:F58,F61:F65,F69:F70)</f>
        <v>634652000</v>
      </c>
      <c r="G73" s="106">
        <f t="shared" si="46"/>
        <v>558515000</v>
      </c>
      <c r="H73" s="105">
        <f t="shared" si="46"/>
        <v>58390000</v>
      </c>
      <c r="I73" s="106">
        <f t="shared" si="46"/>
        <v>62092009</v>
      </c>
      <c r="J73" s="105">
        <f t="shared" si="46"/>
        <v>257070000</v>
      </c>
      <c r="K73" s="106">
        <f t="shared" si="46"/>
        <v>437195396</v>
      </c>
      <c r="L73" s="105">
        <f t="shared" si="46"/>
        <v>84805000</v>
      </c>
      <c r="M73" s="106">
        <f t="shared" si="46"/>
        <v>93169859</v>
      </c>
      <c r="N73" s="105">
        <f t="shared" si="46"/>
        <v>150993000</v>
      </c>
      <c r="O73" s="106">
        <f t="shared" si="46"/>
        <v>198621717</v>
      </c>
      <c r="P73" s="105">
        <f>$H73      +$J73      +$L73      +$N73</f>
        <v>551258000</v>
      </c>
      <c r="Q73" s="106">
        <f>$I73      +$K73      +$M73      +$O73</f>
        <v>791078981</v>
      </c>
      <c r="R73" s="61">
        <f>IF(($L73      =0),0,((($N73      -$L73      )/$L73      )*100))</f>
        <v>78.047284947821467</v>
      </c>
      <c r="S73" s="62">
        <f>IF(($M73      =0),0,((($O73      -$M73      )/$M73      )*100))</f>
        <v>113.18237371165283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98.700661575785787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141.6397018880424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5+e+GLC9tvWJ3V4G81RoQGo73RxmIaCh3EI9pxbGyV/tAygQet0Ao4ADVF6L2UTHupTMEAkv4tcQDsNltofNEA==" saltValue="dDrkuwL6/2a817J4GaHKG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573000</v>
      </c>
      <c r="I10" s="94">
        <v>-2624638</v>
      </c>
      <c r="J10" s="93">
        <v>1542000</v>
      </c>
      <c r="K10" s="94">
        <v>2043165</v>
      </c>
      <c r="L10" s="93">
        <v>813000</v>
      </c>
      <c r="M10" s="94">
        <v>3501450</v>
      </c>
      <c r="N10" s="93">
        <v>134000</v>
      </c>
      <c r="O10" s="94">
        <v>180024</v>
      </c>
      <c r="P10" s="93">
        <f t="shared" ref="P10:P15" si="1">$H10      +$J10      +$L10      +$N10</f>
        <v>3062000</v>
      </c>
      <c r="Q10" s="94">
        <f t="shared" ref="Q10:Q15" si="2">$I10      +$K10      +$M10      +$O10</f>
        <v>3100001</v>
      </c>
      <c r="R10" s="48">
        <f t="shared" ref="R10:R15" si="3">IF(($L10      =0),0,((($N10      -$L10      )/$L10      )*100))</f>
        <v>-83.517835178351788</v>
      </c>
      <c r="S10" s="49">
        <f t="shared" ref="S10:S15" si="4">IF(($M10      =0),0,((($O10      -$M10      )/$M10      )*100))</f>
        <v>-94.858587156749351</v>
      </c>
      <c r="T10" s="48">
        <f t="shared" ref="T10:T14" si="5">IF(($E10      =0),0,(($P10      /$E10      )*100))</f>
        <v>98.774193548387103</v>
      </c>
      <c r="U10" s="50">
        <f t="shared" ref="U10:U14" si="6">IF(($E10      =0),0,(($Q10      /$E10      )*100))</f>
        <v>100.00003225806451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573000</v>
      </c>
      <c r="I15" s="97">
        <f t="shared" si="7"/>
        <v>-2624638</v>
      </c>
      <c r="J15" s="96">
        <f t="shared" si="7"/>
        <v>1542000</v>
      </c>
      <c r="K15" s="97">
        <f t="shared" si="7"/>
        <v>2043165</v>
      </c>
      <c r="L15" s="96">
        <f t="shared" si="7"/>
        <v>813000</v>
      </c>
      <c r="M15" s="97">
        <f t="shared" si="7"/>
        <v>3501450</v>
      </c>
      <c r="N15" s="96">
        <f t="shared" si="7"/>
        <v>134000</v>
      </c>
      <c r="O15" s="97">
        <f t="shared" si="7"/>
        <v>180024</v>
      </c>
      <c r="P15" s="96">
        <f t="shared" si="1"/>
        <v>3062000</v>
      </c>
      <c r="Q15" s="97">
        <f t="shared" si="2"/>
        <v>3100001</v>
      </c>
      <c r="R15" s="52">
        <f t="shared" si="3"/>
        <v>-83.517835178351788</v>
      </c>
      <c r="S15" s="53">
        <f t="shared" si="4"/>
        <v>-94.858587156749351</v>
      </c>
      <c r="T15" s="52">
        <f>IF((SUM($E9:$E13))=0,0,(P15/(SUM($E9:$E13))*100))</f>
        <v>98.774193548387103</v>
      </c>
      <c r="U15" s="54">
        <f>IF((SUM($E9:$E13))=0,0,(Q15/(SUM($E9:$E13))*100))</f>
        <v>100.00003225806451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5600000</v>
      </c>
      <c r="C20" s="92"/>
      <c r="D20" s="92"/>
      <c r="E20" s="92">
        <f t="shared" si="8"/>
        <v>5600000</v>
      </c>
      <c r="F20" s="93">
        <v>5600000</v>
      </c>
      <c r="G20" s="94">
        <v>5600000</v>
      </c>
      <c r="H20" s="93">
        <v>5600000</v>
      </c>
      <c r="I20" s="94"/>
      <c r="J20" s="93"/>
      <c r="K20" s="94"/>
      <c r="L20" s="93"/>
      <c r="M20" s="94"/>
      <c r="N20" s="93"/>
      <c r="O20" s="94"/>
      <c r="P20" s="93">
        <f t="shared" si="9"/>
        <v>5600000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100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11233000</v>
      </c>
      <c r="D21" s="92"/>
      <c r="E21" s="92">
        <f t="shared" si="8"/>
        <v>11233000</v>
      </c>
      <c r="F21" s="93">
        <v>11233000</v>
      </c>
      <c r="G21" s="94">
        <v>11233000</v>
      </c>
      <c r="H21" s="93"/>
      <c r="I21" s="94"/>
      <c r="J21" s="93"/>
      <c r="K21" s="94"/>
      <c r="L21" s="93"/>
      <c r="M21" s="94"/>
      <c r="N21" s="93"/>
      <c r="O21" s="94">
        <v>7942519</v>
      </c>
      <c r="P21" s="93">
        <f t="shared" si="9"/>
        <v>0</v>
      </c>
      <c r="Q21" s="94">
        <f t="shared" si="10"/>
        <v>7942519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70.707015044956819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5600000</v>
      </c>
      <c r="C24" s="95">
        <f>SUM(C17:C23)</f>
        <v>11233000</v>
      </c>
      <c r="D24" s="95"/>
      <c r="E24" s="95">
        <f t="shared" si="8"/>
        <v>16833000</v>
      </c>
      <c r="F24" s="96">
        <f t="shared" ref="F24:O24" si="15">SUM(F17:F23)</f>
        <v>16833000</v>
      </c>
      <c r="G24" s="97">
        <f t="shared" si="15"/>
        <v>16833000</v>
      </c>
      <c r="H24" s="96">
        <f t="shared" si="15"/>
        <v>5600000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7942519</v>
      </c>
      <c r="P24" s="96">
        <f t="shared" si="9"/>
        <v>5600000</v>
      </c>
      <c r="Q24" s="97">
        <f t="shared" si="10"/>
        <v>7942519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33.267985504663464</v>
      </c>
      <c r="U24" s="54">
        <f>IF(($E24-$E19-$E23)   =0,0,($Q24   /($E24-$E19-$E23)   )*100)</f>
        <v>47.184215529020378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1800000</v>
      </c>
      <c r="C32" s="92">
        <v>250000</v>
      </c>
      <c r="D32" s="92"/>
      <c r="E32" s="92">
        <f>$B32      +$C32      +$D32</f>
        <v>2050000</v>
      </c>
      <c r="F32" s="93">
        <v>2050000</v>
      </c>
      <c r="G32" s="94">
        <v>2050000</v>
      </c>
      <c r="H32" s="93">
        <v>1129000</v>
      </c>
      <c r="I32" s="94"/>
      <c r="J32" s="93">
        <v>131000</v>
      </c>
      <c r="K32" s="94"/>
      <c r="L32" s="93"/>
      <c r="M32" s="94">
        <v>-1800000</v>
      </c>
      <c r="N32" s="93"/>
      <c r="O32" s="94">
        <v>3850000</v>
      </c>
      <c r="P32" s="93">
        <f>$H32      +$J32      +$L32      +$N32</f>
        <v>1260000</v>
      </c>
      <c r="Q32" s="94">
        <f>$I32      +$K32      +$M32      +$O32</f>
        <v>2050000</v>
      </c>
      <c r="R32" s="48">
        <f>IF(($L32      =0),0,((($N32      -$L32      )/$L32      )*100))</f>
        <v>0</v>
      </c>
      <c r="S32" s="49">
        <f>IF(($M32      =0),0,((($O32      -$M32      )/$M32      )*100))</f>
        <v>-313.88888888888886</v>
      </c>
      <c r="T32" s="48">
        <f>IF(($E32      =0),0,(($P32      /$E32      )*100))</f>
        <v>61.463414634146339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1800000</v>
      </c>
      <c r="C33" s="95">
        <f>C32</f>
        <v>250000</v>
      </c>
      <c r="D33" s="95"/>
      <c r="E33" s="95">
        <f>$B33      +$C33      +$D33</f>
        <v>2050000</v>
      </c>
      <c r="F33" s="96">
        <f t="shared" ref="F33:O33" si="17">F32</f>
        <v>2050000</v>
      </c>
      <c r="G33" s="97">
        <f t="shared" si="17"/>
        <v>2050000</v>
      </c>
      <c r="H33" s="96">
        <f t="shared" si="17"/>
        <v>1129000</v>
      </c>
      <c r="I33" s="97">
        <f t="shared" si="17"/>
        <v>0</v>
      </c>
      <c r="J33" s="96">
        <f t="shared" si="17"/>
        <v>131000</v>
      </c>
      <c r="K33" s="97">
        <f t="shared" si="17"/>
        <v>0</v>
      </c>
      <c r="L33" s="96">
        <f t="shared" si="17"/>
        <v>0</v>
      </c>
      <c r="M33" s="97">
        <f t="shared" si="17"/>
        <v>-1800000</v>
      </c>
      <c r="N33" s="96">
        <f t="shared" si="17"/>
        <v>0</v>
      </c>
      <c r="O33" s="97">
        <f t="shared" si="17"/>
        <v>3850000</v>
      </c>
      <c r="P33" s="96">
        <f>$H33      +$J33      +$L33      +$N33</f>
        <v>1260000</v>
      </c>
      <c r="Q33" s="97">
        <f>$I33      +$K33      +$M33      +$O33</f>
        <v>2050000</v>
      </c>
      <c r="R33" s="52">
        <f>IF(($L33      =0),0,((($N33      -$L33      )/$L33      )*100))</f>
        <v>0</v>
      </c>
      <c r="S33" s="53">
        <f>IF(($M33      =0),0,((($O33      -$M33      )/$M33      )*100))</f>
        <v>-313.88888888888886</v>
      </c>
      <c r="T33" s="52">
        <f>IF($E33   =0,0,($P33   /$E33   )*100)</f>
        <v>61.463414634146339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5000000</v>
      </c>
      <c r="H38" s="93"/>
      <c r="I38" s="94"/>
      <c r="J38" s="93">
        <v>2997000</v>
      </c>
      <c r="K38" s="94"/>
      <c r="L38" s="93">
        <v>48000</v>
      </c>
      <c r="M38" s="94">
        <v>-3411541</v>
      </c>
      <c r="N38" s="93">
        <v>1588000</v>
      </c>
      <c r="O38" s="94">
        <v>8411541</v>
      </c>
      <c r="P38" s="93">
        <f t="shared" si="19"/>
        <v>4633000</v>
      </c>
      <c r="Q38" s="94">
        <f t="shared" si="20"/>
        <v>5000000</v>
      </c>
      <c r="R38" s="48">
        <f t="shared" si="21"/>
        <v>3208.3333333333335</v>
      </c>
      <c r="S38" s="49">
        <f t="shared" si="22"/>
        <v>-346.56133401298706</v>
      </c>
      <c r="T38" s="48">
        <f t="shared" si="23"/>
        <v>92.66</v>
      </c>
      <c r="U38" s="50">
        <f t="shared" si="24"/>
        <v>100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5000000</v>
      </c>
      <c r="C40" s="95">
        <f>SUM(C35:C39)</f>
        <v>0</v>
      </c>
      <c r="D40" s="95"/>
      <c r="E40" s="95">
        <f t="shared" si="18"/>
        <v>5000000</v>
      </c>
      <c r="F40" s="96">
        <f t="shared" ref="F40:O40" si="25">SUM(F35:F39)</f>
        <v>5000000</v>
      </c>
      <c r="G40" s="97">
        <f t="shared" si="25"/>
        <v>5000000</v>
      </c>
      <c r="H40" s="96">
        <f t="shared" si="25"/>
        <v>0</v>
      </c>
      <c r="I40" s="97">
        <f t="shared" si="25"/>
        <v>0</v>
      </c>
      <c r="J40" s="96">
        <f t="shared" si="25"/>
        <v>2997000</v>
      </c>
      <c r="K40" s="97">
        <f t="shared" si="25"/>
        <v>0</v>
      </c>
      <c r="L40" s="96">
        <f t="shared" si="25"/>
        <v>48000</v>
      </c>
      <c r="M40" s="97">
        <f t="shared" si="25"/>
        <v>-3411541</v>
      </c>
      <c r="N40" s="96">
        <f t="shared" si="25"/>
        <v>1588000</v>
      </c>
      <c r="O40" s="97">
        <f t="shared" si="25"/>
        <v>8411541</v>
      </c>
      <c r="P40" s="96">
        <f t="shared" si="19"/>
        <v>4633000</v>
      </c>
      <c r="Q40" s="97">
        <f t="shared" si="20"/>
        <v>5000000</v>
      </c>
      <c r="R40" s="52">
        <f t="shared" si="21"/>
        <v>3208.3333333333335</v>
      </c>
      <c r="S40" s="53">
        <f t="shared" si="22"/>
        <v>-346.56133401298706</v>
      </c>
      <c r="T40" s="52">
        <f>IF((+$E35+$E38) =0,0,(P40   /(+$E35+$E38) )*100)</f>
        <v>92.66</v>
      </c>
      <c r="U40" s="54">
        <f>IF((+$E35+$E38) =0,0,(Q40   /(+$E35+$E38) )*100)</f>
        <v>100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15500000</v>
      </c>
      <c r="C67" s="104">
        <f>SUM(C9:C14,C17:C23,C26:C29,C32,C35:C39,C42:C52,C55:C58,C61:C65)</f>
        <v>11483000</v>
      </c>
      <c r="D67" s="104"/>
      <c r="E67" s="104">
        <f t="shared" si="35"/>
        <v>26983000</v>
      </c>
      <c r="F67" s="105">
        <f t="shared" ref="F67:O67" si="43">SUM(F9:F14,F17:F23,F26:F29,F32,F35:F39,F42:F52,F55:F58,F61:F65)</f>
        <v>26983000</v>
      </c>
      <c r="G67" s="106">
        <f t="shared" si="43"/>
        <v>26983000</v>
      </c>
      <c r="H67" s="105">
        <f t="shared" si="43"/>
        <v>7302000</v>
      </c>
      <c r="I67" s="106">
        <f t="shared" si="43"/>
        <v>-2624638</v>
      </c>
      <c r="J67" s="105">
        <f t="shared" si="43"/>
        <v>4670000</v>
      </c>
      <c r="K67" s="106">
        <f t="shared" si="43"/>
        <v>2043165</v>
      </c>
      <c r="L67" s="105">
        <f t="shared" si="43"/>
        <v>861000</v>
      </c>
      <c r="M67" s="106">
        <f t="shared" si="43"/>
        <v>-1710091</v>
      </c>
      <c r="N67" s="105">
        <f t="shared" si="43"/>
        <v>1722000</v>
      </c>
      <c r="O67" s="106">
        <f t="shared" si="43"/>
        <v>20384084</v>
      </c>
      <c r="P67" s="105">
        <f t="shared" si="36"/>
        <v>14555000</v>
      </c>
      <c r="Q67" s="106">
        <f t="shared" si="37"/>
        <v>18092520</v>
      </c>
      <c r="R67" s="61">
        <f t="shared" si="38"/>
        <v>100</v>
      </c>
      <c r="S67" s="62">
        <f t="shared" si="39"/>
        <v>-1291.9882626129254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53.941370492532336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67.051550976540781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26425000</v>
      </c>
      <c r="C69" s="92">
        <v>-1767000</v>
      </c>
      <c r="D69" s="92"/>
      <c r="E69" s="92">
        <f>$B69      +$C69      +$D69</f>
        <v>24658000</v>
      </c>
      <c r="F69" s="93">
        <v>24658000</v>
      </c>
      <c r="G69" s="94">
        <v>24658000</v>
      </c>
      <c r="H69" s="93">
        <v>9885000</v>
      </c>
      <c r="I69" s="94">
        <v>6870429</v>
      </c>
      <c r="J69" s="93">
        <v>8243000</v>
      </c>
      <c r="K69" s="94">
        <v>9788945</v>
      </c>
      <c r="L69" s="93">
        <v>3616000</v>
      </c>
      <c r="M69" s="94">
        <v>1909957</v>
      </c>
      <c r="N69" s="93">
        <v>2914000</v>
      </c>
      <c r="O69" s="94">
        <v>6088670</v>
      </c>
      <c r="P69" s="93">
        <f>$H69      +$J69      +$L69      +$N69</f>
        <v>24658000</v>
      </c>
      <c r="Q69" s="94">
        <f>$I69      +$K69      +$M69      +$O69</f>
        <v>24658001</v>
      </c>
      <c r="R69" s="48">
        <f>IF(($L69      =0),0,((($N69      -$L69      )/$L69      )*100))</f>
        <v>-19.413716814159294</v>
      </c>
      <c r="S69" s="49">
        <f>IF(($M69      =0),0,((($O69      -$M69      )/$M69      )*100))</f>
        <v>218.78571088249629</v>
      </c>
      <c r="T69" s="48">
        <f>IF(($E69      =0),0,(($P69      /$E69      )*100))</f>
        <v>100</v>
      </c>
      <c r="U69" s="50">
        <f>IF(($E69      =0),0,(($Q69      /$E69      )*100))</f>
        <v>100.00000405547895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26425000</v>
      </c>
      <c r="C71" s="101">
        <f>SUM(C69:C70)</f>
        <v>-1767000</v>
      </c>
      <c r="D71" s="101"/>
      <c r="E71" s="101">
        <f>$B71      +$C71      +$D71</f>
        <v>24658000</v>
      </c>
      <c r="F71" s="102">
        <f t="shared" ref="F71:O71" si="44">SUM(F69:F70)</f>
        <v>24658000</v>
      </c>
      <c r="G71" s="103">
        <f t="shared" si="44"/>
        <v>24658000</v>
      </c>
      <c r="H71" s="102">
        <f t="shared" si="44"/>
        <v>9885000</v>
      </c>
      <c r="I71" s="103">
        <f t="shared" si="44"/>
        <v>6870429</v>
      </c>
      <c r="J71" s="102">
        <f t="shared" si="44"/>
        <v>8243000</v>
      </c>
      <c r="K71" s="103">
        <f t="shared" si="44"/>
        <v>9788945</v>
      </c>
      <c r="L71" s="102">
        <f t="shared" si="44"/>
        <v>3616000</v>
      </c>
      <c r="M71" s="103">
        <f t="shared" si="44"/>
        <v>1909957</v>
      </c>
      <c r="N71" s="102">
        <f t="shared" si="44"/>
        <v>2914000</v>
      </c>
      <c r="O71" s="103">
        <f t="shared" si="44"/>
        <v>6088670</v>
      </c>
      <c r="P71" s="102">
        <f>$H71      +$J71      +$L71      +$N71</f>
        <v>24658000</v>
      </c>
      <c r="Q71" s="103">
        <f>$I71      +$K71      +$M71      +$O71</f>
        <v>24658001</v>
      </c>
      <c r="R71" s="57">
        <f>IF(($L71      =0),0,((($N71      -$L71      )/$L71      )*100))</f>
        <v>-19.413716814159294</v>
      </c>
      <c r="S71" s="58">
        <f>IF(($M71      =0),0,((($O71      -$M71      )/$M71      )*100))</f>
        <v>218.78571088249629</v>
      </c>
      <c r="T71" s="57">
        <f>IF(($E69      =0),0,(($P69      /$E69      )*100))</f>
        <v>100</v>
      </c>
      <c r="U71" s="59">
        <f>IF($E69   =0,0,($Q69   /$E69 )*100)</f>
        <v>100.00000405547895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26425000</v>
      </c>
      <c r="C72" s="104">
        <f>SUM(C69:C70)</f>
        <v>-1767000</v>
      </c>
      <c r="D72" s="104"/>
      <c r="E72" s="104">
        <f>$B72      +$C72      +$D72</f>
        <v>24658000</v>
      </c>
      <c r="F72" s="105">
        <f t="shared" ref="F72:O72" si="45">SUM(F69:F70)</f>
        <v>24658000</v>
      </c>
      <c r="G72" s="106">
        <f t="shared" si="45"/>
        <v>24658000</v>
      </c>
      <c r="H72" s="105">
        <f t="shared" si="45"/>
        <v>9885000</v>
      </c>
      <c r="I72" s="106">
        <f t="shared" si="45"/>
        <v>6870429</v>
      </c>
      <c r="J72" s="105">
        <f t="shared" si="45"/>
        <v>8243000</v>
      </c>
      <c r="K72" s="106">
        <f t="shared" si="45"/>
        <v>9788945</v>
      </c>
      <c r="L72" s="105">
        <f t="shared" si="45"/>
        <v>3616000</v>
      </c>
      <c r="M72" s="106">
        <f t="shared" si="45"/>
        <v>1909957</v>
      </c>
      <c r="N72" s="105">
        <f t="shared" si="45"/>
        <v>2914000</v>
      </c>
      <c r="O72" s="106">
        <f t="shared" si="45"/>
        <v>6088670</v>
      </c>
      <c r="P72" s="105">
        <f>$H72      +$J72      +$L72      +$N72</f>
        <v>24658000</v>
      </c>
      <c r="Q72" s="106">
        <f>$I72      +$K72      +$M72      +$O72</f>
        <v>24658001</v>
      </c>
      <c r="R72" s="61">
        <f>IF(($L72      =0),0,((($N72      -$L72      )/$L72      )*100))</f>
        <v>-19.413716814159294</v>
      </c>
      <c r="S72" s="62">
        <f>IF(($M72      =0),0,((($O72      -$M72      )/$M72      )*100))</f>
        <v>218.78571088249629</v>
      </c>
      <c r="T72" s="61">
        <f>IF(($E69      =0),0,(($P69      /$E69      )*100))</f>
        <v>100</v>
      </c>
      <c r="U72" s="65">
        <f>IF($E69   =0,0,($Q69   /$E69 )*100)</f>
        <v>100.00000405547895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41925000</v>
      </c>
      <c r="C73" s="104">
        <f>SUM(C9:C14,C17:C23,C26:C29,C32,C35:C39,C42:C52,C55:C58,C61:C65,C69:C70)</f>
        <v>9716000</v>
      </c>
      <c r="D73" s="104"/>
      <c r="E73" s="104">
        <f>$B73      +$C73      +$D73</f>
        <v>51641000</v>
      </c>
      <c r="F73" s="105">
        <f t="shared" ref="F73:O73" si="46">SUM(F9:F14,F17:F23,F26:F29,F32,F35:F39,F42:F52,F55:F58,F61:F65,F69:F70)</f>
        <v>51641000</v>
      </c>
      <c r="G73" s="106">
        <f t="shared" si="46"/>
        <v>51641000</v>
      </c>
      <c r="H73" s="105">
        <f t="shared" si="46"/>
        <v>17187000</v>
      </c>
      <c r="I73" s="106">
        <f t="shared" si="46"/>
        <v>4245791</v>
      </c>
      <c r="J73" s="105">
        <f t="shared" si="46"/>
        <v>12913000</v>
      </c>
      <c r="K73" s="106">
        <f t="shared" si="46"/>
        <v>11832110</v>
      </c>
      <c r="L73" s="105">
        <f t="shared" si="46"/>
        <v>4477000</v>
      </c>
      <c r="M73" s="106">
        <f t="shared" si="46"/>
        <v>199866</v>
      </c>
      <c r="N73" s="105">
        <f t="shared" si="46"/>
        <v>4636000</v>
      </c>
      <c r="O73" s="106">
        <f t="shared" si="46"/>
        <v>26472754</v>
      </c>
      <c r="P73" s="105">
        <f>$H73      +$J73      +$L73      +$N73</f>
        <v>39213000</v>
      </c>
      <c r="Q73" s="106">
        <f>$I73      +$K73      +$M73      +$O73</f>
        <v>42750521</v>
      </c>
      <c r="R73" s="61">
        <f>IF(($L73      =0),0,((($N73      -$L73      )/$L73      )*100))</f>
        <v>3.551485369667188</v>
      </c>
      <c r="S73" s="62">
        <f>IF(($M73      =0),0,((($O73      -$M73      )/$M73      )*100))</f>
        <v>13145.251318383316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75.933851009856511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82.78406886001433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URBRrKljMMLT7n+rbF9WJimTfnB41DakVhdgS5oJmatbi5c/3ydb8SxmIT+DSqInvwZruyfBswHGhsLVRGuWqA==" saltValue="TlbpW5OJXrMr/WB4t5Oeh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18908000</v>
      </c>
      <c r="C9" s="92">
        <v>-6000000</v>
      </c>
      <c r="D9" s="92"/>
      <c r="E9" s="92">
        <f>$B9       +$C9       +$D9</f>
        <v>12908000</v>
      </c>
      <c r="F9" s="93">
        <v>12908000</v>
      </c>
      <c r="G9" s="94">
        <v>12908000</v>
      </c>
      <c r="H9" s="93"/>
      <c r="I9" s="94"/>
      <c r="J9" s="93"/>
      <c r="K9" s="94"/>
      <c r="L9" s="93"/>
      <c r="M9" s="94">
        <v>1335840</v>
      </c>
      <c r="N9" s="93">
        <v>12581000</v>
      </c>
      <c r="O9" s="94">
        <v>4960380</v>
      </c>
      <c r="P9" s="93">
        <f>$H9       +$J9       +$L9       +$N9</f>
        <v>12581000</v>
      </c>
      <c r="Q9" s="94">
        <f>$I9       +$K9       +$M9       +$O9</f>
        <v>6296220</v>
      </c>
      <c r="R9" s="48">
        <f>IF(($L9       =0),0,((($N9       -$L9       )/$L9       )*100))</f>
        <v>0</v>
      </c>
      <c r="S9" s="49">
        <f>IF(($M9       =0),0,((($O9       -$M9       )/$M9       )*100))</f>
        <v>271.33039885016166</v>
      </c>
      <c r="T9" s="48">
        <f>IF(($E9       =0),0,(($P9       /$E9       )*100))</f>
        <v>97.466687325689492</v>
      </c>
      <c r="U9" s="50">
        <f>IF(($E9       =0),0,(($Q9       /$E9       )*100))</f>
        <v>48.777657266811282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139000</v>
      </c>
      <c r="I10" s="94">
        <v>93582</v>
      </c>
      <c r="J10" s="93">
        <v>153000</v>
      </c>
      <c r="K10" s="94">
        <v>147437</v>
      </c>
      <c r="L10" s="93">
        <v>565000</v>
      </c>
      <c r="M10" s="94">
        <v>199622</v>
      </c>
      <c r="N10" s="93">
        <v>134000</v>
      </c>
      <c r="O10" s="94">
        <v>547977</v>
      </c>
      <c r="P10" s="93">
        <f t="shared" ref="P10:P15" si="1">$H10      +$J10      +$L10      +$N10</f>
        <v>991000</v>
      </c>
      <c r="Q10" s="94">
        <f t="shared" ref="Q10:Q15" si="2">$I10      +$K10      +$M10      +$O10</f>
        <v>988618</v>
      </c>
      <c r="R10" s="48">
        <f t="shared" ref="R10:R15" si="3">IF(($L10      =0),0,((($N10      -$L10      )/$L10      )*100))</f>
        <v>-76.283185840707972</v>
      </c>
      <c r="S10" s="49">
        <f t="shared" ref="S10:S15" si="4">IF(($M10      =0),0,((($O10      -$M10      )/$M10      )*100))</f>
        <v>174.5073188325936</v>
      </c>
      <c r="T10" s="48">
        <f t="shared" ref="T10:T14" si="5">IF(($E10      =0),0,(($P10      /$E10      )*100))</f>
        <v>99.1</v>
      </c>
      <c r="U10" s="50">
        <f t="shared" ref="U10:U14" si="6">IF(($E10      =0),0,(($Q10      /$E10      )*100))</f>
        <v>98.861800000000002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11000000</v>
      </c>
      <c r="C11" s="92">
        <v>-230000</v>
      </c>
      <c r="D11" s="92"/>
      <c r="E11" s="92">
        <f t="shared" si="0"/>
        <v>10770000</v>
      </c>
      <c r="F11" s="93">
        <v>10770000</v>
      </c>
      <c r="G11" s="94">
        <v>10770000</v>
      </c>
      <c r="H11" s="93">
        <v>4681000</v>
      </c>
      <c r="I11" s="94">
        <v>1943092</v>
      </c>
      <c r="J11" s="93">
        <v>1319000</v>
      </c>
      <c r="K11" s="94">
        <v>3421338</v>
      </c>
      <c r="L11" s="93">
        <v>3375000</v>
      </c>
      <c r="M11" s="94">
        <v>3376952</v>
      </c>
      <c r="N11" s="93">
        <v>1395000</v>
      </c>
      <c r="O11" s="94">
        <v>2974640</v>
      </c>
      <c r="P11" s="93">
        <f t="shared" si="1"/>
        <v>10770000</v>
      </c>
      <c r="Q11" s="94">
        <f t="shared" si="2"/>
        <v>11716022</v>
      </c>
      <c r="R11" s="48">
        <f t="shared" si="3"/>
        <v>-58.666666666666664</v>
      </c>
      <c r="S11" s="49">
        <f t="shared" si="4"/>
        <v>-11.913465160298399</v>
      </c>
      <c r="T11" s="48">
        <f t="shared" si="5"/>
        <v>100</v>
      </c>
      <c r="U11" s="50">
        <f t="shared" si="6"/>
        <v>108.78386258124419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40581000</v>
      </c>
      <c r="C13" s="92">
        <v>-10000000</v>
      </c>
      <c r="D13" s="92"/>
      <c r="E13" s="92">
        <f t="shared" si="0"/>
        <v>30581000</v>
      </c>
      <c r="F13" s="93">
        <v>30581000</v>
      </c>
      <c r="G13" s="94">
        <v>30581000</v>
      </c>
      <c r="H13" s="93">
        <v>3472000</v>
      </c>
      <c r="I13" s="94">
        <v>2826959</v>
      </c>
      <c r="J13" s="93">
        <v>15113000</v>
      </c>
      <c r="K13" s="94">
        <v>11307713</v>
      </c>
      <c r="L13" s="93">
        <v>2011000</v>
      </c>
      <c r="M13" s="94">
        <v>1913264</v>
      </c>
      <c r="N13" s="93">
        <v>2706000</v>
      </c>
      <c r="O13" s="94">
        <v>7655057</v>
      </c>
      <c r="P13" s="93">
        <f t="shared" si="1"/>
        <v>23302000</v>
      </c>
      <c r="Q13" s="94">
        <f t="shared" si="2"/>
        <v>23702993</v>
      </c>
      <c r="R13" s="48">
        <f t="shared" si="3"/>
        <v>34.559920437593242</v>
      </c>
      <c r="S13" s="49">
        <f t="shared" si="4"/>
        <v>300.10458567139716</v>
      </c>
      <c r="T13" s="48">
        <f t="shared" si="5"/>
        <v>76.197639056930782</v>
      </c>
      <c r="U13" s="50">
        <f t="shared" si="6"/>
        <v>77.508887871554236</v>
      </c>
      <c r="V13" s="93">
        <v>5178000</v>
      </c>
      <c r="W13" s="94">
        <v>5107000</v>
      </c>
    </row>
    <row r="14" spans="1:23" ht="12.95" customHeight="1" x14ac:dyDescent="0.2">
      <c r="A14" s="47" t="s">
        <v>41</v>
      </c>
      <c r="B14" s="92">
        <v>1000000</v>
      </c>
      <c r="C14" s="92">
        <v>-1000000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72489000</v>
      </c>
      <c r="C15" s="95">
        <f>SUM(C9:C14)</f>
        <v>-17230000</v>
      </c>
      <c r="D15" s="95"/>
      <c r="E15" s="95">
        <f t="shared" si="0"/>
        <v>55259000</v>
      </c>
      <c r="F15" s="96">
        <f t="shared" ref="F15:O15" si="7">SUM(F9:F14)</f>
        <v>55259000</v>
      </c>
      <c r="G15" s="97">
        <f t="shared" si="7"/>
        <v>55259000</v>
      </c>
      <c r="H15" s="96">
        <f t="shared" si="7"/>
        <v>8292000</v>
      </c>
      <c r="I15" s="97">
        <f t="shared" si="7"/>
        <v>4863633</v>
      </c>
      <c r="J15" s="96">
        <f t="shared" si="7"/>
        <v>16585000</v>
      </c>
      <c r="K15" s="97">
        <f t="shared" si="7"/>
        <v>14876488</v>
      </c>
      <c r="L15" s="96">
        <f t="shared" si="7"/>
        <v>5951000</v>
      </c>
      <c r="M15" s="97">
        <f t="shared" si="7"/>
        <v>6825678</v>
      </c>
      <c r="N15" s="96">
        <f t="shared" si="7"/>
        <v>16816000</v>
      </c>
      <c r="O15" s="97">
        <f t="shared" si="7"/>
        <v>16138054</v>
      </c>
      <c r="P15" s="96">
        <f t="shared" si="1"/>
        <v>47644000</v>
      </c>
      <c r="Q15" s="97">
        <f t="shared" si="2"/>
        <v>42703853</v>
      </c>
      <c r="R15" s="52">
        <f t="shared" si="3"/>
        <v>182.5743572508822</v>
      </c>
      <c r="S15" s="53">
        <f t="shared" si="4"/>
        <v>136.43151640027554</v>
      </c>
      <c r="T15" s="52">
        <f>IF((SUM($E9:$E13))=0,0,(P15/(SUM($E9:$E13))*100))</f>
        <v>86.219439367342872</v>
      </c>
      <c r="U15" s="54">
        <f>IF((SUM($E9:$E13))=0,0,(Q15/(SUM($E9:$E13))*100))</f>
        <v>77.279453120758618</v>
      </c>
      <c r="V15" s="96">
        <f>SUM(V9:V14)</f>
        <v>5178000</v>
      </c>
      <c r="W15" s="97">
        <f>SUM(W9:W14)</f>
        <v>5107000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6093000</v>
      </c>
      <c r="C32" s="92"/>
      <c r="D32" s="92"/>
      <c r="E32" s="92">
        <f>$B32      +$C32      +$D32</f>
        <v>6093000</v>
      </c>
      <c r="F32" s="93">
        <v>6093000</v>
      </c>
      <c r="G32" s="94">
        <v>6093000</v>
      </c>
      <c r="H32" s="93">
        <v>2900000</v>
      </c>
      <c r="I32" s="94">
        <v>2900346</v>
      </c>
      <c r="J32" s="93">
        <v>1365000</v>
      </c>
      <c r="K32" s="94">
        <v>1975237</v>
      </c>
      <c r="L32" s="93">
        <v>534000</v>
      </c>
      <c r="M32" s="94">
        <v>1907941</v>
      </c>
      <c r="N32" s="93">
        <v>187000</v>
      </c>
      <c r="O32" s="94">
        <v>426773</v>
      </c>
      <c r="P32" s="93">
        <f>$H32      +$J32      +$L32      +$N32</f>
        <v>4986000</v>
      </c>
      <c r="Q32" s="94">
        <f>$I32      +$K32      +$M32      +$O32</f>
        <v>7210297</v>
      </c>
      <c r="R32" s="48">
        <f>IF(($L32      =0),0,((($N32      -$L32      )/$L32      )*100))</f>
        <v>-64.981273408239701</v>
      </c>
      <c r="S32" s="49">
        <f>IF(($M32      =0),0,((($O32      -$M32      )/$M32      )*100))</f>
        <v>-77.63175066734243</v>
      </c>
      <c r="T32" s="48">
        <f>IF(($E32      =0),0,(($P32      /$E32      )*100))</f>
        <v>81.831610044313138</v>
      </c>
      <c r="U32" s="50">
        <f>IF(($E32      =0),0,(($Q32      /$E32      )*100))</f>
        <v>118.33738716559988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6093000</v>
      </c>
      <c r="C33" s="95">
        <f>C32</f>
        <v>0</v>
      </c>
      <c r="D33" s="95"/>
      <c r="E33" s="95">
        <f>$B33      +$C33      +$D33</f>
        <v>6093000</v>
      </c>
      <c r="F33" s="96">
        <f t="shared" ref="F33:O33" si="17">F32</f>
        <v>6093000</v>
      </c>
      <c r="G33" s="97">
        <f t="shared" si="17"/>
        <v>6093000</v>
      </c>
      <c r="H33" s="96">
        <f t="shared" si="17"/>
        <v>2900000</v>
      </c>
      <c r="I33" s="97">
        <f t="shared" si="17"/>
        <v>2900346</v>
      </c>
      <c r="J33" s="96">
        <f t="shared" si="17"/>
        <v>1365000</v>
      </c>
      <c r="K33" s="97">
        <f t="shared" si="17"/>
        <v>1975237</v>
      </c>
      <c r="L33" s="96">
        <f t="shared" si="17"/>
        <v>534000</v>
      </c>
      <c r="M33" s="97">
        <f t="shared" si="17"/>
        <v>1907941</v>
      </c>
      <c r="N33" s="96">
        <f t="shared" si="17"/>
        <v>187000</v>
      </c>
      <c r="O33" s="97">
        <f t="shared" si="17"/>
        <v>426773</v>
      </c>
      <c r="P33" s="96">
        <f>$H33      +$J33      +$L33      +$N33</f>
        <v>4986000</v>
      </c>
      <c r="Q33" s="97">
        <f>$I33      +$K33      +$M33      +$O33</f>
        <v>7210297</v>
      </c>
      <c r="R33" s="52">
        <f>IF(($L33      =0),0,((($N33      -$L33      )/$L33      )*100))</f>
        <v>-64.981273408239701</v>
      </c>
      <c r="S33" s="53">
        <f>IF(($M33      =0),0,((($O33      -$M33      )/$M33      )*100))</f>
        <v>-77.63175066734243</v>
      </c>
      <c r="T33" s="52">
        <f>IF($E33   =0,0,($P33   /$E33   )*100)</f>
        <v>81.831610044313138</v>
      </c>
      <c r="U33" s="54">
        <f>IF($E33   =0,0,($Q33   /$E33   )*100)</f>
        <v>118.33738716559988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57517000</v>
      </c>
      <c r="C36" s="92">
        <v>-14409000</v>
      </c>
      <c r="D36" s="92"/>
      <c r="E36" s="92">
        <f t="shared" si="18"/>
        <v>43108000</v>
      </c>
      <c r="F36" s="93">
        <v>43108000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57517000</v>
      </c>
      <c r="C40" s="95">
        <f>SUM(C35:C39)</f>
        <v>-14409000</v>
      </c>
      <c r="D40" s="95"/>
      <c r="E40" s="95">
        <f t="shared" si="18"/>
        <v>43108000</v>
      </c>
      <c r="F40" s="96">
        <f t="shared" ref="F40:O40" si="25">SUM(F35:F39)</f>
        <v>43108000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294556000</v>
      </c>
      <c r="C65" s="92">
        <v>-17434000</v>
      </c>
      <c r="D65" s="92"/>
      <c r="E65" s="92">
        <f t="shared" si="35"/>
        <v>277122000</v>
      </c>
      <c r="F65" s="93">
        <v>277122000</v>
      </c>
      <c r="G65" s="94">
        <v>277122000</v>
      </c>
      <c r="H65" s="93">
        <v>30075000</v>
      </c>
      <c r="I65" s="94">
        <v>5005275</v>
      </c>
      <c r="J65" s="93">
        <v>70313000</v>
      </c>
      <c r="K65" s="94">
        <v>49924597</v>
      </c>
      <c r="L65" s="93">
        <v>41182000</v>
      </c>
      <c r="M65" s="94">
        <v>71198489</v>
      </c>
      <c r="N65" s="93">
        <v>79864000</v>
      </c>
      <c r="O65" s="94">
        <v>54100758</v>
      </c>
      <c r="P65" s="93">
        <f t="shared" si="36"/>
        <v>221434000</v>
      </c>
      <c r="Q65" s="94">
        <f t="shared" si="37"/>
        <v>180229119</v>
      </c>
      <c r="R65" s="48">
        <f t="shared" si="38"/>
        <v>93.929386625224609</v>
      </c>
      <c r="S65" s="49">
        <f t="shared" si="39"/>
        <v>-24.014176761532116</v>
      </c>
      <c r="T65" s="48">
        <f t="shared" si="40"/>
        <v>79.904879439380494</v>
      </c>
      <c r="U65" s="50">
        <f t="shared" si="41"/>
        <v>65.036019875722602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294556000</v>
      </c>
      <c r="C66" s="95">
        <f>SUM(C61:C65)</f>
        <v>-17434000</v>
      </c>
      <c r="D66" s="95"/>
      <c r="E66" s="95">
        <f t="shared" si="35"/>
        <v>277122000</v>
      </c>
      <c r="F66" s="96">
        <f t="shared" ref="F66:O66" si="42">SUM(F61:F65)</f>
        <v>277122000</v>
      </c>
      <c r="G66" s="97">
        <f t="shared" si="42"/>
        <v>277122000</v>
      </c>
      <c r="H66" s="96">
        <f t="shared" si="42"/>
        <v>30075000</v>
      </c>
      <c r="I66" s="97">
        <f t="shared" si="42"/>
        <v>5005275</v>
      </c>
      <c r="J66" s="96">
        <f t="shared" si="42"/>
        <v>70313000</v>
      </c>
      <c r="K66" s="97">
        <f t="shared" si="42"/>
        <v>49924597</v>
      </c>
      <c r="L66" s="96">
        <f t="shared" si="42"/>
        <v>41182000</v>
      </c>
      <c r="M66" s="97">
        <f t="shared" si="42"/>
        <v>71198489</v>
      </c>
      <c r="N66" s="96">
        <f t="shared" si="42"/>
        <v>79864000</v>
      </c>
      <c r="O66" s="97">
        <f t="shared" si="42"/>
        <v>54100758</v>
      </c>
      <c r="P66" s="96">
        <f t="shared" si="36"/>
        <v>221434000</v>
      </c>
      <c r="Q66" s="97">
        <f t="shared" si="37"/>
        <v>180229119</v>
      </c>
      <c r="R66" s="52">
        <f t="shared" si="38"/>
        <v>93.929386625224609</v>
      </c>
      <c r="S66" s="53">
        <f t="shared" si="39"/>
        <v>-24.014176761532116</v>
      </c>
      <c r="T66" s="52">
        <f>IF((+$E61+$E63+$E64++$E65) =0,0,(P66   /(+$E61+$E63+$E64+$E65) )*100)</f>
        <v>79.904879439380494</v>
      </c>
      <c r="U66" s="54">
        <f>IF((+$E61+$E63+$E65) =0,0,(Q66  /(+$E61+$E63+$E65) )*100)</f>
        <v>65.036019875722602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430655000</v>
      </c>
      <c r="C67" s="104">
        <f>SUM(C9:C14,C17:C23,C26:C29,C32,C35:C39,C42:C52,C55:C58,C61:C65)</f>
        <v>-49073000</v>
      </c>
      <c r="D67" s="104"/>
      <c r="E67" s="104">
        <f t="shared" si="35"/>
        <v>381582000</v>
      </c>
      <c r="F67" s="105">
        <f t="shared" ref="F67:O67" si="43">SUM(F9:F14,F17:F23,F26:F29,F32,F35:F39,F42:F52,F55:F58,F61:F65)</f>
        <v>381582000</v>
      </c>
      <c r="G67" s="106">
        <f t="shared" si="43"/>
        <v>338474000</v>
      </c>
      <c r="H67" s="105">
        <f t="shared" si="43"/>
        <v>41267000</v>
      </c>
      <c r="I67" s="106">
        <f t="shared" si="43"/>
        <v>12769254</v>
      </c>
      <c r="J67" s="105">
        <f t="shared" si="43"/>
        <v>88263000</v>
      </c>
      <c r="K67" s="106">
        <f t="shared" si="43"/>
        <v>66776322</v>
      </c>
      <c r="L67" s="105">
        <f t="shared" si="43"/>
        <v>47667000</v>
      </c>
      <c r="M67" s="106">
        <f t="shared" si="43"/>
        <v>79932108</v>
      </c>
      <c r="N67" s="105">
        <f t="shared" si="43"/>
        <v>96867000</v>
      </c>
      <c r="O67" s="106">
        <f t="shared" si="43"/>
        <v>70665585</v>
      </c>
      <c r="P67" s="105">
        <f t="shared" si="36"/>
        <v>274064000</v>
      </c>
      <c r="Q67" s="106">
        <f t="shared" si="37"/>
        <v>230143269</v>
      </c>
      <c r="R67" s="61">
        <f t="shared" si="38"/>
        <v>103.21606142614388</v>
      </c>
      <c r="S67" s="62">
        <f t="shared" si="39"/>
        <v>-11.592992142781972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80.970473359844476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67.994371502685581</v>
      </c>
      <c r="V67" s="105">
        <f>SUM(V9:V14,V17:V23,V26:V29,V32,V35:V39,V42:V52,V55:V58,V61:V65)</f>
        <v>5178000</v>
      </c>
      <c r="W67" s="106">
        <f>SUM(W9:W14,W17:W23,W26:W29,W32,W35:W39,W42:W52,W55:W58,W61:W65)</f>
        <v>5107000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430655000</v>
      </c>
      <c r="C73" s="104">
        <f>SUM(C9:C14,C17:C23,C26:C29,C32,C35:C39,C42:C52,C55:C58,C61:C65,C69:C70)</f>
        <v>-49073000</v>
      </c>
      <c r="D73" s="104"/>
      <c r="E73" s="104">
        <f>$B73      +$C73      +$D73</f>
        <v>381582000</v>
      </c>
      <c r="F73" s="105">
        <f t="shared" ref="F73:O73" si="46">SUM(F9:F14,F17:F23,F26:F29,F32,F35:F39,F42:F52,F55:F58,F61:F65,F69:F70)</f>
        <v>381582000</v>
      </c>
      <c r="G73" s="106">
        <f t="shared" si="46"/>
        <v>338474000</v>
      </c>
      <c r="H73" s="105">
        <f t="shared" si="46"/>
        <v>41267000</v>
      </c>
      <c r="I73" s="106">
        <f t="shared" si="46"/>
        <v>12769254</v>
      </c>
      <c r="J73" s="105">
        <f t="shared" si="46"/>
        <v>88263000</v>
      </c>
      <c r="K73" s="106">
        <f t="shared" si="46"/>
        <v>66776322</v>
      </c>
      <c r="L73" s="105">
        <f t="shared" si="46"/>
        <v>47667000</v>
      </c>
      <c r="M73" s="106">
        <f t="shared" si="46"/>
        <v>79932108</v>
      </c>
      <c r="N73" s="105">
        <f t="shared" si="46"/>
        <v>96867000</v>
      </c>
      <c r="O73" s="106">
        <f t="shared" si="46"/>
        <v>70665585</v>
      </c>
      <c r="P73" s="105">
        <f>$H73      +$J73      +$L73      +$N73</f>
        <v>274064000</v>
      </c>
      <c r="Q73" s="106">
        <f>$I73      +$K73      +$M73      +$O73</f>
        <v>230143269</v>
      </c>
      <c r="R73" s="61">
        <f>IF(($L73      =0),0,((($N73      -$L73      )/$L73      )*100))</f>
        <v>103.21606142614388</v>
      </c>
      <c r="S73" s="62">
        <f>IF(($M73      =0),0,((($O73      -$M73      )/$M73      )*100))</f>
        <v>-11.592992142781972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80.970473359844476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67.994371502685581</v>
      </c>
      <c r="V73" s="105">
        <f>SUM(V9:V14,V17:V23,V26:V29,V32,V35:V39,V42:V52,V55:V58,V61:V65,V69:V70)</f>
        <v>5178000</v>
      </c>
      <c r="W73" s="106">
        <f>SUM(W9:W14,W17:W23,W26:W29,W32,W35:W39,W42:W52,W55:W58,W61:W65,W69:W70)</f>
        <v>5107000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orFcpTo/0W0dMZNhUbT5Tc0Hhle+fwjsph8WaiVVfS9mlQtX5UjWwndiTiK1JKBgM3RADcLxv44r8Tw6cgpESw==" saltValue="m6UZ16RbOcs8IifA8opx9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>
        <v>1670000</v>
      </c>
      <c r="I10" s="94">
        <v>-301184</v>
      </c>
      <c r="J10" s="93">
        <v>181000</v>
      </c>
      <c r="K10" s="94">
        <v>215694</v>
      </c>
      <c r="L10" s="93"/>
      <c r="M10" s="94"/>
      <c r="N10" s="93">
        <v>190000</v>
      </c>
      <c r="O10" s="94">
        <v>42859</v>
      </c>
      <c r="P10" s="93">
        <f t="shared" ref="P10:P15" si="1">$H10      +$J10      +$L10      +$N10</f>
        <v>2041000</v>
      </c>
      <c r="Q10" s="94">
        <f t="shared" ref="Q10:Q15" si="2">$I10      +$K10      +$M10      +$O10</f>
        <v>-42631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97.19047619047619</v>
      </c>
      <c r="U10" s="50">
        <f t="shared" ref="U10:U14" si="6">IF(($E10      =0),0,(($Q10      /$E10      )*100))</f>
        <v>-2.0300476190476191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2100000</v>
      </c>
      <c r="C15" s="95">
        <f>SUM(C9:C14)</f>
        <v>0</v>
      </c>
      <c r="D15" s="95"/>
      <c r="E15" s="95">
        <f t="shared" si="0"/>
        <v>2100000</v>
      </c>
      <c r="F15" s="96">
        <f t="shared" ref="F15:O15" si="7">SUM(F9:F14)</f>
        <v>2100000</v>
      </c>
      <c r="G15" s="97">
        <f t="shared" si="7"/>
        <v>2100000</v>
      </c>
      <c r="H15" s="96">
        <f t="shared" si="7"/>
        <v>1670000</v>
      </c>
      <c r="I15" s="97">
        <f t="shared" si="7"/>
        <v>-301184</v>
      </c>
      <c r="J15" s="96">
        <f t="shared" si="7"/>
        <v>181000</v>
      </c>
      <c r="K15" s="97">
        <f t="shared" si="7"/>
        <v>215694</v>
      </c>
      <c r="L15" s="96">
        <f t="shared" si="7"/>
        <v>0</v>
      </c>
      <c r="M15" s="97">
        <f t="shared" si="7"/>
        <v>0</v>
      </c>
      <c r="N15" s="96">
        <f t="shared" si="7"/>
        <v>190000</v>
      </c>
      <c r="O15" s="97">
        <f t="shared" si="7"/>
        <v>42859</v>
      </c>
      <c r="P15" s="96">
        <f t="shared" si="1"/>
        <v>2041000</v>
      </c>
      <c r="Q15" s="97">
        <f t="shared" si="2"/>
        <v>-42631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97.19047619047619</v>
      </c>
      <c r="U15" s="54">
        <f>IF((SUM($E9:$E13))=0,0,(Q15/(SUM($E9:$E13))*100))</f>
        <v>-2.0300476190476191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4190000</v>
      </c>
      <c r="C20" s="92"/>
      <c r="D20" s="92"/>
      <c r="E20" s="92">
        <f t="shared" si="8"/>
        <v>4190000</v>
      </c>
      <c r="F20" s="93">
        <v>4190000</v>
      </c>
      <c r="G20" s="94">
        <v>4190000</v>
      </c>
      <c r="H20" s="93"/>
      <c r="I20" s="94"/>
      <c r="J20" s="93">
        <v>1073000</v>
      </c>
      <c r="K20" s="94"/>
      <c r="L20" s="93"/>
      <c r="M20" s="94"/>
      <c r="N20" s="93"/>
      <c r="O20" s="94"/>
      <c r="P20" s="93">
        <f t="shared" si="9"/>
        <v>1073000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25.608591885441527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38991000</v>
      </c>
      <c r="D21" s="92"/>
      <c r="E21" s="92">
        <f t="shared" si="8"/>
        <v>38991000</v>
      </c>
      <c r="F21" s="93">
        <v>38991000</v>
      </c>
      <c r="G21" s="94">
        <v>38991000</v>
      </c>
      <c r="H21" s="93"/>
      <c r="I21" s="94"/>
      <c r="J21" s="93"/>
      <c r="K21" s="94">
        <v>480204</v>
      </c>
      <c r="L21" s="93"/>
      <c r="M21" s="94">
        <v>2583259</v>
      </c>
      <c r="N21" s="93"/>
      <c r="O21" s="94">
        <v>14595461</v>
      </c>
      <c r="P21" s="93">
        <f t="shared" si="9"/>
        <v>0</v>
      </c>
      <c r="Q21" s="94">
        <f t="shared" si="10"/>
        <v>17658924</v>
      </c>
      <c r="R21" s="48">
        <f t="shared" si="11"/>
        <v>0</v>
      </c>
      <c r="S21" s="49">
        <f t="shared" si="12"/>
        <v>465.00184456920505</v>
      </c>
      <c r="T21" s="48">
        <f t="shared" si="13"/>
        <v>0</v>
      </c>
      <c r="U21" s="50">
        <f t="shared" si="14"/>
        <v>45.289743787027774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4190000</v>
      </c>
      <c r="C24" s="95">
        <f>SUM(C17:C23)</f>
        <v>38991000</v>
      </c>
      <c r="D24" s="95"/>
      <c r="E24" s="95">
        <f t="shared" si="8"/>
        <v>43181000</v>
      </c>
      <c r="F24" s="96">
        <f t="shared" ref="F24:O24" si="15">SUM(F17:F23)</f>
        <v>43181000</v>
      </c>
      <c r="G24" s="97">
        <f t="shared" si="15"/>
        <v>43181000</v>
      </c>
      <c r="H24" s="96">
        <f t="shared" si="15"/>
        <v>0</v>
      </c>
      <c r="I24" s="97">
        <f t="shared" si="15"/>
        <v>0</v>
      </c>
      <c r="J24" s="96">
        <f t="shared" si="15"/>
        <v>1073000</v>
      </c>
      <c r="K24" s="97">
        <f t="shared" si="15"/>
        <v>480204</v>
      </c>
      <c r="L24" s="96">
        <f t="shared" si="15"/>
        <v>0</v>
      </c>
      <c r="M24" s="97">
        <f t="shared" si="15"/>
        <v>2583259</v>
      </c>
      <c r="N24" s="96">
        <f t="shared" si="15"/>
        <v>0</v>
      </c>
      <c r="O24" s="97">
        <f t="shared" si="15"/>
        <v>14595461</v>
      </c>
      <c r="P24" s="96">
        <f t="shared" si="9"/>
        <v>1073000</v>
      </c>
      <c r="Q24" s="97">
        <f t="shared" si="10"/>
        <v>17658924</v>
      </c>
      <c r="R24" s="52">
        <f t="shared" si="11"/>
        <v>0</v>
      </c>
      <c r="S24" s="53">
        <f t="shared" si="12"/>
        <v>465.00184456920505</v>
      </c>
      <c r="T24" s="52">
        <f>IF(($E24-$E19-$E23)   =0,0,($P24   /($E24-$E19-$E23)   )*100)</f>
        <v>2.4848891873740766</v>
      </c>
      <c r="U24" s="54">
        <f>IF(($E24-$E19-$E23)   =0,0,($Q24   /($E24-$E19-$E23)   )*100)</f>
        <v>40.89512517079271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1749000</v>
      </c>
      <c r="C32" s="92"/>
      <c r="D32" s="92"/>
      <c r="E32" s="92">
        <f>$B32      +$C32      +$D32</f>
        <v>1749000</v>
      </c>
      <c r="F32" s="93">
        <v>1749000</v>
      </c>
      <c r="G32" s="94">
        <v>1749000</v>
      </c>
      <c r="H32" s="93">
        <v>1070000</v>
      </c>
      <c r="I32" s="94">
        <v>718804</v>
      </c>
      <c r="J32" s="93">
        <v>154000</v>
      </c>
      <c r="K32" s="94">
        <v>746805</v>
      </c>
      <c r="L32" s="93"/>
      <c r="M32" s="94">
        <v>3166929</v>
      </c>
      <c r="N32" s="93"/>
      <c r="O32" s="94"/>
      <c r="P32" s="93">
        <f>$H32      +$J32      +$L32      +$N32</f>
        <v>1224000</v>
      </c>
      <c r="Q32" s="94">
        <f>$I32      +$K32      +$M32      +$O32</f>
        <v>4632538</v>
      </c>
      <c r="R32" s="48">
        <f>IF(($L32      =0),0,((($N32      -$L32      )/$L32      )*100))</f>
        <v>0</v>
      </c>
      <c r="S32" s="49">
        <f>IF(($M32      =0),0,((($O32      -$M32      )/$M32      )*100))</f>
        <v>-100</v>
      </c>
      <c r="T32" s="48">
        <f>IF(($E32      =0),0,(($P32      /$E32      )*100))</f>
        <v>69.982847341337902</v>
      </c>
      <c r="U32" s="50">
        <f>IF(($E32      =0),0,(($Q32      /$E32      )*100))</f>
        <v>264.86781017724417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1749000</v>
      </c>
      <c r="C33" s="95">
        <f>C32</f>
        <v>0</v>
      </c>
      <c r="D33" s="95"/>
      <c r="E33" s="95">
        <f>$B33      +$C33      +$D33</f>
        <v>1749000</v>
      </c>
      <c r="F33" s="96">
        <f t="shared" ref="F33:O33" si="17">F32</f>
        <v>1749000</v>
      </c>
      <c r="G33" s="97">
        <f t="shared" si="17"/>
        <v>1749000</v>
      </c>
      <c r="H33" s="96">
        <f t="shared" si="17"/>
        <v>1070000</v>
      </c>
      <c r="I33" s="97">
        <f t="shared" si="17"/>
        <v>718804</v>
      </c>
      <c r="J33" s="96">
        <f t="shared" si="17"/>
        <v>154000</v>
      </c>
      <c r="K33" s="97">
        <f t="shared" si="17"/>
        <v>746805</v>
      </c>
      <c r="L33" s="96">
        <f t="shared" si="17"/>
        <v>0</v>
      </c>
      <c r="M33" s="97">
        <f t="shared" si="17"/>
        <v>3166929</v>
      </c>
      <c r="N33" s="96">
        <f t="shared" si="17"/>
        <v>0</v>
      </c>
      <c r="O33" s="97">
        <f t="shared" si="17"/>
        <v>0</v>
      </c>
      <c r="P33" s="96">
        <f>$H33      +$J33      +$L33      +$N33</f>
        <v>1224000</v>
      </c>
      <c r="Q33" s="97">
        <f>$I33      +$K33      +$M33      +$O33</f>
        <v>4632538</v>
      </c>
      <c r="R33" s="52">
        <f>IF(($L33      =0),0,((($N33      -$L33      )/$L33      )*100))</f>
        <v>0</v>
      </c>
      <c r="S33" s="53">
        <f>IF(($M33      =0),0,((($O33      -$M33      )/$M33      )*100))</f>
        <v>-100</v>
      </c>
      <c r="T33" s="52">
        <f>IF($E33   =0,0,($P33   /$E33   )*100)</f>
        <v>69.982847341337902</v>
      </c>
      <c r="U33" s="54">
        <f>IF($E33   =0,0,($Q33   /$E33   )*100)</f>
        <v>264.86781017724417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30196000</v>
      </c>
      <c r="C35" s="92">
        <v>-2300000</v>
      </c>
      <c r="D35" s="92"/>
      <c r="E35" s="92">
        <f t="shared" ref="E35:E40" si="18">$B35      +$C35      +$D35</f>
        <v>27896000</v>
      </c>
      <c r="F35" s="93">
        <v>27896000</v>
      </c>
      <c r="G35" s="94">
        <v>27896000</v>
      </c>
      <c r="H35" s="93"/>
      <c r="I35" s="94">
        <v>-6071759</v>
      </c>
      <c r="J35" s="93">
        <v>15015000</v>
      </c>
      <c r="K35" s="94">
        <v>-9344705</v>
      </c>
      <c r="L35" s="93">
        <v>3931000</v>
      </c>
      <c r="M35" s="94">
        <v>1270899</v>
      </c>
      <c r="N35" s="93">
        <v>8883000</v>
      </c>
      <c r="O35" s="94">
        <v>21710484</v>
      </c>
      <c r="P35" s="93">
        <f t="shared" ref="P35:P40" si="19">$H35      +$J35      +$L35      +$N35</f>
        <v>27829000</v>
      </c>
      <c r="Q35" s="94">
        <f t="shared" ref="Q35:Q40" si="20">$I35      +$K35      +$M35      +$O35</f>
        <v>7564919</v>
      </c>
      <c r="R35" s="48">
        <f t="shared" ref="R35:R40" si="21">IF(($L35      =0),0,((($N35      -$L35      )/$L35      )*100))</f>
        <v>125.9730348511829</v>
      </c>
      <c r="S35" s="49">
        <f t="shared" ref="S35:S40" si="22">IF(($M35      =0),0,((($O35      -$M35      )/$M35      )*100))</f>
        <v>1608.2776837498495</v>
      </c>
      <c r="T35" s="48">
        <f t="shared" ref="T35:T39" si="23">IF(($E35      =0),0,(($P35      /$E35      )*100))</f>
        <v>99.759822196730724</v>
      </c>
      <c r="U35" s="50">
        <f t="shared" ref="U35:U39" si="24">IF(($E35      =0),0,(($Q35      /$E35      )*100))</f>
        <v>27.118292945225122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15361000</v>
      </c>
      <c r="C36" s="92">
        <v>11848000</v>
      </c>
      <c r="D36" s="92"/>
      <c r="E36" s="92">
        <f t="shared" si="18"/>
        <v>27209000</v>
      </c>
      <c r="F36" s="93">
        <v>27209000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45557000</v>
      </c>
      <c r="C40" s="95">
        <f>SUM(C35:C39)</f>
        <v>9548000</v>
      </c>
      <c r="D40" s="95"/>
      <c r="E40" s="95">
        <f t="shared" si="18"/>
        <v>55105000</v>
      </c>
      <c r="F40" s="96">
        <f t="shared" ref="F40:O40" si="25">SUM(F35:F39)</f>
        <v>55105000</v>
      </c>
      <c r="G40" s="97">
        <f t="shared" si="25"/>
        <v>27896000</v>
      </c>
      <c r="H40" s="96">
        <f t="shared" si="25"/>
        <v>0</v>
      </c>
      <c r="I40" s="97">
        <f t="shared" si="25"/>
        <v>-6071759</v>
      </c>
      <c r="J40" s="96">
        <f t="shared" si="25"/>
        <v>15015000</v>
      </c>
      <c r="K40" s="97">
        <f t="shared" si="25"/>
        <v>-9344705</v>
      </c>
      <c r="L40" s="96">
        <f t="shared" si="25"/>
        <v>3931000</v>
      </c>
      <c r="M40" s="97">
        <f t="shared" si="25"/>
        <v>1270899</v>
      </c>
      <c r="N40" s="96">
        <f t="shared" si="25"/>
        <v>8883000</v>
      </c>
      <c r="O40" s="97">
        <f t="shared" si="25"/>
        <v>21710484</v>
      </c>
      <c r="P40" s="96">
        <f t="shared" si="19"/>
        <v>27829000</v>
      </c>
      <c r="Q40" s="97">
        <f t="shared" si="20"/>
        <v>7564919</v>
      </c>
      <c r="R40" s="52">
        <f t="shared" si="21"/>
        <v>125.9730348511829</v>
      </c>
      <c r="S40" s="53">
        <f t="shared" si="22"/>
        <v>1608.2776837498495</v>
      </c>
      <c r="T40" s="52">
        <f>IF((+$E35+$E38) =0,0,(P40   /(+$E35+$E38) )*100)</f>
        <v>99.759822196730724</v>
      </c>
      <c r="U40" s="54">
        <f>IF((+$E35+$E38) =0,0,(Q40   /(+$E35+$E38) )*100)</f>
        <v>27.118292945225122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53596000</v>
      </c>
      <c r="C67" s="104">
        <f>SUM(C9:C14,C17:C23,C26:C29,C32,C35:C39,C42:C52,C55:C58,C61:C65)</f>
        <v>48539000</v>
      </c>
      <c r="D67" s="104"/>
      <c r="E67" s="104">
        <f t="shared" si="35"/>
        <v>102135000</v>
      </c>
      <c r="F67" s="105">
        <f t="shared" ref="F67:O67" si="43">SUM(F9:F14,F17:F23,F26:F29,F32,F35:F39,F42:F52,F55:F58,F61:F65)</f>
        <v>102135000</v>
      </c>
      <c r="G67" s="106">
        <f t="shared" si="43"/>
        <v>74926000</v>
      </c>
      <c r="H67" s="105">
        <f t="shared" si="43"/>
        <v>2740000</v>
      </c>
      <c r="I67" s="106">
        <f t="shared" si="43"/>
        <v>-5654139</v>
      </c>
      <c r="J67" s="105">
        <f t="shared" si="43"/>
        <v>16423000</v>
      </c>
      <c r="K67" s="106">
        <f t="shared" si="43"/>
        <v>-7902002</v>
      </c>
      <c r="L67" s="105">
        <f t="shared" si="43"/>
        <v>3931000</v>
      </c>
      <c r="M67" s="106">
        <f t="shared" si="43"/>
        <v>7021087</v>
      </c>
      <c r="N67" s="105">
        <f t="shared" si="43"/>
        <v>9073000</v>
      </c>
      <c r="O67" s="106">
        <f t="shared" si="43"/>
        <v>36348804</v>
      </c>
      <c r="P67" s="105">
        <f t="shared" si="36"/>
        <v>32167000</v>
      </c>
      <c r="Q67" s="106">
        <f t="shared" si="37"/>
        <v>29813750</v>
      </c>
      <c r="R67" s="61">
        <f t="shared" si="38"/>
        <v>130.80641058254895</v>
      </c>
      <c r="S67" s="62">
        <f t="shared" si="39"/>
        <v>417.70906698635127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42.93169260336866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39.790927048020713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50968000</v>
      </c>
      <c r="C69" s="92">
        <v>-3409000</v>
      </c>
      <c r="D69" s="92"/>
      <c r="E69" s="92">
        <f>$B69      +$C69      +$D69</f>
        <v>47559000</v>
      </c>
      <c r="F69" s="93">
        <v>47559000</v>
      </c>
      <c r="G69" s="94">
        <v>47559000</v>
      </c>
      <c r="H69" s="93">
        <v>14088000</v>
      </c>
      <c r="I69" s="94">
        <v>-1166193</v>
      </c>
      <c r="J69" s="93">
        <v>18983000</v>
      </c>
      <c r="K69" s="94">
        <v>-17618959</v>
      </c>
      <c r="L69" s="93">
        <v>5080000</v>
      </c>
      <c r="M69" s="94">
        <v>7955419</v>
      </c>
      <c r="N69" s="93">
        <v>9408000</v>
      </c>
      <c r="O69" s="94">
        <v>14627992</v>
      </c>
      <c r="P69" s="93">
        <f>$H69      +$J69      +$L69      +$N69</f>
        <v>47559000</v>
      </c>
      <c r="Q69" s="94">
        <f>$I69      +$K69      +$M69      +$O69</f>
        <v>3798259</v>
      </c>
      <c r="R69" s="48">
        <f>IF(($L69      =0),0,((($N69      -$L69      )/$L69      )*100))</f>
        <v>85.196850393700785</v>
      </c>
      <c r="S69" s="49">
        <f>IF(($M69      =0),0,((($O69      -$M69      )/$M69      )*100))</f>
        <v>83.874563992166856</v>
      </c>
      <c r="T69" s="48">
        <f>IF(($E69      =0),0,(($P69      /$E69      )*100))</f>
        <v>100</v>
      </c>
      <c r="U69" s="50">
        <f>IF(($E69      =0),0,(($Q69      /$E69      )*100))</f>
        <v>7.9864147690237388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50968000</v>
      </c>
      <c r="C71" s="101">
        <f>SUM(C69:C70)</f>
        <v>-3409000</v>
      </c>
      <c r="D71" s="101"/>
      <c r="E71" s="101">
        <f>$B71      +$C71      +$D71</f>
        <v>47559000</v>
      </c>
      <c r="F71" s="102">
        <f t="shared" ref="F71:O71" si="44">SUM(F69:F70)</f>
        <v>47559000</v>
      </c>
      <c r="G71" s="103">
        <f t="shared" si="44"/>
        <v>47559000</v>
      </c>
      <c r="H71" s="102">
        <f t="shared" si="44"/>
        <v>14088000</v>
      </c>
      <c r="I71" s="103">
        <f t="shared" si="44"/>
        <v>-1166193</v>
      </c>
      <c r="J71" s="102">
        <f t="shared" si="44"/>
        <v>18983000</v>
      </c>
      <c r="K71" s="103">
        <f t="shared" si="44"/>
        <v>-17618959</v>
      </c>
      <c r="L71" s="102">
        <f t="shared" si="44"/>
        <v>5080000</v>
      </c>
      <c r="M71" s="103">
        <f t="shared" si="44"/>
        <v>7955419</v>
      </c>
      <c r="N71" s="102">
        <f t="shared" si="44"/>
        <v>9408000</v>
      </c>
      <c r="O71" s="103">
        <f t="shared" si="44"/>
        <v>14627992</v>
      </c>
      <c r="P71" s="102">
        <f>$H71      +$J71      +$L71      +$N71</f>
        <v>47559000</v>
      </c>
      <c r="Q71" s="103">
        <f>$I71      +$K71      +$M71      +$O71</f>
        <v>3798259</v>
      </c>
      <c r="R71" s="57">
        <f>IF(($L71      =0),0,((($N71      -$L71      )/$L71      )*100))</f>
        <v>85.196850393700785</v>
      </c>
      <c r="S71" s="58">
        <f>IF(($M71      =0),0,((($O71      -$M71      )/$M71      )*100))</f>
        <v>83.874563992166856</v>
      </c>
      <c r="T71" s="57">
        <f>IF(($E69      =0),0,(($P69      /$E69      )*100))</f>
        <v>100</v>
      </c>
      <c r="U71" s="59">
        <f>IF($E69   =0,0,($Q69   /$E69 )*100)</f>
        <v>7.9864147690237388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50968000</v>
      </c>
      <c r="C72" s="104">
        <f>SUM(C69:C70)</f>
        <v>-3409000</v>
      </c>
      <c r="D72" s="104"/>
      <c r="E72" s="104">
        <f>$B72      +$C72      +$D72</f>
        <v>47559000</v>
      </c>
      <c r="F72" s="105">
        <f t="shared" ref="F72:O72" si="45">SUM(F69:F70)</f>
        <v>47559000</v>
      </c>
      <c r="G72" s="106">
        <f t="shared" si="45"/>
        <v>47559000</v>
      </c>
      <c r="H72" s="105">
        <f t="shared" si="45"/>
        <v>14088000</v>
      </c>
      <c r="I72" s="106">
        <f t="shared" si="45"/>
        <v>-1166193</v>
      </c>
      <c r="J72" s="105">
        <f t="shared" si="45"/>
        <v>18983000</v>
      </c>
      <c r="K72" s="106">
        <f t="shared" si="45"/>
        <v>-17618959</v>
      </c>
      <c r="L72" s="105">
        <f t="shared" si="45"/>
        <v>5080000</v>
      </c>
      <c r="M72" s="106">
        <f t="shared" si="45"/>
        <v>7955419</v>
      </c>
      <c r="N72" s="105">
        <f t="shared" si="45"/>
        <v>9408000</v>
      </c>
      <c r="O72" s="106">
        <f t="shared" si="45"/>
        <v>14627992</v>
      </c>
      <c r="P72" s="105">
        <f>$H72      +$J72      +$L72      +$N72</f>
        <v>47559000</v>
      </c>
      <c r="Q72" s="106">
        <f>$I72      +$K72      +$M72      +$O72</f>
        <v>3798259</v>
      </c>
      <c r="R72" s="61">
        <f>IF(($L72      =0),0,((($N72      -$L72      )/$L72      )*100))</f>
        <v>85.196850393700785</v>
      </c>
      <c r="S72" s="62">
        <f>IF(($M72      =0),0,((($O72      -$M72      )/$M72      )*100))</f>
        <v>83.874563992166856</v>
      </c>
      <c r="T72" s="61">
        <f>IF(($E69      =0),0,(($P69      /$E69      )*100))</f>
        <v>100</v>
      </c>
      <c r="U72" s="65">
        <f>IF($E69   =0,0,($Q69   /$E69 )*100)</f>
        <v>7.9864147690237388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104564000</v>
      </c>
      <c r="C73" s="104">
        <f>SUM(C9:C14,C17:C23,C26:C29,C32,C35:C39,C42:C52,C55:C58,C61:C65,C69:C70)</f>
        <v>45130000</v>
      </c>
      <c r="D73" s="104"/>
      <c r="E73" s="104">
        <f>$B73      +$C73      +$D73</f>
        <v>149694000</v>
      </c>
      <c r="F73" s="105">
        <f t="shared" ref="F73:O73" si="46">SUM(F9:F14,F17:F23,F26:F29,F32,F35:F39,F42:F52,F55:F58,F61:F65,F69:F70)</f>
        <v>149694000</v>
      </c>
      <c r="G73" s="106">
        <f t="shared" si="46"/>
        <v>122485000</v>
      </c>
      <c r="H73" s="105">
        <f t="shared" si="46"/>
        <v>16828000</v>
      </c>
      <c r="I73" s="106">
        <f t="shared" si="46"/>
        <v>-6820332</v>
      </c>
      <c r="J73" s="105">
        <f t="shared" si="46"/>
        <v>35406000</v>
      </c>
      <c r="K73" s="106">
        <f t="shared" si="46"/>
        <v>-25520961</v>
      </c>
      <c r="L73" s="105">
        <f t="shared" si="46"/>
        <v>9011000</v>
      </c>
      <c r="M73" s="106">
        <f t="shared" si="46"/>
        <v>14976506</v>
      </c>
      <c r="N73" s="105">
        <f t="shared" si="46"/>
        <v>18481000</v>
      </c>
      <c r="O73" s="106">
        <f t="shared" si="46"/>
        <v>50976796</v>
      </c>
      <c r="P73" s="105">
        <f>$H73      +$J73      +$L73      +$N73</f>
        <v>79726000</v>
      </c>
      <c r="Q73" s="106">
        <f>$I73      +$K73      +$M73      +$O73</f>
        <v>33612009</v>
      </c>
      <c r="R73" s="61">
        <f>IF(($L73      =0),0,((($N73      -$L73      )/$L73      )*100))</f>
        <v>105.09377427588502</v>
      </c>
      <c r="S73" s="62">
        <f>IF(($M73      =0),0,((($O73      -$M73      )/$M73      )*100))</f>
        <v>240.37843005571528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65.090419235008369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27.441734906315059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qZyLBB+xIFqXxq4yHB8ka2o55CrVxmympgD09zgNg70eycpCHo0xMjILE+UKEpktnwEIVVvMyQCuGQpuEJbVhw==" saltValue="T7Sg+x+57/pjTudfh91Nf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382000</v>
      </c>
      <c r="I10" s="94"/>
      <c r="J10" s="93">
        <v>1118000</v>
      </c>
      <c r="K10" s="94"/>
      <c r="L10" s="93">
        <v>892000</v>
      </c>
      <c r="M10" s="94">
        <v>856689</v>
      </c>
      <c r="N10" s="93">
        <v>657000</v>
      </c>
      <c r="O10" s="94">
        <v>3554278</v>
      </c>
      <c r="P10" s="93">
        <f t="shared" ref="P10:P15" si="1">$H10      +$J10      +$L10      +$N10</f>
        <v>3049000</v>
      </c>
      <c r="Q10" s="94">
        <f t="shared" ref="Q10:Q15" si="2">$I10      +$K10      +$M10      +$O10</f>
        <v>4410967</v>
      </c>
      <c r="R10" s="48">
        <f t="shared" ref="R10:R15" si="3">IF(($L10      =0),0,((($N10      -$L10      )/$L10      )*100))</f>
        <v>-26.345291479820627</v>
      </c>
      <c r="S10" s="49">
        <f t="shared" ref="S10:S15" si="4">IF(($M10      =0),0,((($O10      -$M10      )/$M10      )*100))</f>
        <v>314.88544851165358</v>
      </c>
      <c r="T10" s="48">
        <f t="shared" ref="T10:T14" si="5">IF(($E10      =0),0,(($P10      /$E10      )*100))</f>
        <v>98.354838709677423</v>
      </c>
      <c r="U10" s="50">
        <f t="shared" ref="U10:U14" si="6">IF(($E10      =0),0,(($Q10      /$E10      )*100))</f>
        <v>142.28925806451613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382000</v>
      </c>
      <c r="I15" s="97">
        <f t="shared" si="7"/>
        <v>0</v>
      </c>
      <c r="J15" s="96">
        <f t="shared" si="7"/>
        <v>1118000</v>
      </c>
      <c r="K15" s="97">
        <f t="shared" si="7"/>
        <v>0</v>
      </c>
      <c r="L15" s="96">
        <f t="shared" si="7"/>
        <v>892000</v>
      </c>
      <c r="M15" s="97">
        <f t="shared" si="7"/>
        <v>856689</v>
      </c>
      <c r="N15" s="96">
        <f t="shared" si="7"/>
        <v>657000</v>
      </c>
      <c r="O15" s="97">
        <f t="shared" si="7"/>
        <v>3554278</v>
      </c>
      <c r="P15" s="96">
        <f t="shared" si="1"/>
        <v>3049000</v>
      </c>
      <c r="Q15" s="97">
        <f t="shared" si="2"/>
        <v>4410967</v>
      </c>
      <c r="R15" s="52">
        <f t="shared" si="3"/>
        <v>-26.345291479820627</v>
      </c>
      <c r="S15" s="53">
        <f t="shared" si="4"/>
        <v>314.88544851165358</v>
      </c>
      <c r="T15" s="52">
        <f>IF((SUM($E9:$E13))=0,0,(P15/(SUM($E9:$E13))*100))</f>
        <v>98.354838709677423</v>
      </c>
      <c r="U15" s="54">
        <f>IF((SUM($E9:$E13))=0,0,(Q15/(SUM($E9:$E13))*100))</f>
        <v>142.28925806451613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3395000</v>
      </c>
      <c r="C20" s="92"/>
      <c r="D20" s="92"/>
      <c r="E20" s="92">
        <f t="shared" si="8"/>
        <v>3395000</v>
      </c>
      <c r="F20" s="93">
        <v>3395000</v>
      </c>
      <c r="G20" s="94">
        <v>3395000</v>
      </c>
      <c r="H20" s="93">
        <v>2678000</v>
      </c>
      <c r="I20" s="94"/>
      <c r="J20" s="93">
        <v>613000</v>
      </c>
      <c r="K20" s="94"/>
      <c r="L20" s="93"/>
      <c r="M20" s="94"/>
      <c r="N20" s="93"/>
      <c r="O20" s="94">
        <v>25500982</v>
      </c>
      <c r="P20" s="93">
        <f t="shared" si="9"/>
        <v>3291000</v>
      </c>
      <c r="Q20" s="94">
        <f t="shared" si="10"/>
        <v>25500982</v>
      </c>
      <c r="R20" s="48">
        <f t="shared" si="11"/>
        <v>0</v>
      </c>
      <c r="S20" s="49">
        <f t="shared" si="12"/>
        <v>0</v>
      </c>
      <c r="T20" s="48">
        <f t="shared" si="13"/>
        <v>96.93667157584683</v>
      </c>
      <c r="U20" s="50">
        <f t="shared" si="14"/>
        <v>751.13349042709865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42739000</v>
      </c>
      <c r="D21" s="92"/>
      <c r="E21" s="92">
        <f t="shared" si="8"/>
        <v>42739000</v>
      </c>
      <c r="F21" s="93">
        <v>42739000</v>
      </c>
      <c r="G21" s="94">
        <v>42739000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3395000</v>
      </c>
      <c r="C24" s="95">
        <f>SUM(C17:C23)</f>
        <v>42739000</v>
      </c>
      <c r="D24" s="95"/>
      <c r="E24" s="95">
        <f t="shared" si="8"/>
        <v>46134000</v>
      </c>
      <c r="F24" s="96">
        <f t="shared" ref="F24:O24" si="15">SUM(F17:F23)</f>
        <v>46134000</v>
      </c>
      <c r="G24" s="97">
        <f t="shared" si="15"/>
        <v>46134000</v>
      </c>
      <c r="H24" s="96">
        <f t="shared" si="15"/>
        <v>2678000</v>
      </c>
      <c r="I24" s="97">
        <f t="shared" si="15"/>
        <v>0</v>
      </c>
      <c r="J24" s="96">
        <f t="shared" si="15"/>
        <v>613000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25500982</v>
      </c>
      <c r="P24" s="96">
        <f t="shared" si="9"/>
        <v>3291000</v>
      </c>
      <c r="Q24" s="97">
        <f t="shared" si="10"/>
        <v>25500982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7.1335674339966184</v>
      </c>
      <c r="U24" s="54">
        <f>IF(($E24-$E19-$E23)   =0,0,($Q24   /($E24-$E19-$E23)   )*100)</f>
        <v>55.275896302076553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1416000</v>
      </c>
      <c r="C32" s="92">
        <v>712000</v>
      </c>
      <c r="D32" s="92"/>
      <c r="E32" s="92">
        <f>$B32      +$C32      +$D32</f>
        <v>2128000</v>
      </c>
      <c r="F32" s="93">
        <v>2128000</v>
      </c>
      <c r="G32" s="94">
        <v>2128000</v>
      </c>
      <c r="H32" s="93">
        <v>770000</v>
      </c>
      <c r="I32" s="94">
        <v>503427</v>
      </c>
      <c r="J32" s="93">
        <v>221000</v>
      </c>
      <c r="K32" s="94">
        <v>501902</v>
      </c>
      <c r="L32" s="93"/>
      <c r="M32" s="94"/>
      <c r="N32" s="93">
        <v>712000</v>
      </c>
      <c r="O32" s="94">
        <v>711999</v>
      </c>
      <c r="P32" s="93">
        <f>$H32      +$J32      +$L32      +$N32</f>
        <v>1703000</v>
      </c>
      <c r="Q32" s="94">
        <f>$I32      +$K32      +$M32      +$O32</f>
        <v>1717328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80.028195488721806</v>
      </c>
      <c r="U32" s="50">
        <f>IF(($E32      =0),0,(($Q32      /$E32      )*100))</f>
        <v>80.701503759398491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1416000</v>
      </c>
      <c r="C33" s="95">
        <f>C32</f>
        <v>712000</v>
      </c>
      <c r="D33" s="95"/>
      <c r="E33" s="95">
        <f>$B33      +$C33      +$D33</f>
        <v>2128000</v>
      </c>
      <c r="F33" s="96">
        <f t="shared" ref="F33:O33" si="17">F32</f>
        <v>2128000</v>
      </c>
      <c r="G33" s="97">
        <f t="shared" si="17"/>
        <v>2128000</v>
      </c>
      <c r="H33" s="96">
        <f t="shared" si="17"/>
        <v>770000</v>
      </c>
      <c r="I33" s="97">
        <f t="shared" si="17"/>
        <v>503427</v>
      </c>
      <c r="J33" s="96">
        <f t="shared" si="17"/>
        <v>221000</v>
      </c>
      <c r="K33" s="97">
        <f t="shared" si="17"/>
        <v>501902</v>
      </c>
      <c r="L33" s="96">
        <f t="shared" si="17"/>
        <v>0</v>
      </c>
      <c r="M33" s="97">
        <f t="shared" si="17"/>
        <v>0</v>
      </c>
      <c r="N33" s="96">
        <f t="shared" si="17"/>
        <v>712000</v>
      </c>
      <c r="O33" s="97">
        <f t="shared" si="17"/>
        <v>711999</v>
      </c>
      <c r="P33" s="96">
        <f>$H33      +$J33      +$L33      +$N33</f>
        <v>1703000</v>
      </c>
      <c r="Q33" s="97">
        <f>$I33      +$K33      +$M33      +$O33</f>
        <v>1717328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80.028195488721806</v>
      </c>
      <c r="U33" s="54">
        <f>IF($E33   =0,0,($Q33   /$E33   )*100)</f>
        <v>80.701503759398491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24881000</v>
      </c>
      <c r="C35" s="92">
        <v>-2500000</v>
      </c>
      <c r="D35" s="92"/>
      <c r="E35" s="92">
        <f t="shared" ref="E35:E40" si="18">$B35      +$C35      +$D35</f>
        <v>22381000</v>
      </c>
      <c r="F35" s="93">
        <v>22381000</v>
      </c>
      <c r="G35" s="94">
        <v>22381000</v>
      </c>
      <c r="H35" s="93">
        <v>350000</v>
      </c>
      <c r="I35" s="94">
        <v>178514</v>
      </c>
      <c r="J35" s="93">
        <v>12844000</v>
      </c>
      <c r="K35" s="94"/>
      <c r="L35" s="93">
        <v>3140000</v>
      </c>
      <c r="M35" s="94">
        <v>2048402</v>
      </c>
      <c r="N35" s="93">
        <v>6047000</v>
      </c>
      <c r="O35" s="94">
        <v>30146904</v>
      </c>
      <c r="P35" s="93">
        <f t="shared" ref="P35:P40" si="19">$H35      +$J35      +$L35      +$N35</f>
        <v>22381000</v>
      </c>
      <c r="Q35" s="94">
        <f t="shared" ref="Q35:Q40" si="20">$I35      +$K35      +$M35      +$O35</f>
        <v>32373820</v>
      </c>
      <c r="R35" s="48">
        <f t="shared" ref="R35:R40" si="21">IF(($L35      =0),0,((($N35      -$L35      )/$L35      )*100))</f>
        <v>92.579617834394895</v>
      </c>
      <c r="S35" s="49">
        <f t="shared" ref="S35:S40" si="22">IF(($M35      =0),0,((($O35      -$M35      )/$M35      )*100))</f>
        <v>1371.7279127827449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144.64867521558463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20903000</v>
      </c>
      <c r="C36" s="92">
        <v>9373000</v>
      </c>
      <c r="D36" s="92"/>
      <c r="E36" s="92">
        <f t="shared" si="18"/>
        <v>30276000</v>
      </c>
      <c r="F36" s="93">
        <v>30276000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45784000</v>
      </c>
      <c r="C40" s="95">
        <f>SUM(C35:C39)</f>
        <v>6873000</v>
      </c>
      <c r="D40" s="95"/>
      <c r="E40" s="95">
        <f t="shared" si="18"/>
        <v>52657000</v>
      </c>
      <c r="F40" s="96">
        <f t="shared" ref="F40:O40" si="25">SUM(F35:F39)</f>
        <v>52657000</v>
      </c>
      <c r="G40" s="97">
        <f t="shared" si="25"/>
        <v>22381000</v>
      </c>
      <c r="H40" s="96">
        <f t="shared" si="25"/>
        <v>350000</v>
      </c>
      <c r="I40" s="97">
        <f t="shared" si="25"/>
        <v>178514</v>
      </c>
      <c r="J40" s="96">
        <f t="shared" si="25"/>
        <v>12844000</v>
      </c>
      <c r="K40" s="97">
        <f t="shared" si="25"/>
        <v>0</v>
      </c>
      <c r="L40" s="96">
        <f t="shared" si="25"/>
        <v>3140000</v>
      </c>
      <c r="M40" s="97">
        <f t="shared" si="25"/>
        <v>2048402</v>
      </c>
      <c r="N40" s="96">
        <f t="shared" si="25"/>
        <v>6047000</v>
      </c>
      <c r="O40" s="97">
        <f t="shared" si="25"/>
        <v>30146904</v>
      </c>
      <c r="P40" s="96">
        <f t="shared" si="19"/>
        <v>22381000</v>
      </c>
      <c r="Q40" s="97">
        <f t="shared" si="20"/>
        <v>32373820</v>
      </c>
      <c r="R40" s="52">
        <f t="shared" si="21"/>
        <v>92.579617834394895</v>
      </c>
      <c r="S40" s="53">
        <f t="shared" si="22"/>
        <v>1371.7279127827449</v>
      </c>
      <c r="T40" s="52">
        <f>IF((+$E35+$E38) =0,0,(P40   /(+$E35+$E38) )*100)</f>
        <v>100</v>
      </c>
      <c r="U40" s="54">
        <f>IF((+$E35+$E38) =0,0,(Q40   /(+$E35+$E38) )*100)</f>
        <v>144.64867521558463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53695000</v>
      </c>
      <c r="C67" s="104">
        <f>SUM(C9:C14,C17:C23,C26:C29,C32,C35:C39,C42:C52,C55:C58,C61:C65)</f>
        <v>50324000</v>
      </c>
      <c r="D67" s="104"/>
      <c r="E67" s="104">
        <f t="shared" si="35"/>
        <v>104019000</v>
      </c>
      <c r="F67" s="105">
        <f t="shared" ref="F67:O67" si="43">SUM(F9:F14,F17:F23,F26:F29,F32,F35:F39,F42:F52,F55:F58,F61:F65)</f>
        <v>104019000</v>
      </c>
      <c r="G67" s="106">
        <f t="shared" si="43"/>
        <v>73743000</v>
      </c>
      <c r="H67" s="105">
        <f t="shared" si="43"/>
        <v>4180000</v>
      </c>
      <c r="I67" s="106">
        <f t="shared" si="43"/>
        <v>681941</v>
      </c>
      <c r="J67" s="105">
        <f t="shared" si="43"/>
        <v>14796000</v>
      </c>
      <c r="K67" s="106">
        <f t="shared" si="43"/>
        <v>501902</v>
      </c>
      <c r="L67" s="105">
        <f t="shared" si="43"/>
        <v>4032000</v>
      </c>
      <c r="M67" s="106">
        <f t="shared" si="43"/>
        <v>2905091</v>
      </c>
      <c r="N67" s="105">
        <f t="shared" si="43"/>
        <v>7416000</v>
      </c>
      <c r="O67" s="106">
        <f t="shared" si="43"/>
        <v>59914163</v>
      </c>
      <c r="P67" s="105">
        <f t="shared" si="36"/>
        <v>30424000</v>
      </c>
      <c r="Q67" s="106">
        <f t="shared" si="37"/>
        <v>64003097</v>
      </c>
      <c r="R67" s="61">
        <f t="shared" si="38"/>
        <v>83.928571428571431</v>
      </c>
      <c r="S67" s="62">
        <f t="shared" si="39"/>
        <v>1962.385068144165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41.256797255332714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86.792098233052627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39487000</v>
      </c>
      <c r="C69" s="92">
        <v>-2641000</v>
      </c>
      <c r="D69" s="92"/>
      <c r="E69" s="92">
        <f>$B69      +$C69      +$D69</f>
        <v>36846000</v>
      </c>
      <c r="F69" s="93">
        <v>36846000</v>
      </c>
      <c r="G69" s="94">
        <v>36846000</v>
      </c>
      <c r="H69" s="93">
        <v>14690000</v>
      </c>
      <c r="I69" s="94">
        <v>5156585</v>
      </c>
      <c r="J69" s="93">
        <v>14899000</v>
      </c>
      <c r="K69" s="94">
        <v>6660398</v>
      </c>
      <c r="L69" s="93">
        <v>4254000</v>
      </c>
      <c r="M69" s="94">
        <v>1984696</v>
      </c>
      <c r="N69" s="93">
        <v>3003000</v>
      </c>
      <c r="O69" s="94">
        <v>3733478</v>
      </c>
      <c r="P69" s="93">
        <f>$H69      +$J69      +$L69      +$N69</f>
        <v>36846000</v>
      </c>
      <c r="Q69" s="94">
        <f>$I69      +$K69      +$M69      +$O69</f>
        <v>17535157</v>
      </c>
      <c r="R69" s="48">
        <f>IF(($L69      =0),0,((($N69      -$L69      )/$L69      )*100))</f>
        <v>-29.407616361071931</v>
      </c>
      <c r="S69" s="49">
        <f>IF(($M69      =0),0,((($O69      -$M69      )/$M69      )*100))</f>
        <v>88.113343302954206</v>
      </c>
      <c r="T69" s="48">
        <f>IF(($E69      =0),0,(($P69      /$E69      )*100))</f>
        <v>100</v>
      </c>
      <c r="U69" s="50">
        <f>IF(($E69      =0),0,(($Q69      /$E69      )*100))</f>
        <v>47.59039515822613</v>
      </c>
      <c r="V69" s="93">
        <v>6371000</v>
      </c>
      <c r="W69" s="94">
        <v>5948000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39487000</v>
      </c>
      <c r="C71" s="101">
        <f>SUM(C69:C70)</f>
        <v>-2641000</v>
      </c>
      <c r="D71" s="101"/>
      <c r="E71" s="101">
        <f>$B71      +$C71      +$D71</f>
        <v>36846000</v>
      </c>
      <c r="F71" s="102">
        <f t="shared" ref="F71:O71" si="44">SUM(F69:F70)</f>
        <v>36846000</v>
      </c>
      <c r="G71" s="103">
        <f t="shared" si="44"/>
        <v>36846000</v>
      </c>
      <c r="H71" s="102">
        <f t="shared" si="44"/>
        <v>14690000</v>
      </c>
      <c r="I71" s="103">
        <f t="shared" si="44"/>
        <v>5156585</v>
      </c>
      <c r="J71" s="102">
        <f t="shared" si="44"/>
        <v>14899000</v>
      </c>
      <c r="K71" s="103">
        <f t="shared" si="44"/>
        <v>6660398</v>
      </c>
      <c r="L71" s="102">
        <f t="shared" si="44"/>
        <v>4254000</v>
      </c>
      <c r="M71" s="103">
        <f t="shared" si="44"/>
        <v>1984696</v>
      </c>
      <c r="N71" s="102">
        <f t="shared" si="44"/>
        <v>3003000</v>
      </c>
      <c r="O71" s="103">
        <f t="shared" si="44"/>
        <v>3733478</v>
      </c>
      <c r="P71" s="102">
        <f>$H71      +$J71      +$L71      +$N71</f>
        <v>36846000</v>
      </c>
      <c r="Q71" s="103">
        <f>$I71      +$K71      +$M71      +$O71</f>
        <v>17535157</v>
      </c>
      <c r="R71" s="57">
        <f>IF(($L71      =0),0,((($N71      -$L71      )/$L71      )*100))</f>
        <v>-29.407616361071931</v>
      </c>
      <c r="S71" s="58">
        <f>IF(($M71      =0),0,((($O71      -$M71      )/$M71      )*100))</f>
        <v>88.113343302954206</v>
      </c>
      <c r="T71" s="57">
        <f>IF(($E69      =0),0,(($P69      /$E69      )*100))</f>
        <v>100</v>
      </c>
      <c r="U71" s="59">
        <f>IF($E69   =0,0,($Q69   /$E69 )*100)</f>
        <v>47.59039515822613</v>
      </c>
      <c r="V71" s="102">
        <f>SUM(V69:V70)</f>
        <v>6371000</v>
      </c>
      <c r="W71" s="103">
        <f>SUM(W69:W70)</f>
        <v>5948000</v>
      </c>
    </row>
    <row r="72" spans="1:23" ht="12.95" customHeight="1" x14ac:dyDescent="0.2">
      <c r="A72" s="60" t="s">
        <v>87</v>
      </c>
      <c r="B72" s="104">
        <f>SUM(B69:B70)</f>
        <v>39487000</v>
      </c>
      <c r="C72" s="104">
        <f>SUM(C69:C70)</f>
        <v>-2641000</v>
      </c>
      <c r="D72" s="104"/>
      <c r="E72" s="104">
        <f>$B72      +$C72      +$D72</f>
        <v>36846000</v>
      </c>
      <c r="F72" s="105">
        <f t="shared" ref="F72:O72" si="45">SUM(F69:F70)</f>
        <v>36846000</v>
      </c>
      <c r="G72" s="106">
        <f t="shared" si="45"/>
        <v>36846000</v>
      </c>
      <c r="H72" s="105">
        <f t="shared" si="45"/>
        <v>14690000</v>
      </c>
      <c r="I72" s="106">
        <f t="shared" si="45"/>
        <v>5156585</v>
      </c>
      <c r="J72" s="105">
        <f t="shared" si="45"/>
        <v>14899000</v>
      </c>
      <c r="K72" s="106">
        <f t="shared" si="45"/>
        <v>6660398</v>
      </c>
      <c r="L72" s="105">
        <f t="shared" si="45"/>
        <v>4254000</v>
      </c>
      <c r="M72" s="106">
        <f t="shared" si="45"/>
        <v>1984696</v>
      </c>
      <c r="N72" s="105">
        <f t="shared" si="45"/>
        <v>3003000</v>
      </c>
      <c r="O72" s="106">
        <f t="shared" si="45"/>
        <v>3733478</v>
      </c>
      <c r="P72" s="105">
        <f>$H72      +$J72      +$L72      +$N72</f>
        <v>36846000</v>
      </c>
      <c r="Q72" s="106">
        <f>$I72      +$K72      +$M72      +$O72</f>
        <v>17535157</v>
      </c>
      <c r="R72" s="61">
        <f>IF(($L72      =0),0,((($N72      -$L72      )/$L72      )*100))</f>
        <v>-29.407616361071931</v>
      </c>
      <c r="S72" s="62">
        <f>IF(($M72      =0),0,((($O72      -$M72      )/$M72      )*100))</f>
        <v>88.113343302954206</v>
      </c>
      <c r="T72" s="61">
        <f>IF(($E69      =0),0,(($P69      /$E69      )*100))</f>
        <v>100</v>
      </c>
      <c r="U72" s="65">
        <f>IF($E69   =0,0,($Q69   /$E69 )*100)</f>
        <v>47.59039515822613</v>
      </c>
      <c r="V72" s="105">
        <f>SUM(V69:V70)</f>
        <v>6371000</v>
      </c>
      <c r="W72" s="106">
        <f>SUM(W69:W70)</f>
        <v>5948000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93182000</v>
      </c>
      <c r="C73" s="104">
        <f>SUM(C9:C14,C17:C23,C26:C29,C32,C35:C39,C42:C52,C55:C58,C61:C65,C69:C70)</f>
        <v>47683000</v>
      </c>
      <c r="D73" s="104"/>
      <c r="E73" s="104">
        <f>$B73      +$C73      +$D73</f>
        <v>140865000</v>
      </c>
      <c r="F73" s="105">
        <f t="shared" ref="F73:O73" si="46">SUM(F9:F14,F17:F23,F26:F29,F32,F35:F39,F42:F52,F55:F58,F61:F65,F69:F70)</f>
        <v>140865000</v>
      </c>
      <c r="G73" s="106">
        <f t="shared" si="46"/>
        <v>110589000</v>
      </c>
      <c r="H73" s="105">
        <f t="shared" si="46"/>
        <v>18870000</v>
      </c>
      <c r="I73" s="106">
        <f t="shared" si="46"/>
        <v>5838526</v>
      </c>
      <c r="J73" s="105">
        <f t="shared" si="46"/>
        <v>29695000</v>
      </c>
      <c r="K73" s="106">
        <f t="shared" si="46"/>
        <v>7162300</v>
      </c>
      <c r="L73" s="105">
        <f t="shared" si="46"/>
        <v>8286000</v>
      </c>
      <c r="M73" s="106">
        <f t="shared" si="46"/>
        <v>4889787</v>
      </c>
      <c r="N73" s="105">
        <f t="shared" si="46"/>
        <v>10419000</v>
      </c>
      <c r="O73" s="106">
        <f t="shared" si="46"/>
        <v>63647641</v>
      </c>
      <c r="P73" s="105">
        <f>$H73      +$J73      +$L73      +$N73</f>
        <v>67270000</v>
      </c>
      <c r="Q73" s="106">
        <f>$I73      +$K73      +$M73      +$O73</f>
        <v>81538254</v>
      </c>
      <c r="R73" s="61">
        <f>IF(($L73      =0),0,((($N73      -$L73      )/$L73      )*100))</f>
        <v>25.742215785662566</v>
      </c>
      <c r="S73" s="62">
        <f>IF(($M73      =0),0,((($O73      -$M73      )/$M73      )*100))</f>
        <v>1201.6444479074446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60.828834694228171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73.730890052356017</v>
      </c>
      <c r="V73" s="105">
        <f>SUM(V9:V14,V17:V23,V26:V29,V32,V35:V39,V42:V52,V55:V58,V61:V65,V69:V70)</f>
        <v>6371000</v>
      </c>
      <c r="W73" s="106">
        <f>SUM(W9:W14,W17:W23,W26:W29,W32,W35:W39,W42:W52,W55:W58,W61:W65,W69:W70)</f>
        <v>5948000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TTgG1ArPfYIkIwHXcT1RD75JMhMeG2AkQWSbHwN+fkwQbv7L71KYmwdOaa2psGC+q22lxcUDaCVDME3gmJGJFQ==" saltValue="XeH+reD6fjy82dIjvx6dh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959000</v>
      </c>
      <c r="I10" s="94">
        <v>914956</v>
      </c>
      <c r="J10" s="93">
        <v>415000</v>
      </c>
      <c r="K10" s="94">
        <v>414410</v>
      </c>
      <c r="L10" s="93">
        <v>164000</v>
      </c>
      <c r="M10" s="94">
        <v>164564</v>
      </c>
      <c r="N10" s="93">
        <v>139000</v>
      </c>
      <c r="O10" s="94">
        <v>158483</v>
      </c>
      <c r="P10" s="93">
        <f t="shared" ref="P10:P15" si="1">$H10      +$J10      +$L10      +$N10</f>
        <v>1677000</v>
      </c>
      <c r="Q10" s="94">
        <f t="shared" ref="Q10:Q15" si="2">$I10      +$K10      +$M10      +$O10</f>
        <v>1652413</v>
      </c>
      <c r="R10" s="48">
        <f t="shared" ref="R10:R15" si="3">IF(($L10      =0),0,((($N10      -$L10      )/$L10      )*100))</f>
        <v>-15.24390243902439</v>
      </c>
      <c r="S10" s="49">
        <f t="shared" ref="S10:S15" si="4">IF(($M10      =0),0,((($O10      -$M10      )/$M10      )*100))</f>
        <v>-3.6952188814078415</v>
      </c>
      <c r="T10" s="48">
        <f t="shared" ref="T10:T14" si="5">IF(($E10      =0),0,(($P10      /$E10      )*100))</f>
        <v>98.647058823529406</v>
      </c>
      <c r="U10" s="50">
        <f t="shared" ref="U10:U14" si="6">IF(($E10      =0),0,(($Q10      /$E10      )*100))</f>
        <v>97.200764705882349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959000</v>
      </c>
      <c r="I15" s="97">
        <f t="shared" si="7"/>
        <v>914956</v>
      </c>
      <c r="J15" s="96">
        <f t="shared" si="7"/>
        <v>415000</v>
      </c>
      <c r="K15" s="97">
        <f t="shared" si="7"/>
        <v>414410</v>
      </c>
      <c r="L15" s="96">
        <f t="shared" si="7"/>
        <v>164000</v>
      </c>
      <c r="M15" s="97">
        <f t="shared" si="7"/>
        <v>164564</v>
      </c>
      <c r="N15" s="96">
        <f t="shared" si="7"/>
        <v>139000</v>
      </c>
      <c r="O15" s="97">
        <f t="shared" si="7"/>
        <v>158483</v>
      </c>
      <c r="P15" s="96">
        <f t="shared" si="1"/>
        <v>1677000</v>
      </c>
      <c r="Q15" s="97">
        <f t="shared" si="2"/>
        <v>1652413</v>
      </c>
      <c r="R15" s="52">
        <f t="shared" si="3"/>
        <v>-15.24390243902439</v>
      </c>
      <c r="S15" s="53">
        <f t="shared" si="4"/>
        <v>-3.6952188814078415</v>
      </c>
      <c r="T15" s="52">
        <f>IF((SUM($E9:$E13))=0,0,(P15/(SUM($E9:$E13))*100))</f>
        <v>98.647058823529406</v>
      </c>
      <c r="U15" s="54">
        <f>IF((SUM($E9:$E13))=0,0,(Q15/(SUM($E9:$E13))*100))</f>
        <v>97.200764705882349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6500000</v>
      </c>
      <c r="C20" s="92"/>
      <c r="D20" s="92"/>
      <c r="E20" s="92">
        <f t="shared" si="8"/>
        <v>6500000</v>
      </c>
      <c r="F20" s="93">
        <v>6500000</v>
      </c>
      <c r="G20" s="94">
        <v>6500000</v>
      </c>
      <c r="H20" s="93"/>
      <c r="I20" s="94">
        <v>120440</v>
      </c>
      <c r="J20" s="93">
        <v>3200000</v>
      </c>
      <c r="K20" s="94">
        <v>2768062</v>
      </c>
      <c r="L20" s="93">
        <v>384000</v>
      </c>
      <c r="M20" s="94">
        <v>4494480</v>
      </c>
      <c r="N20" s="93">
        <v>255000</v>
      </c>
      <c r="O20" s="94">
        <v>20229129</v>
      </c>
      <c r="P20" s="93">
        <f t="shared" si="9"/>
        <v>3839000</v>
      </c>
      <c r="Q20" s="94">
        <f t="shared" si="10"/>
        <v>27612111</v>
      </c>
      <c r="R20" s="48">
        <f t="shared" si="11"/>
        <v>-33.59375</v>
      </c>
      <c r="S20" s="49">
        <f t="shared" si="12"/>
        <v>350.08830832487854</v>
      </c>
      <c r="T20" s="48">
        <f t="shared" si="13"/>
        <v>59.061538461538468</v>
      </c>
      <c r="U20" s="50">
        <f t="shared" si="14"/>
        <v>424.80170769230767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25172000</v>
      </c>
      <c r="D21" s="92"/>
      <c r="E21" s="92">
        <f t="shared" si="8"/>
        <v>25172000</v>
      </c>
      <c r="F21" s="93">
        <v>25172000</v>
      </c>
      <c r="G21" s="94">
        <v>25172000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6500000</v>
      </c>
      <c r="C24" s="95">
        <f>SUM(C17:C23)</f>
        <v>25172000</v>
      </c>
      <c r="D24" s="95"/>
      <c r="E24" s="95">
        <f t="shared" si="8"/>
        <v>31672000</v>
      </c>
      <c r="F24" s="96">
        <f t="shared" ref="F24:O24" si="15">SUM(F17:F23)</f>
        <v>31672000</v>
      </c>
      <c r="G24" s="97">
        <f t="shared" si="15"/>
        <v>31672000</v>
      </c>
      <c r="H24" s="96">
        <f t="shared" si="15"/>
        <v>0</v>
      </c>
      <c r="I24" s="97">
        <f t="shared" si="15"/>
        <v>120440</v>
      </c>
      <c r="J24" s="96">
        <f t="shared" si="15"/>
        <v>3200000</v>
      </c>
      <c r="K24" s="97">
        <f t="shared" si="15"/>
        <v>2768062</v>
      </c>
      <c r="L24" s="96">
        <f t="shared" si="15"/>
        <v>384000</v>
      </c>
      <c r="M24" s="97">
        <f t="shared" si="15"/>
        <v>4494480</v>
      </c>
      <c r="N24" s="96">
        <f t="shared" si="15"/>
        <v>255000</v>
      </c>
      <c r="O24" s="97">
        <f t="shared" si="15"/>
        <v>20229129</v>
      </c>
      <c r="P24" s="96">
        <f t="shared" si="9"/>
        <v>3839000</v>
      </c>
      <c r="Q24" s="97">
        <f t="shared" si="10"/>
        <v>27612111</v>
      </c>
      <c r="R24" s="52">
        <f t="shared" si="11"/>
        <v>-33.59375</v>
      </c>
      <c r="S24" s="53">
        <f t="shared" si="12"/>
        <v>350.08830832487854</v>
      </c>
      <c r="T24" s="52">
        <f>IF(($E24-$E19-$E23)   =0,0,($P24   /($E24-$E19-$E23)   )*100)</f>
        <v>12.121116443546349</v>
      </c>
      <c r="U24" s="54">
        <f>IF(($E24-$E19-$E23)   =0,0,($Q24   /($E24-$E19-$E23)   )*100)</f>
        <v>87.181456807274557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1927000</v>
      </c>
      <c r="C32" s="92"/>
      <c r="D32" s="92"/>
      <c r="E32" s="92">
        <f>$B32      +$C32      +$D32</f>
        <v>1927000</v>
      </c>
      <c r="F32" s="93">
        <v>1927000</v>
      </c>
      <c r="G32" s="94">
        <v>1927000</v>
      </c>
      <c r="H32" s="93">
        <v>425000</v>
      </c>
      <c r="I32" s="94">
        <v>257420</v>
      </c>
      <c r="J32" s="93">
        <v>334000</v>
      </c>
      <c r="K32" s="94">
        <v>667580</v>
      </c>
      <c r="L32" s="93">
        <v>345000</v>
      </c>
      <c r="M32" s="94">
        <v>528724</v>
      </c>
      <c r="N32" s="93">
        <v>365000</v>
      </c>
      <c r="O32" s="94">
        <v>473277</v>
      </c>
      <c r="P32" s="93">
        <f>$H32      +$J32      +$L32      +$N32</f>
        <v>1469000</v>
      </c>
      <c r="Q32" s="94">
        <f>$I32      +$K32      +$M32      +$O32</f>
        <v>1927001</v>
      </c>
      <c r="R32" s="48">
        <f>IF(($L32      =0),0,((($N32      -$L32      )/$L32      )*100))</f>
        <v>5.7971014492753623</v>
      </c>
      <c r="S32" s="49">
        <f>IF(($M32      =0),0,((($O32      -$M32      )/$M32      )*100))</f>
        <v>-10.486945930201768</v>
      </c>
      <c r="T32" s="48">
        <f>IF(($E32      =0),0,(($P32      /$E32      )*100))</f>
        <v>76.232485729112611</v>
      </c>
      <c r="U32" s="50">
        <f>IF(($E32      =0),0,(($Q32      /$E32      )*100))</f>
        <v>100.00005189413596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1927000</v>
      </c>
      <c r="C33" s="95">
        <f>C32</f>
        <v>0</v>
      </c>
      <c r="D33" s="95"/>
      <c r="E33" s="95">
        <f>$B33      +$C33      +$D33</f>
        <v>1927000</v>
      </c>
      <c r="F33" s="96">
        <f t="shared" ref="F33:O33" si="17">F32</f>
        <v>1927000</v>
      </c>
      <c r="G33" s="97">
        <f t="shared" si="17"/>
        <v>1927000</v>
      </c>
      <c r="H33" s="96">
        <f t="shared" si="17"/>
        <v>425000</v>
      </c>
      <c r="I33" s="97">
        <f t="shared" si="17"/>
        <v>257420</v>
      </c>
      <c r="J33" s="96">
        <f t="shared" si="17"/>
        <v>334000</v>
      </c>
      <c r="K33" s="97">
        <f t="shared" si="17"/>
        <v>667580</v>
      </c>
      <c r="L33" s="96">
        <f t="shared" si="17"/>
        <v>345000</v>
      </c>
      <c r="M33" s="97">
        <f t="shared" si="17"/>
        <v>528724</v>
      </c>
      <c r="N33" s="96">
        <f t="shared" si="17"/>
        <v>365000</v>
      </c>
      <c r="O33" s="97">
        <f t="shared" si="17"/>
        <v>473277</v>
      </c>
      <c r="P33" s="96">
        <f>$H33      +$J33      +$L33      +$N33</f>
        <v>1469000</v>
      </c>
      <c r="Q33" s="97">
        <f>$I33      +$K33      +$M33      +$O33</f>
        <v>1927001</v>
      </c>
      <c r="R33" s="52">
        <f>IF(($L33      =0),0,((($N33      -$L33      )/$L33      )*100))</f>
        <v>5.7971014492753623</v>
      </c>
      <c r="S33" s="53">
        <f>IF(($M33      =0),0,((($O33      -$M33      )/$M33      )*100))</f>
        <v>-10.486945930201768</v>
      </c>
      <c r="T33" s="52">
        <f>IF($E33   =0,0,($P33   /$E33   )*100)</f>
        <v>76.232485729112611</v>
      </c>
      <c r="U33" s="54">
        <f>IF($E33   =0,0,($Q33   /$E33   )*100)</f>
        <v>100.00005189413596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18381000</v>
      </c>
      <c r="C35" s="92">
        <v>-2300000</v>
      </c>
      <c r="D35" s="92"/>
      <c r="E35" s="92">
        <f t="shared" ref="E35:E40" si="18">$B35      +$C35      +$D35</f>
        <v>16081000</v>
      </c>
      <c r="F35" s="93">
        <v>16081000</v>
      </c>
      <c r="G35" s="94">
        <v>16081000</v>
      </c>
      <c r="H35" s="93">
        <v>461000</v>
      </c>
      <c r="I35" s="94">
        <v>893819</v>
      </c>
      <c r="J35" s="93">
        <v>9565000</v>
      </c>
      <c r="K35" s="94">
        <v>9246777</v>
      </c>
      <c r="L35" s="93"/>
      <c r="M35" s="94">
        <v>725749</v>
      </c>
      <c r="N35" s="93">
        <v>6055000</v>
      </c>
      <c r="O35" s="94">
        <v>5214655</v>
      </c>
      <c r="P35" s="93">
        <f t="shared" ref="P35:P40" si="19">$H35      +$J35      +$L35      +$N35</f>
        <v>16081000</v>
      </c>
      <c r="Q35" s="94">
        <f t="shared" ref="Q35:Q40" si="20">$I35      +$K35      +$M35      +$O35</f>
        <v>16081000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618.52045266338632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100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18432000</v>
      </c>
      <c r="C36" s="92">
        <v>-2455000</v>
      </c>
      <c r="D36" s="92"/>
      <c r="E36" s="92">
        <f t="shared" si="18"/>
        <v>15977000</v>
      </c>
      <c r="F36" s="93">
        <v>15977000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36813000</v>
      </c>
      <c r="C40" s="95">
        <f>SUM(C35:C39)</f>
        <v>-4755000</v>
      </c>
      <c r="D40" s="95"/>
      <c r="E40" s="95">
        <f t="shared" si="18"/>
        <v>32058000</v>
      </c>
      <c r="F40" s="96">
        <f t="shared" ref="F40:O40" si="25">SUM(F35:F39)</f>
        <v>32058000</v>
      </c>
      <c r="G40" s="97">
        <f t="shared" si="25"/>
        <v>16081000</v>
      </c>
      <c r="H40" s="96">
        <f t="shared" si="25"/>
        <v>461000</v>
      </c>
      <c r="I40" s="97">
        <f t="shared" si="25"/>
        <v>893819</v>
      </c>
      <c r="J40" s="96">
        <f t="shared" si="25"/>
        <v>9565000</v>
      </c>
      <c r="K40" s="97">
        <f t="shared" si="25"/>
        <v>9246777</v>
      </c>
      <c r="L40" s="96">
        <f t="shared" si="25"/>
        <v>0</v>
      </c>
      <c r="M40" s="97">
        <f t="shared" si="25"/>
        <v>725749</v>
      </c>
      <c r="N40" s="96">
        <f t="shared" si="25"/>
        <v>6055000</v>
      </c>
      <c r="O40" s="97">
        <f t="shared" si="25"/>
        <v>5214655</v>
      </c>
      <c r="P40" s="96">
        <f t="shared" si="19"/>
        <v>16081000</v>
      </c>
      <c r="Q40" s="97">
        <f t="shared" si="20"/>
        <v>16081000</v>
      </c>
      <c r="R40" s="52">
        <f t="shared" si="21"/>
        <v>0</v>
      </c>
      <c r="S40" s="53">
        <f t="shared" si="22"/>
        <v>618.52045266338632</v>
      </c>
      <c r="T40" s="52">
        <f>IF((+$E35+$E38) =0,0,(P40   /(+$E35+$E38) )*100)</f>
        <v>100</v>
      </c>
      <c r="U40" s="54">
        <f>IF((+$E35+$E38) =0,0,(Q40   /(+$E35+$E38) )*100)</f>
        <v>100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46940000</v>
      </c>
      <c r="C67" s="104">
        <f>SUM(C9:C14,C17:C23,C26:C29,C32,C35:C39,C42:C52,C55:C58,C61:C65)</f>
        <v>20417000</v>
      </c>
      <c r="D67" s="104"/>
      <c r="E67" s="104">
        <f t="shared" si="35"/>
        <v>67357000</v>
      </c>
      <c r="F67" s="105">
        <f t="shared" ref="F67:O67" si="43">SUM(F9:F14,F17:F23,F26:F29,F32,F35:F39,F42:F52,F55:F58,F61:F65)</f>
        <v>67357000</v>
      </c>
      <c r="G67" s="106">
        <f t="shared" si="43"/>
        <v>51380000</v>
      </c>
      <c r="H67" s="105">
        <f t="shared" si="43"/>
        <v>1845000</v>
      </c>
      <c r="I67" s="106">
        <f t="shared" si="43"/>
        <v>2186635</v>
      </c>
      <c r="J67" s="105">
        <f t="shared" si="43"/>
        <v>13514000</v>
      </c>
      <c r="K67" s="106">
        <f t="shared" si="43"/>
        <v>13096829</v>
      </c>
      <c r="L67" s="105">
        <f t="shared" si="43"/>
        <v>893000</v>
      </c>
      <c r="M67" s="106">
        <f t="shared" si="43"/>
        <v>5913517</v>
      </c>
      <c r="N67" s="105">
        <f t="shared" si="43"/>
        <v>6814000</v>
      </c>
      <c r="O67" s="106">
        <f t="shared" si="43"/>
        <v>26075544</v>
      </c>
      <c r="P67" s="105">
        <f t="shared" si="36"/>
        <v>23066000</v>
      </c>
      <c r="Q67" s="106">
        <f t="shared" si="37"/>
        <v>47272525</v>
      </c>
      <c r="R67" s="61">
        <f t="shared" si="38"/>
        <v>663.04591265397539</v>
      </c>
      <c r="S67" s="62">
        <f t="shared" si="39"/>
        <v>340.94815318870309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44.892954456987155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92.005692876605679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45533000</v>
      </c>
      <c r="C69" s="92">
        <v>-3045000</v>
      </c>
      <c r="D69" s="92"/>
      <c r="E69" s="92">
        <f>$B69      +$C69      +$D69</f>
        <v>42488000</v>
      </c>
      <c r="F69" s="93">
        <v>42488000</v>
      </c>
      <c r="G69" s="94">
        <v>42488000</v>
      </c>
      <c r="H69" s="93">
        <v>8807000</v>
      </c>
      <c r="I69" s="94">
        <v>6092448</v>
      </c>
      <c r="J69" s="93">
        <v>21221000</v>
      </c>
      <c r="K69" s="94">
        <v>23513142</v>
      </c>
      <c r="L69" s="93">
        <v>6744000</v>
      </c>
      <c r="M69" s="94">
        <v>9893487</v>
      </c>
      <c r="N69" s="93">
        <v>5130000</v>
      </c>
      <c r="O69" s="94">
        <v>2988924</v>
      </c>
      <c r="P69" s="93">
        <f>$H69      +$J69      +$L69      +$N69</f>
        <v>41902000</v>
      </c>
      <c r="Q69" s="94">
        <f>$I69      +$K69      +$M69      +$O69</f>
        <v>42488001</v>
      </c>
      <c r="R69" s="48">
        <f>IF(($L69      =0),0,((($N69      -$L69      )/$L69      )*100))</f>
        <v>-23.932384341637011</v>
      </c>
      <c r="S69" s="49">
        <f>IF(($M69      =0),0,((($O69      -$M69      )/$M69      )*100))</f>
        <v>-69.788973291216735</v>
      </c>
      <c r="T69" s="48">
        <f>IF(($E69      =0),0,(($P69      /$E69      )*100))</f>
        <v>98.620787045754099</v>
      </c>
      <c r="U69" s="50">
        <f>IF(($E69      =0),0,(($Q69      /$E69      )*100))</f>
        <v>100.00000235360574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45533000</v>
      </c>
      <c r="C71" s="101">
        <f>SUM(C69:C70)</f>
        <v>-3045000</v>
      </c>
      <c r="D71" s="101"/>
      <c r="E71" s="101">
        <f>$B71      +$C71      +$D71</f>
        <v>42488000</v>
      </c>
      <c r="F71" s="102">
        <f t="shared" ref="F71:O71" si="44">SUM(F69:F70)</f>
        <v>42488000</v>
      </c>
      <c r="G71" s="103">
        <f t="shared" si="44"/>
        <v>42488000</v>
      </c>
      <c r="H71" s="102">
        <f t="shared" si="44"/>
        <v>8807000</v>
      </c>
      <c r="I71" s="103">
        <f t="shared" si="44"/>
        <v>6092448</v>
      </c>
      <c r="J71" s="102">
        <f t="shared" si="44"/>
        <v>21221000</v>
      </c>
      <c r="K71" s="103">
        <f t="shared" si="44"/>
        <v>23513142</v>
      </c>
      <c r="L71" s="102">
        <f t="shared" si="44"/>
        <v>6744000</v>
      </c>
      <c r="M71" s="103">
        <f t="shared" si="44"/>
        <v>9893487</v>
      </c>
      <c r="N71" s="102">
        <f t="shared" si="44"/>
        <v>5130000</v>
      </c>
      <c r="O71" s="103">
        <f t="shared" si="44"/>
        <v>2988924</v>
      </c>
      <c r="P71" s="102">
        <f>$H71      +$J71      +$L71      +$N71</f>
        <v>41902000</v>
      </c>
      <c r="Q71" s="103">
        <f>$I71      +$K71      +$M71      +$O71</f>
        <v>42488001</v>
      </c>
      <c r="R71" s="57">
        <f>IF(($L71      =0),0,((($N71      -$L71      )/$L71      )*100))</f>
        <v>-23.932384341637011</v>
      </c>
      <c r="S71" s="58">
        <f>IF(($M71      =0),0,((($O71      -$M71      )/$M71      )*100))</f>
        <v>-69.788973291216735</v>
      </c>
      <c r="T71" s="57">
        <f>IF(($E69      =0),0,(($P69      /$E69      )*100))</f>
        <v>98.620787045754099</v>
      </c>
      <c r="U71" s="59">
        <f>IF($E69   =0,0,($Q69   /$E69 )*100)</f>
        <v>100.00000235360574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45533000</v>
      </c>
      <c r="C72" s="104">
        <f>SUM(C69:C70)</f>
        <v>-3045000</v>
      </c>
      <c r="D72" s="104"/>
      <c r="E72" s="104">
        <f>$B72      +$C72      +$D72</f>
        <v>42488000</v>
      </c>
      <c r="F72" s="105">
        <f t="shared" ref="F72:O72" si="45">SUM(F69:F70)</f>
        <v>42488000</v>
      </c>
      <c r="G72" s="106">
        <f t="shared" si="45"/>
        <v>42488000</v>
      </c>
      <c r="H72" s="105">
        <f t="shared" si="45"/>
        <v>8807000</v>
      </c>
      <c r="I72" s="106">
        <f t="shared" si="45"/>
        <v>6092448</v>
      </c>
      <c r="J72" s="105">
        <f t="shared" si="45"/>
        <v>21221000</v>
      </c>
      <c r="K72" s="106">
        <f t="shared" si="45"/>
        <v>23513142</v>
      </c>
      <c r="L72" s="105">
        <f t="shared" si="45"/>
        <v>6744000</v>
      </c>
      <c r="M72" s="106">
        <f t="shared" si="45"/>
        <v>9893487</v>
      </c>
      <c r="N72" s="105">
        <f t="shared" si="45"/>
        <v>5130000</v>
      </c>
      <c r="O72" s="106">
        <f t="shared" si="45"/>
        <v>2988924</v>
      </c>
      <c r="P72" s="105">
        <f>$H72      +$J72      +$L72      +$N72</f>
        <v>41902000</v>
      </c>
      <c r="Q72" s="106">
        <f>$I72      +$K72      +$M72      +$O72</f>
        <v>42488001</v>
      </c>
      <c r="R72" s="61">
        <f>IF(($L72      =0),0,((($N72      -$L72      )/$L72      )*100))</f>
        <v>-23.932384341637011</v>
      </c>
      <c r="S72" s="62">
        <f>IF(($M72      =0),0,((($O72      -$M72      )/$M72      )*100))</f>
        <v>-69.788973291216735</v>
      </c>
      <c r="T72" s="61">
        <f>IF(($E69      =0),0,(($P69      /$E69      )*100))</f>
        <v>98.620787045754099</v>
      </c>
      <c r="U72" s="65">
        <f>IF($E69   =0,0,($Q69   /$E69 )*100)</f>
        <v>100.00000235360574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92473000</v>
      </c>
      <c r="C73" s="104">
        <f>SUM(C9:C14,C17:C23,C26:C29,C32,C35:C39,C42:C52,C55:C58,C61:C65,C69:C70)</f>
        <v>17372000</v>
      </c>
      <c r="D73" s="104"/>
      <c r="E73" s="104">
        <f>$B73      +$C73      +$D73</f>
        <v>109845000</v>
      </c>
      <c r="F73" s="105">
        <f t="shared" ref="F73:O73" si="46">SUM(F9:F14,F17:F23,F26:F29,F32,F35:F39,F42:F52,F55:F58,F61:F65,F69:F70)</f>
        <v>109845000</v>
      </c>
      <c r="G73" s="106">
        <f t="shared" si="46"/>
        <v>93868000</v>
      </c>
      <c r="H73" s="105">
        <f t="shared" si="46"/>
        <v>10652000</v>
      </c>
      <c r="I73" s="106">
        <f t="shared" si="46"/>
        <v>8279083</v>
      </c>
      <c r="J73" s="105">
        <f t="shared" si="46"/>
        <v>34735000</v>
      </c>
      <c r="K73" s="106">
        <f t="shared" si="46"/>
        <v>36609971</v>
      </c>
      <c r="L73" s="105">
        <f t="shared" si="46"/>
        <v>7637000</v>
      </c>
      <c r="M73" s="106">
        <f t="shared" si="46"/>
        <v>15807004</v>
      </c>
      <c r="N73" s="105">
        <f t="shared" si="46"/>
        <v>11944000</v>
      </c>
      <c r="O73" s="106">
        <f t="shared" si="46"/>
        <v>29064468</v>
      </c>
      <c r="P73" s="105">
        <f>$H73      +$J73      +$L73      +$N73</f>
        <v>64968000</v>
      </c>
      <c r="Q73" s="106">
        <f>$I73      +$K73      +$M73      +$O73</f>
        <v>89760526</v>
      </c>
      <c r="R73" s="61">
        <f>IF(($L73      =0),0,((($N73      -$L73      )/$L73      )*100))</f>
        <v>56.396490768626428</v>
      </c>
      <c r="S73" s="62">
        <f>IF(($M73      =0),0,((($O73      -$M73      )/$M73      )*100))</f>
        <v>83.870820808294852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69.212085055610004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95.62420207099332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0lPbVsxji7JM5cZrU43pQI63jUF5ScTcQBfFTF+6OFW499GewaC7k96TchMHdqpHOj2szVND9YLuyl/XUuTBPQ==" saltValue="gqrAKfEKq3VJL4Zka62/2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1056000</v>
      </c>
      <c r="I10" s="94">
        <v>1055941</v>
      </c>
      <c r="J10" s="93">
        <v>101000</v>
      </c>
      <c r="K10" s="94">
        <v>101253</v>
      </c>
      <c r="L10" s="93">
        <v>105000</v>
      </c>
      <c r="M10" s="94">
        <v>104889</v>
      </c>
      <c r="N10" s="93">
        <v>438000</v>
      </c>
      <c r="O10" s="94">
        <v>437916</v>
      </c>
      <c r="P10" s="93">
        <f t="shared" ref="P10:P15" si="1">$H10      +$J10      +$L10      +$N10</f>
        <v>1700000</v>
      </c>
      <c r="Q10" s="94">
        <f t="shared" ref="Q10:Q15" si="2">$I10      +$K10      +$M10      +$O10</f>
        <v>1699999</v>
      </c>
      <c r="R10" s="48">
        <f t="shared" ref="R10:R15" si="3">IF(($L10      =0),0,((($N10      -$L10      )/$L10      )*100))</f>
        <v>317.14285714285711</v>
      </c>
      <c r="S10" s="49">
        <f t="shared" ref="S10:S15" si="4">IF(($M10      =0),0,((($O10      -$M10      )/$M10      )*100))</f>
        <v>317.50421874553098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99.999941176470585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1056000</v>
      </c>
      <c r="I15" s="97">
        <f t="shared" si="7"/>
        <v>1055941</v>
      </c>
      <c r="J15" s="96">
        <f t="shared" si="7"/>
        <v>101000</v>
      </c>
      <c r="K15" s="97">
        <f t="shared" si="7"/>
        <v>101253</v>
      </c>
      <c r="L15" s="96">
        <f t="shared" si="7"/>
        <v>105000</v>
      </c>
      <c r="M15" s="97">
        <f t="shared" si="7"/>
        <v>104889</v>
      </c>
      <c r="N15" s="96">
        <f t="shared" si="7"/>
        <v>438000</v>
      </c>
      <c r="O15" s="97">
        <f t="shared" si="7"/>
        <v>437916</v>
      </c>
      <c r="P15" s="96">
        <f t="shared" si="1"/>
        <v>1700000</v>
      </c>
      <c r="Q15" s="97">
        <f t="shared" si="2"/>
        <v>1699999</v>
      </c>
      <c r="R15" s="52">
        <f t="shared" si="3"/>
        <v>317.14285714285711</v>
      </c>
      <c r="S15" s="53">
        <f t="shared" si="4"/>
        <v>317.50421874553098</v>
      </c>
      <c r="T15" s="52">
        <f>IF((SUM($E9:$E13))=0,0,(P15/(SUM($E9:$E13))*100))</f>
        <v>100</v>
      </c>
      <c r="U15" s="54">
        <f>IF((SUM($E9:$E13))=0,0,(Q15/(SUM($E9:$E13))*100))</f>
        <v>99.999941176470585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3940000</v>
      </c>
      <c r="C20" s="92"/>
      <c r="D20" s="92"/>
      <c r="E20" s="92">
        <f t="shared" si="8"/>
        <v>3940000</v>
      </c>
      <c r="F20" s="93">
        <v>3940000</v>
      </c>
      <c r="G20" s="94">
        <v>3940000</v>
      </c>
      <c r="H20" s="93">
        <v>585000</v>
      </c>
      <c r="I20" s="94"/>
      <c r="J20" s="93">
        <v>3158000</v>
      </c>
      <c r="K20" s="94"/>
      <c r="L20" s="93"/>
      <c r="M20" s="94">
        <v>3940027</v>
      </c>
      <c r="N20" s="93"/>
      <c r="O20" s="94"/>
      <c r="P20" s="93">
        <f t="shared" si="9"/>
        <v>3743000</v>
      </c>
      <c r="Q20" s="94">
        <f t="shared" si="10"/>
        <v>3940027</v>
      </c>
      <c r="R20" s="48">
        <f t="shared" si="11"/>
        <v>0</v>
      </c>
      <c r="S20" s="49">
        <f t="shared" si="12"/>
        <v>-100</v>
      </c>
      <c r="T20" s="48">
        <f t="shared" si="13"/>
        <v>95</v>
      </c>
      <c r="U20" s="50">
        <f t="shared" si="14"/>
        <v>100.00068527918782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47326000</v>
      </c>
      <c r="D21" s="92"/>
      <c r="E21" s="92">
        <f t="shared" si="8"/>
        <v>47326000</v>
      </c>
      <c r="F21" s="93">
        <v>47326000</v>
      </c>
      <c r="G21" s="94">
        <v>47326000</v>
      </c>
      <c r="H21" s="93"/>
      <c r="I21" s="94"/>
      <c r="J21" s="93"/>
      <c r="K21" s="94">
        <v>3443846</v>
      </c>
      <c r="L21" s="93"/>
      <c r="M21" s="94"/>
      <c r="N21" s="93"/>
      <c r="O21" s="94">
        <v>6999896</v>
      </c>
      <c r="P21" s="93">
        <f t="shared" si="9"/>
        <v>0</v>
      </c>
      <c r="Q21" s="94">
        <f t="shared" si="10"/>
        <v>10443742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22.067662595613406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3940000</v>
      </c>
      <c r="C24" s="95">
        <f>SUM(C17:C23)</f>
        <v>47326000</v>
      </c>
      <c r="D24" s="95"/>
      <c r="E24" s="95">
        <f t="shared" si="8"/>
        <v>51266000</v>
      </c>
      <c r="F24" s="96">
        <f t="shared" ref="F24:O24" si="15">SUM(F17:F23)</f>
        <v>51266000</v>
      </c>
      <c r="G24" s="97">
        <f t="shared" si="15"/>
        <v>51266000</v>
      </c>
      <c r="H24" s="96">
        <f t="shared" si="15"/>
        <v>585000</v>
      </c>
      <c r="I24" s="97">
        <f t="shared" si="15"/>
        <v>0</v>
      </c>
      <c r="J24" s="96">
        <f t="shared" si="15"/>
        <v>3158000</v>
      </c>
      <c r="K24" s="97">
        <f t="shared" si="15"/>
        <v>3443846</v>
      </c>
      <c r="L24" s="96">
        <f t="shared" si="15"/>
        <v>0</v>
      </c>
      <c r="M24" s="97">
        <f t="shared" si="15"/>
        <v>3940027</v>
      </c>
      <c r="N24" s="96">
        <f t="shared" si="15"/>
        <v>0</v>
      </c>
      <c r="O24" s="97">
        <f t="shared" si="15"/>
        <v>6999896</v>
      </c>
      <c r="P24" s="96">
        <f t="shared" si="9"/>
        <v>3743000</v>
      </c>
      <c r="Q24" s="97">
        <f t="shared" si="10"/>
        <v>14383769</v>
      </c>
      <c r="R24" s="52">
        <f t="shared" si="11"/>
        <v>0</v>
      </c>
      <c r="S24" s="53">
        <f t="shared" si="12"/>
        <v>77.661117550717293</v>
      </c>
      <c r="T24" s="52">
        <f>IF(($E24-$E19-$E23)   =0,0,($P24   /($E24-$E19-$E23)   )*100)</f>
        <v>7.3011352553349198</v>
      </c>
      <c r="U24" s="54">
        <f>IF(($E24-$E19-$E23)   =0,0,($Q24   /($E24-$E19-$E23)   )*100)</f>
        <v>28.057131432138259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1208000</v>
      </c>
      <c r="C32" s="92"/>
      <c r="D32" s="92"/>
      <c r="E32" s="92">
        <f>$B32      +$C32      +$D32</f>
        <v>1208000</v>
      </c>
      <c r="F32" s="93">
        <v>1208000</v>
      </c>
      <c r="G32" s="94">
        <v>1208000</v>
      </c>
      <c r="H32" s="93">
        <v>420000</v>
      </c>
      <c r="I32" s="94">
        <v>542624</v>
      </c>
      <c r="J32" s="93">
        <v>254000</v>
      </c>
      <c r="K32" s="94">
        <v>665376</v>
      </c>
      <c r="L32" s="93">
        <v>59000</v>
      </c>
      <c r="M32" s="94"/>
      <c r="N32" s="93"/>
      <c r="O32" s="94"/>
      <c r="P32" s="93">
        <f>$H32      +$J32      +$L32      +$N32</f>
        <v>733000</v>
      </c>
      <c r="Q32" s="94">
        <f>$I32      +$K32      +$M32      +$O32</f>
        <v>1208000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60.678807947019862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1208000</v>
      </c>
      <c r="C33" s="95">
        <f>C32</f>
        <v>0</v>
      </c>
      <c r="D33" s="95"/>
      <c r="E33" s="95">
        <f>$B33      +$C33      +$D33</f>
        <v>1208000</v>
      </c>
      <c r="F33" s="96">
        <f t="shared" ref="F33:O33" si="17">F32</f>
        <v>1208000</v>
      </c>
      <c r="G33" s="97">
        <f t="shared" si="17"/>
        <v>1208000</v>
      </c>
      <c r="H33" s="96">
        <f t="shared" si="17"/>
        <v>420000</v>
      </c>
      <c r="I33" s="97">
        <f t="shared" si="17"/>
        <v>542624</v>
      </c>
      <c r="J33" s="96">
        <f t="shared" si="17"/>
        <v>254000</v>
      </c>
      <c r="K33" s="97">
        <f t="shared" si="17"/>
        <v>665376</v>
      </c>
      <c r="L33" s="96">
        <f t="shared" si="17"/>
        <v>59000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733000</v>
      </c>
      <c r="Q33" s="97">
        <f>$I33      +$K33      +$M33      +$O33</f>
        <v>1208000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60.678807947019862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13880000</v>
      </c>
      <c r="C35" s="92">
        <v>-1800000</v>
      </c>
      <c r="D35" s="92"/>
      <c r="E35" s="92">
        <f t="shared" ref="E35:E40" si="18">$B35      +$C35      +$D35</f>
        <v>12080000</v>
      </c>
      <c r="F35" s="93">
        <v>12080000</v>
      </c>
      <c r="G35" s="94">
        <v>12080000</v>
      </c>
      <c r="H35" s="93"/>
      <c r="I35" s="94">
        <v>784208</v>
      </c>
      <c r="J35" s="93">
        <v>6261000</v>
      </c>
      <c r="K35" s="94">
        <v>5477476</v>
      </c>
      <c r="L35" s="93">
        <v>1786000</v>
      </c>
      <c r="M35" s="94">
        <v>2085131</v>
      </c>
      <c r="N35" s="93">
        <v>4031000</v>
      </c>
      <c r="O35" s="94">
        <v>3733185</v>
      </c>
      <c r="P35" s="93">
        <f t="shared" ref="P35:P40" si="19">$H35      +$J35      +$L35      +$N35</f>
        <v>12078000</v>
      </c>
      <c r="Q35" s="94">
        <f t="shared" ref="Q35:Q40" si="20">$I35      +$K35      +$M35      +$O35</f>
        <v>12080000</v>
      </c>
      <c r="R35" s="48">
        <f t="shared" ref="R35:R40" si="21">IF(($L35      =0),0,((($N35      -$L35      )/$L35      )*100))</f>
        <v>125.69988801791713</v>
      </c>
      <c r="S35" s="49">
        <f t="shared" ref="S35:S40" si="22">IF(($M35      =0),0,((($O35      -$M35      )/$M35      )*100))</f>
        <v>79.038391352869439</v>
      </c>
      <c r="T35" s="48">
        <f t="shared" ref="T35:T39" si="23">IF(($E35      =0),0,(($P35      /$E35      )*100))</f>
        <v>99.983443708609272</v>
      </c>
      <c r="U35" s="50">
        <f t="shared" ref="U35:U39" si="24">IF(($E35      =0),0,(($Q35      /$E35      )*100))</f>
        <v>100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12953000</v>
      </c>
      <c r="C36" s="92">
        <v>-993000</v>
      </c>
      <c r="D36" s="92"/>
      <c r="E36" s="92">
        <f t="shared" si="18"/>
        <v>11960000</v>
      </c>
      <c r="F36" s="93">
        <v>11960000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26833000</v>
      </c>
      <c r="C40" s="95">
        <f>SUM(C35:C39)</f>
        <v>-2793000</v>
      </c>
      <c r="D40" s="95"/>
      <c r="E40" s="95">
        <f t="shared" si="18"/>
        <v>24040000</v>
      </c>
      <c r="F40" s="96">
        <f t="shared" ref="F40:O40" si="25">SUM(F35:F39)</f>
        <v>24040000</v>
      </c>
      <c r="G40" s="97">
        <f t="shared" si="25"/>
        <v>12080000</v>
      </c>
      <c r="H40" s="96">
        <f t="shared" si="25"/>
        <v>0</v>
      </c>
      <c r="I40" s="97">
        <f t="shared" si="25"/>
        <v>784208</v>
      </c>
      <c r="J40" s="96">
        <f t="shared" si="25"/>
        <v>6261000</v>
      </c>
      <c r="K40" s="97">
        <f t="shared" si="25"/>
        <v>5477476</v>
      </c>
      <c r="L40" s="96">
        <f t="shared" si="25"/>
        <v>1786000</v>
      </c>
      <c r="M40" s="97">
        <f t="shared" si="25"/>
        <v>2085131</v>
      </c>
      <c r="N40" s="96">
        <f t="shared" si="25"/>
        <v>4031000</v>
      </c>
      <c r="O40" s="97">
        <f t="shared" si="25"/>
        <v>3733185</v>
      </c>
      <c r="P40" s="96">
        <f t="shared" si="19"/>
        <v>12078000</v>
      </c>
      <c r="Q40" s="97">
        <f t="shared" si="20"/>
        <v>12080000</v>
      </c>
      <c r="R40" s="52">
        <f t="shared" si="21"/>
        <v>125.69988801791713</v>
      </c>
      <c r="S40" s="53">
        <f t="shared" si="22"/>
        <v>79.038391352869439</v>
      </c>
      <c r="T40" s="52">
        <f>IF((+$E35+$E38) =0,0,(P40   /(+$E35+$E38) )*100)</f>
        <v>99.983443708609272</v>
      </c>
      <c r="U40" s="54">
        <f>IF((+$E35+$E38) =0,0,(Q40   /(+$E35+$E38) )*100)</f>
        <v>100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33681000</v>
      </c>
      <c r="C67" s="104">
        <f>SUM(C9:C14,C17:C23,C26:C29,C32,C35:C39,C42:C52,C55:C58,C61:C65)</f>
        <v>44533000</v>
      </c>
      <c r="D67" s="104"/>
      <c r="E67" s="104">
        <f t="shared" si="35"/>
        <v>78214000</v>
      </c>
      <c r="F67" s="105">
        <f t="shared" ref="F67:O67" si="43">SUM(F9:F14,F17:F23,F26:F29,F32,F35:F39,F42:F52,F55:F58,F61:F65)</f>
        <v>78214000</v>
      </c>
      <c r="G67" s="106">
        <f t="shared" si="43"/>
        <v>66254000</v>
      </c>
      <c r="H67" s="105">
        <f t="shared" si="43"/>
        <v>2061000</v>
      </c>
      <c r="I67" s="106">
        <f t="shared" si="43"/>
        <v>2382773</v>
      </c>
      <c r="J67" s="105">
        <f t="shared" si="43"/>
        <v>9774000</v>
      </c>
      <c r="K67" s="106">
        <f t="shared" si="43"/>
        <v>9687951</v>
      </c>
      <c r="L67" s="105">
        <f t="shared" si="43"/>
        <v>1950000</v>
      </c>
      <c r="M67" s="106">
        <f t="shared" si="43"/>
        <v>6130047</v>
      </c>
      <c r="N67" s="105">
        <f t="shared" si="43"/>
        <v>4469000</v>
      </c>
      <c r="O67" s="106">
        <f t="shared" si="43"/>
        <v>11170997</v>
      </c>
      <c r="P67" s="105">
        <f t="shared" si="36"/>
        <v>18254000</v>
      </c>
      <c r="Q67" s="106">
        <f t="shared" si="37"/>
        <v>29371768</v>
      </c>
      <c r="R67" s="61">
        <f t="shared" si="38"/>
        <v>129.17948717948718</v>
      </c>
      <c r="S67" s="62">
        <f t="shared" si="39"/>
        <v>82.233464115364868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27.551544057717269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44.332067497811451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20959000</v>
      </c>
      <c r="C69" s="92">
        <v>-1402000</v>
      </c>
      <c r="D69" s="92"/>
      <c r="E69" s="92">
        <f>$B69      +$C69      +$D69</f>
        <v>19557000</v>
      </c>
      <c r="F69" s="93">
        <v>19557000</v>
      </c>
      <c r="G69" s="94">
        <v>19557000</v>
      </c>
      <c r="H69" s="93">
        <v>279000</v>
      </c>
      <c r="I69" s="94"/>
      <c r="J69" s="93">
        <v>9649000</v>
      </c>
      <c r="K69" s="94">
        <v>10291879</v>
      </c>
      <c r="L69" s="93">
        <v>4175000</v>
      </c>
      <c r="M69" s="94">
        <v>3051925</v>
      </c>
      <c r="N69" s="93">
        <v>3513000</v>
      </c>
      <c r="O69" s="94">
        <v>4802381</v>
      </c>
      <c r="P69" s="93">
        <f>$H69      +$J69      +$L69      +$N69</f>
        <v>17616000</v>
      </c>
      <c r="Q69" s="94">
        <f>$I69      +$K69      +$M69      +$O69</f>
        <v>18146185</v>
      </c>
      <c r="R69" s="48">
        <f>IF(($L69      =0),0,((($N69      -$L69      )/$L69      )*100))</f>
        <v>-15.8562874251497</v>
      </c>
      <c r="S69" s="49">
        <f>IF(($M69      =0),0,((($O69      -$M69      )/$M69      )*100))</f>
        <v>57.355800027851281</v>
      </c>
      <c r="T69" s="48">
        <f>IF(($E69      =0),0,(($P69      /$E69      )*100))</f>
        <v>90.075164902592419</v>
      </c>
      <c r="U69" s="50">
        <f>IF(($E69      =0),0,(($Q69      /$E69      )*100))</f>
        <v>92.786137955719184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20959000</v>
      </c>
      <c r="C71" s="101">
        <f>SUM(C69:C70)</f>
        <v>-1402000</v>
      </c>
      <c r="D71" s="101"/>
      <c r="E71" s="101">
        <f>$B71      +$C71      +$D71</f>
        <v>19557000</v>
      </c>
      <c r="F71" s="102">
        <f t="shared" ref="F71:O71" si="44">SUM(F69:F70)</f>
        <v>19557000</v>
      </c>
      <c r="G71" s="103">
        <f t="shared" si="44"/>
        <v>19557000</v>
      </c>
      <c r="H71" s="102">
        <f t="shared" si="44"/>
        <v>279000</v>
      </c>
      <c r="I71" s="103">
        <f t="shared" si="44"/>
        <v>0</v>
      </c>
      <c r="J71" s="102">
        <f t="shared" si="44"/>
        <v>9649000</v>
      </c>
      <c r="K71" s="103">
        <f t="shared" si="44"/>
        <v>10291879</v>
      </c>
      <c r="L71" s="102">
        <f t="shared" si="44"/>
        <v>4175000</v>
      </c>
      <c r="M71" s="103">
        <f t="shared" si="44"/>
        <v>3051925</v>
      </c>
      <c r="N71" s="102">
        <f t="shared" si="44"/>
        <v>3513000</v>
      </c>
      <c r="O71" s="103">
        <f t="shared" si="44"/>
        <v>4802381</v>
      </c>
      <c r="P71" s="102">
        <f>$H71      +$J71      +$L71      +$N71</f>
        <v>17616000</v>
      </c>
      <c r="Q71" s="103">
        <f>$I71      +$K71      +$M71      +$O71</f>
        <v>18146185</v>
      </c>
      <c r="R71" s="57">
        <f>IF(($L71      =0),0,((($N71      -$L71      )/$L71      )*100))</f>
        <v>-15.8562874251497</v>
      </c>
      <c r="S71" s="58">
        <f>IF(($M71      =0),0,((($O71      -$M71      )/$M71      )*100))</f>
        <v>57.355800027851281</v>
      </c>
      <c r="T71" s="57">
        <f>IF(($E69      =0),0,(($P69      /$E69      )*100))</f>
        <v>90.075164902592419</v>
      </c>
      <c r="U71" s="59">
        <f>IF($E69   =0,0,($Q69   /$E69 )*100)</f>
        <v>92.786137955719184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20959000</v>
      </c>
      <c r="C72" s="104">
        <f>SUM(C69:C70)</f>
        <v>-1402000</v>
      </c>
      <c r="D72" s="104"/>
      <c r="E72" s="104">
        <f>$B72      +$C72      +$D72</f>
        <v>19557000</v>
      </c>
      <c r="F72" s="105">
        <f t="shared" ref="F72:O72" si="45">SUM(F69:F70)</f>
        <v>19557000</v>
      </c>
      <c r="G72" s="106">
        <f t="shared" si="45"/>
        <v>19557000</v>
      </c>
      <c r="H72" s="105">
        <f t="shared" si="45"/>
        <v>279000</v>
      </c>
      <c r="I72" s="106">
        <f t="shared" si="45"/>
        <v>0</v>
      </c>
      <c r="J72" s="105">
        <f t="shared" si="45"/>
        <v>9649000</v>
      </c>
      <c r="K72" s="106">
        <f t="shared" si="45"/>
        <v>10291879</v>
      </c>
      <c r="L72" s="105">
        <f t="shared" si="45"/>
        <v>4175000</v>
      </c>
      <c r="M72" s="106">
        <f t="shared" si="45"/>
        <v>3051925</v>
      </c>
      <c r="N72" s="105">
        <f t="shared" si="45"/>
        <v>3513000</v>
      </c>
      <c r="O72" s="106">
        <f t="shared" si="45"/>
        <v>4802381</v>
      </c>
      <c r="P72" s="105">
        <f>$H72      +$J72      +$L72      +$N72</f>
        <v>17616000</v>
      </c>
      <c r="Q72" s="106">
        <f>$I72      +$K72      +$M72      +$O72</f>
        <v>18146185</v>
      </c>
      <c r="R72" s="61">
        <f>IF(($L72      =0),0,((($N72      -$L72      )/$L72      )*100))</f>
        <v>-15.8562874251497</v>
      </c>
      <c r="S72" s="62">
        <f>IF(($M72      =0),0,((($O72      -$M72      )/$M72      )*100))</f>
        <v>57.355800027851281</v>
      </c>
      <c r="T72" s="61">
        <f>IF(($E69      =0),0,(($P69      /$E69      )*100))</f>
        <v>90.075164902592419</v>
      </c>
      <c r="U72" s="65">
        <f>IF($E69   =0,0,($Q69   /$E69 )*100)</f>
        <v>92.786137955719184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54640000</v>
      </c>
      <c r="C73" s="104">
        <f>SUM(C9:C14,C17:C23,C26:C29,C32,C35:C39,C42:C52,C55:C58,C61:C65,C69:C70)</f>
        <v>43131000</v>
      </c>
      <c r="D73" s="104"/>
      <c r="E73" s="104">
        <f>$B73      +$C73      +$D73</f>
        <v>97771000</v>
      </c>
      <c r="F73" s="105">
        <f t="shared" ref="F73:O73" si="46">SUM(F9:F14,F17:F23,F26:F29,F32,F35:F39,F42:F52,F55:F58,F61:F65,F69:F70)</f>
        <v>97771000</v>
      </c>
      <c r="G73" s="106">
        <f t="shared" si="46"/>
        <v>85811000</v>
      </c>
      <c r="H73" s="105">
        <f t="shared" si="46"/>
        <v>2340000</v>
      </c>
      <c r="I73" s="106">
        <f t="shared" si="46"/>
        <v>2382773</v>
      </c>
      <c r="J73" s="105">
        <f t="shared" si="46"/>
        <v>19423000</v>
      </c>
      <c r="K73" s="106">
        <f t="shared" si="46"/>
        <v>19979830</v>
      </c>
      <c r="L73" s="105">
        <f t="shared" si="46"/>
        <v>6125000</v>
      </c>
      <c r="M73" s="106">
        <f t="shared" si="46"/>
        <v>9181972</v>
      </c>
      <c r="N73" s="105">
        <f t="shared" si="46"/>
        <v>7982000</v>
      </c>
      <c r="O73" s="106">
        <f t="shared" si="46"/>
        <v>15973378</v>
      </c>
      <c r="P73" s="105">
        <f>$H73      +$J73      +$L73      +$N73</f>
        <v>35870000</v>
      </c>
      <c r="Q73" s="106">
        <f>$I73      +$K73      +$M73      +$O73</f>
        <v>47517953</v>
      </c>
      <c r="R73" s="61">
        <f>IF(($L73      =0),0,((($N73      -$L73      )/$L73      )*100))</f>
        <v>30.318367346938775</v>
      </c>
      <c r="S73" s="62">
        <f>IF(($M73      =0),0,((($O73      -$M73      )/$M73      )*100))</f>
        <v>73.964568831183541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41.80116768246495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55.375130228059341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sYNg3F+N/KTH5idLl4PYLH4wOCCz/eFMZ64xyuF/rSpIuPB0nnD/azoQk4QgATwzbrNIGZOHhPSwQefnrrwQPw==" saltValue="WrvdeoicI99I+jcoPXOjx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409000</v>
      </c>
      <c r="I10" s="94">
        <v>763330</v>
      </c>
      <c r="J10" s="93">
        <v>968000</v>
      </c>
      <c r="K10" s="94">
        <v>585322</v>
      </c>
      <c r="L10" s="93">
        <v>112000</v>
      </c>
      <c r="M10" s="94">
        <v>475709</v>
      </c>
      <c r="N10" s="93">
        <v>1233000</v>
      </c>
      <c r="O10" s="94">
        <v>128241</v>
      </c>
      <c r="P10" s="93">
        <f t="shared" ref="P10:P15" si="1">$H10      +$J10      +$L10      +$N10</f>
        <v>2722000</v>
      </c>
      <c r="Q10" s="94">
        <f t="shared" ref="Q10:Q15" si="2">$I10      +$K10      +$M10      +$O10</f>
        <v>1952602</v>
      </c>
      <c r="R10" s="48">
        <f t="shared" ref="R10:R15" si="3">IF(($L10      =0),0,((($N10      -$L10      )/$L10      )*100))</f>
        <v>1000.8928571428571</v>
      </c>
      <c r="S10" s="49">
        <f t="shared" ref="S10:S15" si="4">IF(($M10      =0),0,((($O10      -$M10      )/$M10      )*100))</f>
        <v>-73.04213290057578</v>
      </c>
      <c r="T10" s="48">
        <f t="shared" ref="T10:T14" si="5">IF(($E10      =0),0,(($P10      /$E10      )*100))</f>
        <v>87.806451612903231</v>
      </c>
      <c r="U10" s="50">
        <f t="shared" ref="U10:U14" si="6">IF(($E10      =0),0,(($Q10      /$E10      )*100))</f>
        <v>62.987161290322582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409000</v>
      </c>
      <c r="I15" s="97">
        <f t="shared" si="7"/>
        <v>763330</v>
      </c>
      <c r="J15" s="96">
        <f t="shared" si="7"/>
        <v>968000</v>
      </c>
      <c r="K15" s="97">
        <f t="shared" si="7"/>
        <v>585322</v>
      </c>
      <c r="L15" s="96">
        <f t="shared" si="7"/>
        <v>112000</v>
      </c>
      <c r="M15" s="97">
        <f t="shared" si="7"/>
        <v>475709</v>
      </c>
      <c r="N15" s="96">
        <f t="shared" si="7"/>
        <v>1233000</v>
      </c>
      <c r="O15" s="97">
        <f t="shared" si="7"/>
        <v>128241</v>
      </c>
      <c r="P15" s="96">
        <f t="shared" si="1"/>
        <v>2722000</v>
      </c>
      <c r="Q15" s="97">
        <f t="shared" si="2"/>
        <v>1952602</v>
      </c>
      <c r="R15" s="52">
        <f t="shared" si="3"/>
        <v>1000.8928571428571</v>
      </c>
      <c r="S15" s="53">
        <f t="shared" si="4"/>
        <v>-73.04213290057578</v>
      </c>
      <c r="T15" s="52">
        <f>IF((SUM($E9:$E13))=0,0,(P15/(SUM($E9:$E13))*100))</f>
        <v>87.806451612903231</v>
      </c>
      <c r="U15" s="54">
        <f>IF((SUM($E9:$E13))=0,0,(Q15/(SUM($E9:$E13))*100))</f>
        <v>62.987161290322582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7316000</v>
      </c>
      <c r="C20" s="92"/>
      <c r="D20" s="92"/>
      <c r="E20" s="92">
        <f t="shared" si="8"/>
        <v>7316000</v>
      </c>
      <c r="F20" s="93">
        <v>7316000</v>
      </c>
      <c r="G20" s="94">
        <v>7316000</v>
      </c>
      <c r="H20" s="93"/>
      <c r="I20" s="94"/>
      <c r="J20" s="93">
        <v>6429000</v>
      </c>
      <c r="K20" s="94"/>
      <c r="L20" s="93"/>
      <c r="M20" s="94"/>
      <c r="N20" s="93"/>
      <c r="O20" s="94"/>
      <c r="P20" s="93">
        <f t="shared" si="9"/>
        <v>6429000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87.875888463641331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42681000</v>
      </c>
      <c r="D21" s="92"/>
      <c r="E21" s="92">
        <f t="shared" si="8"/>
        <v>42681000</v>
      </c>
      <c r="F21" s="93">
        <v>42681000</v>
      </c>
      <c r="G21" s="94">
        <v>42681000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7316000</v>
      </c>
      <c r="C24" s="95">
        <f>SUM(C17:C23)</f>
        <v>42681000</v>
      </c>
      <c r="D24" s="95"/>
      <c r="E24" s="95">
        <f t="shared" si="8"/>
        <v>49997000</v>
      </c>
      <c r="F24" s="96">
        <f t="shared" ref="F24:O24" si="15">SUM(F17:F23)</f>
        <v>49997000</v>
      </c>
      <c r="G24" s="97">
        <f t="shared" si="15"/>
        <v>49997000</v>
      </c>
      <c r="H24" s="96">
        <f t="shared" si="15"/>
        <v>0</v>
      </c>
      <c r="I24" s="97">
        <f t="shared" si="15"/>
        <v>0</v>
      </c>
      <c r="J24" s="96">
        <f t="shared" si="15"/>
        <v>6429000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6429000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12.858771526291576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2430000</v>
      </c>
      <c r="C32" s="92">
        <v>-136000</v>
      </c>
      <c r="D32" s="92"/>
      <c r="E32" s="92">
        <f>$B32      +$C32      +$D32</f>
        <v>2294000</v>
      </c>
      <c r="F32" s="93">
        <v>2294000</v>
      </c>
      <c r="G32" s="94">
        <v>2294000</v>
      </c>
      <c r="H32" s="93">
        <v>940000</v>
      </c>
      <c r="I32" s="94">
        <v>711097</v>
      </c>
      <c r="J32" s="93">
        <v>388000</v>
      </c>
      <c r="K32" s="94"/>
      <c r="L32" s="93">
        <v>586000</v>
      </c>
      <c r="M32" s="94">
        <v>1153814</v>
      </c>
      <c r="N32" s="93">
        <v>198000</v>
      </c>
      <c r="O32" s="94">
        <v>429089</v>
      </c>
      <c r="P32" s="93">
        <f>$H32      +$J32      +$L32      +$N32</f>
        <v>2112000</v>
      </c>
      <c r="Q32" s="94">
        <f>$I32      +$K32      +$M32      +$O32</f>
        <v>2294000</v>
      </c>
      <c r="R32" s="48">
        <f>IF(($L32      =0),0,((($N32      -$L32      )/$L32      )*100))</f>
        <v>-66.211604095563132</v>
      </c>
      <c r="S32" s="49">
        <f>IF(($M32      =0),0,((($O32      -$M32      )/$M32      )*100))</f>
        <v>-62.811250340176151</v>
      </c>
      <c r="T32" s="48">
        <f>IF(($E32      =0),0,(($P32      /$E32      )*100))</f>
        <v>92.066259808195298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2430000</v>
      </c>
      <c r="C33" s="95">
        <f>C32</f>
        <v>-136000</v>
      </c>
      <c r="D33" s="95"/>
      <c r="E33" s="95">
        <f>$B33      +$C33      +$D33</f>
        <v>2294000</v>
      </c>
      <c r="F33" s="96">
        <f t="shared" ref="F33:O33" si="17">F32</f>
        <v>2294000</v>
      </c>
      <c r="G33" s="97">
        <f t="shared" si="17"/>
        <v>2294000</v>
      </c>
      <c r="H33" s="96">
        <f t="shared" si="17"/>
        <v>940000</v>
      </c>
      <c r="I33" s="97">
        <f t="shared" si="17"/>
        <v>711097</v>
      </c>
      <c r="J33" s="96">
        <f t="shared" si="17"/>
        <v>388000</v>
      </c>
      <c r="K33" s="97">
        <f t="shared" si="17"/>
        <v>0</v>
      </c>
      <c r="L33" s="96">
        <f t="shared" si="17"/>
        <v>586000</v>
      </c>
      <c r="M33" s="97">
        <f t="shared" si="17"/>
        <v>1153814</v>
      </c>
      <c r="N33" s="96">
        <f t="shared" si="17"/>
        <v>198000</v>
      </c>
      <c r="O33" s="97">
        <f t="shared" si="17"/>
        <v>429089</v>
      </c>
      <c r="P33" s="96">
        <f>$H33      +$J33      +$L33      +$N33</f>
        <v>2112000</v>
      </c>
      <c r="Q33" s="97">
        <f>$I33      +$K33      +$M33      +$O33</f>
        <v>2294000</v>
      </c>
      <c r="R33" s="52">
        <f>IF(($L33      =0),0,((($N33      -$L33      )/$L33      )*100))</f>
        <v>-66.211604095563132</v>
      </c>
      <c r="S33" s="53">
        <f>IF(($M33      =0),0,((($O33      -$M33      )/$M33      )*100))</f>
        <v>-62.811250340176151</v>
      </c>
      <c r="T33" s="52">
        <f>IF($E33   =0,0,($P33   /$E33   )*100)</f>
        <v>92.066259808195298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32849000</v>
      </c>
      <c r="C36" s="92">
        <v>2800000</v>
      </c>
      <c r="D36" s="92"/>
      <c r="E36" s="92">
        <f t="shared" si="18"/>
        <v>35649000</v>
      </c>
      <c r="F36" s="93">
        <v>35649000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32849000</v>
      </c>
      <c r="C40" s="95">
        <f>SUM(C35:C39)</f>
        <v>2800000</v>
      </c>
      <c r="D40" s="95"/>
      <c r="E40" s="95">
        <f t="shared" si="18"/>
        <v>35649000</v>
      </c>
      <c r="F40" s="96">
        <f t="shared" ref="F40:O40" si="25">SUM(F35:F39)</f>
        <v>35649000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45695000</v>
      </c>
      <c r="C67" s="104">
        <f>SUM(C9:C14,C17:C23,C26:C29,C32,C35:C39,C42:C52,C55:C58,C61:C65)</f>
        <v>45345000</v>
      </c>
      <c r="D67" s="104"/>
      <c r="E67" s="104">
        <f t="shared" si="35"/>
        <v>91040000</v>
      </c>
      <c r="F67" s="105">
        <f t="shared" ref="F67:O67" si="43">SUM(F9:F14,F17:F23,F26:F29,F32,F35:F39,F42:F52,F55:F58,F61:F65)</f>
        <v>91040000</v>
      </c>
      <c r="G67" s="106">
        <f t="shared" si="43"/>
        <v>55391000</v>
      </c>
      <c r="H67" s="105">
        <f t="shared" si="43"/>
        <v>1349000</v>
      </c>
      <c r="I67" s="106">
        <f t="shared" si="43"/>
        <v>1474427</v>
      </c>
      <c r="J67" s="105">
        <f t="shared" si="43"/>
        <v>7785000</v>
      </c>
      <c r="K67" s="106">
        <f t="shared" si="43"/>
        <v>585322</v>
      </c>
      <c r="L67" s="105">
        <f t="shared" si="43"/>
        <v>698000</v>
      </c>
      <c r="M67" s="106">
        <f t="shared" si="43"/>
        <v>1629523</v>
      </c>
      <c r="N67" s="105">
        <f t="shared" si="43"/>
        <v>1431000</v>
      </c>
      <c r="O67" s="106">
        <f t="shared" si="43"/>
        <v>557330</v>
      </c>
      <c r="P67" s="105">
        <f t="shared" si="36"/>
        <v>11263000</v>
      </c>
      <c r="Q67" s="106">
        <f t="shared" si="37"/>
        <v>4246602</v>
      </c>
      <c r="R67" s="61">
        <f t="shared" si="38"/>
        <v>105.01432664756447</v>
      </c>
      <c r="S67" s="62">
        <f t="shared" si="39"/>
        <v>-65.797966644226562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20.33362820674839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7.6665920456391836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64378000</v>
      </c>
      <c r="C69" s="92">
        <v>-4306000</v>
      </c>
      <c r="D69" s="92"/>
      <c r="E69" s="92">
        <f>$B69      +$C69      +$D69</f>
        <v>60072000</v>
      </c>
      <c r="F69" s="93">
        <v>60072000</v>
      </c>
      <c r="G69" s="94">
        <v>60072000</v>
      </c>
      <c r="H69" s="93">
        <v>10755000</v>
      </c>
      <c r="I69" s="94"/>
      <c r="J69" s="93">
        <v>22272000</v>
      </c>
      <c r="K69" s="94"/>
      <c r="L69" s="93">
        <v>5482000</v>
      </c>
      <c r="M69" s="94">
        <v>32012330</v>
      </c>
      <c r="N69" s="93">
        <v>6804000</v>
      </c>
      <c r="O69" s="94">
        <v>18494425</v>
      </c>
      <c r="P69" s="93">
        <f>$H69      +$J69      +$L69      +$N69</f>
        <v>45313000</v>
      </c>
      <c r="Q69" s="94">
        <f>$I69      +$K69      +$M69      +$O69</f>
        <v>50506755</v>
      </c>
      <c r="R69" s="48">
        <f>IF(($L69      =0),0,((($N69      -$L69      )/$L69      )*100))</f>
        <v>24.115286391827802</v>
      </c>
      <c r="S69" s="49">
        <f>IF(($M69      =0),0,((($O69      -$M69      )/$M69      )*100))</f>
        <v>-42.227182463756932</v>
      </c>
      <c r="T69" s="48">
        <f>IF(($E69      =0),0,(($P69      /$E69      )*100))</f>
        <v>75.431149287521635</v>
      </c>
      <c r="U69" s="50">
        <f>IF(($E69      =0),0,(($Q69      /$E69      )*100))</f>
        <v>84.077032560926895</v>
      </c>
      <c r="V69" s="93">
        <v>3092000</v>
      </c>
      <c r="W69" s="94">
        <v>3092000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64378000</v>
      </c>
      <c r="C71" s="101">
        <f>SUM(C69:C70)</f>
        <v>-4306000</v>
      </c>
      <c r="D71" s="101"/>
      <c r="E71" s="101">
        <f>$B71      +$C71      +$D71</f>
        <v>60072000</v>
      </c>
      <c r="F71" s="102">
        <f t="shared" ref="F71:O71" si="44">SUM(F69:F70)</f>
        <v>60072000</v>
      </c>
      <c r="G71" s="103">
        <f t="shared" si="44"/>
        <v>60072000</v>
      </c>
      <c r="H71" s="102">
        <f t="shared" si="44"/>
        <v>10755000</v>
      </c>
      <c r="I71" s="103">
        <f t="shared" si="44"/>
        <v>0</v>
      </c>
      <c r="J71" s="102">
        <f t="shared" si="44"/>
        <v>22272000</v>
      </c>
      <c r="K71" s="103">
        <f t="shared" si="44"/>
        <v>0</v>
      </c>
      <c r="L71" s="102">
        <f t="shared" si="44"/>
        <v>5482000</v>
      </c>
      <c r="M71" s="103">
        <f t="shared" si="44"/>
        <v>32012330</v>
      </c>
      <c r="N71" s="102">
        <f t="shared" si="44"/>
        <v>6804000</v>
      </c>
      <c r="O71" s="103">
        <f t="shared" si="44"/>
        <v>18494425</v>
      </c>
      <c r="P71" s="102">
        <f>$H71      +$J71      +$L71      +$N71</f>
        <v>45313000</v>
      </c>
      <c r="Q71" s="103">
        <f>$I71      +$K71      +$M71      +$O71</f>
        <v>50506755</v>
      </c>
      <c r="R71" s="57">
        <f>IF(($L71      =0),0,((($N71      -$L71      )/$L71      )*100))</f>
        <v>24.115286391827802</v>
      </c>
      <c r="S71" s="58">
        <f>IF(($M71      =0),0,((($O71      -$M71      )/$M71      )*100))</f>
        <v>-42.227182463756932</v>
      </c>
      <c r="T71" s="57">
        <f>IF(($E69      =0),0,(($P69      /$E69      )*100))</f>
        <v>75.431149287521635</v>
      </c>
      <c r="U71" s="59">
        <f>IF($E69   =0,0,($Q69   /$E69 )*100)</f>
        <v>84.077032560926895</v>
      </c>
      <c r="V71" s="102">
        <f>SUM(V69:V70)</f>
        <v>3092000</v>
      </c>
      <c r="W71" s="103">
        <f>SUM(W69:W70)</f>
        <v>3092000</v>
      </c>
    </row>
    <row r="72" spans="1:23" ht="12.95" customHeight="1" x14ac:dyDescent="0.2">
      <c r="A72" s="60" t="s">
        <v>87</v>
      </c>
      <c r="B72" s="104">
        <f>SUM(B69:B70)</f>
        <v>64378000</v>
      </c>
      <c r="C72" s="104">
        <f>SUM(C69:C70)</f>
        <v>-4306000</v>
      </c>
      <c r="D72" s="104"/>
      <c r="E72" s="104">
        <f>$B72      +$C72      +$D72</f>
        <v>60072000</v>
      </c>
      <c r="F72" s="105">
        <f t="shared" ref="F72:O72" si="45">SUM(F69:F70)</f>
        <v>60072000</v>
      </c>
      <c r="G72" s="106">
        <f t="shared" si="45"/>
        <v>60072000</v>
      </c>
      <c r="H72" s="105">
        <f t="shared" si="45"/>
        <v>10755000</v>
      </c>
      <c r="I72" s="106">
        <f t="shared" si="45"/>
        <v>0</v>
      </c>
      <c r="J72" s="105">
        <f t="shared" si="45"/>
        <v>22272000</v>
      </c>
      <c r="K72" s="106">
        <f t="shared" si="45"/>
        <v>0</v>
      </c>
      <c r="L72" s="105">
        <f t="shared" si="45"/>
        <v>5482000</v>
      </c>
      <c r="M72" s="106">
        <f t="shared" si="45"/>
        <v>32012330</v>
      </c>
      <c r="N72" s="105">
        <f t="shared" si="45"/>
        <v>6804000</v>
      </c>
      <c r="O72" s="106">
        <f t="shared" si="45"/>
        <v>18494425</v>
      </c>
      <c r="P72" s="105">
        <f>$H72      +$J72      +$L72      +$N72</f>
        <v>45313000</v>
      </c>
      <c r="Q72" s="106">
        <f>$I72      +$K72      +$M72      +$O72</f>
        <v>50506755</v>
      </c>
      <c r="R72" s="61">
        <f>IF(($L72      =0),0,((($N72      -$L72      )/$L72      )*100))</f>
        <v>24.115286391827802</v>
      </c>
      <c r="S72" s="62">
        <f>IF(($M72      =0),0,((($O72      -$M72      )/$M72      )*100))</f>
        <v>-42.227182463756932</v>
      </c>
      <c r="T72" s="61">
        <f>IF(($E69      =0),0,(($P69      /$E69      )*100))</f>
        <v>75.431149287521635</v>
      </c>
      <c r="U72" s="65">
        <f>IF($E69   =0,0,($Q69   /$E69 )*100)</f>
        <v>84.077032560926895</v>
      </c>
      <c r="V72" s="105">
        <f>SUM(V69:V70)</f>
        <v>3092000</v>
      </c>
      <c r="W72" s="106">
        <f>SUM(W69:W70)</f>
        <v>3092000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110073000</v>
      </c>
      <c r="C73" s="104">
        <f>SUM(C9:C14,C17:C23,C26:C29,C32,C35:C39,C42:C52,C55:C58,C61:C65,C69:C70)</f>
        <v>41039000</v>
      </c>
      <c r="D73" s="104"/>
      <c r="E73" s="104">
        <f>$B73      +$C73      +$D73</f>
        <v>151112000</v>
      </c>
      <c r="F73" s="105">
        <f t="shared" ref="F73:O73" si="46">SUM(F9:F14,F17:F23,F26:F29,F32,F35:F39,F42:F52,F55:F58,F61:F65,F69:F70)</f>
        <v>151112000</v>
      </c>
      <c r="G73" s="106">
        <f t="shared" si="46"/>
        <v>115463000</v>
      </c>
      <c r="H73" s="105">
        <f t="shared" si="46"/>
        <v>12104000</v>
      </c>
      <c r="I73" s="106">
        <f t="shared" si="46"/>
        <v>1474427</v>
      </c>
      <c r="J73" s="105">
        <f t="shared" si="46"/>
        <v>30057000</v>
      </c>
      <c r="K73" s="106">
        <f t="shared" si="46"/>
        <v>585322</v>
      </c>
      <c r="L73" s="105">
        <f t="shared" si="46"/>
        <v>6180000</v>
      </c>
      <c r="M73" s="106">
        <f t="shared" si="46"/>
        <v>33641853</v>
      </c>
      <c r="N73" s="105">
        <f t="shared" si="46"/>
        <v>8235000</v>
      </c>
      <c r="O73" s="106">
        <f t="shared" si="46"/>
        <v>19051755</v>
      </c>
      <c r="P73" s="105">
        <f>$H73      +$J73      +$L73      +$N73</f>
        <v>56576000</v>
      </c>
      <c r="Q73" s="106">
        <f>$I73      +$K73      +$M73      +$O73</f>
        <v>54753357</v>
      </c>
      <c r="R73" s="61">
        <f>IF(($L73      =0),0,((($N73      -$L73      )/$L73      )*100))</f>
        <v>33.252427184466022</v>
      </c>
      <c r="S73" s="62">
        <f>IF(($M73      =0),0,((($O73      -$M73      )/$M73      )*100))</f>
        <v>-43.36888934149971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48.999246511869607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47.420694941236583</v>
      </c>
      <c r="V73" s="105">
        <f>SUM(V9:V14,V17:V23,V26:V29,V32,V35:V39,V42:V52,V55:V58,V61:V65,V69:V70)</f>
        <v>3092000</v>
      </c>
      <c r="W73" s="106">
        <f>SUM(W9:W14,W17:W23,W26:W29,W32,W35:W39,W42:W52,W55:W58,W61:W65,W69:W70)</f>
        <v>3092000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panMFecvkapCPu/7cQy+NzWm6Rb9nVRPpvPPq18DTfH9+LrMfqP7Qz1nsRxA4XHcuJruN0f7JlgaFEMH0wrzig==" saltValue="KCftfW44dnjfJQPgoWa2/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43000</v>
      </c>
      <c r="I10" s="94">
        <v>42304</v>
      </c>
      <c r="J10" s="93"/>
      <c r="K10" s="94"/>
      <c r="L10" s="93">
        <v>421000</v>
      </c>
      <c r="M10" s="94">
        <v>421149</v>
      </c>
      <c r="N10" s="93">
        <v>368000</v>
      </c>
      <c r="O10" s="94">
        <v>536547</v>
      </c>
      <c r="P10" s="93">
        <f t="shared" ref="P10:P15" si="1">$H10      +$J10      +$L10      +$N10</f>
        <v>832000</v>
      </c>
      <c r="Q10" s="94">
        <f t="shared" ref="Q10:Q15" si="2">$I10      +$K10      +$M10      +$O10</f>
        <v>1000000</v>
      </c>
      <c r="R10" s="48">
        <f t="shared" ref="R10:R15" si="3">IF(($L10      =0),0,((($N10      -$L10      )/$L10      )*100))</f>
        <v>-12.589073634204276</v>
      </c>
      <c r="S10" s="49">
        <f t="shared" ref="S10:S15" si="4">IF(($M10      =0),0,((($O10      -$M10      )/$M10      )*100))</f>
        <v>27.400753652507781</v>
      </c>
      <c r="T10" s="48">
        <f t="shared" ref="T10:T14" si="5">IF(($E10      =0),0,(($P10      /$E10      )*100))</f>
        <v>83.2</v>
      </c>
      <c r="U10" s="50">
        <f t="shared" ref="U10:U14" si="6">IF(($E10      =0),0,(($Q10      /$E10      )*100))</f>
        <v>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43000</v>
      </c>
      <c r="I15" s="97">
        <f t="shared" si="7"/>
        <v>42304</v>
      </c>
      <c r="J15" s="96">
        <f t="shared" si="7"/>
        <v>0</v>
      </c>
      <c r="K15" s="97">
        <f t="shared" si="7"/>
        <v>0</v>
      </c>
      <c r="L15" s="96">
        <f t="shared" si="7"/>
        <v>421000</v>
      </c>
      <c r="M15" s="97">
        <f t="shared" si="7"/>
        <v>421149</v>
      </c>
      <c r="N15" s="96">
        <f t="shared" si="7"/>
        <v>368000</v>
      </c>
      <c r="O15" s="97">
        <f t="shared" si="7"/>
        <v>536547</v>
      </c>
      <c r="P15" s="96">
        <f t="shared" si="1"/>
        <v>832000</v>
      </c>
      <c r="Q15" s="97">
        <f t="shared" si="2"/>
        <v>1000000</v>
      </c>
      <c r="R15" s="52">
        <f t="shared" si="3"/>
        <v>-12.589073634204276</v>
      </c>
      <c r="S15" s="53">
        <f t="shared" si="4"/>
        <v>27.400753652507781</v>
      </c>
      <c r="T15" s="52">
        <f>IF((SUM($E9:$E13))=0,0,(P15/(SUM($E9:$E13))*100))</f>
        <v>83.2</v>
      </c>
      <c r="U15" s="54">
        <f>IF((SUM($E9:$E13))=0,0,(Q15/(SUM($E9:$E13))*100))</f>
        <v>100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1060000</v>
      </c>
      <c r="C19" s="92"/>
      <c r="D19" s="92"/>
      <c r="E19" s="92">
        <f t="shared" si="8"/>
        <v>1060000</v>
      </c>
      <c r="F19" s="93">
        <v>1060000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11055000</v>
      </c>
      <c r="C20" s="92"/>
      <c r="D20" s="92"/>
      <c r="E20" s="92">
        <f t="shared" si="8"/>
        <v>11055000</v>
      </c>
      <c r="F20" s="93">
        <v>11055000</v>
      </c>
      <c r="G20" s="94">
        <v>11055000</v>
      </c>
      <c r="H20" s="93">
        <v>5652000</v>
      </c>
      <c r="I20" s="94"/>
      <c r="J20" s="93">
        <v>5174000</v>
      </c>
      <c r="K20" s="94">
        <v>10931394</v>
      </c>
      <c r="L20" s="93"/>
      <c r="M20" s="94">
        <v>4270744</v>
      </c>
      <c r="N20" s="93"/>
      <c r="O20" s="94">
        <v>23486679</v>
      </c>
      <c r="P20" s="93">
        <f t="shared" si="9"/>
        <v>10826000</v>
      </c>
      <c r="Q20" s="94">
        <f t="shared" si="10"/>
        <v>38688817</v>
      </c>
      <c r="R20" s="48">
        <f t="shared" si="11"/>
        <v>0</v>
      </c>
      <c r="S20" s="49">
        <f t="shared" si="12"/>
        <v>449.94349930597571</v>
      </c>
      <c r="T20" s="48">
        <f t="shared" si="13"/>
        <v>97.928539122568964</v>
      </c>
      <c r="U20" s="50">
        <f t="shared" si="14"/>
        <v>349.96668475802807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27695000</v>
      </c>
      <c r="D21" s="92"/>
      <c r="E21" s="92">
        <f t="shared" si="8"/>
        <v>27695000</v>
      </c>
      <c r="F21" s="93">
        <v>27695000</v>
      </c>
      <c r="G21" s="94">
        <v>27695000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12115000</v>
      </c>
      <c r="C24" s="95">
        <f>SUM(C17:C23)</f>
        <v>27695000</v>
      </c>
      <c r="D24" s="95"/>
      <c r="E24" s="95">
        <f t="shared" si="8"/>
        <v>39810000</v>
      </c>
      <c r="F24" s="96">
        <f t="shared" ref="F24:O24" si="15">SUM(F17:F23)</f>
        <v>39810000</v>
      </c>
      <c r="G24" s="97">
        <f t="shared" si="15"/>
        <v>38750000</v>
      </c>
      <c r="H24" s="96">
        <f t="shared" si="15"/>
        <v>5652000</v>
      </c>
      <c r="I24" s="97">
        <f t="shared" si="15"/>
        <v>0</v>
      </c>
      <c r="J24" s="96">
        <f t="shared" si="15"/>
        <v>5174000</v>
      </c>
      <c r="K24" s="97">
        <f t="shared" si="15"/>
        <v>10931394</v>
      </c>
      <c r="L24" s="96">
        <f t="shared" si="15"/>
        <v>0</v>
      </c>
      <c r="M24" s="97">
        <f t="shared" si="15"/>
        <v>4270744</v>
      </c>
      <c r="N24" s="96">
        <f t="shared" si="15"/>
        <v>0</v>
      </c>
      <c r="O24" s="97">
        <f t="shared" si="15"/>
        <v>23486679</v>
      </c>
      <c r="P24" s="96">
        <f t="shared" si="9"/>
        <v>10826000</v>
      </c>
      <c r="Q24" s="97">
        <f t="shared" si="10"/>
        <v>38688817</v>
      </c>
      <c r="R24" s="52">
        <f t="shared" si="11"/>
        <v>0</v>
      </c>
      <c r="S24" s="53">
        <f t="shared" si="12"/>
        <v>449.94349930597571</v>
      </c>
      <c r="T24" s="52">
        <f>IF(($E24-$E19-$E23)   =0,0,($P24   /($E24-$E19-$E23)   )*100)</f>
        <v>27.938064516129028</v>
      </c>
      <c r="U24" s="54">
        <f>IF(($E24-$E19-$E23)   =0,0,($Q24   /($E24-$E19-$E23)   )*100)</f>
        <v>99.842108387096772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3468000</v>
      </c>
      <c r="C29" s="92"/>
      <c r="D29" s="92"/>
      <c r="E29" s="92">
        <f>$B29      +$C29      +$D29</f>
        <v>3468000</v>
      </c>
      <c r="F29" s="93">
        <v>3468000</v>
      </c>
      <c r="G29" s="94">
        <v>3468000</v>
      </c>
      <c r="H29" s="93">
        <v>409000</v>
      </c>
      <c r="I29" s="94">
        <v>1062284</v>
      </c>
      <c r="J29" s="93">
        <v>1335000</v>
      </c>
      <c r="K29" s="94">
        <v>743055</v>
      </c>
      <c r="L29" s="93">
        <v>96000</v>
      </c>
      <c r="M29" s="94">
        <v>87086</v>
      </c>
      <c r="N29" s="93">
        <v>1628000</v>
      </c>
      <c r="O29" s="94">
        <v>1969105</v>
      </c>
      <c r="P29" s="93">
        <f>$H29      +$J29      +$L29      +$N29</f>
        <v>3468000</v>
      </c>
      <c r="Q29" s="94">
        <f>$I29      +$K29      +$M29      +$O29</f>
        <v>3861530</v>
      </c>
      <c r="R29" s="48">
        <f>IF(($L29      =0),0,((($N29      -$L29      )/$L29      )*100))</f>
        <v>1595.8333333333335</v>
      </c>
      <c r="S29" s="49">
        <f>IF(($M29      =0),0,((($O29      -$M29      )/$M29      )*100))</f>
        <v>2161.1039661943364</v>
      </c>
      <c r="T29" s="48">
        <f>IF(($E29      =0),0,(($P29      /$E29      )*100))</f>
        <v>100</v>
      </c>
      <c r="U29" s="50">
        <f>IF(($E29      =0),0,(($Q29      /$E29      )*100))</f>
        <v>111.34746251441754</v>
      </c>
      <c r="V29" s="93">
        <v>400000</v>
      </c>
      <c r="W29" s="94">
        <v>400000</v>
      </c>
    </row>
    <row r="30" spans="1:23" ht="12.95" customHeight="1" x14ac:dyDescent="0.2">
      <c r="A30" s="51" t="s">
        <v>42</v>
      </c>
      <c r="B30" s="95">
        <f>SUM(B26:B29)</f>
        <v>3468000</v>
      </c>
      <c r="C30" s="95">
        <f>SUM(C26:C29)</f>
        <v>0</v>
      </c>
      <c r="D30" s="95"/>
      <c r="E30" s="95">
        <f>$B30      +$C30      +$D30</f>
        <v>3468000</v>
      </c>
      <c r="F30" s="96">
        <f t="shared" ref="F30:O30" si="16">SUM(F26:F29)</f>
        <v>3468000</v>
      </c>
      <c r="G30" s="97">
        <f t="shared" si="16"/>
        <v>3468000</v>
      </c>
      <c r="H30" s="96">
        <f t="shared" si="16"/>
        <v>409000</v>
      </c>
      <c r="I30" s="97">
        <f t="shared" si="16"/>
        <v>1062284</v>
      </c>
      <c r="J30" s="96">
        <f t="shared" si="16"/>
        <v>1335000</v>
      </c>
      <c r="K30" s="97">
        <f t="shared" si="16"/>
        <v>743055</v>
      </c>
      <c r="L30" s="96">
        <f t="shared" si="16"/>
        <v>96000</v>
      </c>
      <c r="M30" s="97">
        <f t="shared" si="16"/>
        <v>87086</v>
      </c>
      <c r="N30" s="96">
        <f t="shared" si="16"/>
        <v>1628000</v>
      </c>
      <c r="O30" s="97">
        <f t="shared" si="16"/>
        <v>1969105</v>
      </c>
      <c r="P30" s="96">
        <f>$H30      +$J30      +$L30      +$N30</f>
        <v>3468000</v>
      </c>
      <c r="Q30" s="97">
        <f>$I30      +$K30      +$M30      +$O30</f>
        <v>3861530</v>
      </c>
      <c r="R30" s="52">
        <f>IF(($L30      =0),0,((($N30      -$L30      )/$L30      )*100))</f>
        <v>1595.8333333333335</v>
      </c>
      <c r="S30" s="53">
        <f>IF(($M30      =0),0,((($O30      -$M30      )/$M30      )*100))</f>
        <v>2161.1039661943364</v>
      </c>
      <c r="T30" s="52">
        <f>IF($E30   =0,0,($P30   /$E30   )*100)</f>
        <v>100</v>
      </c>
      <c r="U30" s="54">
        <f>IF($E30   =0,0,($Q30   /$E30   )*100)</f>
        <v>111.34746251441754</v>
      </c>
      <c r="V30" s="96">
        <f>SUM(V26:V29)</f>
        <v>400000</v>
      </c>
      <c r="W30" s="97">
        <f>SUM(W26:W29)</f>
        <v>400000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2872000</v>
      </c>
      <c r="C32" s="92">
        <v>-488000</v>
      </c>
      <c r="D32" s="92"/>
      <c r="E32" s="92">
        <f>$B32      +$C32      +$D32</f>
        <v>2384000</v>
      </c>
      <c r="F32" s="93">
        <v>2384000</v>
      </c>
      <c r="G32" s="94">
        <v>2384000</v>
      </c>
      <c r="H32" s="93">
        <v>437000</v>
      </c>
      <c r="I32" s="94">
        <v>435384</v>
      </c>
      <c r="J32" s="93">
        <v>384000</v>
      </c>
      <c r="K32" s="94">
        <v>1390128</v>
      </c>
      <c r="L32" s="93">
        <v>831000</v>
      </c>
      <c r="M32" s="94">
        <v>886489</v>
      </c>
      <c r="N32" s="93"/>
      <c r="O32" s="94">
        <v>-328000</v>
      </c>
      <c r="P32" s="93">
        <f>$H32      +$J32      +$L32      +$N32</f>
        <v>1652000</v>
      </c>
      <c r="Q32" s="94">
        <f>$I32      +$K32      +$M32      +$O32</f>
        <v>2384001</v>
      </c>
      <c r="R32" s="48">
        <f>IF(($L32      =0),0,((($N32      -$L32      )/$L32      )*100))</f>
        <v>-100</v>
      </c>
      <c r="S32" s="49">
        <f>IF(($M32      =0),0,((($O32      -$M32      )/$M32      )*100))</f>
        <v>-136.99989509176086</v>
      </c>
      <c r="T32" s="48">
        <f>IF(($E32      =0),0,(($P32      /$E32      )*100))</f>
        <v>69.295302013422827</v>
      </c>
      <c r="U32" s="50">
        <f>IF(($E32      =0),0,(($Q32      /$E32      )*100))</f>
        <v>100.00004194630871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2872000</v>
      </c>
      <c r="C33" s="95">
        <f>C32</f>
        <v>-488000</v>
      </c>
      <c r="D33" s="95"/>
      <c r="E33" s="95">
        <f>$B33      +$C33      +$D33</f>
        <v>2384000</v>
      </c>
      <c r="F33" s="96">
        <f t="shared" ref="F33:O33" si="17">F32</f>
        <v>2384000</v>
      </c>
      <c r="G33" s="97">
        <f t="shared" si="17"/>
        <v>2384000</v>
      </c>
      <c r="H33" s="96">
        <f t="shared" si="17"/>
        <v>437000</v>
      </c>
      <c r="I33" s="97">
        <f t="shared" si="17"/>
        <v>435384</v>
      </c>
      <c r="J33" s="96">
        <f t="shared" si="17"/>
        <v>384000</v>
      </c>
      <c r="K33" s="97">
        <f t="shared" si="17"/>
        <v>1390128</v>
      </c>
      <c r="L33" s="96">
        <f t="shared" si="17"/>
        <v>831000</v>
      </c>
      <c r="M33" s="97">
        <f t="shared" si="17"/>
        <v>886489</v>
      </c>
      <c r="N33" s="96">
        <f t="shared" si="17"/>
        <v>0</v>
      </c>
      <c r="O33" s="97">
        <f t="shared" si="17"/>
        <v>-328000</v>
      </c>
      <c r="P33" s="96">
        <f>$H33      +$J33      +$L33      +$N33</f>
        <v>1652000</v>
      </c>
      <c r="Q33" s="97">
        <f>$I33      +$K33      +$M33      +$O33</f>
        <v>2384001</v>
      </c>
      <c r="R33" s="52">
        <f>IF(($L33      =0),0,((($N33      -$L33      )/$L33      )*100))</f>
        <v>-100</v>
      </c>
      <c r="S33" s="53">
        <f>IF(($M33      =0),0,((($O33      -$M33      )/$M33      )*100))</f>
        <v>-136.99989509176086</v>
      </c>
      <c r="T33" s="52">
        <f>IF($E33   =0,0,($P33   /$E33   )*100)</f>
        <v>69.295302013422827</v>
      </c>
      <c r="U33" s="54">
        <f>IF($E33   =0,0,($Q33   /$E33   )*100)</f>
        <v>100.00004194630871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203000000</v>
      </c>
      <c r="C43" s="92">
        <v>-19000000</v>
      </c>
      <c r="D43" s="92"/>
      <c r="E43" s="92">
        <f t="shared" si="26"/>
        <v>184000000</v>
      </c>
      <c r="F43" s="93">
        <v>184000000</v>
      </c>
      <c r="G43" s="94">
        <v>184000000</v>
      </c>
      <c r="H43" s="93">
        <v>39800000</v>
      </c>
      <c r="I43" s="94">
        <v>39799809</v>
      </c>
      <c r="J43" s="93">
        <v>80269000</v>
      </c>
      <c r="K43" s="94">
        <v>92027979</v>
      </c>
      <c r="L43" s="93">
        <v>34170000</v>
      </c>
      <c r="M43" s="94">
        <v>41517915</v>
      </c>
      <c r="N43" s="93">
        <v>28863000</v>
      </c>
      <c r="O43" s="94">
        <v>31737490</v>
      </c>
      <c r="P43" s="93">
        <f t="shared" si="27"/>
        <v>183102000</v>
      </c>
      <c r="Q43" s="94">
        <f t="shared" si="28"/>
        <v>205083193</v>
      </c>
      <c r="R43" s="48">
        <f t="shared" si="29"/>
        <v>-15.531167690956979</v>
      </c>
      <c r="S43" s="49">
        <f t="shared" si="30"/>
        <v>-23.557119860185658</v>
      </c>
      <c r="T43" s="48">
        <f t="shared" si="31"/>
        <v>99.511956521739137</v>
      </c>
      <c r="U43" s="50">
        <f t="shared" si="32"/>
        <v>111.4582570652174</v>
      </c>
      <c r="V43" s="93">
        <v>21083000</v>
      </c>
      <c r="W43" s="94">
        <v>21083000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67017000</v>
      </c>
      <c r="C51" s="92">
        <v>4500000</v>
      </c>
      <c r="D51" s="92"/>
      <c r="E51" s="92">
        <f t="shared" si="26"/>
        <v>71517000</v>
      </c>
      <c r="F51" s="93">
        <v>71517000</v>
      </c>
      <c r="G51" s="94">
        <v>71517000</v>
      </c>
      <c r="H51" s="93">
        <v>18464000</v>
      </c>
      <c r="I51" s="94">
        <v>16559076</v>
      </c>
      <c r="J51" s="93">
        <v>16116000</v>
      </c>
      <c r="K51" s="94">
        <v>17807123</v>
      </c>
      <c r="L51" s="93">
        <v>10471000</v>
      </c>
      <c r="M51" s="94">
        <v>9554276</v>
      </c>
      <c r="N51" s="93">
        <v>26466000</v>
      </c>
      <c r="O51" s="94">
        <v>26743950</v>
      </c>
      <c r="P51" s="93">
        <f t="shared" si="27"/>
        <v>71517000</v>
      </c>
      <c r="Q51" s="94">
        <f t="shared" si="28"/>
        <v>70664425</v>
      </c>
      <c r="R51" s="48">
        <f t="shared" si="29"/>
        <v>152.75522872696015</v>
      </c>
      <c r="S51" s="49">
        <f t="shared" si="30"/>
        <v>179.91602922084311</v>
      </c>
      <c r="T51" s="48">
        <f t="shared" si="31"/>
        <v>100</v>
      </c>
      <c r="U51" s="50">
        <f t="shared" si="32"/>
        <v>98.807870855880424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270017000</v>
      </c>
      <c r="C53" s="95">
        <f>SUM(C42:C52)</f>
        <v>-14500000</v>
      </c>
      <c r="D53" s="95"/>
      <c r="E53" s="95">
        <f t="shared" si="26"/>
        <v>255517000</v>
      </c>
      <c r="F53" s="96">
        <f t="shared" ref="F53:O53" si="33">SUM(F42:F52)</f>
        <v>255517000</v>
      </c>
      <c r="G53" s="97">
        <f t="shared" si="33"/>
        <v>255517000</v>
      </c>
      <c r="H53" s="96">
        <f t="shared" si="33"/>
        <v>58264000</v>
      </c>
      <c r="I53" s="97">
        <f t="shared" si="33"/>
        <v>56358885</v>
      </c>
      <c r="J53" s="96">
        <f t="shared" si="33"/>
        <v>96385000</v>
      </c>
      <c r="K53" s="97">
        <f t="shared" si="33"/>
        <v>109835102</v>
      </c>
      <c r="L53" s="96">
        <f t="shared" si="33"/>
        <v>44641000</v>
      </c>
      <c r="M53" s="97">
        <f t="shared" si="33"/>
        <v>51072191</v>
      </c>
      <c r="N53" s="96">
        <f t="shared" si="33"/>
        <v>55329000</v>
      </c>
      <c r="O53" s="97">
        <f t="shared" si="33"/>
        <v>58481440</v>
      </c>
      <c r="P53" s="96">
        <f t="shared" si="27"/>
        <v>254619000</v>
      </c>
      <c r="Q53" s="97">
        <f t="shared" si="28"/>
        <v>275747618</v>
      </c>
      <c r="R53" s="52">
        <f t="shared" si="29"/>
        <v>23.942115992025268</v>
      </c>
      <c r="S53" s="53">
        <f t="shared" si="30"/>
        <v>14.507403843316609</v>
      </c>
      <c r="T53" s="52">
        <f>IF((+$E43+$E45+$E47+$E48+$E51) =0,0,(P53   /(+$E43+$E45+$E47+$E48+$E51) )*100)</f>
        <v>99.648555673399414</v>
      </c>
      <c r="U53" s="54">
        <f>IF((+$E43+$E45+$E47+$E48+$E51) =0,0,(Q53   /(+$E43+$E45+$E47+$E48+$E51) )*100)</f>
        <v>107.91752329590594</v>
      </c>
      <c r="V53" s="96">
        <f>SUM(V42:V52)</f>
        <v>21083000</v>
      </c>
      <c r="W53" s="97">
        <f>SUM(W42:W52)</f>
        <v>21083000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289472000</v>
      </c>
      <c r="C67" s="104">
        <f>SUM(C9:C14,C17:C23,C26:C29,C32,C35:C39,C42:C52,C55:C58,C61:C65)</f>
        <v>12707000</v>
      </c>
      <c r="D67" s="104"/>
      <c r="E67" s="104">
        <f t="shared" si="35"/>
        <v>302179000</v>
      </c>
      <c r="F67" s="105">
        <f t="shared" ref="F67:O67" si="43">SUM(F9:F14,F17:F23,F26:F29,F32,F35:F39,F42:F52,F55:F58,F61:F65)</f>
        <v>302179000</v>
      </c>
      <c r="G67" s="106">
        <f t="shared" si="43"/>
        <v>301119000</v>
      </c>
      <c r="H67" s="105">
        <f t="shared" si="43"/>
        <v>64805000</v>
      </c>
      <c r="I67" s="106">
        <f t="shared" si="43"/>
        <v>57898857</v>
      </c>
      <c r="J67" s="105">
        <f t="shared" si="43"/>
        <v>103278000</v>
      </c>
      <c r="K67" s="106">
        <f t="shared" si="43"/>
        <v>122899679</v>
      </c>
      <c r="L67" s="105">
        <f t="shared" si="43"/>
        <v>45989000</v>
      </c>
      <c r="M67" s="106">
        <f t="shared" si="43"/>
        <v>56737659</v>
      </c>
      <c r="N67" s="105">
        <f t="shared" si="43"/>
        <v>57325000</v>
      </c>
      <c r="O67" s="106">
        <f t="shared" si="43"/>
        <v>84145771</v>
      </c>
      <c r="P67" s="105">
        <f t="shared" si="36"/>
        <v>271397000</v>
      </c>
      <c r="Q67" s="106">
        <f t="shared" si="37"/>
        <v>321681966</v>
      </c>
      <c r="R67" s="61">
        <f t="shared" si="38"/>
        <v>24.649372676074712</v>
      </c>
      <c r="S67" s="62">
        <f t="shared" si="39"/>
        <v>48.306737505683834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90.129483692493665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106.82885038805256</v>
      </c>
      <c r="V67" s="105">
        <f>SUM(V9:V14,V17:V23,V26:V29,V32,V35:V39,V42:V52,V55:V58,V61:V65)</f>
        <v>21483000</v>
      </c>
      <c r="W67" s="106">
        <f>SUM(W9:W14,W17:W23,W26:W29,W32,W35:W39,W42:W52,W55:W58,W61:W65)</f>
        <v>21483000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345989000</v>
      </c>
      <c r="C69" s="92">
        <v>-23141000</v>
      </c>
      <c r="D69" s="92"/>
      <c r="E69" s="92">
        <f>$B69      +$C69      +$D69</f>
        <v>322848000</v>
      </c>
      <c r="F69" s="93">
        <v>322848000</v>
      </c>
      <c r="G69" s="94">
        <v>322848000</v>
      </c>
      <c r="H69" s="93">
        <v>119066000</v>
      </c>
      <c r="I69" s="94">
        <v>118479471</v>
      </c>
      <c r="J69" s="93">
        <v>128624000</v>
      </c>
      <c r="K69" s="94">
        <v>126219923</v>
      </c>
      <c r="L69" s="93">
        <v>59449000</v>
      </c>
      <c r="M69" s="94">
        <v>56710450</v>
      </c>
      <c r="N69" s="93">
        <v>15709000</v>
      </c>
      <c r="O69" s="94">
        <v>20449322</v>
      </c>
      <c r="P69" s="93">
        <f>$H69      +$J69      +$L69      +$N69</f>
        <v>322848000</v>
      </c>
      <c r="Q69" s="94">
        <f>$I69      +$K69      +$M69      +$O69</f>
        <v>321859166</v>
      </c>
      <c r="R69" s="48">
        <f>IF(($L69      =0),0,((($N69      -$L69      )/$L69      )*100))</f>
        <v>-73.575669901932756</v>
      </c>
      <c r="S69" s="49">
        <f>IF(($M69      =0),0,((($O69      -$M69      )/$M69      )*100))</f>
        <v>-63.940822194145873</v>
      </c>
      <c r="T69" s="48">
        <f>IF(($E69      =0),0,(($P69      /$E69      )*100))</f>
        <v>100</v>
      </c>
      <c r="U69" s="50">
        <f>IF(($E69      =0),0,(($Q69      /$E69      )*100))</f>
        <v>99.693715308752104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345989000</v>
      </c>
      <c r="C71" s="101">
        <f>SUM(C69:C70)</f>
        <v>-23141000</v>
      </c>
      <c r="D71" s="101"/>
      <c r="E71" s="101">
        <f>$B71      +$C71      +$D71</f>
        <v>322848000</v>
      </c>
      <c r="F71" s="102">
        <f t="shared" ref="F71:O71" si="44">SUM(F69:F70)</f>
        <v>322848000</v>
      </c>
      <c r="G71" s="103">
        <f t="shared" si="44"/>
        <v>322848000</v>
      </c>
      <c r="H71" s="102">
        <f t="shared" si="44"/>
        <v>119066000</v>
      </c>
      <c r="I71" s="103">
        <f t="shared" si="44"/>
        <v>118479471</v>
      </c>
      <c r="J71" s="102">
        <f t="shared" si="44"/>
        <v>128624000</v>
      </c>
      <c r="K71" s="103">
        <f t="shared" si="44"/>
        <v>126219923</v>
      </c>
      <c r="L71" s="102">
        <f t="shared" si="44"/>
        <v>59449000</v>
      </c>
      <c r="M71" s="103">
        <f t="shared" si="44"/>
        <v>56710450</v>
      </c>
      <c r="N71" s="102">
        <f t="shared" si="44"/>
        <v>15709000</v>
      </c>
      <c r="O71" s="103">
        <f t="shared" si="44"/>
        <v>20449322</v>
      </c>
      <c r="P71" s="102">
        <f>$H71      +$J71      +$L71      +$N71</f>
        <v>322848000</v>
      </c>
      <c r="Q71" s="103">
        <f>$I71      +$K71      +$M71      +$O71</f>
        <v>321859166</v>
      </c>
      <c r="R71" s="57">
        <f>IF(($L71      =0),0,((($N71      -$L71      )/$L71      )*100))</f>
        <v>-73.575669901932756</v>
      </c>
      <c r="S71" s="58">
        <f>IF(($M71      =0),0,((($O71      -$M71      )/$M71      )*100))</f>
        <v>-63.940822194145873</v>
      </c>
      <c r="T71" s="57">
        <f>IF(($E69      =0),0,(($P69      /$E69      )*100))</f>
        <v>100</v>
      </c>
      <c r="U71" s="59">
        <f>IF($E69   =0,0,($Q69   /$E69 )*100)</f>
        <v>99.693715308752104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345989000</v>
      </c>
      <c r="C72" s="104">
        <f>SUM(C69:C70)</f>
        <v>-23141000</v>
      </c>
      <c r="D72" s="104"/>
      <c r="E72" s="104">
        <f>$B72      +$C72      +$D72</f>
        <v>322848000</v>
      </c>
      <c r="F72" s="105">
        <f t="shared" ref="F72:O72" si="45">SUM(F69:F70)</f>
        <v>322848000</v>
      </c>
      <c r="G72" s="106">
        <f t="shared" si="45"/>
        <v>322848000</v>
      </c>
      <c r="H72" s="105">
        <f t="shared" si="45"/>
        <v>119066000</v>
      </c>
      <c r="I72" s="106">
        <f t="shared" si="45"/>
        <v>118479471</v>
      </c>
      <c r="J72" s="105">
        <f t="shared" si="45"/>
        <v>128624000</v>
      </c>
      <c r="K72" s="106">
        <f t="shared" si="45"/>
        <v>126219923</v>
      </c>
      <c r="L72" s="105">
        <f t="shared" si="45"/>
        <v>59449000</v>
      </c>
      <c r="M72" s="106">
        <f t="shared" si="45"/>
        <v>56710450</v>
      </c>
      <c r="N72" s="105">
        <f t="shared" si="45"/>
        <v>15709000</v>
      </c>
      <c r="O72" s="106">
        <f t="shared" si="45"/>
        <v>20449322</v>
      </c>
      <c r="P72" s="105">
        <f>$H72      +$J72      +$L72      +$N72</f>
        <v>322848000</v>
      </c>
      <c r="Q72" s="106">
        <f>$I72      +$K72      +$M72      +$O72</f>
        <v>321859166</v>
      </c>
      <c r="R72" s="61">
        <f>IF(($L72      =0),0,((($N72      -$L72      )/$L72      )*100))</f>
        <v>-73.575669901932756</v>
      </c>
      <c r="S72" s="62">
        <f>IF(($M72      =0),0,((($O72      -$M72      )/$M72      )*100))</f>
        <v>-63.940822194145873</v>
      </c>
      <c r="T72" s="61">
        <f>IF(($E69      =0),0,(($P69      /$E69      )*100))</f>
        <v>100</v>
      </c>
      <c r="U72" s="65">
        <f>IF($E69   =0,0,($Q69   /$E69 )*100)</f>
        <v>99.693715308752104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635461000</v>
      </c>
      <c r="C73" s="104">
        <f>SUM(C9:C14,C17:C23,C26:C29,C32,C35:C39,C42:C52,C55:C58,C61:C65,C69:C70)</f>
        <v>-10434000</v>
      </c>
      <c r="D73" s="104"/>
      <c r="E73" s="104">
        <f>$B73      +$C73      +$D73</f>
        <v>625027000</v>
      </c>
      <c r="F73" s="105">
        <f t="shared" ref="F73:O73" si="46">SUM(F9:F14,F17:F23,F26:F29,F32,F35:F39,F42:F52,F55:F58,F61:F65,F69:F70)</f>
        <v>625027000</v>
      </c>
      <c r="G73" s="106">
        <f t="shared" si="46"/>
        <v>623967000</v>
      </c>
      <c r="H73" s="105">
        <f t="shared" si="46"/>
        <v>183871000</v>
      </c>
      <c r="I73" s="106">
        <f t="shared" si="46"/>
        <v>176378328</v>
      </c>
      <c r="J73" s="105">
        <f t="shared" si="46"/>
        <v>231902000</v>
      </c>
      <c r="K73" s="106">
        <f t="shared" si="46"/>
        <v>249119602</v>
      </c>
      <c r="L73" s="105">
        <f t="shared" si="46"/>
        <v>105438000</v>
      </c>
      <c r="M73" s="106">
        <f t="shared" si="46"/>
        <v>113448109</v>
      </c>
      <c r="N73" s="105">
        <f t="shared" si="46"/>
        <v>73034000</v>
      </c>
      <c r="O73" s="106">
        <f t="shared" si="46"/>
        <v>104595093</v>
      </c>
      <c r="P73" s="105">
        <f>$H73      +$J73      +$L73      +$N73</f>
        <v>594245000</v>
      </c>
      <c r="Q73" s="106">
        <f>$I73      +$K73      +$M73      +$O73</f>
        <v>643541132</v>
      </c>
      <c r="R73" s="61">
        <f>IF(($L73      =0),0,((($N73      -$L73      )/$L73      )*100))</f>
        <v>-30.732752897437354</v>
      </c>
      <c r="S73" s="62">
        <f>IF(($M73      =0),0,((($O73      -$M73      )/$M73      )*100))</f>
        <v>-7.8035818120159233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95.236607064155635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103.13704602967786</v>
      </c>
      <c r="V73" s="105">
        <f>SUM(V9:V14,V17:V23,V26:V29,V32,V35:V39,V42:V52,V55:V58,V61:V65,V69:V70)</f>
        <v>21483000</v>
      </c>
      <c r="W73" s="106">
        <f>SUM(W9:W14,W17:W23,W26:W29,W32,W35:W39,W42:W52,W55:W58,W61:W65,W69:W70)</f>
        <v>21483000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La56PkVIlaV6M0v4PY3oYEXUmeW25De1OJrO5v4/fnx25qSG6QNx9ED6R9MJi8csD/JW3X/zqhbczimSB89vOg==" saltValue="VHiz47npDwr4qmrmlQI3X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97000</v>
      </c>
      <c r="I10" s="94">
        <v>65809</v>
      </c>
      <c r="J10" s="93">
        <v>584000</v>
      </c>
      <c r="K10" s="94">
        <v>786907</v>
      </c>
      <c r="L10" s="93">
        <v>599000</v>
      </c>
      <c r="M10" s="94">
        <v>577383</v>
      </c>
      <c r="N10" s="93">
        <v>376000</v>
      </c>
      <c r="O10" s="94">
        <v>345852</v>
      </c>
      <c r="P10" s="93">
        <f t="shared" ref="P10:P15" si="1">$H10      +$J10      +$L10      +$N10</f>
        <v>1656000</v>
      </c>
      <c r="Q10" s="94">
        <f t="shared" ref="Q10:Q15" si="2">$I10      +$K10      +$M10      +$O10</f>
        <v>1775951</v>
      </c>
      <c r="R10" s="48">
        <f t="shared" ref="R10:R15" si="3">IF(($L10      =0),0,((($N10      -$L10      )/$L10      )*100))</f>
        <v>-37.228714524207014</v>
      </c>
      <c r="S10" s="49">
        <f t="shared" ref="S10:S15" si="4">IF(($M10      =0),0,((($O10      -$M10      )/$M10      )*100))</f>
        <v>-40.100072222424281</v>
      </c>
      <c r="T10" s="48">
        <f t="shared" ref="T10:T14" si="5">IF(($E10      =0),0,(($P10      /$E10      )*100))</f>
        <v>97.411764705882348</v>
      </c>
      <c r="U10" s="50">
        <f t="shared" ref="U10:U14" si="6">IF(($E10      =0),0,(($Q10      /$E10      )*100))</f>
        <v>104.46770588235294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97000</v>
      </c>
      <c r="I15" s="97">
        <f t="shared" si="7"/>
        <v>65809</v>
      </c>
      <c r="J15" s="96">
        <f t="shared" si="7"/>
        <v>584000</v>
      </c>
      <c r="K15" s="97">
        <f t="shared" si="7"/>
        <v>786907</v>
      </c>
      <c r="L15" s="96">
        <f t="shared" si="7"/>
        <v>599000</v>
      </c>
      <c r="M15" s="97">
        <f t="shared" si="7"/>
        <v>577383</v>
      </c>
      <c r="N15" s="96">
        <f t="shared" si="7"/>
        <v>376000</v>
      </c>
      <c r="O15" s="97">
        <f t="shared" si="7"/>
        <v>345852</v>
      </c>
      <c r="P15" s="96">
        <f t="shared" si="1"/>
        <v>1656000</v>
      </c>
      <c r="Q15" s="97">
        <f t="shared" si="2"/>
        <v>1775951</v>
      </c>
      <c r="R15" s="52">
        <f t="shared" si="3"/>
        <v>-37.228714524207014</v>
      </c>
      <c r="S15" s="53">
        <f t="shared" si="4"/>
        <v>-40.100072222424281</v>
      </c>
      <c r="T15" s="52">
        <f>IF((SUM($E9:$E13))=0,0,(P15/(SUM($E9:$E13))*100))</f>
        <v>97.411764705882348</v>
      </c>
      <c r="U15" s="54">
        <f>IF((SUM($E9:$E13))=0,0,(Q15/(SUM($E9:$E13))*100))</f>
        <v>104.46770588235294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12307000</v>
      </c>
      <c r="D20" s="92"/>
      <c r="E20" s="92">
        <f t="shared" si="8"/>
        <v>12307000</v>
      </c>
      <c r="F20" s="93">
        <v>12307000</v>
      </c>
      <c r="G20" s="94">
        <v>12307000</v>
      </c>
      <c r="H20" s="93"/>
      <c r="I20" s="94"/>
      <c r="J20" s="93"/>
      <c r="K20" s="94"/>
      <c r="L20" s="93"/>
      <c r="M20" s="94"/>
      <c r="N20" s="93">
        <v>952000</v>
      </c>
      <c r="O20" s="94"/>
      <c r="P20" s="93">
        <f t="shared" si="9"/>
        <v>952000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7.7354351182254009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12307000</v>
      </c>
      <c r="D24" s="95"/>
      <c r="E24" s="95">
        <f t="shared" si="8"/>
        <v>12307000</v>
      </c>
      <c r="F24" s="96">
        <f t="shared" ref="F24:O24" si="15">SUM(F17:F23)</f>
        <v>12307000</v>
      </c>
      <c r="G24" s="97">
        <f t="shared" si="15"/>
        <v>12307000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952000</v>
      </c>
      <c r="O24" s="97">
        <f t="shared" si="15"/>
        <v>0</v>
      </c>
      <c r="P24" s="96">
        <f t="shared" si="9"/>
        <v>952000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7.7354351182254009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1580000</v>
      </c>
      <c r="C32" s="92">
        <v>350000</v>
      </c>
      <c r="D32" s="92"/>
      <c r="E32" s="92">
        <f>$B32      +$C32      +$D32</f>
        <v>1930000</v>
      </c>
      <c r="F32" s="93">
        <v>1930000</v>
      </c>
      <c r="G32" s="94">
        <v>1930000</v>
      </c>
      <c r="H32" s="93">
        <v>688000</v>
      </c>
      <c r="I32" s="94">
        <v>242496</v>
      </c>
      <c r="J32" s="93">
        <v>418000</v>
      </c>
      <c r="K32" s="94">
        <v>1580233</v>
      </c>
      <c r="L32" s="93">
        <v>205000</v>
      </c>
      <c r="M32" s="94">
        <v>-73876</v>
      </c>
      <c r="N32" s="93"/>
      <c r="O32" s="94">
        <v>980001</v>
      </c>
      <c r="P32" s="93">
        <f>$H32      +$J32      +$L32      +$N32</f>
        <v>1311000</v>
      </c>
      <c r="Q32" s="94">
        <f>$I32      +$K32      +$M32      +$O32</f>
        <v>2728854</v>
      </c>
      <c r="R32" s="48">
        <f>IF(($L32      =0),0,((($N32      -$L32      )/$L32      )*100))</f>
        <v>-100</v>
      </c>
      <c r="S32" s="49">
        <f>IF(($M32      =0),0,((($O32      -$M32      )/$M32      )*100))</f>
        <v>-1426.5485407980941</v>
      </c>
      <c r="T32" s="48">
        <f>IF(($E32      =0),0,(($P32      /$E32      )*100))</f>
        <v>67.927461139896366</v>
      </c>
      <c r="U32" s="50">
        <f>IF(($E32      =0),0,(($Q32      /$E32      )*100))</f>
        <v>141.39139896373055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1580000</v>
      </c>
      <c r="C33" s="95">
        <f>C32</f>
        <v>350000</v>
      </c>
      <c r="D33" s="95"/>
      <c r="E33" s="95">
        <f>$B33      +$C33      +$D33</f>
        <v>1930000</v>
      </c>
      <c r="F33" s="96">
        <f t="shared" ref="F33:O33" si="17">F32</f>
        <v>1930000</v>
      </c>
      <c r="G33" s="97">
        <f t="shared" si="17"/>
        <v>1930000</v>
      </c>
      <c r="H33" s="96">
        <f t="shared" si="17"/>
        <v>688000</v>
      </c>
      <c r="I33" s="97">
        <f t="shared" si="17"/>
        <v>242496</v>
      </c>
      <c r="J33" s="96">
        <f t="shared" si="17"/>
        <v>418000</v>
      </c>
      <c r="K33" s="97">
        <f t="shared" si="17"/>
        <v>1580233</v>
      </c>
      <c r="L33" s="96">
        <f t="shared" si="17"/>
        <v>205000</v>
      </c>
      <c r="M33" s="97">
        <f t="shared" si="17"/>
        <v>-73876</v>
      </c>
      <c r="N33" s="96">
        <f t="shared" si="17"/>
        <v>0</v>
      </c>
      <c r="O33" s="97">
        <f t="shared" si="17"/>
        <v>980001</v>
      </c>
      <c r="P33" s="96">
        <f>$H33      +$J33      +$L33      +$N33</f>
        <v>1311000</v>
      </c>
      <c r="Q33" s="97">
        <f>$I33      +$K33      +$M33      +$O33</f>
        <v>2728854</v>
      </c>
      <c r="R33" s="52">
        <f>IF(($L33      =0),0,((($N33      -$L33      )/$L33      )*100))</f>
        <v>-100</v>
      </c>
      <c r="S33" s="53">
        <f>IF(($M33      =0),0,((($O33      -$M33      )/$M33      )*100))</f>
        <v>-1426.5485407980941</v>
      </c>
      <c r="T33" s="52">
        <f>IF($E33   =0,0,($P33   /$E33   )*100)</f>
        <v>67.927461139896366</v>
      </c>
      <c r="U33" s="54">
        <f>IF($E33   =0,0,($Q33   /$E33   )*100)</f>
        <v>141.39139896373055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17759000</v>
      </c>
      <c r="C35" s="92">
        <v>-2300000</v>
      </c>
      <c r="D35" s="92"/>
      <c r="E35" s="92">
        <f t="shared" ref="E35:E40" si="18">$B35      +$C35      +$D35</f>
        <v>15459000</v>
      </c>
      <c r="F35" s="93">
        <v>15459000</v>
      </c>
      <c r="G35" s="94">
        <v>15459000</v>
      </c>
      <c r="H35" s="93">
        <v>2391000</v>
      </c>
      <c r="I35" s="94">
        <v>2180096</v>
      </c>
      <c r="J35" s="93">
        <v>1474000</v>
      </c>
      <c r="K35" s="94">
        <v>1347009</v>
      </c>
      <c r="L35" s="93">
        <v>192000</v>
      </c>
      <c r="M35" s="94">
        <v>468019</v>
      </c>
      <c r="N35" s="93">
        <v>11396000</v>
      </c>
      <c r="O35" s="94">
        <v>9389654</v>
      </c>
      <c r="P35" s="93">
        <f t="shared" ref="P35:P40" si="19">$H35      +$J35      +$L35      +$N35</f>
        <v>15453000</v>
      </c>
      <c r="Q35" s="94">
        <f t="shared" ref="Q35:Q40" si="20">$I35      +$K35      +$M35      +$O35</f>
        <v>13384778</v>
      </c>
      <c r="R35" s="48">
        <f t="shared" ref="R35:R40" si="21">IF(($L35      =0),0,((($N35      -$L35      )/$L35      )*100))</f>
        <v>5835.4166666666661</v>
      </c>
      <c r="S35" s="49">
        <f t="shared" ref="S35:S40" si="22">IF(($M35      =0),0,((($O35      -$M35      )/$M35      )*100))</f>
        <v>1906.2548742679251</v>
      </c>
      <c r="T35" s="48">
        <f t="shared" ref="T35:T39" si="23">IF(($E35      =0),0,(($P35      /$E35      )*100))</f>
        <v>99.96118765767514</v>
      </c>
      <c r="U35" s="50">
        <f t="shared" ref="U35:U39" si="24">IF(($E35      =0),0,(($Q35      /$E35      )*100))</f>
        <v>86.582430946374274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55523000</v>
      </c>
      <c r="C36" s="92">
        <v>2816000</v>
      </c>
      <c r="D36" s="92"/>
      <c r="E36" s="92">
        <f t="shared" si="18"/>
        <v>58339000</v>
      </c>
      <c r="F36" s="93">
        <v>58339000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73282000</v>
      </c>
      <c r="C40" s="95">
        <f>SUM(C35:C39)</f>
        <v>516000</v>
      </c>
      <c r="D40" s="95"/>
      <c r="E40" s="95">
        <f t="shared" si="18"/>
        <v>73798000</v>
      </c>
      <c r="F40" s="96">
        <f t="shared" ref="F40:O40" si="25">SUM(F35:F39)</f>
        <v>73798000</v>
      </c>
      <c r="G40" s="97">
        <f t="shared" si="25"/>
        <v>15459000</v>
      </c>
      <c r="H40" s="96">
        <f t="shared" si="25"/>
        <v>2391000</v>
      </c>
      <c r="I40" s="97">
        <f t="shared" si="25"/>
        <v>2180096</v>
      </c>
      <c r="J40" s="96">
        <f t="shared" si="25"/>
        <v>1474000</v>
      </c>
      <c r="K40" s="97">
        <f t="shared" si="25"/>
        <v>1347009</v>
      </c>
      <c r="L40" s="96">
        <f t="shared" si="25"/>
        <v>192000</v>
      </c>
      <c r="M40" s="97">
        <f t="shared" si="25"/>
        <v>468019</v>
      </c>
      <c r="N40" s="96">
        <f t="shared" si="25"/>
        <v>11396000</v>
      </c>
      <c r="O40" s="97">
        <f t="shared" si="25"/>
        <v>9389654</v>
      </c>
      <c r="P40" s="96">
        <f t="shared" si="19"/>
        <v>15453000</v>
      </c>
      <c r="Q40" s="97">
        <f t="shared" si="20"/>
        <v>13384778</v>
      </c>
      <c r="R40" s="52">
        <f t="shared" si="21"/>
        <v>5835.4166666666661</v>
      </c>
      <c r="S40" s="53">
        <f t="shared" si="22"/>
        <v>1906.2548742679251</v>
      </c>
      <c r="T40" s="52">
        <f>IF((+$E35+$E38) =0,0,(P40   /(+$E35+$E38) )*100)</f>
        <v>99.96118765767514</v>
      </c>
      <c r="U40" s="54">
        <f>IF((+$E35+$E38) =0,0,(Q40   /(+$E35+$E38) )*100)</f>
        <v>86.582430946374274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76562000</v>
      </c>
      <c r="C67" s="104">
        <f>SUM(C9:C14,C17:C23,C26:C29,C32,C35:C39,C42:C52,C55:C58,C61:C65)</f>
        <v>13173000</v>
      </c>
      <c r="D67" s="104"/>
      <c r="E67" s="104">
        <f t="shared" si="35"/>
        <v>89735000</v>
      </c>
      <c r="F67" s="105">
        <f t="shared" ref="F67:O67" si="43">SUM(F9:F14,F17:F23,F26:F29,F32,F35:F39,F42:F52,F55:F58,F61:F65)</f>
        <v>89735000</v>
      </c>
      <c r="G67" s="106">
        <f t="shared" si="43"/>
        <v>31396000</v>
      </c>
      <c r="H67" s="105">
        <f t="shared" si="43"/>
        <v>3176000</v>
      </c>
      <c r="I67" s="106">
        <f t="shared" si="43"/>
        <v>2488401</v>
      </c>
      <c r="J67" s="105">
        <f t="shared" si="43"/>
        <v>2476000</v>
      </c>
      <c r="K67" s="106">
        <f t="shared" si="43"/>
        <v>3714149</v>
      </c>
      <c r="L67" s="105">
        <f t="shared" si="43"/>
        <v>996000</v>
      </c>
      <c r="M67" s="106">
        <f t="shared" si="43"/>
        <v>971526</v>
      </c>
      <c r="N67" s="105">
        <f t="shared" si="43"/>
        <v>12724000</v>
      </c>
      <c r="O67" s="106">
        <f t="shared" si="43"/>
        <v>10715507</v>
      </c>
      <c r="P67" s="105">
        <f t="shared" si="36"/>
        <v>19372000</v>
      </c>
      <c r="Q67" s="106">
        <f t="shared" si="37"/>
        <v>17889583</v>
      </c>
      <c r="R67" s="61">
        <f t="shared" si="38"/>
        <v>1177.5100401606426</v>
      </c>
      <c r="S67" s="62">
        <f t="shared" si="39"/>
        <v>1002.9562770322153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61.702127659574465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56.980452923939353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54045000</v>
      </c>
      <c r="C69" s="92">
        <v>-3615000</v>
      </c>
      <c r="D69" s="92"/>
      <c r="E69" s="92">
        <f>$B69      +$C69      +$D69</f>
        <v>50430000</v>
      </c>
      <c r="F69" s="93">
        <v>50430000</v>
      </c>
      <c r="G69" s="94">
        <v>50430000</v>
      </c>
      <c r="H69" s="93">
        <v>7621000</v>
      </c>
      <c r="I69" s="94">
        <v>10420785</v>
      </c>
      <c r="J69" s="93">
        <v>25221000</v>
      </c>
      <c r="K69" s="94">
        <v>16707976</v>
      </c>
      <c r="L69" s="93">
        <v>13603000</v>
      </c>
      <c r="M69" s="94">
        <v>8755543</v>
      </c>
      <c r="N69" s="93">
        <v>3019000</v>
      </c>
      <c r="O69" s="94">
        <v>9118352</v>
      </c>
      <c r="P69" s="93">
        <f>$H69      +$J69      +$L69      +$N69</f>
        <v>49464000</v>
      </c>
      <c r="Q69" s="94">
        <f>$I69      +$K69      +$M69      +$O69</f>
        <v>45002656</v>
      </c>
      <c r="R69" s="48">
        <f>IF(($L69      =0),0,((($N69      -$L69      )/$L69      )*100))</f>
        <v>-77.80636624274058</v>
      </c>
      <c r="S69" s="49">
        <f>IF(($M69      =0),0,((($O69      -$M69      )/$M69      )*100))</f>
        <v>4.143763556412206</v>
      </c>
      <c r="T69" s="48">
        <f>IF(($E69      =0),0,(($P69      /$E69      )*100))</f>
        <v>98.084473527662112</v>
      </c>
      <c r="U69" s="50">
        <f>IF(($E69      =0),0,(($Q69      /$E69      )*100))</f>
        <v>89.237866349395205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54045000</v>
      </c>
      <c r="C71" s="101">
        <f>SUM(C69:C70)</f>
        <v>-3615000</v>
      </c>
      <c r="D71" s="101"/>
      <c r="E71" s="101">
        <f>$B71      +$C71      +$D71</f>
        <v>50430000</v>
      </c>
      <c r="F71" s="102">
        <f t="shared" ref="F71:O71" si="44">SUM(F69:F70)</f>
        <v>50430000</v>
      </c>
      <c r="G71" s="103">
        <f t="shared" si="44"/>
        <v>50430000</v>
      </c>
      <c r="H71" s="102">
        <f t="shared" si="44"/>
        <v>7621000</v>
      </c>
      <c r="I71" s="103">
        <f t="shared" si="44"/>
        <v>10420785</v>
      </c>
      <c r="J71" s="102">
        <f t="shared" si="44"/>
        <v>25221000</v>
      </c>
      <c r="K71" s="103">
        <f t="shared" si="44"/>
        <v>16707976</v>
      </c>
      <c r="L71" s="102">
        <f t="shared" si="44"/>
        <v>13603000</v>
      </c>
      <c r="M71" s="103">
        <f t="shared" si="44"/>
        <v>8755543</v>
      </c>
      <c r="N71" s="102">
        <f t="shared" si="44"/>
        <v>3019000</v>
      </c>
      <c r="O71" s="103">
        <f t="shared" si="44"/>
        <v>9118352</v>
      </c>
      <c r="P71" s="102">
        <f>$H71      +$J71      +$L71      +$N71</f>
        <v>49464000</v>
      </c>
      <c r="Q71" s="103">
        <f>$I71      +$K71      +$M71      +$O71</f>
        <v>45002656</v>
      </c>
      <c r="R71" s="57">
        <f>IF(($L71      =0),0,((($N71      -$L71      )/$L71      )*100))</f>
        <v>-77.80636624274058</v>
      </c>
      <c r="S71" s="58">
        <f>IF(($M71      =0),0,((($O71      -$M71      )/$M71      )*100))</f>
        <v>4.143763556412206</v>
      </c>
      <c r="T71" s="57">
        <f>IF(($E69      =0),0,(($P69      /$E69      )*100))</f>
        <v>98.084473527662112</v>
      </c>
      <c r="U71" s="59">
        <f>IF($E69   =0,0,($Q69   /$E69 )*100)</f>
        <v>89.237866349395205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54045000</v>
      </c>
      <c r="C72" s="104">
        <f>SUM(C69:C70)</f>
        <v>-3615000</v>
      </c>
      <c r="D72" s="104"/>
      <c r="E72" s="104">
        <f>$B72      +$C72      +$D72</f>
        <v>50430000</v>
      </c>
      <c r="F72" s="105">
        <f t="shared" ref="F72:O72" si="45">SUM(F69:F70)</f>
        <v>50430000</v>
      </c>
      <c r="G72" s="106">
        <f t="shared" si="45"/>
        <v>50430000</v>
      </c>
      <c r="H72" s="105">
        <f t="shared" si="45"/>
        <v>7621000</v>
      </c>
      <c r="I72" s="106">
        <f t="shared" si="45"/>
        <v>10420785</v>
      </c>
      <c r="J72" s="105">
        <f t="shared" si="45"/>
        <v>25221000</v>
      </c>
      <c r="K72" s="106">
        <f t="shared" si="45"/>
        <v>16707976</v>
      </c>
      <c r="L72" s="105">
        <f t="shared" si="45"/>
        <v>13603000</v>
      </c>
      <c r="M72" s="106">
        <f t="shared" si="45"/>
        <v>8755543</v>
      </c>
      <c r="N72" s="105">
        <f t="shared" si="45"/>
        <v>3019000</v>
      </c>
      <c r="O72" s="106">
        <f t="shared" si="45"/>
        <v>9118352</v>
      </c>
      <c r="P72" s="105">
        <f>$H72      +$J72      +$L72      +$N72</f>
        <v>49464000</v>
      </c>
      <c r="Q72" s="106">
        <f>$I72      +$K72      +$M72      +$O72</f>
        <v>45002656</v>
      </c>
      <c r="R72" s="61">
        <f>IF(($L72      =0),0,((($N72      -$L72      )/$L72      )*100))</f>
        <v>-77.80636624274058</v>
      </c>
      <c r="S72" s="62">
        <f>IF(($M72      =0),0,((($O72      -$M72      )/$M72      )*100))</f>
        <v>4.143763556412206</v>
      </c>
      <c r="T72" s="61">
        <f>IF(($E69      =0),0,(($P69      /$E69      )*100))</f>
        <v>98.084473527662112</v>
      </c>
      <c r="U72" s="65">
        <f>IF($E69   =0,0,($Q69   /$E69 )*100)</f>
        <v>89.237866349395205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130607000</v>
      </c>
      <c r="C73" s="104">
        <f>SUM(C9:C14,C17:C23,C26:C29,C32,C35:C39,C42:C52,C55:C58,C61:C65,C69:C70)</f>
        <v>9558000</v>
      </c>
      <c r="D73" s="104"/>
      <c r="E73" s="104">
        <f>$B73      +$C73      +$D73</f>
        <v>140165000</v>
      </c>
      <c r="F73" s="105">
        <f t="shared" ref="F73:O73" si="46">SUM(F9:F14,F17:F23,F26:F29,F32,F35:F39,F42:F52,F55:F58,F61:F65,F69:F70)</f>
        <v>140165000</v>
      </c>
      <c r="G73" s="106">
        <f t="shared" si="46"/>
        <v>81826000</v>
      </c>
      <c r="H73" s="105">
        <f t="shared" si="46"/>
        <v>10797000</v>
      </c>
      <c r="I73" s="106">
        <f t="shared" si="46"/>
        <v>12909186</v>
      </c>
      <c r="J73" s="105">
        <f t="shared" si="46"/>
        <v>27697000</v>
      </c>
      <c r="K73" s="106">
        <f t="shared" si="46"/>
        <v>20422125</v>
      </c>
      <c r="L73" s="105">
        <f t="shared" si="46"/>
        <v>14599000</v>
      </c>
      <c r="M73" s="106">
        <f t="shared" si="46"/>
        <v>9727069</v>
      </c>
      <c r="N73" s="105">
        <f t="shared" si="46"/>
        <v>15743000</v>
      </c>
      <c r="O73" s="106">
        <f t="shared" si="46"/>
        <v>19833859</v>
      </c>
      <c r="P73" s="105">
        <f>$H73      +$J73      +$L73      +$N73</f>
        <v>68836000</v>
      </c>
      <c r="Q73" s="106">
        <f>$I73      +$K73      +$M73      +$O73</f>
        <v>62892239</v>
      </c>
      <c r="R73" s="61">
        <f>IF(($L73      =0),0,((($N73      -$L73      )/$L73      )*100))</f>
        <v>7.8361531611754227</v>
      </c>
      <c r="S73" s="62">
        <f>IF(($M73      =0),0,((($O73      -$M73      )/$M73      )*100))</f>
        <v>103.90375559174095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84.124850292083195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76.860947620560708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FSJRWWkuyoq3C6Cq4FDxY18Qr+FCTxBQCzjhngjzeFuLpVnPTEBDmRLHi7VSTNBdr24gQVrL0BjuY4RpLKJArQ==" saltValue="4JkWe8aifjc9tBoATCgAe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306000</v>
      </c>
      <c r="I10" s="94">
        <v>305336</v>
      </c>
      <c r="J10" s="93">
        <v>440000</v>
      </c>
      <c r="K10" s="94"/>
      <c r="L10" s="93">
        <v>633000</v>
      </c>
      <c r="M10" s="94"/>
      <c r="N10" s="93">
        <v>183000</v>
      </c>
      <c r="O10" s="94">
        <v>623618</v>
      </c>
      <c r="P10" s="93">
        <f t="shared" ref="P10:P15" si="1">$H10      +$J10      +$L10      +$N10</f>
        <v>1562000</v>
      </c>
      <c r="Q10" s="94">
        <f t="shared" ref="Q10:Q15" si="2">$I10      +$K10      +$M10      +$O10</f>
        <v>928954</v>
      </c>
      <c r="R10" s="48">
        <f t="shared" ref="R10:R15" si="3">IF(($L10      =0),0,((($N10      -$L10      )/$L10      )*100))</f>
        <v>-71.090047393364927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91.882352941176464</v>
      </c>
      <c r="U10" s="50">
        <f t="shared" ref="U10:U14" si="6">IF(($E10      =0),0,(($Q10      /$E10      )*100))</f>
        <v>54.644352941176464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306000</v>
      </c>
      <c r="I15" s="97">
        <f t="shared" si="7"/>
        <v>305336</v>
      </c>
      <c r="J15" s="96">
        <f t="shared" si="7"/>
        <v>440000</v>
      </c>
      <c r="K15" s="97">
        <f t="shared" si="7"/>
        <v>0</v>
      </c>
      <c r="L15" s="96">
        <f t="shared" si="7"/>
        <v>633000</v>
      </c>
      <c r="M15" s="97">
        <f t="shared" si="7"/>
        <v>0</v>
      </c>
      <c r="N15" s="96">
        <f t="shared" si="7"/>
        <v>183000</v>
      </c>
      <c r="O15" s="97">
        <f t="shared" si="7"/>
        <v>623618</v>
      </c>
      <c r="P15" s="96">
        <f t="shared" si="1"/>
        <v>1562000</v>
      </c>
      <c r="Q15" s="97">
        <f t="shared" si="2"/>
        <v>928954</v>
      </c>
      <c r="R15" s="52">
        <f t="shared" si="3"/>
        <v>-71.090047393364927</v>
      </c>
      <c r="S15" s="53">
        <f t="shared" si="4"/>
        <v>0</v>
      </c>
      <c r="T15" s="52">
        <f>IF((SUM($E9:$E13))=0,0,(P15/(SUM($E9:$E13))*100))</f>
        <v>91.882352941176464</v>
      </c>
      <c r="U15" s="54">
        <f>IF((SUM($E9:$E13))=0,0,(Q15/(SUM($E9:$E13))*100))</f>
        <v>54.644352941176464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6400000</v>
      </c>
      <c r="C20" s="92">
        <v>14266000</v>
      </c>
      <c r="D20" s="92"/>
      <c r="E20" s="92">
        <f t="shared" si="8"/>
        <v>20666000</v>
      </c>
      <c r="F20" s="93">
        <v>20666000</v>
      </c>
      <c r="G20" s="94">
        <v>20666000</v>
      </c>
      <c r="H20" s="93"/>
      <c r="I20" s="94"/>
      <c r="J20" s="93">
        <v>6043000</v>
      </c>
      <c r="K20" s="94"/>
      <c r="L20" s="93">
        <v>1810000</v>
      </c>
      <c r="M20" s="94"/>
      <c r="N20" s="93">
        <v>4383000</v>
      </c>
      <c r="O20" s="94"/>
      <c r="P20" s="93">
        <f t="shared" si="9"/>
        <v>12236000</v>
      </c>
      <c r="Q20" s="94">
        <f t="shared" si="10"/>
        <v>0</v>
      </c>
      <c r="R20" s="48">
        <f t="shared" si="11"/>
        <v>142.15469613259668</v>
      </c>
      <c r="S20" s="49">
        <f t="shared" si="12"/>
        <v>0</v>
      </c>
      <c r="T20" s="48">
        <f t="shared" si="13"/>
        <v>59.208361560050328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6400000</v>
      </c>
      <c r="C24" s="95">
        <f>SUM(C17:C23)</f>
        <v>14266000</v>
      </c>
      <c r="D24" s="95"/>
      <c r="E24" s="95">
        <f t="shared" si="8"/>
        <v>20666000</v>
      </c>
      <c r="F24" s="96">
        <f t="shared" ref="F24:O24" si="15">SUM(F17:F23)</f>
        <v>20666000</v>
      </c>
      <c r="G24" s="97">
        <f t="shared" si="15"/>
        <v>20666000</v>
      </c>
      <c r="H24" s="96">
        <f t="shared" si="15"/>
        <v>0</v>
      </c>
      <c r="I24" s="97">
        <f t="shared" si="15"/>
        <v>0</v>
      </c>
      <c r="J24" s="96">
        <f t="shared" si="15"/>
        <v>6043000</v>
      </c>
      <c r="K24" s="97">
        <f t="shared" si="15"/>
        <v>0</v>
      </c>
      <c r="L24" s="96">
        <f t="shared" si="15"/>
        <v>1810000</v>
      </c>
      <c r="M24" s="97">
        <f t="shared" si="15"/>
        <v>0</v>
      </c>
      <c r="N24" s="96">
        <f t="shared" si="15"/>
        <v>4383000</v>
      </c>
      <c r="O24" s="97">
        <f t="shared" si="15"/>
        <v>0</v>
      </c>
      <c r="P24" s="96">
        <f t="shared" si="9"/>
        <v>12236000</v>
      </c>
      <c r="Q24" s="97">
        <f t="shared" si="10"/>
        <v>0</v>
      </c>
      <c r="R24" s="52">
        <f t="shared" si="11"/>
        <v>142.15469613259668</v>
      </c>
      <c r="S24" s="53">
        <f t="shared" si="12"/>
        <v>0</v>
      </c>
      <c r="T24" s="52">
        <f>IF(($E24-$E19-$E23)   =0,0,($P24   /($E24-$E19-$E23)   )*100)</f>
        <v>59.208361560050328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1194000</v>
      </c>
      <c r="C32" s="92"/>
      <c r="D32" s="92"/>
      <c r="E32" s="92">
        <f>$B32      +$C32      +$D32</f>
        <v>1194000</v>
      </c>
      <c r="F32" s="93">
        <v>1194000</v>
      </c>
      <c r="G32" s="94">
        <v>1194000</v>
      </c>
      <c r="H32" s="93">
        <v>236000</v>
      </c>
      <c r="I32" s="94">
        <v>571447</v>
      </c>
      <c r="J32" s="93">
        <v>491000</v>
      </c>
      <c r="K32" s="94"/>
      <c r="L32" s="93"/>
      <c r="M32" s="94"/>
      <c r="N32" s="93"/>
      <c r="O32" s="94">
        <v>360000</v>
      </c>
      <c r="P32" s="93">
        <f>$H32      +$J32      +$L32      +$N32</f>
        <v>727000</v>
      </c>
      <c r="Q32" s="94">
        <f>$I32      +$K32      +$M32      +$O32</f>
        <v>931447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60.887772194304858</v>
      </c>
      <c r="U32" s="50">
        <f>IF(($E32      =0),0,(($Q32      /$E32      )*100))</f>
        <v>78.010636515912907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1194000</v>
      </c>
      <c r="C33" s="95">
        <f>C32</f>
        <v>0</v>
      </c>
      <c r="D33" s="95"/>
      <c r="E33" s="95">
        <f>$B33      +$C33      +$D33</f>
        <v>1194000</v>
      </c>
      <c r="F33" s="96">
        <f t="shared" ref="F33:O33" si="17">F32</f>
        <v>1194000</v>
      </c>
      <c r="G33" s="97">
        <f t="shared" si="17"/>
        <v>1194000</v>
      </c>
      <c r="H33" s="96">
        <f t="shared" si="17"/>
        <v>236000</v>
      </c>
      <c r="I33" s="97">
        <f t="shared" si="17"/>
        <v>571447</v>
      </c>
      <c r="J33" s="96">
        <f t="shared" si="17"/>
        <v>491000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360000</v>
      </c>
      <c r="P33" s="96">
        <f>$H33      +$J33      +$L33      +$N33</f>
        <v>727000</v>
      </c>
      <c r="Q33" s="97">
        <f>$I33      +$K33      +$M33      +$O33</f>
        <v>931447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60.887772194304858</v>
      </c>
      <c r="U33" s="54">
        <f>IF($E33   =0,0,($Q33   /$E33   )*100)</f>
        <v>78.010636515912907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19047000</v>
      </c>
      <c r="C36" s="92">
        <v>14064000</v>
      </c>
      <c r="D36" s="92"/>
      <c r="E36" s="92">
        <f t="shared" si="18"/>
        <v>33111000</v>
      </c>
      <c r="F36" s="93">
        <v>33111000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19047000</v>
      </c>
      <c r="C40" s="95">
        <f>SUM(C35:C39)</f>
        <v>14064000</v>
      </c>
      <c r="D40" s="95"/>
      <c r="E40" s="95">
        <f t="shared" si="18"/>
        <v>33111000</v>
      </c>
      <c r="F40" s="96">
        <f t="shared" ref="F40:O40" si="25">SUM(F35:F39)</f>
        <v>33111000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28341000</v>
      </c>
      <c r="C67" s="104">
        <f>SUM(C9:C14,C17:C23,C26:C29,C32,C35:C39,C42:C52,C55:C58,C61:C65)</f>
        <v>28330000</v>
      </c>
      <c r="D67" s="104"/>
      <c r="E67" s="104">
        <f t="shared" si="35"/>
        <v>56671000</v>
      </c>
      <c r="F67" s="105">
        <f t="shared" ref="F67:O67" si="43">SUM(F9:F14,F17:F23,F26:F29,F32,F35:F39,F42:F52,F55:F58,F61:F65)</f>
        <v>56671000</v>
      </c>
      <c r="G67" s="106">
        <f t="shared" si="43"/>
        <v>23560000</v>
      </c>
      <c r="H67" s="105">
        <f t="shared" si="43"/>
        <v>542000</v>
      </c>
      <c r="I67" s="106">
        <f t="shared" si="43"/>
        <v>876783</v>
      </c>
      <c r="J67" s="105">
        <f t="shared" si="43"/>
        <v>6974000</v>
      </c>
      <c r="K67" s="106">
        <f t="shared" si="43"/>
        <v>0</v>
      </c>
      <c r="L67" s="105">
        <f t="shared" si="43"/>
        <v>2443000</v>
      </c>
      <c r="M67" s="106">
        <f t="shared" si="43"/>
        <v>0</v>
      </c>
      <c r="N67" s="105">
        <f t="shared" si="43"/>
        <v>4566000</v>
      </c>
      <c r="O67" s="106">
        <f t="shared" si="43"/>
        <v>983618</v>
      </c>
      <c r="P67" s="105">
        <f t="shared" si="36"/>
        <v>14525000</v>
      </c>
      <c r="Q67" s="106">
        <f t="shared" si="37"/>
        <v>1860401</v>
      </c>
      <c r="R67" s="61">
        <f t="shared" si="38"/>
        <v>86.901350798198933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61.651103565365027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7.8964388794567064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45485000</v>
      </c>
      <c r="C69" s="92">
        <v>-3042000</v>
      </c>
      <c r="D69" s="92"/>
      <c r="E69" s="92">
        <f>$B69      +$C69      +$D69</f>
        <v>42443000</v>
      </c>
      <c r="F69" s="93">
        <v>42443000</v>
      </c>
      <c r="G69" s="94">
        <v>42443000</v>
      </c>
      <c r="H69" s="93">
        <v>3480000</v>
      </c>
      <c r="I69" s="94">
        <v>12795464</v>
      </c>
      <c r="J69" s="93">
        <v>25225000</v>
      </c>
      <c r="K69" s="94">
        <v>7387124</v>
      </c>
      <c r="L69" s="93">
        <v>12440000</v>
      </c>
      <c r="M69" s="94"/>
      <c r="N69" s="93">
        <v>1298000</v>
      </c>
      <c r="O69" s="94">
        <v>14001661</v>
      </c>
      <c r="P69" s="93">
        <f>$H69      +$J69      +$L69      +$N69</f>
        <v>42443000</v>
      </c>
      <c r="Q69" s="94">
        <f>$I69      +$K69      +$M69      +$O69</f>
        <v>34184249</v>
      </c>
      <c r="R69" s="48">
        <f>IF(($L69      =0),0,((($N69      -$L69      )/$L69      )*100))</f>
        <v>-89.565916398713824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80.541547487218153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45485000</v>
      </c>
      <c r="C71" s="101">
        <f>SUM(C69:C70)</f>
        <v>-3042000</v>
      </c>
      <c r="D71" s="101"/>
      <c r="E71" s="101">
        <f>$B71      +$C71      +$D71</f>
        <v>42443000</v>
      </c>
      <c r="F71" s="102">
        <f t="shared" ref="F71:O71" si="44">SUM(F69:F70)</f>
        <v>42443000</v>
      </c>
      <c r="G71" s="103">
        <f t="shared" si="44"/>
        <v>42443000</v>
      </c>
      <c r="H71" s="102">
        <f t="shared" si="44"/>
        <v>3480000</v>
      </c>
      <c r="I71" s="103">
        <f t="shared" si="44"/>
        <v>12795464</v>
      </c>
      <c r="J71" s="102">
        <f t="shared" si="44"/>
        <v>25225000</v>
      </c>
      <c r="K71" s="103">
        <f t="shared" si="44"/>
        <v>7387124</v>
      </c>
      <c r="L71" s="102">
        <f t="shared" si="44"/>
        <v>12440000</v>
      </c>
      <c r="M71" s="103">
        <f t="shared" si="44"/>
        <v>0</v>
      </c>
      <c r="N71" s="102">
        <f t="shared" si="44"/>
        <v>1298000</v>
      </c>
      <c r="O71" s="103">
        <f t="shared" si="44"/>
        <v>14001661</v>
      </c>
      <c r="P71" s="102">
        <f>$H71      +$J71      +$L71      +$N71</f>
        <v>42443000</v>
      </c>
      <c r="Q71" s="103">
        <f>$I71      +$K71      +$M71      +$O71</f>
        <v>34184249</v>
      </c>
      <c r="R71" s="57">
        <f>IF(($L71      =0),0,((($N71      -$L71      )/$L71      )*100))</f>
        <v>-89.565916398713824</v>
      </c>
      <c r="S71" s="58">
        <f>IF(($M71      =0),0,((($O71      -$M71      )/$M71      )*100))</f>
        <v>0</v>
      </c>
      <c r="T71" s="57">
        <f>IF(($E69      =0),0,(($P69      /$E69      )*100))</f>
        <v>100</v>
      </c>
      <c r="U71" s="59">
        <f>IF($E69   =0,0,($Q69   /$E69 )*100)</f>
        <v>80.541547487218153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45485000</v>
      </c>
      <c r="C72" s="104">
        <f>SUM(C69:C70)</f>
        <v>-3042000</v>
      </c>
      <c r="D72" s="104"/>
      <c r="E72" s="104">
        <f>$B72      +$C72      +$D72</f>
        <v>42443000</v>
      </c>
      <c r="F72" s="105">
        <f t="shared" ref="F72:O72" si="45">SUM(F69:F70)</f>
        <v>42443000</v>
      </c>
      <c r="G72" s="106">
        <f t="shared" si="45"/>
        <v>42443000</v>
      </c>
      <c r="H72" s="105">
        <f t="shared" si="45"/>
        <v>3480000</v>
      </c>
      <c r="I72" s="106">
        <f t="shared" si="45"/>
        <v>12795464</v>
      </c>
      <c r="J72" s="105">
        <f t="shared" si="45"/>
        <v>25225000</v>
      </c>
      <c r="K72" s="106">
        <f t="shared" si="45"/>
        <v>7387124</v>
      </c>
      <c r="L72" s="105">
        <f t="shared" si="45"/>
        <v>12440000</v>
      </c>
      <c r="M72" s="106">
        <f t="shared" si="45"/>
        <v>0</v>
      </c>
      <c r="N72" s="105">
        <f t="shared" si="45"/>
        <v>1298000</v>
      </c>
      <c r="O72" s="106">
        <f t="shared" si="45"/>
        <v>14001661</v>
      </c>
      <c r="P72" s="105">
        <f>$H72      +$J72      +$L72      +$N72</f>
        <v>42443000</v>
      </c>
      <c r="Q72" s="106">
        <f>$I72      +$K72      +$M72      +$O72</f>
        <v>34184249</v>
      </c>
      <c r="R72" s="61">
        <f>IF(($L72      =0),0,((($N72      -$L72      )/$L72      )*100))</f>
        <v>-89.565916398713824</v>
      </c>
      <c r="S72" s="62">
        <f>IF(($M72      =0),0,((($O72      -$M72      )/$M72      )*100))</f>
        <v>0</v>
      </c>
      <c r="T72" s="61">
        <f>IF(($E69      =0),0,(($P69      /$E69      )*100))</f>
        <v>100</v>
      </c>
      <c r="U72" s="65">
        <f>IF($E69   =0,0,($Q69   /$E69 )*100)</f>
        <v>80.541547487218153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73826000</v>
      </c>
      <c r="C73" s="104">
        <f>SUM(C9:C14,C17:C23,C26:C29,C32,C35:C39,C42:C52,C55:C58,C61:C65,C69:C70)</f>
        <v>25288000</v>
      </c>
      <c r="D73" s="104"/>
      <c r="E73" s="104">
        <f>$B73      +$C73      +$D73</f>
        <v>99114000</v>
      </c>
      <c r="F73" s="105">
        <f t="shared" ref="F73:O73" si="46">SUM(F9:F14,F17:F23,F26:F29,F32,F35:F39,F42:F52,F55:F58,F61:F65,F69:F70)</f>
        <v>99114000</v>
      </c>
      <c r="G73" s="106">
        <f t="shared" si="46"/>
        <v>66003000</v>
      </c>
      <c r="H73" s="105">
        <f t="shared" si="46"/>
        <v>4022000</v>
      </c>
      <c r="I73" s="106">
        <f t="shared" si="46"/>
        <v>13672247</v>
      </c>
      <c r="J73" s="105">
        <f t="shared" si="46"/>
        <v>32199000</v>
      </c>
      <c r="K73" s="106">
        <f t="shared" si="46"/>
        <v>7387124</v>
      </c>
      <c r="L73" s="105">
        <f t="shared" si="46"/>
        <v>14883000</v>
      </c>
      <c r="M73" s="106">
        <f t="shared" si="46"/>
        <v>0</v>
      </c>
      <c r="N73" s="105">
        <f t="shared" si="46"/>
        <v>5864000</v>
      </c>
      <c r="O73" s="106">
        <f t="shared" si="46"/>
        <v>14985279</v>
      </c>
      <c r="P73" s="105">
        <f>$H73      +$J73      +$L73      +$N73</f>
        <v>56968000</v>
      </c>
      <c r="Q73" s="106">
        <f>$I73      +$K73      +$M73      +$O73</f>
        <v>36044650</v>
      </c>
      <c r="R73" s="61">
        <f>IF(($L73      =0),0,((($N73      -$L73      )/$L73      )*100))</f>
        <v>-60.599341530605386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86.311228277502536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54.610623759526078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JHwwxITrSyHV7v7IH6FaECZWSw0oSxFOhQZ03VzK4PQY+hhVsftAu/8j35sWnjtmKf8F4Jb7N5s+QlgmQARd8g==" saltValue="tuyLvRqAgbhpfA2Q3fKy9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1562000</v>
      </c>
      <c r="I10" s="94">
        <v>50728</v>
      </c>
      <c r="J10" s="93">
        <v>212000</v>
      </c>
      <c r="K10" s="94">
        <v>100662</v>
      </c>
      <c r="L10" s="93">
        <v>80000</v>
      </c>
      <c r="M10" s="94">
        <v>120804</v>
      </c>
      <c r="N10" s="93">
        <v>160000</v>
      </c>
      <c r="O10" s="94">
        <v>1899374</v>
      </c>
      <c r="P10" s="93">
        <f t="shared" ref="P10:P15" si="1">$H10      +$J10      +$L10      +$N10</f>
        <v>2014000</v>
      </c>
      <c r="Q10" s="94">
        <f t="shared" ref="Q10:Q15" si="2">$I10      +$K10      +$M10      +$O10</f>
        <v>2171568</v>
      </c>
      <c r="R10" s="48">
        <f t="shared" ref="R10:R15" si="3">IF(($L10      =0),0,((($N10      -$L10      )/$L10      )*100))</f>
        <v>100</v>
      </c>
      <c r="S10" s="49">
        <f t="shared" ref="S10:S15" si="4">IF(($M10      =0),0,((($O10      -$M10      )/$M10      )*100))</f>
        <v>1472.2774080328468</v>
      </c>
      <c r="T10" s="48">
        <f t="shared" ref="T10:T14" si="5">IF(($E10      =0),0,(($P10      /$E10      )*100))</f>
        <v>91.545454545454547</v>
      </c>
      <c r="U10" s="50">
        <f t="shared" ref="U10:U14" si="6">IF(($E10      =0),0,(($Q10      /$E10      )*100))</f>
        <v>98.707636363636368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2200000</v>
      </c>
      <c r="C15" s="95">
        <f>SUM(C9:C14)</f>
        <v>0</v>
      </c>
      <c r="D15" s="95"/>
      <c r="E15" s="95">
        <f t="shared" si="0"/>
        <v>2200000</v>
      </c>
      <c r="F15" s="96">
        <f t="shared" ref="F15:O15" si="7">SUM(F9:F14)</f>
        <v>2200000</v>
      </c>
      <c r="G15" s="97">
        <f t="shared" si="7"/>
        <v>2200000</v>
      </c>
      <c r="H15" s="96">
        <f t="shared" si="7"/>
        <v>1562000</v>
      </c>
      <c r="I15" s="97">
        <f t="shared" si="7"/>
        <v>50728</v>
      </c>
      <c r="J15" s="96">
        <f t="shared" si="7"/>
        <v>212000</v>
      </c>
      <c r="K15" s="97">
        <f t="shared" si="7"/>
        <v>100662</v>
      </c>
      <c r="L15" s="96">
        <f t="shared" si="7"/>
        <v>80000</v>
      </c>
      <c r="M15" s="97">
        <f t="shared" si="7"/>
        <v>120804</v>
      </c>
      <c r="N15" s="96">
        <f t="shared" si="7"/>
        <v>160000</v>
      </c>
      <c r="O15" s="97">
        <f t="shared" si="7"/>
        <v>1899374</v>
      </c>
      <c r="P15" s="96">
        <f t="shared" si="1"/>
        <v>2014000</v>
      </c>
      <c r="Q15" s="97">
        <f t="shared" si="2"/>
        <v>2171568</v>
      </c>
      <c r="R15" s="52">
        <f t="shared" si="3"/>
        <v>100</v>
      </c>
      <c r="S15" s="53">
        <f t="shared" si="4"/>
        <v>1472.2774080328468</v>
      </c>
      <c r="T15" s="52">
        <f>IF((SUM($E9:$E13))=0,0,(P15/(SUM($E9:$E13))*100))</f>
        <v>91.545454545454547</v>
      </c>
      <c r="U15" s="54">
        <f>IF((SUM($E9:$E13))=0,0,(Q15/(SUM($E9:$E13))*100))</f>
        <v>98.707636363636368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1201000</v>
      </c>
      <c r="C32" s="92"/>
      <c r="D32" s="92"/>
      <c r="E32" s="92">
        <f>$B32      +$C32      +$D32</f>
        <v>1201000</v>
      </c>
      <c r="F32" s="93">
        <v>1201000</v>
      </c>
      <c r="G32" s="94">
        <v>1201000</v>
      </c>
      <c r="H32" s="93">
        <v>328000</v>
      </c>
      <c r="I32" s="94">
        <v>125240</v>
      </c>
      <c r="J32" s="93">
        <v>267000</v>
      </c>
      <c r="K32" s="94">
        <v>318014</v>
      </c>
      <c r="L32" s="93">
        <v>389000</v>
      </c>
      <c r="M32" s="94">
        <v>419690</v>
      </c>
      <c r="N32" s="93">
        <v>74000</v>
      </c>
      <c r="O32" s="94">
        <v>295547</v>
      </c>
      <c r="P32" s="93">
        <f>$H32      +$J32      +$L32      +$N32</f>
        <v>1058000</v>
      </c>
      <c r="Q32" s="94">
        <f>$I32      +$K32      +$M32      +$O32</f>
        <v>1158491</v>
      </c>
      <c r="R32" s="48">
        <f>IF(($L32      =0),0,((($N32      -$L32      )/$L32      )*100))</f>
        <v>-80.976863753213365</v>
      </c>
      <c r="S32" s="49">
        <f>IF(($M32      =0),0,((($O32      -$M32      )/$M32      )*100))</f>
        <v>-29.579689771021467</v>
      </c>
      <c r="T32" s="48">
        <f>IF(($E32      =0),0,(($P32      /$E32      )*100))</f>
        <v>88.093255620316398</v>
      </c>
      <c r="U32" s="50">
        <f>IF(($E32      =0),0,(($Q32      /$E32      )*100))</f>
        <v>96.460532889258957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1201000</v>
      </c>
      <c r="C33" s="95">
        <f>C32</f>
        <v>0</v>
      </c>
      <c r="D33" s="95"/>
      <c r="E33" s="95">
        <f>$B33      +$C33      +$D33</f>
        <v>1201000</v>
      </c>
      <c r="F33" s="96">
        <f t="shared" ref="F33:O33" si="17">F32</f>
        <v>1201000</v>
      </c>
      <c r="G33" s="97">
        <f t="shared" si="17"/>
        <v>1201000</v>
      </c>
      <c r="H33" s="96">
        <f t="shared" si="17"/>
        <v>328000</v>
      </c>
      <c r="I33" s="97">
        <f t="shared" si="17"/>
        <v>125240</v>
      </c>
      <c r="J33" s="96">
        <f t="shared" si="17"/>
        <v>267000</v>
      </c>
      <c r="K33" s="97">
        <f t="shared" si="17"/>
        <v>318014</v>
      </c>
      <c r="L33" s="96">
        <f t="shared" si="17"/>
        <v>389000</v>
      </c>
      <c r="M33" s="97">
        <f t="shared" si="17"/>
        <v>419690</v>
      </c>
      <c r="N33" s="96">
        <f t="shared" si="17"/>
        <v>74000</v>
      </c>
      <c r="O33" s="97">
        <f t="shared" si="17"/>
        <v>295547</v>
      </c>
      <c r="P33" s="96">
        <f>$H33      +$J33      +$L33      +$N33</f>
        <v>1058000</v>
      </c>
      <c r="Q33" s="97">
        <f>$I33      +$K33      +$M33      +$O33</f>
        <v>1158491</v>
      </c>
      <c r="R33" s="52">
        <f>IF(($L33      =0),0,((($N33      -$L33      )/$L33      )*100))</f>
        <v>-80.976863753213365</v>
      </c>
      <c r="S33" s="53">
        <f>IF(($M33      =0),0,((($O33      -$M33      )/$M33      )*100))</f>
        <v>-29.579689771021467</v>
      </c>
      <c r="T33" s="52">
        <f>IF($E33   =0,0,($P33   /$E33   )*100)</f>
        <v>88.093255620316398</v>
      </c>
      <c r="U33" s="54">
        <f>IF($E33   =0,0,($Q33   /$E33   )*100)</f>
        <v>96.460532889258957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3401000</v>
      </c>
      <c r="C67" s="104">
        <f>SUM(C9:C14,C17:C23,C26:C29,C32,C35:C39,C42:C52,C55:C58,C61:C65)</f>
        <v>0</v>
      </c>
      <c r="D67" s="104"/>
      <c r="E67" s="104">
        <f t="shared" si="35"/>
        <v>3401000</v>
      </c>
      <c r="F67" s="105">
        <f t="shared" ref="F67:O67" si="43">SUM(F9:F14,F17:F23,F26:F29,F32,F35:F39,F42:F52,F55:F58,F61:F65)</f>
        <v>3401000</v>
      </c>
      <c r="G67" s="106">
        <f t="shared" si="43"/>
        <v>3401000</v>
      </c>
      <c r="H67" s="105">
        <f t="shared" si="43"/>
        <v>1890000</v>
      </c>
      <c r="I67" s="106">
        <f t="shared" si="43"/>
        <v>175968</v>
      </c>
      <c r="J67" s="105">
        <f t="shared" si="43"/>
        <v>479000</v>
      </c>
      <c r="K67" s="106">
        <f t="shared" si="43"/>
        <v>418676</v>
      </c>
      <c r="L67" s="105">
        <f t="shared" si="43"/>
        <v>469000</v>
      </c>
      <c r="M67" s="106">
        <f t="shared" si="43"/>
        <v>540494</v>
      </c>
      <c r="N67" s="105">
        <f t="shared" si="43"/>
        <v>234000</v>
      </c>
      <c r="O67" s="106">
        <f t="shared" si="43"/>
        <v>2194921</v>
      </c>
      <c r="P67" s="105">
        <f t="shared" si="36"/>
        <v>3072000</v>
      </c>
      <c r="Q67" s="106">
        <f t="shared" si="37"/>
        <v>3330059</v>
      </c>
      <c r="R67" s="61">
        <f t="shared" si="38"/>
        <v>-50.106609808102341</v>
      </c>
      <c r="S67" s="62">
        <f t="shared" si="39"/>
        <v>306.0953498096186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90.326374595707151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97.914113496030581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21772000</v>
      </c>
      <c r="C69" s="92">
        <v>-1456000</v>
      </c>
      <c r="D69" s="92"/>
      <c r="E69" s="92">
        <f>$B69      +$C69      +$D69</f>
        <v>20316000</v>
      </c>
      <c r="F69" s="93">
        <v>20316000</v>
      </c>
      <c r="G69" s="94">
        <v>20316000</v>
      </c>
      <c r="H69" s="93">
        <v>6336000</v>
      </c>
      <c r="I69" s="94">
        <v>4664880</v>
      </c>
      <c r="J69" s="93">
        <v>10123000</v>
      </c>
      <c r="K69" s="94">
        <v>15848600</v>
      </c>
      <c r="L69" s="93">
        <v>3857000</v>
      </c>
      <c r="M69" s="94"/>
      <c r="N69" s="93"/>
      <c r="O69" s="94">
        <v>1015800</v>
      </c>
      <c r="P69" s="93">
        <f>$H69      +$J69      +$L69      +$N69</f>
        <v>20316000</v>
      </c>
      <c r="Q69" s="94">
        <f>$I69      +$K69      +$M69      +$O69</f>
        <v>21529280</v>
      </c>
      <c r="R69" s="48">
        <f>IF(($L69      =0),0,((($N69      -$L69      )/$L69      )*100))</f>
        <v>-100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105.9720417405001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21772000</v>
      </c>
      <c r="C71" s="101">
        <f>SUM(C69:C70)</f>
        <v>-1456000</v>
      </c>
      <c r="D71" s="101"/>
      <c r="E71" s="101">
        <f>$B71      +$C71      +$D71</f>
        <v>20316000</v>
      </c>
      <c r="F71" s="102">
        <f t="shared" ref="F71:O71" si="44">SUM(F69:F70)</f>
        <v>20316000</v>
      </c>
      <c r="G71" s="103">
        <f t="shared" si="44"/>
        <v>20316000</v>
      </c>
      <c r="H71" s="102">
        <f t="shared" si="44"/>
        <v>6336000</v>
      </c>
      <c r="I71" s="103">
        <f t="shared" si="44"/>
        <v>4664880</v>
      </c>
      <c r="J71" s="102">
        <f t="shared" si="44"/>
        <v>10123000</v>
      </c>
      <c r="K71" s="103">
        <f t="shared" si="44"/>
        <v>15848600</v>
      </c>
      <c r="L71" s="102">
        <f t="shared" si="44"/>
        <v>3857000</v>
      </c>
      <c r="M71" s="103">
        <f t="shared" si="44"/>
        <v>0</v>
      </c>
      <c r="N71" s="102">
        <f t="shared" si="44"/>
        <v>0</v>
      </c>
      <c r="O71" s="103">
        <f t="shared" si="44"/>
        <v>1015800</v>
      </c>
      <c r="P71" s="102">
        <f>$H71      +$J71      +$L71      +$N71</f>
        <v>20316000</v>
      </c>
      <c r="Q71" s="103">
        <f>$I71      +$K71      +$M71      +$O71</f>
        <v>21529280</v>
      </c>
      <c r="R71" s="57">
        <f>IF(($L71      =0),0,((($N71      -$L71      )/$L71      )*100))</f>
        <v>-100</v>
      </c>
      <c r="S71" s="58">
        <f>IF(($M71      =0),0,((($O71      -$M71      )/$M71      )*100))</f>
        <v>0</v>
      </c>
      <c r="T71" s="57">
        <f>IF(($E69      =0),0,(($P69      /$E69      )*100))</f>
        <v>100</v>
      </c>
      <c r="U71" s="59">
        <f>IF($E69   =0,0,($Q69   /$E69 )*100)</f>
        <v>105.9720417405001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21772000</v>
      </c>
      <c r="C72" s="104">
        <f>SUM(C69:C70)</f>
        <v>-1456000</v>
      </c>
      <c r="D72" s="104"/>
      <c r="E72" s="104">
        <f>$B72      +$C72      +$D72</f>
        <v>20316000</v>
      </c>
      <c r="F72" s="105">
        <f t="shared" ref="F72:O72" si="45">SUM(F69:F70)</f>
        <v>20316000</v>
      </c>
      <c r="G72" s="106">
        <f t="shared" si="45"/>
        <v>20316000</v>
      </c>
      <c r="H72" s="105">
        <f t="shared" si="45"/>
        <v>6336000</v>
      </c>
      <c r="I72" s="106">
        <f t="shared" si="45"/>
        <v>4664880</v>
      </c>
      <c r="J72" s="105">
        <f t="shared" si="45"/>
        <v>10123000</v>
      </c>
      <c r="K72" s="106">
        <f t="shared" si="45"/>
        <v>15848600</v>
      </c>
      <c r="L72" s="105">
        <f t="shared" si="45"/>
        <v>3857000</v>
      </c>
      <c r="M72" s="106">
        <f t="shared" si="45"/>
        <v>0</v>
      </c>
      <c r="N72" s="105">
        <f t="shared" si="45"/>
        <v>0</v>
      </c>
      <c r="O72" s="106">
        <f t="shared" si="45"/>
        <v>1015800</v>
      </c>
      <c r="P72" s="105">
        <f>$H72      +$J72      +$L72      +$N72</f>
        <v>20316000</v>
      </c>
      <c r="Q72" s="106">
        <f>$I72      +$K72      +$M72      +$O72</f>
        <v>21529280</v>
      </c>
      <c r="R72" s="61">
        <f>IF(($L72      =0),0,((($N72      -$L72      )/$L72      )*100))</f>
        <v>-100</v>
      </c>
      <c r="S72" s="62">
        <f>IF(($M72      =0),0,((($O72      -$M72      )/$M72      )*100))</f>
        <v>0</v>
      </c>
      <c r="T72" s="61">
        <f>IF(($E69      =0),0,(($P69      /$E69      )*100))</f>
        <v>100</v>
      </c>
      <c r="U72" s="65">
        <f>IF($E69   =0,0,($Q69   /$E69 )*100)</f>
        <v>105.9720417405001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25173000</v>
      </c>
      <c r="C73" s="104">
        <f>SUM(C9:C14,C17:C23,C26:C29,C32,C35:C39,C42:C52,C55:C58,C61:C65,C69:C70)</f>
        <v>-1456000</v>
      </c>
      <c r="D73" s="104"/>
      <c r="E73" s="104">
        <f>$B73      +$C73      +$D73</f>
        <v>23717000</v>
      </c>
      <c r="F73" s="105">
        <f t="shared" ref="F73:O73" si="46">SUM(F9:F14,F17:F23,F26:F29,F32,F35:F39,F42:F52,F55:F58,F61:F65,F69:F70)</f>
        <v>23717000</v>
      </c>
      <c r="G73" s="106">
        <f t="shared" si="46"/>
        <v>23717000</v>
      </c>
      <c r="H73" s="105">
        <f t="shared" si="46"/>
        <v>8226000</v>
      </c>
      <c r="I73" s="106">
        <f t="shared" si="46"/>
        <v>4840848</v>
      </c>
      <c r="J73" s="105">
        <f t="shared" si="46"/>
        <v>10602000</v>
      </c>
      <c r="K73" s="106">
        <f t="shared" si="46"/>
        <v>16267276</v>
      </c>
      <c r="L73" s="105">
        <f t="shared" si="46"/>
        <v>4326000</v>
      </c>
      <c r="M73" s="106">
        <f t="shared" si="46"/>
        <v>540494</v>
      </c>
      <c r="N73" s="105">
        <f t="shared" si="46"/>
        <v>234000</v>
      </c>
      <c r="O73" s="106">
        <f t="shared" si="46"/>
        <v>3210721</v>
      </c>
      <c r="P73" s="105">
        <f>$H73      +$J73      +$L73      +$N73</f>
        <v>23388000</v>
      </c>
      <c r="Q73" s="106">
        <f>$I73      +$K73      +$M73      +$O73</f>
        <v>24859339</v>
      </c>
      <c r="R73" s="61">
        <f>IF(($L73      =0),0,((($N73      -$L73      )/$L73      )*100))</f>
        <v>-94.590846047156731</v>
      </c>
      <c r="S73" s="62">
        <f>IF(($M73      =0),0,((($O73      -$M73      )/$M73      )*100))</f>
        <v>494.03453137315125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98.612809377239955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104.81654087785132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XQx+6BMCnpS5pTRetNS9592DkbwkvouwcnToyByXXi4gRqEHbJ/u8Y9OikWnyNaKGbo+9pYd2xzHE10XC3Gabg==" saltValue="l48XFhUoZrRIxiYoLzT8+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1500000</v>
      </c>
      <c r="C10" s="92"/>
      <c r="D10" s="92"/>
      <c r="E10" s="92">
        <f t="shared" ref="E10:E15" si="0">$B10      +$C10      +$D10</f>
        <v>1500000</v>
      </c>
      <c r="F10" s="93">
        <v>1500000</v>
      </c>
      <c r="G10" s="94">
        <v>1500000</v>
      </c>
      <c r="H10" s="93">
        <v>387000</v>
      </c>
      <c r="I10" s="94">
        <v>388145</v>
      </c>
      <c r="J10" s="93">
        <v>280000</v>
      </c>
      <c r="K10" s="94">
        <v>368022</v>
      </c>
      <c r="L10" s="93">
        <v>377000</v>
      </c>
      <c r="M10" s="94">
        <v>168588</v>
      </c>
      <c r="N10" s="93">
        <v>407000</v>
      </c>
      <c r="O10" s="94">
        <v>575245</v>
      </c>
      <c r="P10" s="93">
        <f t="shared" ref="P10:P15" si="1">$H10      +$J10      +$L10      +$N10</f>
        <v>1451000</v>
      </c>
      <c r="Q10" s="94">
        <f t="shared" ref="Q10:Q15" si="2">$I10      +$K10      +$M10      +$O10</f>
        <v>1500000</v>
      </c>
      <c r="R10" s="48">
        <f t="shared" ref="R10:R15" si="3">IF(($L10      =0),0,((($N10      -$L10      )/$L10      )*100))</f>
        <v>7.957559681697612</v>
      </c>
      <c r="S10" s="49">
        <f t="shared" ref="S10:S15" si="4">IF(($M10      =0),0,((($O10      -$M10      )/$M10      )*100))</f>
        <v>241.213490877168</v>
      </c>
      <c r="T10" s="48">
        <f t="shared" ref="T10:T14" si="5">IF(($E10      =0),0,(($P10      /$E10      )*100))</f>
        <v>96.733333333333334</v>
      </c>
      <c r="U10" s="50">
        <f t="shared" ref="U10:U14" si="6">IF(($E10      =0),0,(($Q10      /$E10      )*100))</f>
        <v>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1500000</v>
      </c>
      <c r="C15" s="95">
        <f>SUM(C9:C14)</f>
        <v>0</v>
      </c>
      <c r="D15" s="95"/>
      <c r="E15" s="95">
        <f t="shared" si="0"/>
        <v>1500000</v>
      </c>
      <c r="F15" s="96">
        <f t="shared" ref="F15:O15" si="7">SUM(F9:F14)</f>
        <v>1500000</v>
      </c>
      <c r="G15" s="97">
        <f t="shared" si="7"/>
        <v>1500000</v>
      </c>
      <c r="H15" s="96">
        <f t="shared" si="7"/>
        <v>387000</v>
      </c>
      <c r="I15" s="97">
        <f t="shared" si="7"/>
        <v>388145</v>
      </c>
      <c r="J15" s="96">
        <f t="shared" si="7"/>
        <v>280000</v>
      </c>
      <c r="K15" s="97">
        <f t="shared" si="7"/>
        <v>368022</v>
      </c>
      <c r="L15" s="96">
        <f t="shared" si="7"/>
        <v>377000</v>
      </c>
      <c r="M15" s="97">
        <f t="shared" si="7"/>
        <v>168588</v>
      </c>
      <c r="N15" s="96">
        <f t="shared" si="7"/>
        <v>407000</v>
      </c>
      <c r="O15" s="97">
        <f t="shared" si="7"/>
        <v>575245</v>
      </c>
      <c r="P15" s="96">
        <f t="shared" si="1"/>
        <v>1451000</v>
      </c>
      <c r="Q15" s="97">
        <f t="shared" si="2"/>
        <v>1500000</v>
      </c>
      <c r="R15" s="52">
        <f t="shared" si="3"/>
        <v>7.957559681697612</v>
      </c>
      <c r="S15" s="53">
        <f t="shared" si="4"/>
        <v>241.213490877168</v>
      </c>
      <c r="T15" s="52">
        <f>IF((SUM($E9:$E13))=0,0,(P15/(SUM($E9:$E13))*100))</f>
        <v>96.733333333333334</v>
      </c>
      <c r="U15" s="54">
        <f>IF((SUM($E9:$E13))=0,0,(Q15/(SUM($E9:$E13))*100))</f>
        <v>100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2060000</v>
      </c>
      <c r="C19" s="92"/>
      <c r="D19" s="92"/>
      <c r="E19" s="92">
        <f t="shared" si="8"/>
        <v>2060000</v>
      </c>
      <c r="F19" s="93">
        <v>2060000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2060000</v>
      </c>
      <c r="C24" s="95">
        <f>SUM(C17:C23)</f>
        <v>0</v>
      </c>
      <c r="D24" s="95"/>
      <c r="E24" s="95">
        <f t="shared" si="8"/>
        <v>2060000</v>
      </c>
      <c r="F24" s="96">
        <f t="shared" ref="F24:O24" si="15">SUM(F17:F23)</f>
        <v>2060000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2347000</v>
      </c>
      <c r="C29" s="92">
        <v>-2147000</v>
      </c>
      <c r="D29" s="92"/>
      <c r="E29" s="92">
        <f>$B29      +$C29      +$D29</f>
        <v>200000</v>
      </c>
      <c r="F29" s="93">
        <v>200000</v>
      </c>
      <c r="G29" s="94">
        <v>200000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2347000</v>
      </c>
      <c r="C30" s="95">
        <f>SUM(C26:C29)</f>
        <v>-2147000</v>
      </c>
      <c r="D30" s="95"/>
      <c r="E30" s="95">
        <f>$B30      +$C30      +$D30</f>
        <v>200000</v>
      </c>
      <c r="F30" s="96">
        <f t="shared" ref="F30:O30" si="16">SUM(F26:F29)</f>
        <v>200000</v>
      </c>
      <c r="G30" s="97">
        <f t="shared" si="16"/>
        <v>200000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1382000</v>
      </c>
      <c r="C32" s="92">
        <v>350000</v>
      </c>
      <c r="D32" s="92"/>
      <c r="E32" s="92">
        <f>$B32      +$C32      +$D32</f>
        <v>1732000</v>
      </c>
      <c r="F32" s="93">
        <v>1732000</v>
      </c>
      <c r="G32" s="94">
        <v>1732000</v>
      </c>
      <c r="H32" s="93"/>
      <c r="I32" s="94"/>
      <c r="J32" s="93">
        <v>967000</v>
      </c>
      <c r="K32" s="94"/>
      <c r="L32" s="93"/>
      <c r="M32" s="94"/>
      <c r="N32" s="93">
        <v>350000</v>
      </c>
      <c r="O32" s="94">
        <v>1728000</v>
      </c>
      <c r="P32" s="93">
        <f>$H32      +$J32      +$L32      +$N32</f>
        <v>1317000</v>
      </c>
      <c r="Q32" s="94">
        <f>$I32      +$K32      +$M32      +$O32</f>
        <v>1728000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76.039260969976908</v>
      </c>
      <c r="U32" s="50">
        <f>IF(($E32      =0),0,(($Q32      /$E32      )*100))</f>
        <v>99.769053117782917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1382000</v>
      </c>
      <c r="C33" s="95">
        <f>C32</f>
        <v>350000</v>
      </c>
      <c r="D33" s="95"/>
      <c r="E33" s="95">
        <f>$B33      +$C33      +$D33</f>
        <v>1732000</v>
      </c>
      <c r="F33" s="96">
        <f t="shared" ref="F33:O33" si="17">F32</f>
        <v>1732000</v>
      </c>
      <c r="G33" s="97">
        <f t="shared" si="17"/>
        <v>1732000</v>
      </c>
      <c r="H33" s="96">
        <f t="shared" si="17"/>
        <v>0</v>
      </c>
      <c r="I33" s="97">
        <f t="shared" si="17"/>
        <v>0</v>
      </c>
      <c r="J33" s="96">
        <f t="shared" si="17"/>
        <v>967000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350000</v>
      </c>
      <c r="O33" s="97">
        <f t="shared" si="17"/>
        <v>1728000</v>
      </c>
      <c r="P33" s="96">
        <f>$H33      +$J33      +$L33      +$N33</f>
        <v>1317000</v>
      </c>
      <c r="Q33" s="97">
        <f>$I33      +$K33      +$M33      +$O33</f>
        <v>1728000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76.039260969976908</v>
      </c>
      <c r="U33" s="54">
        <f>IF($E33   =0,0,($Q33   /$E33   )*100)</f>
        <v>99.769053117782917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20000000</v>
      </c>
      <c r="C43" s="92"/>
      <c r="D43" s="92"/>
      <c r="E43" s="92">
        <f t="shared" si="26"/>
        <v>20000000</v>
      </c>
      <c r="F43" s="93">
        <v>20000000</v>
      </c>
      <c r="G43" s="94">
        <v>20000000</v>
      </c>
      <c r="H43" s="93">
        <v>802000</v>
      </c>
      <c r="I43" s="94"/>
      <c r="J43" s="93">
        <v>660000</v>
      </c>
      <c r="K43" s="94">
        <v>659581</v>
      </c>
      <c r="L43" s="93">
        <v>2987000</v>
      </c>
      <c r="M43" s="94">
        <v>3243603</v>
      </c>
      <c r="N43" s="93">
        <v>15551000</v>
      </c>
      <c r="O43" s="94">
        <v>16096816</v>
      </c>
      <c r="P43" s="93">
        <f t="shared" si="27"/>
        <v>20000000</v>
      </c>
      <c r="Q43" s="94">
        <f t="shared" si="28"/>
        <v>20000000</v>
      </c>
      <c r="R43" s="48">
        <f t="shared" si="29"/>
        <v>420.62269835955811</v>
      </c>
      <c r="S43" s="49">
        <f t="shared" si="30"/>
        <v>396.26344531066223</v>
      </c>
      <c r="T43" s="48">
        <f t="shared" si="31"/>
        <v>100</v>
      </c>
      <c r="U43" s="50">
        <f t="shared" si="32"/>
        <v>100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67000000</v>
      </c>
      <c r="C51" s="92">
        <v>-5000000</v>
      </c>
      <c r="D51" s="92"/>
      <c r="E51" s="92">
        <f t="shared" si="26"/>
        <v>62000000</v>
      </c>
      <c r="F51" s="93">
        <v>62000000</v>
      </c>
      <c r="G51" s="94">
        <v>62000000</v>
      </c>
      <c r="H51" s="93">
        <v>4970000</v>
      </c>
      <c r="I51" s="94"/>
      <c r="J51" s="93">
        <v>3509000</v>
      </c>
      <c r="K51" s="94">
        <v>6240625</v>
      </c>
      <c r="L51" s="93">
        <v>21123000</v>
      </c>
      <c r="M51" s="94">
        <v>21062829</v>
      </c>
      <c r="N51" s="93">
        <v>32381000</v>
      </c>
      <c r="O51" s="94">
        <v>34696546</v>
      </c>
      <c r="P51" s="93">
        <f t="shared" si="27"/>
        <v>61983000</v>
      </c>
      <c r="Q51" s="94">
        <f t="shared" si="28"/>
        <v>62000000</v>
      </c>
      <c r="R51" s="48">
        <f t="shared" si="29"/>
        <v>53.297353595606687</v>
      </c>
      <c r="S51" s="49">
        <f t="shared" si="30"/>
        <v>64.728802574431</v>
      </c>
      <c r="T51" s="48">
        <f t="shared" si="31"/>
        <v>99.972580645161287</v>
      </c>
      <c r="U51" s="50">
        <f t="shared" si="32"/>
        <v>100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87000000</v>
      </c>
      <c r="C53" s="95">
        <f>SUM(C42:C52)</f>
        <v>-5000000</v>
      </c>
      <c r="D53" s="95"/>
      <c r="E53" s="95">
        <f t="shared" si="26"/>
        <v>82000000</v>
      </c>
      <c r="F53" s="96">
        <f t="shared" ref="F53:O53" si="33">SUM(F42:F52)</f>
        <v>82000000</v>
      </c>
      <c r="G53" s="97">
        <f t="shared" si="33"/>
        <v>82000000</v>
      </c>
      <c r="H53" s="96">
        <f t="shared" si="33"/>
        <v>5772000</v>
      </c>
      <c r="I53" s="97">
        <f t="shared" si="33"/>
        <v>0</v>
      </c>
      <c r="J53" s="96">
        <f t="shared" si="33"/>
        <v>4169000</v>
      </c>
      <c r="K53" s="97">
        <f t="shared" si="33"/>
        <v>6900206</v>
      </c>
      <c r="L53" s="96">
        <f t="shared" si="33"/>
        <v>24110000</v>
      </c>
      <c r="M53" s="97">
        <f t="shared" si="33"/>
        <v>24306432</v>
      </c>
      <c r="N53" s="96">
        <f t="shared" si="33"/>
        <v>47932000</v>
      </c>
      <c r="O53" s="97">
        <f t="shared" si="33"/>
        <v>50793362</v>
      </c>
      <c r="P53" s="96">
        <f t="shared" si="27"/>
        <v>81983000</v>
      </c>
      <c r="Q53" s="97">
        <f t="shared" si="28"/>
        <v>82000000</v>
      </c>
      <c r="R53" s="52">
        <f t="shared" si="29"/>
        <v>98.80547490667773</v>
      </c>
      <c r="S53" s="53">
        <f t="shared" si="30"/>
        <v>108.97086828704434</v>
      </c>
      <c r="T53" s="52">
        <f>IF((+$E43+$E45+$E47+$E48+$E51) =0,0,(P53   /(+$E43+$E45+$E47+$E48+$E51) )*100)</f>
        <v>99.979268292682931</v>
      </c>
      <c r="U53" s="54">
        <f>IF((+$E43+$E45+$E47+$E48+$E51) =0,0,(Q53   /(+$E43+$E45+$E47+$E48+$E51) )*100)</f>
        <v>100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94289000</v>
      </c>
      <c r="C67" s="104">
        <f>SUM(C9:C14,C17:C23,C26:C29,C32,C35:C39,C42:C52,C55:C58,C61:C65)</f>
        <v>-6797000</v>
      </c>
      <c r="D67" s="104"/>
      <c r="E67" s="104">
        <f t="shared" si="35"/>
        <v>87492000</v>
      </c>
      <c r="F67" s="105">
        <f t="shared" ref="F67:O67" si="43">SUM(F9:F14,F17:F23,F26:F29,F32,F35:F39,F42:F52,F55:F58,F61:F65)</f>
        <v>87492000</v>
      </c>
      <c r="G67" s="106">
        <f t="shared" si="43"/>
        <v>85432000</v>
      </c>
      <c r="H67" s="105">
        <f t="shared" si="43"/>
        <v>6159000</v>
      </c>
      <c r="I67" s="106">
        <f t="shared" si="43"/>
        <v>388145</v>
      </c>
      <c r="J67" s="105">
        <f t="shared" si="43"/>
        <v>5416000</v>
      </c>
      <c r="K67" s="106">
        <f t="shared" si="43"/>
        <v>7268228</v>
      </c>
      <c r="L67" s="105">
        <f t="shared" si="43"/>
        <v>24487000</v>
      </c>
      <c r="M67" s="106">
        <f t="shared" si="43"/>
        <v>24475020</v>
      </c>
      <c r="N67" s="105">
        <f t="shared" si="43"/>
        <v>48689000</v>
      </c>
      <c r="O67" s="106">
        <f t="shared" si="43"/>
        <v>53096607</v>
      </c>
      <c r="P67" s="105">
        <f t="shared" si="36"/>
        <v>84751000</v>
      </c>
      <c r="Q67" s="106">
        <f t="shared" si="37"/>
        <v>85228000</v>
      </c>
      <c r="R67" s="61">
        <f t="shared" si="38"/>
        <v>98.836117123371579</v>
      </c>
      <c r="S67" s="62">
        <f t="shared" si="39"/>
        <v>116.94203722816161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99.202874801011333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99.761213596778717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188614000</v>
      </c>
      <c r="C69" s="92">
        <v>-12615000</v>
      </c>
      <c r="D69" s="92"/>
      <c r="E69" s="92">
        <f>$B69      +$C69      +$D69</f>
        <v>175999000</v>
      </c>
      <c r="F69" s="93">
        <v>175999000</v>
      </c>
      <c r="G69" s="94">
        <v>175999000</v>
      </c>
      <c r="H69" s="93">
        <v>26564000</v>
      </c>
      <c r="I69" s="94">
        <v>37932049</v>
      </c>
      <c r="J69" s="93">
        <v>86349000</v>
      </c>
      <c r="K69" s="94">
        <v>103961122</v>
      </c>
      <c r="L69" s="93">
        <v>27547000</v>
      </c>
      <c r="M69" s="94">
        <v>18347729</v>
      </c>
      <c r="N69" s="93">
        <v>17845000</v>
      </c>
      <c r="O69" s="94">
        <v>15758100</v>
      </c>
      <c r="P69" s="93">
        <f>$H69      +$J69      +$L69      +$N69</f>
        <v>158305000</v>
      </c>
      <c r="Q69" s="94">
        <f>$I69      +$K69      +$M69      +$O69</f>
        <v>175999000</v>
      </c>
      <c r="R69" s="48">
        <f>IF(($L69      =0),0,((($N69      -$L69      )/$L69      )*100))</f>
        <v>-35.219806149489962</v>
      </c>
      <c r="S69" s="49">
        <f>IF(($M69      =0),0,((($O69      -$M69      )/$M69      )*100))</f>
        <v>-14.114166390837799</v>
      </c>
      <c r="T69" s="48">
        <f>IF(($E69      =0),0,(($P69      /$E69      )*100))</f>
        <v>89.946533787123798</v>
      </c>
      <c r="U69" s="50">
        <f>IF(($E69      =0),0,(($Q69      /$E69      )*100))</f>
        <v>100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188614000</v>
      </c>
      <c r="C71" s="101">
        <f>SUM(C69:C70)</f>
        <v>-12615000</v>
      </c>
      <c r="D71" s="101"/>
      <c r="E71" s="101">
        <f>$B71      +$C71      +$D71</f>
        <v>175999000</v>
      </c>
      <c r="F71" s="102">
        <f t="shared" ref="F71:O71" si="44">SUM(F69:F70)</f>
        <v>175999000</v>
      </c>
      <c r="G71" s="103">
        <f t="shared" si="44"/>
        <v>175999000</v>
      </c>
      <c r="H71" s="102">
        <f t="shared" si="44"/>
        <v>26564000</v>
      </c>
      <c r="I71" s="103">
        <f t="shared" si="44"/>
        <v>37932049</v>
      </c>
      <c r="J71" s="102">
        <f t="shared" si="44"/>
        <v>86349000</v>
      </c>
      <c r="K71" s="103">
        <f t="shared" si="44"/>
        <v>103961122</v>
      </c>
      <c r="L71" s="102">
        <f t="shared" si="44"/>
        <v>27547000</v>
      </c>
      <c r="M71" s="103">
        <f t="shared" si="44"/>
        <v>18347729</v>
      </c>
      <c r="N71" s="102">
        <f t="shared" si="44"/>
        <v>17845000</v>
      </c>
      <c r="O71" s="103">
        <f t="shared" si="44"/>
        <v>15758100</v>
      </c>
      <c r="P71" s="102">
        <f>$H71      +$J71      +$L71      +$N71</f>
        <v>158305000</v>
      </c>
      <c r="Q71" s="103">
        <f>$I71      +$K71      +$M71      +$O71</f>
        <v>175999000</v>
      </c>
      <c r="R71" s="57">
        <f>IF(($L71      =0),0,((($N71      -$L71      )/$L71      )*100))</f>
        <v>-35.219806149489962</v>
      </c>
      <c r="S71" s="58">
        <f>IF(($M71      =0),0,((($O71      -$M71      )/$M71      )*100))</f>
        <v>-14.114166390837799</v>
      </c>
      <c r="T71" s="57">
        <f>IF(($E69      =0),0,(($P69      /$E69      )*100))</f>
        <v>89.946533787123798</v>
      </c>
      <c r="U71" s="59">
        <f>IF($E69   =0,0,($Q69   /$E69 )*100)</f>
        <v>100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188614000</v>
      </c>
      <c r="C72" s="104">
        <f>SUM(C69:C70)</f>
        <v>-12615000</v>
      </c>
      <c r="D72" s="104"/>
      <c r="E72" s="104">
        <f>$B72      +$C72      +$D72</f>
        <v>175999000</v>
      </c>
      <c r="F72" s="105">
        <f t="shared" ref="F72:O72" si="45">SUM(F69:F70)</f>
        <v>175999000</v>
      </c>
      <c r="G72" s="106">
        <f t="shared" si="45"/>
        <v>175999000</v>
      </c>
      <c r="H72" s="105">
        <f t="shared" si="45"/>
        <v>26564000</v>
      </c>
      <c r="I72" s="106">
        <f t="shared" si="45"/>
        <v>37932049</v>
      </c>
      <c r="J72" s="105">
        <f t="shared" si="45"/>
        <v>86349000</v>
      </c>
      <c r="K72" s="106">
        <f t="shared" si="45"/>
        <v>103961122</v>
      </c>
      <c r="L72" s="105">
        <f t="shared" si="45"/>
        <v>27547000</v>
      </c>
      <c r="M72" s="106">
        <f t="shared" si="45"/>
        <v>18347729</v>
      </c>
      <c r="N72" s="105">
        <f t="shared" si="45"/>
        <v>17845000</v>
      </c>
      <c r="O72" s="106">
        <f t="shared" si="45"/>
        <v>15758100</v>
      </c>
      <c r="P72" s="105">
        <f>$H72      +$J72      +$L72      +$N72</f>
        <v>158305000</v>
      </c>
      <c r="Q72" s="106">
        <f>$I72      +$K72      +$M72      +$O72</f>
        <v>175999000</v>
      </c>
      <c r="R72" s="61">
        <f>IF(($L72      =0),0,((($N72      -$L72      )/$L72      )*100))</f>
        <v>-35.219806149489962</v>
      </c>
      <c r="S72" s="62">
        <f>IF(($M72      =0),0,((($O72      -$M72      )/$M72      )*100))</f>
        <v>-14.114166390837799</v>
      </c>
      <c r="T72" s="61">
        <f>IF(($E69      =0),0,(($P69      /$E69      )*100))</f>
        <v>89.946533787123798</v>
      </c>
      <c r="U72" s="65">
        <f>IF($E69   =0,0,($Q69   /$E69 )*100)</f>
        <v>100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282903000</v>
      </c>
      <c r="C73" s="104">
        <f>SUM(C9:C14,C17:C23,C26:C29,C32,C35:C39,C42:C52,C55:C58,C61:C65,C69:C70)</f>
        <v>-19412000</v>
      </c>
      <c r="D73" s="104"/>
      <c r="E73" s="104">
        <f>$B73      +$C73      +$D73</f>
        <v>263491000</v>
      </c>
      <c r="F73" s="105">
        <f t="shared" ref="F73:O73" si="46">SUM(F9:F14,F17:F23,F26:F29,F32,F35:F39,F42:F52,F55:F58,F61:F65,F69:F70)</f>
        <v>263491000</v>
      </c>
      <c r="G73" s="106">
        <f t="shared" si="46"/>
        <v>261431000</v>
      </c>
      <c r="H73" s="105">
        <f t="shared" si="46"/>
        <v>32723000</v>
      </c>
      <c r="I73" s="106">
        <f t="shared" si="46"/>
        <v>38320194</v>
      </c>
      <c r="J73" s="105">
        <f t="shared" si="46"/>
        <v>91765000</v>
      </c>
      <c r="K73" s="106">
        <f t="shared" si="46"/>
        <v>111229350</v>
      </c>
      <c r="L73" s="105">
        <f t="shared" si="46"/>
        <v>52034000</v>
      </c>
      <c r="M73" s="106">
        <f t="shared" si="46"/>
        <v>42822749</v>
      </c>
      <c r="N73" s="105">
        <f t="shared" si="46"/>
        <v>66534000</v>
      </c>
      <c r="O73" s="106">
        <f t="shared" si="46"/>
        <v>68854707</v>
      </c>
      <c r="P73" s="105">
        <f>$H73      +$J73      +$L73      +$N73</f>
        <v>243056000</v>
      </c>
      <c r="Q73" s="106">
        <f>$I73      +$K73      +$M73      +$O73</f>
        <v>261227000</v>
      </c>
      <c r="R73" s="61">
        <f>IF(($L73      =0),0,((($N73      -$L73      )/$L73      )*100))</f>
        <v>27.866395049390785</v>
      </c>
      <c r="S73" s="62">
        <f>IF(($M73      =0),0,((($O73      -$M73      )/$M73      )*100))</f>
        <v>60.790020743413741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92.971376768631103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99.921967938002766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cVkHnrQnw0wOxfE+QsgilKt8H5j9PMm99/gE/5BaZp6adgzaphCqASADDxQITlU5DWTqIH3+qHt7PAtBFVpIzQ==" saltValue="jHPdd60uX5nl9OrcoDhRz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20000000</v>
      </c>
      <c r="C9" s="92">
        <v>-10000000</v>
      </c>
      <c r="D9" s="92"/>
      <c r="E9" s="92">
        <f>$B9       +$C9       +$D9</f>
        <v>10000000</v>
      </c>
      <c r="F9" s="93">
        <v>10000000</v>
      </c>
      <c r="G9" s="94">
        <v>10000000</v>
      </c>
      <c r="H9" s="93">
        <v>112000</v>
      </c>
      <c r="I9" s="94"/>
      <c r="J9" s="93">
        <v>1025000</v>
      </c>
      <c r="K9" s="94"/>
      <c r="L9" s="93"/>
      <c r="M9" s="94"/>
      <c r="N9" s="93">
        <v>2034000</v>
      </c>
      <c r="O9" s="94"/>
      <c r="P9" s="93">
        <f>$H9       +$J9       +$L9       +$N9</f>
        <v>3171000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31.71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155000</v>
      </c>
      <c r="I10" s="94"/>
      <c r="J10" s="93">
        <v>253000</v>
      </c>
      <c r="K10" s="94"/>
      <c r="L10" s="93"/>
      <c r="M10" s="94"/>
      <c r="N10" s="93">
        <v>404000</v>
      </c>
      <c r="O10" s="94"/>
      <c r="P10" s="93">
        <f t="shared" ref="P10:P15" si="1">$H10      +$J10      +$L10      +$N10</f>
        <v>812000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81.2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13750000</v>
      </c>
      <c r="C11" s="92">
        <v>220000</v>
      </c>
      <c r="D11" s="92"/>
      <c r="E11" s="92">
        <f t="shared" si="0"/>
        <v>13970000</v>
      </c>
      <c r="F11" s="93">
        <v>13970000</v>
      </c>
      <c r="G11" s="94">
        <v>13970000</v>
      </c>
      <c r="H11" s="93">
        <v>3112000</v>
      </c>
      <c r="I11" s="94"/>
      <c r="J11" s="93">
        <v>1921000</v>
      </c>
      <c r="K11" s="94"/>
      <c r="L11" s="93">
        <v>2743000</v>
      </c>
      <c r="M11" s="94"/>
      <c r="N11" s="93">
        <v>3402000</v>
      </c>
      <c r="O11" s="94"/>
      <c r="P11" s="93">
        <f t="shared" si="1"/>
        <v>11178000</v>
      </c>
      <c r="Q11" s="94">
        <f t="shared" si="2"/>
        <v>0</v>
      </c>
      <c r="R11" s="48">
        <f t="shared" si="3"/>
        <v>24.024790375501276</v>
      </c>
      <c r="S11" s="49">
        <f t="shared" si="4"/>
        <v>0</v>
      </c>
      <c r="T11" s="48">
        <f t="shared" si="5"/>
        <v>80.014316392269151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29700000</v>
      </c>
      <c r="C13" s="92">
        <v>-689000</v>
      </c>
      <c r="D13" s="92"/>
      <c r="E13" s="92">
        <f t="shared" si="0"/>
        <v>29011000</v>
      </c>
      <c r="F13" s="93">
        <v>29011000</v>
      </c>
      <c r="G13" s="94">
        <v>29011000</v>
      </c>
      <c r="H13" s="93">
        <v>6070000</v>
      </c>
      <c r="I13" s="94"/>
      <c r="J13" s="93">
        <v>5308000</v>
      </c>
      <c r="K13" s="94"/>
      <c r="L13" s="93">
        <v>15514000</v>
      </c>
      <c r="M13" s="94"/>
      <c r="N13" s="93">
        <v>2119000</v>
      </c>
      <c r="O13" s="94"/>
      <c r="P13" s="93">
        <f t="shared" si="1"/>
        <v>29011000</v>
      </c>
      <c r="Q13" s="94">
        <f t="shared" si="2"/>
        <v>0</v>
      </c>
      <c r="R13" s="48">
        <f t="shared" si="3"/>
        <v>-86.341369085986855</v>
      </c>
      <c r="S13" s="49">
        <f t="shared" si="4"/>
        <v>0</v>
      </c>
      <c r="T13" s="48">
        <f t="shared" si="5"/>
        <v>100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>
        <v>-2000000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66450000</v>
      </c>
      <c r="C15" s="95">
        <f>SUM(C9:C14)</f>
        <v>-12469000</v>
      </c>
      <c r="D15" s="95"/>
      <c r="E15" s="95">
        <f t="shared" si="0"/>
        <v>53981000</v>
      </c>
      <c r="F15" s="96">
        <f t="shared" ref="F15:O15" si="7">SUM(F9:F14)</f>
        <v>53981000</v>
      </c>
      <c r="G15" s="97">
        <f t="shared" si="7"/>
        <v>53981000</v>
      </c>
      <c r="H15" s="96">
        <f t="shared" si="7"/>
        <v>9449000</v>
      </c>
      <c r="I15" s="97">
        <f t="shared" si="7"/>
        <v>0</v>
      </c>
      <c r="J15" s="96">
        <f t="shared" si="7"/>
        <v>8507000</v>
      </c>
      <c r="K15" s="97">
        <f t="shared" si="7"/>
        <v>0</v>
      </c>
      <c r="L15" s="96">
        <f t="shared" si="7"/>
        <v>18257000</v>
      </c>
      <c r="M15" s="97">
        <f t="shared" si="7"/>
        <v>0</v>
      </c>
      <c r="N15" s="96">
        <f t="shared" si="7"/>
        <v>7959000</v>
      </c>
      <c r="O15" s="97">
        <f t="shared" si="7"/>
        <v>0</v>
      </c>
      <c r="P15" s="96">
        <f t="shared" si="1"/>
        <v>44172000</v>
      </c>
      <c r="Q15" s="97">
        <f t="shared" si="2"/>
        <v>0</v>
      </c>
      <c r="R15" s="52">
        <f t="shared" si="3"/>
        <v>-56.405762173412931</v>
      </c>
      <c r="S15" s="53">
        <f t="shared" si="4"/>
        <v>0</v>
      </c>
      <c r="T15" s="52">
        <f>IF((SUM($E9:$E13))=0,0,(P15/(SUM($E9:$E13))*100))</f>
        <v>81.828791611863437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250000</v>
      </c>
      <c r="C19" s="92"/>
      <c r="D19" s="92"/>
      <c r="E19" s="92">
        <f t="shared" si="8"/>
        <v>250000</v>
      </c>
      <c r="F19" s="93">
        <v>250000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250000</v>
      </c>
      <c r="C24" s="95">
        <f>SUM(C17:C23)</f>
        <v>0</v>
      </c>
      <c r="D24" s="95"/>
      <c r="E24" s="95">
        <f t="shared" si="8"/>
        <v>250000</v>
      </c>
      <c r="F24" s="96">
        <f t="shared" ref="F24:O24" si="15">SUM(F17:F23)</f>
        <v>250000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346376000</v>
      </c>
      <c r="C28" s="92">
        <v>-246000000</v>
      </c>
      <c r="D28" s="92"/>
      <c r="E28" s="92">
        <f>$B28      +$C28      +$D28</f>
        <v>100376000</v>
      </c>
      <c r="F28" s="93">
        <v>100376000</v>
      </c>
      <c r="G28" s="94">
        <v>100376000</v>
      </c>
      <c r="H28" s="93">
        <v>18239000</v>
      </c>
      <c r="I28" s="94"/>
      <c r="J28" s="93">
        <v>13368000</v>
      </c>
      <c r="K28" s="94"/>
      <c r="L28" s="93">
        <v>7047000</v>
      </c>
      <c r="M28" s="94"/>
      <c r="N28" s="93">
        <v>29364000</v>
      </c>
      <c r="O28" s="94"/>
      <c r="P28" s="93">
        <f>$H28      +$J28      +$L28      +$N28</f>
        <v>68018000</v>
      </c>
      <c r="Q28" s="94">
        <f>$I28      +$K28      +$M28      +$O28</f>
        <v>0</v>
      </c>
      <c r="R28" s="48">
        <f>IF(($L28      =0),0,((($N28      -$L28      )/$L28      )*100))</f>
        <v>316.68795232013622</v>
      </c>
      <c r="S28" s="49">
        <f>IF(($M28      =0),0,((($O28      -$M28      )/$M28      )*100))</f>
        <v>0</v>
      </c>
      <c r="T28" s="48">
        <f>IF(($E28      =0),0,(($P28      /$E28      )*100))</f>
        <v>67.763210329162348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346376000</v>
      </c>
      <c r="C30" s="95">
        <f>SUM(C26:C29)</f>
        <v>-246000000</v>
      </c>
      <c r="D30" s="95"/>
      <c r="E30" s="95">
        <f>$B30      +$C30      +$D30</f>
        <v>100376000</v>
      </c>
      <c r="F30" s="96">
        <f t="shared" ref="F30:O30" si="16">SUM(F26:F29)</f>
        <v>100376000</v>
      </c>
      <c r="G30" s="97">
        <f t="shared" si="16"/>
        <v>100376000</v>
      </c>
      <c r="H30" s="96">
        <f t="shared" si="16"/>
        <v>18239000</v>
      </c>
      <c r="I30" s="97">
        <f t="shared" si="16"/>
        <v>0</v>
      </c>
      <c r="J30" s="96">
        <f t="shared" si="16"/>
        <v>13368000</v>
      </c>
      <c r="K30" s="97">
        <f t="shared" si="16"/>
        <v>0</v>
      </c>
      <c r="L30" s="96">
        <f t="shared" si="16"/>
        <v>7047000</v>
      </c>
      <c r="M30" s="97">
        <f t="shared" si="16"/>
        <v>0</v>
      </c>
      <c r="N30" s="96">
        <f t="shared" si="16"/>
        <v>29364000</v>
      </c>
      <c r="O30" s="97">
        <f t="shared" si="16"/>
        <v>0</v>
      </c>
      <c r="P30" s="96">
        <f>$H30      +$J30      +$L30      +$N30</f>
        <v>68018000</v>
      </c>
      <c r="Q30" s="97">
        <f>$I30      +$K30      +$M30      +$O30</f>
        <v>0</v>
      </c>
      <c r="R30" s="52">
        <f>IF(($L30      =0),0,((($N30      -$L30      )/$L30      )*100))</f>
        <v>316.68795232013622</v>
      </c>
      <c r="S30" s="53">
        <f>IF(($M30      =0),0,((($O30      -$M30      )/$M30      )*100))</f>
        <v>0</v>
      </c>
      <c r="T30" s="52">
        <f>IF($E30   =0,0,($P30   /$E30   )*100)</f>
        <v>67.763210329162348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8397000</v>
      </c>
      <c r="C32" s="92">
        <v>-469000</v>
      </c>
      <c r="D32" s="92"/>
      <c r="E32" s="92">
        <f>$B32      +$C32      +$D32</f>
        <v>7928000</v>
      </c>
      <c r="F32" s="93">
        <v>7928000</v>
      </c>
      <c r="G32" s="94">
        <v>7928000</v>
      </c>
      <c r="H32" s="93">
        <v>62000</v>
      </c>
      <c r="I32" s="94"/>
      <c r="J32" s="93">
        <v>2037000</v>
      </c>
      <c r="K32" s="94"/>
      <c r="L32" s="93">
        <v>2411000</v>
      </c>
      <c r="M32" s="94"/>
      <c r="N32" s="93">
        <v>607000</v>
      </c>
      <c r="O32" s="94"/>
      <c r="P32" s="93">
        <f>$H32      +$J32      +$L32      +$N32</f>
        <v>5117000</v>
      </c>
      <c r="Q32" s="94">
        <f>$I32      +$K32      +$M32      +$O32</f>
        <v>0</v>
      </c>
      <c r="R32" s="48">
        <f>IF(($L32      =0),0,((($N32      -$L32      )/$L32      )*100))</f>
        <v>-74.82372459560348</v>
      </c>
      <c r="S32" s="49">
        <f>IF(($M32      =0),0,((($O32      -$M32      )/$M32      )*100))</f>
        <v>0</v>
      </c>
      <c r="T32" s="48">
        <f>IF(($E32      =0),0,(($P32      /$E32      )*100))</f>
        <v>64.543390514631682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8397000</v>
      </c>
      <c r="C33" s="95">
        <f>C32</f>
        <v>-469000</v>
      </c>
      <c r="D33" s="95"/>
      <c r="E33" s="95">
        <f>$B33      +$C33      +$D33</f>
        <v>7928000</v>
      </c>
      <c r="F33" s="96">
        <f t="shared" ref="F33:O33" si="17">F32</f>
        <v>7928000</v>
      </c>
      <c r="G33" s="97">
        <f t="shared" si="17"/>
        <v>7928000</v>
      </c>
      <c r="H33" s="96">
        <f t="shared" si="17"/>
        <v>62000</v>
      </c>
      <c r="I33" s="97">
        <f t="shared" si="17"/>
        <v>0</v>
      </c>
      <c r="J33" s="96">
        <f t="shared" si="17"/>
        <v>2037000</v>
      </c>
      <c r="K33" s="97">
        <f t="shared" si="17"/>
        <v>0</v>
      </c>
      <c r="L33" s="96">
        <f t="shared" si="17"/>
        <v>2411000</v>
      </c>
      <c r="M33" s="97">
        <f t="shared" si="17"/>
        <v>0</v>
      </c>
      <c r="N33" s="96">
        <f t="shared" si="17"/>
        <v>607000</v>
      </c>
      <c r="O33" s="97">
        <f t="shared" si="17"/>
        <v>0</v>
      </c>
      <c r="P33" s="96">
        <f>$H33      +$J33      +$L33      +$N33</f>
        <v>5117000</v>
      </c>
      <c r="Q33" s="97">
        <f>$I33      +$K33      +$M33      +$O33</f>
        <v>0</v>
      </c>
      <c r="R33" s="52">
        <f>IF(($L33      =0),0,((($N33      -$L33      )/$L33      )*100))</f>
        <v>-74.82372459560348</v>
      </c>
      <c r="S33" s="53">
        <f>IF(($M33      =0),0,((($O33      -$M33      )/$M33      )*100))</f>
        <v>0</v>
      </c>
      <c r="T33" s="52">
        <f>IF($E33   =0,0,($P33   /$E33   )*100)</f>
        <v>64.543390514631682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9000000</v>
      </c>
      <c r="C38" s="92"/>
      <c r="D38" s="92"/>
      <c r="E38" s="92">
        <f t="shared" si="18"/>
        <v>9000000</v>
      </c>
      <c r="F38" s="93">
        <v>9000000</v>
      </c>
      <c r="G38" s="94">
        <v>9000000</v>
      </c>
      <c r="H38" s="93">
        <v>1784000</v>
      </c>
      <c r="I38" s="94"/>
      <c r="J38" s="93">
        <v>4646000</v>
      </c>
      <c r="K38" s="94"/>
      <c r="L38" s="93">
        <v>1414000</v>
      </c>
      <c r="M38" s="94"/>
      <c r="N38" s="93">
        <v>1156000</v>
      </c>
      <c r="O38" s="94"/>
      <c r="P38" s="93">
        <f t="shared" si="19"/>
        <v>9000000</v>
      </c>
      <c r="Q38" s="94">
        <f t="shared" si="20"/>
        <v>0</v>
      </c>
      <c r="R38" s="48">
        <f t="shared" si="21"/>
        <v>-18.246110325318245</v>
      </c>
      <c r="S38" s="49">
        <f t="shared" si="22"/>
        <v>0</v>
      </c>
      <c r="T38" s="48">
        <f t="shared" si="23"/>
        <v>100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9000000</v>
      </c>
      <c r="C40" s="95">
        <f>SUM(C35:C39)</f>
        <v>0</v>
      </c>
      <c r="D40" s="95"/>
      <c r="E40" s="95">
        <f t="shared" si="18"/>
        <v>9000000</v>
      </c>
      <c r="F40" s="96">
        <f t="shared" ref="F40:O40" si="25">SUM(F35:F39)</f>
        <v>9000000</v>
      </c>
      <c r="G40" s="97">
        <f t="shared" si="25"/>
        <v>9000000</v>
      </c>
      <c r="H40" s="96">
        <f t="shared" si="25"/>
        <v>1784000</v>
      </c>
      <c r="I40" s="97">
        <f t="shared" si="25"/>
        <v>0</v>
      </c>
      <c r="J40" s="96">
        <f t="shared" si="25"/>
        <v>4646000</v>
      </c>
      <c r="K40" s="97">
        <f t="shared" si="25"/>
        <v>0</v>
      </c>
      <c r="L40" s="96">
        <f t="shared" si="25"/>
        <v>1414000</v>
      </c>
      <c r="M40" s="97">
        <f t="shared" si="25"/>
        <v>0</v>
      </c>
      <c r="N40" s="96">
        <f t="shared" si="25"/>
        <v>1156000</v>
      </c>
      <c r="O40" s="97">
        <f t="shared" si="25"/>
        <v>0</v>
      </c>
      <c r="P40" s="96">
        <f t="shared" si="19"/>
        <v>9000000</v>
      </c>
      <c r="Q40" s="97">
        <f t="shared" si="20"/>
        <v>0</v>
      </c>
      <c r="R40" s="52">
        <f t="shared" si="21"/>
        <v>-18.246110325318245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348000000</v>
      </c>
      <c r="C43" s="92"/>
      <c r="D43" s="92"/>
      <c r="E43" s="92">
        <f t="shared" si="26"/>
        <v>348000000</v>
      </c>
      <c r="F43" s="93">
        <v>348000000</v>
      </c>
      <c r="G43" s="94">
        <v>348000000</v>
      </c>
      <c r="H43" s="93"/>
      <c r="I43" s="94"/>
      <c r="J43" s="93">
        <v>19908000</v>
      </c>
      <c r="K43" s="94"/>
      <c r="L43" s="93">
        <v>42224000</v>
      </c>
      <c r="M43" s="94"/>
      <c r="N43" s="93">
        <v>98885000</v>
      </c>
      <c r="O43" s="94"/>
      <c r="P43" s="93">
        <f t="shared" si="27"/>
        <v>161017000</v>
      </c>
      <c r="Q43" s="94">
        <f t="shared" si="28"/>
        <v>0</v>
      </c>
      <c r="R43" s="48">
        <f t="shared" si="29"/>
        <v>134.19145509662752</v>
      </c>
      <c r="S43" s="49">
        <f t="shared" si="30"/>
        <v>0</v>
      </c>
      <c r="T43" s="48">
        <f t="shared" si="31"/>
        <v>46.269252873563218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>
        <v>1442000</v>
      </c>
      <c r="D44" s="92"/>
      <c r="E44" s="92">
        <f t="shared" si="26"/>
        <v>1442000</v>
      </c>
      <c r="F44" s="93">
        <v>1442000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348000000</v>
      </c>
      <c r="C53" s="95">
        <f>SUM(C42:C52)</f>
        <v>1442000</v>
      </c>
      <c r="D53" s="95"/>
      <c r="E53" s="95">
        <f t="shared" si="26"/>
        <v>349442000</v>
      </c>
      <c r="F53" s="96">
        <f t="shared" ref="F53:O53" si="33">SUM(F42:F52)</f>
        <v>349442000</v>
      </c>
      <c r="G53" s="97">
        <f t="shared" si="33"/>
        <v>348000000</v>
      </c>
      <c r="H53" s="96">
        <f t="shared" si="33"/>
        <v>0</v>
      </c>
      <c r="I53" s="97">
        <f t="shared" si="33"/>
        <v>0</v>
      </c>
      <c r="J53" s="96">
        <f t="shared" si="33"/>
        <v>19908000</v>
      </c>
      <c r="K53" s="97">
        <f t="shared" si="33"/>
        <v>0</v>
      </c>
      <c r="L53" s="96">
        <f t="shared" si="33"/>
        <v>42224000</v>
      </c>
      <c r="M53" s="97">
        <f t="shared" si="33"/>
        <v>0</v>
      </c>
      <c r="N53" s="96">
        <f t="shared" si="33"/>
        <v>98885000</v>
      </c>
      <c r="O53" s="97">
        <f t="shared" si="33"/>
        <v>0</v>
      </c>
      <c r="P53" s="96">
        <f t="shared" si="27"/>
        <v>161017000</v>
      </c>
      <c r="Q53" s="97">
        <f t="shared" si="28"/>
        <v>0</v>
      </c>
      <c r="R53" s="52">
        <f t="shared" si="29"/>
        <v>134.19145509662752</v>
      </c>
      <c r="S53" s="53">
        <f t="shared" si="30"/>
        <v>0</v>
      </c>
      <c r="T53" s="52">
        <f>IF((+$E43+$E45+$E47+$E48+$E51) =0,0,(P53   /(+$E43+$E45+$E47+$E48+$E51) )*100)</f>
        <v>46.269252873563218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349635000</v>
      </c>
      <c r="C65" s="92">
        <v>-48068000</v>
      </c>
      <c r="D65" s="92"/>
      <c r="E65" s="92">
        <f t="shared" si="35"/>
        <v>301567000</v>
      </c>
      <c r="F65" s="93">
        <v>301567000</v>
      </c>
      <c r="G65" s="94">
        <v>301567000</v>
      </c>
      <c r="H65" s="93">
        <v>4789000</v>
      </c>
      <c r="I65" s="94"/>
      <c r="J65" s="93">
        <v>63706000</v>
      </c>
      <c r="K65" s="94"/>
      <c r="L65" s="93">
        <v>124170000</v>
      </c>
      <c r="M65" s="94"/>
      <c r="N65" s="93">
        <v>81102000</v>
      </c>
      <c r="O65" s="94"/>
      <c r="P65" s="93">
        <f t="shared" si="36"/>
        <v>273767000</v>
      </c>
      <c r="Q65" s="94">
        <f t="shared" si="37"/>
        <v>0</v>
      </c>
      <c r="R65" s="48">
        <f t="shared" si="38"/>
        <v>-34.684706450833538</v>
      </c>
      <c r="S65" s="49">
        <f t="shared" si="39"/>
        <v>0</v>
      </c>
      <c r="T65" s="48">
        <f t="shared" si="40"/>
        <v>90.781484711523476</v>
      </c>
      <c r="U65" s="50">
        <f t="shared" si="41"/>
        <v>0</v>
      </c>
      <c r="V65" s="93">
        <v>32502000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349635000</v>
      </c>
      <c r="C66" s="95">
        <f>SUM(C61:C65)</f>
        <v>-48068000</v>
      </c>
      <c r="D66" s="95"/>
      <c r="E66" s="95">
        <f t="shared" si="35"/>
        <v>301567000</v>
      </c>
      <c r="F66" s="96">
        <f t="shared" ref="F66:O66" si="42">SUM(F61:F65)</f>
        <v>301567000</v>
      </c>
      <c r="G66" s="97">
        <f t="shared" si="42"/>
        <v>301567000</v>
      </c>
      <c r="H66" s="96">
        <f t="shared" si="42"/>
        <v>4789000</v>
      </c>
      <c r="I66" s="97">
        <f t="shared" si="42"/>
        <v>0</v>
      </c>
      <c r="J66" s="96">
        <f t="shared" si="42"/>
        <v>63706000</v>
      </c>
      <c r="K66" s="97">
        <f t="shared" si="42"/>
        <v>0</v>
      </c>
      <c r="L66" s="96">
        <f t="shared" si="42"/>
        <v>124170000</v>
      </c>
      <c r="M66" s="97">
        <f t="shared" si="42"/>
        <v>0</v>
      </c>
      <c r="N66" s="96">
        <f t="shared" si="42"/>
        <v>81102000</v>
      </c>
      <c r="O66" s="97">
        <f t="shared" si="42"/>
        <v>0</v>
      </c>
      <c r="P66" s="96">
        <f t="shared" si="36"/>
        <v>273767000</v>
      </c>
      <c r="Q66" s="97">
        <f t="shared" si="37"/>
        <v>0</v>
      </c>
      <c r="R66" s="52">
        <f t="shared" si="38"/>
        <v>-34.684706450833538</v>
      </c>
      <c r="S66" s="53">
        <f t="shared" si="39"/>
        <v>0</v>
      </c>
      <c r="T66" s="52">
        <f>IF((+$E61+$E63+$E64++$E65) =0,0,(P66   /(+$E61+$E63+$E64+$E65) )*100)</f>
        <v>90.781484711523476</v>
      </c>
      <c r="U66" s="54">
        <f>IF((+$E61+$E63+$E65) =0,0,(Q66  /(+$E61+$E63+$E65) )*100)</f>
        <v>0</v>
      </c>
      <c r="V66" s="96">
        <f>SUM(V61:V65)</f>
        <v>32502000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1128108000</v>
      </c>
      <c r="C67" s="104">
        <f>SUM(C9:C14,C17:C23,C26:C29,C32,C35:C39,C42:C52,C55:C58,C61:C65)</f>
        <v>-305564000</v>
      </c>
      <c r="D67" s="104"/>
      <c r="E67" s="104">
        <f t="shared" si="35"/>
        <v>822544000</v>
      </c>
      <c r="F67" s="105">
        <f t="shared" ref="F67:O67" si="43">SUM(F9:F14,F17:F23,F26:F29,F32,F35:F39,F42:F52,F55:F58,F61:F65)</f>
        <v>822544000</v>
      </c>
      <c r="G67" s="106">
        <f t="shared" si="43"/>
        <v>820852000</v>
      </c>
      <c r="H67" s="105">
        <f t="shared" si="43"/>
        <v>34323000</v>
      </c>
      <c r="I67" s="106">
        <f t="shared" si="43"/>
        <v>0</v>
      </c>
      <c r="J67" s="105">
        <f t="shared" si="43"/>
        <v>112172000</v>
      </c>
      <c r="K67" s="106">
        <f t="shared" si="43"/>
        <v>0</v>
      </c>
      <c r="L67" s="105">
        <f t="shared" si="43"/>
        <v>195523000</v>
      </c>
      <c r="M67" s="106">
        <f t="shared" si="43"/>
        <v>0</v>
      </c>
      <c r="N67" s="105">
        <f t="shared" si="43"/>
        <v>219073000</v>
      </c>
      <c r="O67" s="106">
        <f t="shared" si="43"/>
        <v>0</v>
      </c>
      <c r="P67" s="105">
        <f t="shared" si="36"/>
        <v>561091000</v>
      </c>
      <c r="Q67" s="106">
        <f t="shared" si="37"/>
        <v>0</v>
      </c>
      <c r="R67" s="61">
        <f t="shared" si="38"/>
        <v>12.044618791651111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68.354709496961704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32502000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1128108000</v>
      </c>
      <c r="C73" s="104">
        <f>SUM(C9:C14,C17:C23,C26:C29,C32,C35:C39,C42:C52,C55:C58,C61:C65,C69:C70)</f>
        <v>-305564000</v>
      </c>
      <c r="D73" s="104"/>
      <c r="E73" s="104">
        <f>$B73      +$C73      +$D73</f>
        <v>822544000</v>
      </c>
      <c r="F73" s="105">
        <f t="shared" ref="F73:O73" si="46">SUM(F9:F14,F17:F23,F26:F29,F32,F35:F39,F42:F52,F55:F58,F61:F65,F69:F70)</f>
        <v>822544000</v>
      </c>
      <c r="G73" s="106">
        <f t="shared" si="46"/>
        <v>820852000</v>
      </c>
      <c r="H73" s="105">
        <f t="shared" si="46"/>
        <v>34323000</v>
      </c>
      <c r="I73" s="106">
        <f t="shared" si="46"/>
        <v>0</v>
      </c>
      <c r="J73" s="105">
        <f t="shared" si="46"/>
        <v>112172000</v>
      </c>
      <c r="K73" s="106">
        <f t="shared" si="46"/>
        <v>0</v>
      </c>
      <c r="L73" s="105">
        <f t="shared" si="46"/>
        <v>195523000</v>
      </c>
      <c r="M73" s="106">
        <f t="shared" si="46"/>
        <v>0</v>
      </c>
      <c r="N73" s="105">
        <f t="shared" si="46"/>
        <v>219073000</v>
      </c>
      <c r="O73" s="106">
        <f t="shared" si="46"/>
        <v>0</v>
      </c>
      <c r="P73" s="105">
        <f>$H73      +$J73      +$L73      +$N73</f>
        <v>561091000</v>
      </c>
      <c r="Q73" s="106">
        <f>$I73      +$K73      +$M73      +$O73</f>
        <v>0</v>
      </c>
      <c r="R73" s="61">
        <f>IF(($L73      =0),0,((($N73      -$L73      )/$L73      )*100))</f>
        <v>12.044618791651111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68.354709496961704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32502000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2oITwSHhZ1jEJ6aacfgwAd9exkKeYhEPhDr5MKksWDmWacdN6RyKZ5DzaadaSKOcOPKz7MuN+cx49Ibrm5KBpw==" saltValue="7qtim4UE8yDQN8Go9i9w/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140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200000</v>
      </c>
      <c r="I10" s="94"/>
      <c r="J10" s="93">
        <v>198000</v>
      </c>
      <c r="K10" s="94">
        <v>399148</v>
      </c>
      <c r="L10" s="93">
        <v>182000</v>
      </c>
      <c r="M10" s="94">
        <v>382842</v>
      </c>
      <c r="N10" s="93">
        <v>543000</v>
      </c>
      <c r="O10" s="94">
        <v>918010</v>
      </c>
      <c r="P10" s="93">
        <f t="shared" ref="P10:P15" si="1">$H10      +$J10      +$L10      +$N10</f>
        <v>1123000</v>
      </c>
      <c r="Q10" s="94">
        <f t="shared" ref="Q10:Q15" si="2">$I10      +$K10      +$M10      +$O10</f>
        <v>1700000</v>
      </c>
      <c r="R10" s="48">
        <f t="shared" ref="R10:R15" si="3">IF(($L10      =0),0,((($N10      -$L10      )/$L10      )*100))</f>
        <v>198.35164835164835</v>
      </c>
      <c r="S10" s="49">
        <f t="shared" ref="S10:S15" si="4">IF(($M10      =0),0,((($O10      -$M10      )/$M10      )*100))</f>
        <v>139.78821550404606</v>
      </c>
      <c r="T10" s="48">
        <f t="shared" ref="T10:T14" si="5">IF(($E10      =0),0,(($P10      /$E10      )*100))</f>
        <v>66.058823529411768</v>
      </c>
      <c r="U10" s="50">
        <f t="shared" ref="U10:U14" si="6">IF(($E10      =0),0,(($Q10      /$E10      )*100))</f>
        <v>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200000</v>
      </c>
      <c r="I15" s="97">
        <f t="shared" si="7"/>
        <v>0</v>
      </c>
      <c r="J15" s="96">
        <f t="shared" si="7"/>
        <v>198000</v>
      </c>
      <c r="K15" s="97">
        <f t="shared" si="7"/>
        <v>399148</v>
      </c>
      <c r="L15" s="96">
        <f t="shared" si="7"/>
        <v>182000</v>
      </c>
      <c r="M15" s="97">
        <f t="shared" si="7"/>
        <v>382842</v>
      </c>
      <c r="N15" s="96">
        <f t="shared" si="7"/>
        <v>543000</v>
      </c>
      <c r="O15" s="97">
        <f t="shared" si="7"/>
        <v>918010</v>
      </c>
      <c r="P15" s="96">
        <f t="shared" si="1"/>
        <v>1123000</v>
      </c>
      <c r="Q15" s="97">
        <f t="shared" si="2"/>
        <v>1700000</v>
      </c>
      <c r="R15" s="52">
        <f t="shared" si="3"/>
        <v>198.35164835164835</v>
      </c>
      <c r="S15" s="53">
        <f t="shared" si="4"/>
        <v>139.78821550404606</v>
      </c>
      <c r="T15" s="52">
        <f>IF((SUM($E9:$E13))=0,0,(P15/(SUM($E9:$E13))*100))</f>
        <v>66.058823529411768</v>
      </c>
      <c r="U15" s="54">
        <f>IF((SUM($E9:$E13))=0,0,(Q15/(SUM($E9:$E13))*100))</f>
        <v>100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4138000</v>
      </c>
      <c r="C20" s="92"/>
      <c r="D20" s="92"/>
      <c r="E20" s="92">
        <f t="shared" si="8"/>
        <v>4138000</v>
      </c>
      <c r="F20" s="93">
        <v>4138000</v>
      </c>
      <c r="G20" s="94">
        <v>4138000</v>
      </c>
      <c r="H20" s="93"/>
      <c r="I20" s="94"/>
      <c r="J20" s="93">
        <v>2931000</v>
      </c>
      <c r="K20" s="94">
        <v>2199100</v>
      </c>
      <c r="L20" s="93">
        <v>786000</v>
      </c>
      <c r="M20" s="94"/>
      <c r="N20" s="93">
        <v>418000</v>
      </c>
      <c r="O20" s="94">
        <v>5834723</v>
      </c>
      <c r="P20" s="93">
        <f t="shared" si="9"/>
        <v>4135000</v>
      </c>
      <c r="Q20" s="94">
        <f t="shared" si="10"/>
        <v>8033823</v>
      </c>
      <c r="R20" s="48">
        <f t="shared" si="11"/>
        <v>-46.819338422391859</v>
      </c>
      <c r="S20" s="49">
        <f t="shared" si="12"/>
        <v>0</v>
      </c>
      <c r="T20" s="48">
        <f t="shared" si="13"/>
        <v>99.927501208313203</v>
      </c>
      <c r="U20" s="50">
        <f t="shared" si="14"/>
        <v>194.14748670855485</v>
      </c>
      <c r="V20" s="93">
        <v>962000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10812000</v>
      </c>
      <c r="D21" s="92"/>
      <c r="E21" s="92">
        <f t="shared" si="8"/>
        <v>10812000</v>
      </c>
      <c r="F21" s="93">
        <v>10812000</v>
      </c>
      <c r="G21" s="94">
        <v>10812000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4138000</v>
      </c>
      <c r="C24" s="95">
        <f>SUM(C17:C23)</f>
        <v>10812000</v>
      </c>
      <c r="D24" s="95"/>
      <c r="E24" s="95">
        <f t="shared" si="8"/>
        <v>14950000</v>
      </c>
      <c r="F24" s="96">
        <f t="shared" ref="F24:O24" si="15">SUM(F17:F23)</f>
        <v>14950000</v>
      </c>
      <c r="G24" s="97">
        <f t="shared" si="15"/>
        <v>14950000</v>
      </c>
      <c r="H24" s="96">
        <f t="shared" si="15"/>
        <v>0</v>
      </c>
      <c r="I24" s="97">
        <f t="shared" si="15"/>
        <v>0</v>
      </c>
      <c r="J24" s="96">
        <f t="shared" si="15"/>
        <v>2931000</v>
      </c>
      <c r="K24" s="97">
        <f t="shared" si="15"/>
        <v>2199100</v>
      </c>
      <c r="L24" s="96">
        <f t="shared" si="15"/>
        <v>786000</v>
      </c>
      <c r="M24" s="97">
        <f t="shared" si="15"/>
        <v>0</v>
      </c>
      <c r="N24" s="96">
        <f t="shared" si="15"/>
        <v>418000</v>
      </c>
      <c r="O24" s="97">
        <f t="shared" si="15"/>
        <v>5834723</v>
      </c>
      <c r="P24" s="96">
        <f t="shared" si="9"/>
        <v>4135000</v>
      </c>
      <c r="Q24" s="97">
        <f t="shared" si="10"/>
        <v>8033823</v>
      </c>
      <c r="R24" s="52">
        <f t="shared" si="11"/>
        <v>-46.819338422391859</v>
      </c>
      <c r="S24" s="53">
        <f t="shared" si="12"/>
        <v>0</v>
      </c>
      <c r="T24" s="52">
        <f>IF(($E24-$E19-$E23)   =0,0,($P24   /($E24-$E19-$E23)   )*100)</f>
        <v>27.658862876254179</v>
      </c>
      <c r="U24" s="54">
        <f>IF(($E24-$E19-$E23)   =0,0,($Q24   /($E24-$E19-$E23)   )*100)</f>
        <v>53.73794648829432</v>
      </c>
      <c r="V24" s="96">
        <f>SUM(V17:V23)</f>
        <v>962000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1184000</v>
      </c>
      <c r="C32" s="92">
        <v>200000</v>
      </c>
      <c r="D32" s="92"/>
      <c r="E32" s="92">
        <f>$B32      +$C32      +$D32</f>
        <v>1384000</v>
      </c>
      <c r="F32" s="93">
        <v>1384000</v>
      </c>
      <c r="G32" s="94">
        <v>1384000</v>
      </c>
      <c r="H32" s="93">
        <v>296000</v>
      </c>
      <c r="I32" s="94"/>
      <c r="J32" s="93">
        <v>532000</v>
      </c>
      <c r="K32" s="94"/>
      <c r="L32" s="93">
        <v>200000</v>
      </c>
      <c r="M32" s="94"/>
      <c r="N32" s="93"/>
      <c r="O32" s="94">
        <v>1384000</v>
      </c>
      <c r="P32" s="93">
        <f>$H32      +$J32      +$L32      +$N32</f>
        <v>1028000</v>
      </c>
      <c r="Q32" s="94">
        <f>$I32      +$K32      +$M32      +$O32</f>
        <v>1384000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74.27745664739885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1184000</v>
      </c>
      <c r="C33" s="95">
        <f>C32</f>
        <v>200000</v>
      </c>
      <c r="D33" s="95"/>
      <c r="E33" s="95">
        <f>$B33      +$C33      +$D33</f>
        <v>1384000</v>
      </c>
      <c r="F33" s="96">
        <f t="shared" ref="F33:O33" si="17">F32</f>
        <v>1384000</v>
      </c>
      <c r="G33" s="97">
        <f t="shared" si="17"/>
        <v>1384000</v>
      </c>
      <c r="H33" s="96">
        <f t="shared" si="17"/>
        <v>296000</v>
      </c>
      <c r="I33" s="97">
        <f t="shared" si="17"/>
        <v>0</v>
      </c>
      <c r="J33" s="96">
        <f t="shared" si="17"/>
        <v>532000</v>
      </c>
      <c r="K33" s="97">
        <f t="shared" si="17"/>
        <v>0</v>
      </c>
      <c r="L33" s="96">
        <f t="shared" si="17"/>
        <v>200000</v>
      </c>
      <c r="M33" s="97">
        <f t="shared" si="17"/>
        <v>0</v>
      </c>
      <c r="N33" s="96">
        <f t="shared" si="17"/>
        <v>0</v>
      </c>
      <c r="O33" s="97">
        <f t="shared" si="17"/>
        <v>1384000</v>
      </c>
      <c r="P33" s="96">
        <f>$H33      +$J33      +$L33      +$N33</f>
        <v>1028000</v>
      </c>
      <c r="Q33" s="97">
        <f>$I33      +$K33      +$M33      +$O33</f>
        <v>1384000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74.27745664739885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2618000</v>
      </c>
      <c r="C35" s="92">
        <v>2500000</v>
      </c>
      <c r="D35" s="92"/>
      <c r="E35" s="92">
        <f t="shared" ref="E35:E40" si="18">$B35      +$C35      +$D35</f>
        <v>5118000</v>
      </c>
      <c r="F35" s="93">
        <v>5118000</v>
      </c>
      <c r="G35" s="94">
        <v>5118000</v>
      </c>
      <c r="H35" s="93">
        <v>227000</v>
      </c>
      <c r="I35" s="94"/>
      <c r="J35" s="93">
        <v>1667000</v>
      </c>
      <c r="K35" s="94">
        <v>1893809</v>
      </c>
      <c r="L35" s="93">
        <v>619000</v>
      </c>
      <c r="M35" s="94">
        <v>619500</v>
      </c>
      <c r="N35" s="93">
        <v>105000</v>
      </c>
      <c r="O35" s="94">
        <v>104691</v>
      </c>
      <c r="P35" s="93">
        <f t="shared" ref="P35:P40" si="19">$H35      +$J35      +$L35      +$N35</f>
        <v>2618000</v>
      </c>
      <c r="Q35" s="94">
        <f t="shared" ref="Q35:Q40" si="20">$I35      +$K35      +$M35      +$O35</f>
        <v>2618000</v>
      </c>
      <c r="R35" s="48">
        <f t="shared" ref="R35:R40" si="21">IF(($L35      =0),0,((($N35      -$L35      )/$L35      )*100))</f>
        <v>-83.037156704361877</v>
      </c>
      <c r="S35" s="49">
        <f t="shared" ref="S35:S40" si="22">IF(($M35      =0),0,((($O35      -$M35      )/$M35      )*100))</f>
        <v>-83.100726392251815</v>
      </c>
      <c r="T35" s="48">
        <f t="shared" ref="T35:T39" si="23">IF(($E35      =0),0,(($P35      /$E35      )*100))</f>
        <v>51.152794060179765</v>
      </c>
      <c r="U35" s="50">
        <f t="shared" ref="U35:U39" si="24">IF(($E35      =0),0,(($Q35      /$E35      )*100))</f>
        <v>51.152794060179765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31598000</v>
      </c>
      <c r="C36" s="92">
        <v>-1223000</v>
      </c>
      <c r="D36" s="92"/>
      <c r="E36" s="92">
        <f t="shared" si="18"/>
        <v>30375000</v>
      </c>
      <c r="F36" s="93">
        <v>30375000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34216000</v>
      </c>
      <c r="C40" s="95">
        <f>SUM(C35:C39)</f>
        <v>1277000</v>
      </c>
      <c r="D40" s="95"/>
      <c r="E40" s="95">
        <f t="shared" si="18"/>
        <v>35493000</v>
      </c>
      <c r="F40" s="96">
        <f t="shared" ref="F40:O40" si="25">SUM(F35:F39)</f>
        <v>35493000</v>
      </c>
      <c r="G40" s="97">
        <f t="shared" si="25"/>
        <v>5118000</v>
      </c>
      <c r="H40" s="96">
        <f t="shared" si="25"/>
        <v>227000</v>
      </c>
      <c r="I40" s="97">
        <f t="shared" si="25"/>
        <v>0</v>
      </c>
      <c r="J40" s="96">
        <f t="shared" si="25"/>
        <v>1667000</v>
      </c>
      <c r="K40" s="97">
        <f t="shared" si="25"/>
        <v>1893809</v>
      </c>
      <c r="L40" s="96">
        <f t="shared" si="25"/>
        <v>619000</v>
      </c>
      <c r="M40" s="97">
        <f t="shared" si="25"/>
        <v>619500</v>
      </c>
      <c r="N40" s="96">
        <f t="shared" si="25"/>
        <v>105000</v>
      </c>
      <c r="O40" s="97">
        <f t="shared" si="25"/>
        <v>104691</v>
      </c>
      <c r="P40" s="96">
        <f t="shared" si="19"/>
        <v>2618000</v>
      </c>
      <c r="Q40" s="97">
        <f t="shared" si="20"/>
        <v>2618000</v>
      </c>
      <c r="R40" s="52">
        <f t="shared" si="21"/>
        <v>-83.037156704361877</v>
      </c>
      <c r="S40" s="53">
        <f t="shared" si="22"/>
        <v>-83.100726392251815</v>
      </c>
      <c r="T40" s="52">
        <f>IF((+$E35+$E38) =0,0,(P40   /(+$E35+$E38) )*100)</f>
        <v>51.152794060179765</v>
      </c>
      <c r="U40" s="54">
        <f>IF((+$E35+$E38) =0,0,(Q40   /(+$E35+$E38) )*100)</f>
        <v>51.152794060179765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>
        <v>324000</v>
      </c>
      <c r="D52" s="92"/>
      <c r="E52" s="92">
        <f t="shared" si="26"/>
        <v>324000</v>
      </c>
      <c r="F52" s="93">
        <v>324000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324000</v>
      </c>
      <c r="D53" s="95"/>
      <c r="E53" s="95">
        <f t="shared" si="26"/>
        <v>324000</v>
      </c>
      <c r="F53" s="96">
        <f t="shared" ref="F53:O53" si="33">SUM(F42:F52)</f>
        <v>324000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41238000</v>
      </c>
      <c r="C67" s="104">
        <f>SUM(C9:C14,C17:C23,C26:C29,C32,C35:C39,C42:C52,C55:C58,C61:C65)</f>
        <v>12613000</v>
      </c>
      <c r="D67" s="104"/>
      <c r="E67" s="104">
        <f t="shared" si="35"/>
        <v>53851000</v>
      </c>
      <c r="F67" s="105">
        <f t="shared" ref="F67:O67" si="43">SUM(F9:F14,F17:F23,F26:F29,F32,F35:F39,F42:F52,F55:F58,F61:F65)</f>
        <v>53851000</v>
      </c>
      <c r="G67" s="106">
        <f t="shared" si="43"/>
        <v>23152000</v>
      </c>
      <c r="H67" s="105">
        <f t="shared" si="43"/>
        <v>723000</v>
      </c>
      <c r="I67" s="106">
        <f t="shared" si="43"/>
        <v>0</v>
      </c>
      <c r="J67" s="105">
        <f t="shared" si="43"/>
        <v>5328000</v>
      </c>
      <c r="K67" s="106">
        <f t="shared" si="43"/>
        <v>4492057</v>
      </c>
      <c r="L67" s="105">
        <f t="shared" si="43"/>
        <v>1787000</v>
      </c>
      <c r="M67" s="106">
        <f t="shared" si="43"/>
        <v>1002342</v>
      </c>
      <c r="N67" s="105">
        <f t="shared" si="43"/>
        <v>1066000</v>
      </c>
      <c r="O67" s="106">
        <f t="shared" si="43"/>
        <v>8241424</v>
      </c>
      <c r="P67" s="105">
        <f t="shared" si="36"/>
        <v>8904000</v>
      </c>
      <c r="Q67" s="106">
        <f t="shared" si="37"/>
        <v>13735823</v>
      </c>
      <c r="R67" s="61">
        <f t="shared" si="38"/>
        <v>-40.34695019585898</v>
      </c>
      <c r="S67" s="62">
        <f t="shared" si="39"/>
        <v>722.21676832857452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38.458880442294401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59.328883033863164</v>
      </c>
      <c r="V67" s="105">
        <f>SUM(V9:V14,V17:V23,V26:V29,V32,V35:V39,V42:V52,V55:V58,V61:V65)</f>
        <v>962000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64854000</v>
      </c>
      <c r="C69" s="92">
        <v>-4338000</v>
      </c>
      <c r="D69" s="92"/>
      <c r="E69" s="92">
        <f>$B69      +$C69      +$D69</f>
        <v>60516000</v>
      </c>
      <c r="F69" s="93">
        <v>60516000</v>
      </c>
      <c r="G69" s="94">
        <v>60516000</v>
      </c>
      <c r="H69" s="93">
        <v>14845000</v>
      </c>
      <c r="I69" s="94"/>
      <c r="J69" s="93">
        <v>21913000</v>
      </c>
      <c r="K69" s="94">
        <v>35276892</v>
      </c>
      <c r="L69" s="93">
        <v>17990000</v>
      </c>
      <c r="M69" s="94">
        <v>16426198</v>
      </c>
      <c r="N69" s="93">
        <v>5768000</v>
      </c>
      <c r="O69" s="94">
        <v>8812930</v>
      </c>
      <c r="P69" s="93">
        <f>$H69      +$J69      +$L69      +$N69</f>
        <v>60516000</v>
      </c>
      <c r="Q69" s="94">
        <f>$I69      +$K69      +$M69      +$O69</f>
        <v>60516020</v>
      </c>
      <c r="R69" s="48">
        <f>IF(($L69      =0),0,((($N69      -$L69      )/$L69      )*100))</f>
        <v>-67.937743190661479</v>
      </c>
      <c r="S69" s="49">
        <f>IF(($M69      =0),0,((($O69      -$M69      )/$M69      )*100))</f>
        <v>-46.348327227030865</v>
      </c>
      <c r="T69" s="48">
        <f>IF(($E69      =0),0,(($P69      /$E69      )*100))</f>
        <v>100</v>
      </c>
      <c r="U69" s="50">
        <f>IF(($E69      =0),0,(($Q69      /$E69      )*100))</f>
        <v>100.00003304911098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64854000</v>
      </c>
      <c r="C71" s="101">
        <f>SUM(C69:C70)</f>
        <v>-4338000</v>
      </c>
      <c r="D71" s="101"/>
      <c r="E71" s="101">
        <f>$B71      +$C71      +$D71</f>
        <v>60516000</v>
      </c>
      <c r="F71" s="102">
        <f t="shared" ref="F71:O71" si="44">SUM(F69:F70)</f>
        <v>60516000</v>
      </c>
      <c r="G71" s="103">
        <f t="shared" si="44"/>
        <v>60516000</v>
      </c>
      <c r="H71" s="102">
        <f t="shared" si="44"/>
        <v>14845000</v>
      </c>
      <c r="I71" s="103">
        <f t="shared" si="44"/>
        <v>0</v>
      </c>
      <c r="J71" s="102">
        <f t="shared" si="44"/>
        <v>21913000</v>
      </c>
      <c r="K71" s="103">
        <f t="shared" si="44"/>
        <v>35276892</v>
      </c>
      <c r="L71" s="102">
        <f t="shared" si="44"/>
        <v>17990000</v>
      </c>
      <c r="M71" s="103">
        <f t="shared" si="44"/>
        <v>16426198</v>
      </c>
      <c r="N71" s="102">
        <f t="shared" si="44"/>
        <v>5768000</v>
      </c>
      <c r="O71" s="103">
        <f t="shared" si="44"/>
        <v>8812930</v>
      </c>
      <c r="P71" s="102">
        <f>$H71      +$J71      +$L71      +$N71</f>
        <v>60516000</v>
      </c>
      <c r="Q71" s="103">
        <f>$I71      +$K71      +$M71      +$O71</f>
        <v>60516020</v>
      </c>
      <c r="R71" s="57">
        <f>IF(($L71      =0),0,((($N71      -$L71      )/$L71      )*100))</f>
        <v>-67.937743190661479</v>
      </c>
      <c r="S71" s="58">
        <f>IF(($M71      =0),0,((($O71      -$M71      )/$M71      )*100))</f>
        <v>-46.348327227030865</v>
      </c>
      <c r="T71" s="57">
        <f>IF(($E69      =0),0,(($P69      /$E69      )*100))</f>
        <v>100</v>
      </c>
      <c r="U71" s="59">
        <f>IF($E69   =0,0,($Q69   /$E69 )*100)</f>
        <v>100.00003304911098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64854000</v>
      </c>
      <c r="C72" s="104">
        <f>SUM(C69:C70)</f>
        <v>-4338000</v>
      </c>
      <c r="D72" s="104"/>
      <c r="E72" s="104">
        <f>$B72      +$C72      +$D72</f>
        <v>60516000</v>
      </c>
      <c r="F72" s="105">
        <f t="shared" ref="F72:O72" si="45">SUM(F69:F70)</f>
        <v>60516000</v>
      </c>
      <c r="G72" s="106">
        <f t="shared" si="45"/>
        <v>60516000</v>
      </c>
      <c r="H72" s="105">
        <f t="shared" si="45"/>
        <v>14845000</v>
      </c>
      <c r="I72" s="106">
        <f t="shared" si="45"/>
        <v>0</v>
      </c>
      <c r="J72" s="105">
        <f t="shared" si="45"/>
        <v>21913000</v>
      </c>
      <c r="K72" s="106">
        <f t="shared" si="45"/>
        <v>35276892</v>
      </c>
      <c r="L72" s="105">
        <f t="shared" si="45"/>
        <v>17990000</v>
      </c>
      <c r="M72" s="106">
        <f t="shared" si="45"/>
        <v>16426198</v>
      </c>
      <c r="N72" s="105">
        <f t="shared" si="45"/>
        <v>5768000</v>
      </c>
      <c r="O72" s="106">
        <f t="shared" si="45"/>
        <v>8812930</v>
      </c>
      <c r="P72" s="105">
        <f>$H72      +$J72      +$L72      +$N72</f>
        <v>60516000</v>
      </c>
      <c r="Q72" s="106">
        <f>$I72      +$K72      +$M72      +$O72</f>
        <v>60516020</v>
      </c>
      <c r="R72" s="61">
        <f>IF(($L72      =0),0,((($N72      -$L72      )/$L72      )*100))</f>
        <v>-67.937743190661479</v>
      </c>
      <c r="S72" s="62">
        <f>IF(($M72      =0),0,((($O72      -$M72      )/$M72      )*100))</f>
        <v>-46.348327227030865</v>
      </c>
      <c r="T72" s="61">
        <f>IF(($E69      =0),0,(($P69      /$E69      )*100))</f>
        <v>100</v>
      </c>
      <c r="U72" s="65">
        <f>IF($E69   =0,0,($Q69   /$E69 )*100)</f>
        <v>100.00003304911098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106092000</v>
      </c>
      <c r="C73" s="104">
        <f>SUM(C9:C14,C17:C23,C26:C29,C32,C35:C39,C42:C52,C55:C58,C61:C65,C69:C70)</f>
        <v>8275000</v>
      </c>
      <c r="D73" s="104"/>
      <c r="E73" s="104">
        <f>$B73      +$C73      +$D73</f>
        <v>114367000</v>
      </c>
      <c r="F73" s="105">
        <f t="shared" ref="F73:O73" si="46">SUM(F9:F14,F17:F23,F26:F29,F32,F35:F39,F42:F52,F55:F58,F61:F65,F69:F70)</f>
        <v>114367000</v>
      </c>
      <c r="G73" s="106">
        <f t="shared" si="46"/>
        <v>83668000</v>
      </c>
      <c r="H73" s="105">
        <f t="shared" si="46"/>
        <v>15568000</v>
      </c>
      <c r="I73" s="106">
        <f t="shared" si="46"/>
        <v>0</v>
      </c>
      <c r="J73" s="105">
        <f t="shared" si="46"/>
        <v>27241000</v>
      </c>
      <c r="K73" s="106">
        <f t="shared" si="46"/>
        <v>39768949</v>
      </c>
      <c r="L73" s="105">
        <f t="shared" si="46"/>
        <v>19777000</v>
      </c>
      <c r="M73" s="106">
        <f t="shared" si="46"/>
        <v>17428540</v>
      </c>
      <c r="N73" s="105">
        <f t="shared" si="46"/>
        <v>6834000</v>
      </c>
      <c r="O73" s="106">
        <f t="shared" si="46"/>
        <v>17054354</v>
      </c>
      <c r="P73" s="105">
        <f>$H73      +$J73      +$L73      +$N73</f>
        <v>69420000</v>
      </c>
      <c r="Q73" s="106">
        <f>$I73      +$K73      +$M73      +$O73</f>
        <v>74251843</v>
      </c>
      <c r="R73" s="61">
        <f>IF(($L73      =0),0,((($N73      -$L73      )/$L73      )*100))</f>
        <v>-65.44470849977246</v>
      </c>
      <c r="S73" s="62">
        <f>IF(($M73      =0),0,((($O73      -$M73      )/$M73      )*100))</f>
        <v>-2.1469727240491747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82.970789310130513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88.745808433331746</v>
      </c>
      <c r="V73" s="105">
        <f>SUM(V9:V14,V17:V23,V26:V29,V32,V35:V39,V42:V52,V55:V58,V61:V65,V69:V70)</f>
        <v>962000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ulKxzrxR5n6tvnAyRIfBdU3ftz8WfTRSNoT8DAlMXMMYzm1FasGfcw2+UYjhYF510LwQlhT/U69ezC7j1w7qpA==" saltValue="bjtSLzjQDJK85snLS+G7f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141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392000</v>
      </c>
      <c r="I10" s="94">
        <v>125001</v>
      </c>
      <c r="J10" s="93">
        <v>436000</v>
      </c>
      <c r="K10" s="94">
        <v>479022</v>
      </c>
      <c r="L10" s="93">
        <v>1729000</v>
      </c>
      <c r="M10" s="94">
        <v>2140047</v>
      </c>
      <c r="N10" s="93">
        <v>50000</v>
      </c>
      <c r="O10" s="94">
        <v>260721</v>
      </c>
      <c r="P10" s="93">
        <f t="shared" ref="P10:P15" si="1">$H10      +$J10      +$L10      +$N10</f>
        <v>2607000</v>
      </c>
      <c r="Q10" s="94">
        <f t="shared" ref="Q10:Q15" si="2">$I10      +$K10      +$M10      +$O10</f>
        <v>3004791</v>
      </c>
      <c r="R10" s="48">
        <f t="shared" ref="R10:R15" si="3">IF(($L10      =0),0,((($N10      -$L10      )/$L10      )*100))</f>
        <v>-97.108155002891849</v>
      </c>
      <c r="S10" s="49">
        <f t="shared" ref="S10:S15" si="4">IF(($M10      =0),0,((($O10      -$M10      )/$M10      )*100))</f>
        <v>-87.817043270544985</v>
      </c>
      <c r="T10" s="48">
        <f t="shared" ref="T10:T14" si="5">IF(($E10      =0),0,(($P10      /$E10      )*100))</f>
        <v>98.377358490566039</v>
      </c>
      <c r="U10" s="50">
        <f t="shared" ref="U10:U14" si="6">IF(($E10      =0),0,(($Q10      /$E10      )*100))</f>
        <v>113.3883396226415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392000</v>
      </c>
      <c r="I15" s="97">
        <f t="shared" si="7"/>
        <v>125001</v>
      </c>
      <c r="J15" s="96">
        <f t="shared" si="7"/>
        <v>436000</v>
      </c>
      <c r="K15" s="97">
        <f t="shared" si="7"/>
        <v>479022</v>
      </c>
      <c r="L15" s="96">
        <f t="shared" si="7"/>
        <v>1729000</v>
      </c>
      <c r="M15" s="97">
        <f t="shared" si="7"/>
        <v>2140047</v>
      </c>
      <c r="N15" s="96">
        <f t="shared" si="7"/>
        <v>50000</v>
      </c>
      <c r="O15" s="97">
        <f t="shared" si="7"/>
        <v>260721</v>
      </c>
      <c r="P15" s="96">
        <f t="shared" si="1"/>
        <v>2607000</v>
      </c>
      <c r="Q15" s="97">
        <f t="shared" si="2"/>
        <v>3004791</v>
      </c>
      <c r="R15" s="52">
        <f t="shared" si="3"/>
        <v>-97.108155002891849</v>
      </c>
      <c r="S15" s="53">
        <f t="shared" si="4"/>
        <v>-87.817043270544985</v>
      </c>
      <c r="T15" s="52">
        <f>IF((SUM($E9:$E13))=0,0,(P15/(SUM($E9:$E13))*100))</f>
        <v>98.377358490566039</v>
      </c>
      <c r="U15" s="54">
        <f>IF((SUM($E9:$E13))=0,0,(Q15/(SUM($E9:$E13))*100))</f>
        <v>113.3883396226415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20530000</v>
      </c>
      <c r="C20" s="92"/>
      <c r="D20" s="92"/>
      <c r="E20" s="92">
        <f t="shared" si="8"/>
        <v>20530000</v>
      </c>
      <c r="F20" s="93">
        <v>20530000</v>
      </c>
      <c r="G20" s="94">
        <v>20530000</v>
      </c>
      <c r="H20" s="93"/>
      <c r="I20" s="94"/>
      <c r="J20" s="93">
        <v>4250000</v>
      </c>
      <c r="K20" s="94"/>
      <c r="L20" s="93">
        <v>2852000</v>
      </c>
      <c r="M20" s="94">
        <v>9611457</v>
      </c>
      <c r="N20" s="93">
        <v>6992000</v>
      </c>
      <c r="O20" s="94"/>
      <c r="P20" s="93">
        <f t="shared" si="9"/>
        <v>14094000</v>
      </c>
      <c r="Q20" s="94">
        <f t="shared" si="10"/>
        <v>9611457</v>
      </c>
      <c r="R20" s="48">
        <f t="shared" si="11"/>
        <v>145.16129032258064</v>
      </c>
      <c r="S20" s="49">
        <f t="shared" si="12"/>
        <v>-100</v>
      </c>
      <c r="T20" s="48">
        <f t="shared" si="13"/>
        <v>68.650754992693621</v>
      </c>
      <c r="U20" s="50">
        <f t="shared" si="14"/>
        <v>46.816643935703851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34161000</v>
      </c>
      <c r="D21" s="92"/>
      <c r="E21" s="92">
        <f t="shared" si="8"/>
        <v>34161000</v>
      </c>
      <c r="F21" s="93">
        <v>34161000</v>
      </c>
      <c r="G21" s="94">
        <v>34161000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20530000</v>
      </c>
      <c r="C24" s="95">
        <f>SUM(C17:C23)</f>
        <v>34161000</v>
      </c>
      <c r="D24" s="95"/>
      <c r="E24" s="95">
        <f t="shared" si="8"/>
        <v>54691000</v>
      </c>
      <c r="F24" s="96">
        <f t="shared" ref="F24:O24" si="15">SUM(F17:F23)</f>
        <v>54691000</v>
      </c>
      <c r="G24" s="97">
        <f t="shared" si="15"/>
        <v>54691000</v>
      </c>
      <c r="H24" s="96">
        <f t="shared" si="15"/>
        <v>0</v>
      </c>
      <c r="I24" s="97">
        <f t="shared" si="15"/>
        <v>0</v>
      </c>
      <c r="J24" s="96">
        <f t="shared" si="15"/>
        <v>4250000</v>
      </c>
      <c r="K24" s="97">
        <f t="shared" si="15"/>
        <v>0</v>
      </c>
      <c r="L24" s="96">
        <f t="shared" si="15"/>
        <v>2852000</v>
      </c>
      <c r="M24" s="97">
        <f t="shared" si="15"/>
        <v>9611457</v>
      </c>
      <c r="N24" s="96">
        <f t="shared" si="15"/>
        <v>6992000</v>
      </c>
      <c r="O24" s="97">
        <f t="shared" si="15"/>
        <v>0</v>
      </c>
      <c r="P24" s="96">
        <f t="shared" si="9"/>
        <v>14094000</v>
      </c>
      <c r="Q24" s="97">
        <f t="shared" si="10"/>
        <v>9611457</v>
      </c>
      <c r="R24" s="52">
        <f t="shared" si="11"/>
        <v>145.16129032258064</v>
      </c>
      <c r="S24" s="53">
        <f t="shared" si="12"/>
        <v>-100</v>
      </c>
      <c r="T24" s="52">
        <f>IF(($E24-$E19-$E23)   =0,0,($P24   /($E24-$E19-$E23)   )*100)</f>
        <v>25.770236419154891</v>
      </c>
      <c r="U24" s="54">
        <f>IF(($E24-$E19-$E23)   =0,0,($Q24   /($E24-$E19-$E23)   )*100)</f>
        <v>17.574110914044358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1555000</v>
      </c>
      <c r="C32" s="92">
        <v>250000</v>
      </c>
      <c r="D32" s="92"/>
      <c r="E32" s="92">
        <f>$B32      +$C32      +$D32</f>
        <v>1805000</v>
      </c>
      <c r="F32" s="93">
        <v>1805000</v>
      </c>
      <c r="G32" s="94">
        <v>1805000</v>
      </c>
      <c r="H32" s="93">
        <v>639000</v>
      </c>
      <c r="I32" s="94">
        <v>625838</v>
      </c>
      <c r="J32" s="93">
        <v>449000</v>
      </c>
      <c r="K32" s="94">
        <v>256969</v>
      </c>
      <c r="L32" s="93">
        <v>299000</v>
      </c>
      <c r="M32" s="94">
        <v>666153</v>
      </c>
      <c r="N32" s="93">
        <v>250000</v>
      </c>
      <c r="O32" s="94">
        <v>255654</v>
      </c>
      <c r="P32" s="93">
        <f>$H32      +$J32      +$L32      +$N32</f>
        <v>1637000</v>
      </c>
      <c r="Q32" s="94">
        <f>$I32      +$K32      +$M32      +$O32</f>
        <v>1804614</v>
      </c>
      <c r="R32" s="48">
        <f>IF(($L32      =0),0,((($N32      -$L32      )/$L32      )*100))</f>
        <v>-16.387959866220736</v>
      </c>
      <c r="S32" s="49">
        <f>IF(($M32      =0),0,((($O32      -$M32      )/$M32      )*100))</f>
        <v>-61.622330005269056</v>
      </c>
      <c r="T32" s="48">
        <f>IF(($E32      =0),0,(($P32      /$E32      )*100))</f>
        <v>90.692520775623265</v>
      </c>
      <c r="U32" s="50">
        <f>IF(($E32      =0),0,(($Q32      /$E32      )*100))</f>
        <v>99.978614958448759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1555000</v>
      </c>
      <c r="C33" s="95">
        <f>C32</f>
        <v>250000</v>
      </c>
      <c r="D33" s="95"/>
      <c r="E33" s="95">
        <f>$B33      +$C33      +$D33</f>
        <v>1805000</v>
      </c>
      <c r="F33" s="96">
        <f t="shared" ref="F33:O33" si="17">F32</f>
        <v>1805000</v>
      </c>
      <c r="G33" s="97">
        <f t="shared" si="17"/>
        <v>1805000</v>
      </c>
      <c r="H33" s="96">
        <f t="shared" si="17"/>
        <v>639000</v>
      </c>
      <c r="I33" s="97">
        <f t="shared" si="17"/>
        <v>625838</v>
      </c>
      <c r="J33" s="96">
        <f t="shared" si="17"/>
        <v>449000</v>
      </c>
      <c r="K33" s="97">
        <f t="shared" si="17"/>
        <v>256969</v>
      </c>
      <c r="L33" s="96">
        <f t="shared" si="17"/>
        <v>299000</v>
      </c>
      <c r="M33" s="97">
        <f t="shared" si="17"/>
        <v>666153</v>
      </c>
      <c r="N33" s="96">
        <f t="shared" si="17"/>
        <v>250000</v>
      </c>
      <c r="O33" s="97">
        <f t="shared" si="17"/>
        <v>255654</v>
      </c>
      <c r="P33" s="96">
        <f>$H33      +$J33      +$L33      +$N33</f>
        <v>1637000</v>
      </c>
      <c r="Q33" s="97">
        <f>$I33      +$K33      +$M33      +$O33</f>
        <v>1804614</v>
      </c>
      <c r="R33" s="52">
        <f>IF(($L33      =0),0,((($N33      -$L33      )/$L33      )*100))</f>
        <v>-16.387959866220736</v>
      </c>
      <c r="S33" s="53">
        <f>IF(($M33      =0),0,((($O33      -$M33      )/$M33      )*100))</f>
        <v>-61.622330005269056</v>
      </c>
      <c r="T33" s="52">
        <f>IF($E33   =0,0,($P33   /$E33   )*100)</f>
        <v>90.692520775623265</v>
      </c>
      <c r="U33" s="54">
        <f>IF($E33   =0,0,($Q33   /$E33   )*100)</f>
        <v>99.978614958448759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26768000</v>
      </c>
      <c r="C35" s="92">
        <v>-2400000</v>
      </c>
      <c r="D35" s="92"/>
      <c r="E35" s="92">
        <f t="shared" ref="E35:E40" si="18">$B35      +$C35      +$D35</f>
        <v>24368000</v>
      </c>
      <c r="F35" s="93">
        <v>24368000</v>
      </c>
      <c r="G35" s="94">
        <v>24368000</v>
      </c>
      <c r="H35" s="93">
        <v>2620000</v>
      </c>
      <c r="I35" s="94">
        <v>4774179</v>
      </c>
      <c r="J35" s="93">
        <v>13099000</v>
      </c>
      <c r="K35" s="94">
        <v>8955656</v>
      </c>
      <c r="L35" s="93">
        <v>2765000</v>
      </c>
      <c r="M35" s="94">
        <v>5980222</v>
      </c>
      <c r="N35" s="93">
        <v>5884000</v>
      </c>
      <c r="O35" s="94">
        <v>4677944</v>
      </c>
      <c r="P35" s="93">
        <f t="shared" ref="P35:P40" si="19">$H35      +$J35      +$L35      +$N35</f>
        <v>24368000</v>
      </c>
      <c r="Q35" s="94">
        <f t="shared" ref="Q35:Q40" si="20">$I35      +$K35      +$M35      +$O35</f>
        <v>24388001</v>
      </c>
      <c r="R35" s="48">
        <f t="shared" ref="R35:R40" si="21">IF(($L35      =0),0,((($N35      -$L35      )/$L35      )*100))</f>
        <v>112.80289330922241</v>
      </c>
      <c r="S35" s="49">
        <f t="shared" ref="S35:S40" si="22">IF(($M35      =0),0,((($O35      -$M35      )/$M35      )*100))</f>
        <v>-21.776415658147808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100.08207895600788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21329000</v>
      </c>
      <c r="C36" s="92">
        <v>-1887000</v>
      </c>
      <c r="D36" s="92"/>
      <c r="E36" s="92">
        <f t="shared" si="18"/>
        <v>19442000</v>
      </c>
      <c r="F36" s="93">
        <v>19442000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48097000</v>
      </c>
      <c r="C40" s="95">
        <f>SUM(C35:C39)</f>
        <v>-4287000</v>
      </c>
      <c r="D40" s="95"/>
      <c r="E40" s="95">
        <f t="shared" si="18"/>
        <v>43810000</v>
      </c>
      <c r="F40" s="96">
        <f t="shared" ref="F40:O40" si="25">SUM(F35:F39)</f>
        <v>43810000</v>
      </c>
      <c r="G40" s="97">
        <f t="shared" si="25"/>
        <v>24368000</v>
      </c>
      <c r="H40" s="96">
        <f t="shared" si="25"/>
        <v>2620000</v>
      </c>
      <c r="I40" s="97">
        <f t="shared" si="25"/>
        <v>4774179</v>
      </c>
      <c r="J40" s="96">
        <f t="shared" si="25"/>
        <v>13099000</v>
      </c>
      <c r="K40" s="97">
        <f t="shared" si="25"/>
        <v>8955656</v>
      </c>
      <c r="L40" s="96">
        <f t="shared" si="25"/>
        <v>2765000</v>
      </c>
      <c r="M40" s="97">
        <f t="shared" si="25"/>
        <v>5980222</v>
      </c>
      <c r="N40" s="96">
        <f t="shared" si="25"/>
        <v>5884000</v>
      </c>
      <c r="O40" s="97">
        <f t="shared" si="25"/>
        <v>4677944</v>
      </c>
      <c r="P40" s="96">
        <f t="shared" si="19"/>
        <v>24368000</v>
      </c>
      <c r="Q40" s="97">
        <f t="shared" si="20"/>
        <v>24388001</v>
      </c>
      <c r="R40" s="52">
        <f t="shared" si="21"/>
        <v>112.80289330922241</v>
      </c>
      <c r="S40" s="53">
        <f t="shared" si="22"/>
        <v>-21.776415658147808</v>
      </c>
      <c r="T40" s="52">
        <f>IF((+$E35+$E38) =0,0,(P40   /(+$E35+$E38) )*100)</f>
        <v>100</v>
      </c>
      <c r="U40" s="54">
        <f>IF((+$E35+$E38) =0,0,(Q40   /(+$E35+$E38) )*100)</f>
        <v>100.08207895600788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72832000</v>
      </c>
      <c r="C67" s="104">
        <f>SUM(C9:C14,C17:C23,C26:C29,C32,C35:C39,C42:C52,C55:C58,C61:C65)</f>
        <v>30124000</v>
      </c>
      <c r="D67" s="104"/>
      <c r="E67" s="104">
        <f t="shared" si="35"/>
        <v>102956000</v>
      </c>
      <c r="F67" s="105">
        <f t="shared" ref="F67:O67" si="43">SUM(F9:F14,F17:F23,F26:F29,F32,F35:F39,F42:F52,F55:F58,F61:F65)</f>
        <v>102956000</v>
      </c>
      <c r="G67" s="106">
        <f t="shared" si="43"/>
        <v>83514000</v>
      </c>
      <c r="H67" s="105">
        <f t="shared" si="43"/>
        <v>3651000</v>
      </c>
      <c r="I67" s="106">
        <f t="shared" si="43"/>
        <v>5525018</v>
      </c>
      <c r="J67" s="105">
        <f t="shared" si="43"/>
        <v>18234000</v>
      </c>
      <c r="K67" s="106">
        <f t="shared" si="43"/>
        <v>9691647</v>
      </c>
      <c r="L67" s="105">
        <f t="shared" si="43"/>
        <v>7645000</v>
      </c>
      <c r="M67" s="106">
        <f t="shared" si="43"/>
        <v>18397879</v>
      </c>
      <c r="N67" s="105">
        <f t="shared" si="43"/>
        <v>13176000</v>
      </c>
      <c r="O67" s="106">
        <f t="shared" si="43"/>
        <v>5194319</v>
      </c>
      <c r="P67" s="105">
        <f t="shared" si="36"/>
        <v>42706000</v>
      </c>
      <c r="Q67" s="106">
        <f t="shared" si="37"/>
        <v>38808863</v>
      </c>
      <c r="R67" s="61">
        <f t="shared" si="38"/>
        <v>72.347939829954228</v>
      </c>
      <c r="S67" s="62">
        <f t="shared" si="39"/>
        <v>-71.766750939062049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51.136336422635729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46.469888880906197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48979000</v>
      </c>
      <c r="C69" s="92">
        <v>-3276000</v>
      </c>
      <c r="D69" s="92"/>
      <c r="E69" s="92">
        <f>$B69      +$C69      +$D69</f>
        <v>45703000</v>
      </c>
      <c r="F69" s="93">
        <v>45703000</v>
      </c>
      <c r="G69" s="94">
        <v>45703000</v>
      </c>
      <c r="H69" s="93">
        <v>2228000</v>
      </c>
      <c r="I69" s="94">
        <v>1414638</v>
      </c>
      <c r="J69" s="93">
        <v>19359000</v>
      </c>
      <c r="K69" s="94">
        <v>11756446</v>
      </c>
      <c r="L69" s="93">
        <v>5921000</v>
      </c>
      <c r="M69" s="94">
        <v>9037907</v>
      </c>
      <c r="N69" s="93">
        <v>12431000</v>
      </c>
      <c r="O69" s="94">
        <v>10996598</v>
      </c>
      <c r="P69" s="93">
        <f>$H69      +$J69      +$L69      +$N69</f>
        <v>39939000</v>
      </c>
      <c r="Q69" s="94">
        <f>$I69      +$K69      +$M69      +$O69</f>
        <v>33205589</v>
      </c>
      <c r="R69" s="48">
        <f>IF(($L69      =0),0,((($N69      -$L69      )/$L69      )*100))</f>
        <v>109.94764397905759</v>
      </c>
      <c r="S69" s="49">
        <f>IF(($M69      =0),0,((($O69      -$M69      )/$M69      )*100))</f>
        <v>21.671953473298629</v>
      </c>
      <c r="T69" s="48">
        <f>IF(($E69      =0),0,(($P69      /$E69      )*100))</f>
        <v>87.388136446185143</v>
      </c>
      <c r="U69" s="50">
        <f>IF(($E69      =0),0,(($Q69      /$E69      )*100))</f>
        <v>72.655162680786816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48979000</v>
      </c>
      <c r="C71" s="101">
        <f>SUM(C69:C70)</f>
        <v>-3276000</v>
      </c>
      <c r="D71" s="101"/>
      <c r="E71" s="101">
        <f>$B71      +$C71      +$D71</f>
        <v>45703000</v>
      </c>
      <c r="F71" s="102">
        <f t="shared" ref="F71:O71" si="44">SUM(F69:F70)</f>
        <v>45703000</v>
      </c>
      <c r="G71" s="103">
        <f t="shared" si="44"/>
        <v>45703000</v>
      </c>
      <c r="H71" s="102">
        <f t="shared" si="44"/>
        <v>2228000</v>
      </c>
      <c r="I71" s="103">
        <f t="shared" si="44"/>
        <v>1414638</v>
      </c>
      <c r="J71" s="102">
        <f t="shared" si="44"/>
        <v>19359000</v>
      </c>
      <c r="K71" s="103">
        <f t="shared" si="44"/>
        <v>11756446</v>
      </c>
      <c r="L71" s="102">
        <f t="shared" si="44"/>
        <v>5921000</v>
      </c>
      <c r="M71" s="103">
        <f t="shared" si="44"/>
        <v>9037907</v>
      </c>
      <c r="N71" s="102">
        <f t="shared" si="44"/>
        <v>12431000</v>
      </c>
      <c r="O71" s="103">
        <f t="shared" si="44"/>
        <v>10996598</v>
      </c>
      <c r="P71" s="102">
        <f>$H71      +$J71      +$L71      +$N71</f>
        <v>39939000</v>
      </c>
      <c r="Q71" s="103">
        <f>$I71      +$K71      +$M71      +$O71</f>
        <v>33205589</v>
      </c>
      <c r="R71" s="57">
        <f>IF(($L71      =0),0,((($N71      -$L71      )/$L71      )*100))</f>
        <v>109.94764397905759</v>
      </c>
      <c r="S71" s="58">
        <f>IF(($M71      =0),0,((($O71      -$M71      )/$M71      )*100))</f>
        <v>21.671953473298629</v>
      </c>
      <c r="T71" s="57">
        <f>IF(($E69      =0),0,(($P69      /$E69      )*100))</f>
        <v>87.388136446185143</v>
      </c>
      <c r="U71" s="59">
        <f>IF($E69   =0,0,($Q69   /$E69 )*100)</f>
        <v>72.655162680786816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48979000</v>
      </c>
      <c r="C72" s="104">
        <f>SUM(C69:C70)</f>
        <v>-3276000</v>
      </c>
      <c r="D72" s="104"/>
      <c r="E72" s="104">
        <f>$B72      +$C72      +$D72</f>
        <v>45703000</v>
      </c>
      <c r="F72" s="105">
        <f t="shared" ref="F72:O72" si="45">SUM(F69:F70)</f>
        <v>45703000</v>
      </c>
      <c r="G72" s="106">
        <f t="shared" si="45"/>
        <v>45703000</v>
      </c>
      <c r="H72" s="105">
        <f t="shared" si="45"/>
        <v>2228000</v>
      </c>
      <c r="I72" s="106">
        <f t="shared" si="45"/>
        <v>1414638</v>
      </c>
      <c r="J72" s="105">
        <f t="shared" si="45"/>
        <v>19359000</v>
      </c>
      <c r="K72" s="106">
        <f t="shared" si="45"/>
        <v>11756446</v>
      </c>
      <c r="L72" s="105">
        <f t="shared" si="45"/>
        <v>5921000</v>
      </c>
      <c r="M72" s="106">
        <f t="shared" si="45"/>
        <v>9037907</v>
      </c>
      <c r="N72" s="105">
        <f t="shared" si="45"/>
        <v>12431000</v>
      </c>
      <c r="O72" s="106">
        <f t="shared" si="45"/>
        <v>10996598</v>
      </c>
      <c r="P72" s="105">
        <f>$H72      +$J72      +$L72      +$N72</f>
        <v>39939000</v>
      </c>
      <c r="Q72" s="106">
        <f>$I72      +$K72      +$M72      +$O72</f>
        <v>33205589</v>
      </c>
      <c r="R72" s="61">
        <f>IF(($L72      =0),0,((($N72      -$L72      )/$L72      )*100))</f>
        <v>109.94764397905759</v>
      </c>
      <c r="S72" s="62">
        <f>IF(($M72      =0),0,((($O72      -$M72      )/$M72      )*100))</f>
        <v>21.671953473298629</v>
      </c>
      <c r="T72" s="61">
        <f>IF(($E69      =0),0,(($P69      /$E69      )*100))</f>
        <v>87.388136446185143</v>
      </c>
      <c r="U72" s="65">
        <f>IF($E69   =0,0,($Q69   /$E69 )*100)</f>
        <v>72.655162680786816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121811000</v>
      </c>
      <c r="C73" s="104">
        <f>SUM(C9:C14,C17:C23,C26:C29,C32,C35:C39,C42:C52,C55:C58,C61:C65,C69:C70)</f>
        <v>26848000</v>
      </c>
      <c r="D73" s="104"/>
      <c r="E73" s="104">
        <f>$B73      +$C73      +$D73</f>
        <v>148659000</v>
      </c>
      <c r="F73" s="105">
        <f t="shared" ref="F73:O73" si="46">SUM(F9:F14,F17:F23,F26:F29,F32,F35:F39,F42:F52,F55:F58,F61:F65,F69:F70)</f>
        <v>148659000</v>
      </c>
      <c r="G73" s="106">
        <f t="shared" si="46"/>
        <v>129217000</v>
      </c>
      <c r="H73" s="105">
        <f t="shared" si="46"/>
        <v>5879000</v>
      </c>
      <c r="I73" s="106">
        <f t="shared" si="46"/>
        <v>6939656</v>
      </c>
      <c r="J73" s="105">
        <f t="shared" si="46"/>
        <v>37593000</v>
      </c>
      <c r="K73" s="106">
        <f t="shared" si="46"/>
        <v>21448093</v>
      </c>
      <c r="L73" s="105">
        <f t="shared" si="46"/>
        <v>13566000</v>
      </c>
      <c r="M73" s="106">
        <f t="shared" si="46"/>
        <v>27435786</v>
      </c>
      <c r="N73" s="105">
        <f t="shared" si="46"/>
        <v>25607000</v>
      </c>
      <c r="O73" s="106">
        <f t="shared" si="46"/>
        <v>16190917</v>
      </c>
      <c r="P73" s="105">
        <f>$H73      +$J73      +$L73      +$N73</f>
        <v>82645000</v>
      </c>
      <c r="Q73" s="106">
        <f>$I73      +$K73      +$M73      +$O73</f>
        <v>72014452</v>
      </c>
      <c r="R73" s="61">
        <f>IF(($L73      =0),0,((($N73      -$L73      )/$L73      )*100))</f>
        <v>88.758661359280552</v>
      </c>
      <c r="S73" s="62">
        <f>IF(($M73      =0),0,((($O73      -$M73      )/$M73      )*100))</f>
        <v>-40.986137594162599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63.958302700109115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55.731406858230727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sJLEe15AD3CvHsep+ek2vL2RsWEgjQXlT+1KfsqpsSjuzSvzQMr1sF6Y1j7SuMTC5pr/qNwpPzvUJ3ESKKYfNQ==" saltValue="wWJVg4Ta1DnK85YziNhDP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142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1650000</v>
      </c>
      <c r="C10" s="92"/>
      <c r="D10" s="92"/>
      <c r="E10" s="92">
        <f t="shared" ref="E10:E15" si="0">$B10      +$C10      +$D10</f>
        <v>1650000</v>
      </c>
      <c r="F10" s="93">
        <v>1650000</v>
      </c>
      <c r="G10" s="94">
        <v>1650000</v>
      </c>
      <c r="H10" s="93">
        <v>50000</v>
      </c>
      <c r="I10" s="94">
        <v>395111</v>
      </c>
      <c r="J10" s="93">
        <v>1089000</v>
      </c>
      <c r="K10" s="94">
        <v>542214</v>
      </c>
      <c r="L10" s="93">
        <v>199000</v>
      </c>
      <c r="M10" s="94">
        <v>199053</v>
      </c>
      <c r="N10" s="93">
        <v>263000</v>
      </c>
      <c r="O10" s="94">
        <v>183082</v>
      </c>
      <c r="P10" s="93">
        <f t="shared" ref="P10:P15" si="1">$H10      +$J10      +$L10      +$N10</f>
        <v>1601000</v>
      </c>
      <c r="Q10" s="94">
        <f t="shared" ref="Q10:Q15" si="2">$I10      +$K10      +$M10      +$O10</f>
        <v>1319460</v>
      </c>
      <c r="R10" s="48">
        <f t="shared" ref="R10:R15" si="3">IF(($L10      =0),0,((($N10      -$L10      )/$L10      )*100))</f>
        <v>32.1608040201005</v>
      </c>
      <c r="S10" s="49">
        <f t="shared" ref="S10:S15" si="4">IF(($M10      =0),0,((($O10      -$M10      )/$M10      )*100))</f>
        <v>-8.0234912309786832</v>
      </c>
      <c r="T10" s="48">
        <f t="shared" ref="T10:T14" si="5">IF(($E10      =0),0,(($P10      /$E10      )*100))</f>
        <v>97.030303030303031</v>
      </c>
      <c r="U10" s="50">
        <f t="shared" ref="U10:U14" si="6">IF(($E10      =0),0,(($Q10      /$E10      )*100))</f>
        <v>79.967272727272729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2000000</v>
      </c>
      <c r="C13" s="92">
        <v>-2000000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>
        <v>10000</v>
      </c>
      <c r="D14" s="92"/>
      <c r="E14" s="92">
        <f t="shared" si="0"/>
        <v>110000</v>
      </c>
      <c r="F14" s="93">
        <v>110000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3750000</v>
      </c>
      <c r="C15" s="95">
        <f>SUM(C9:C14)</f>
        <v>-1990000</v>
      </c>
      <c r="D15" s="95"/>
      <c r="E15" s="95">
        <f t="shared" si="0"/>
        <v>1760000</v>
      </c>
      <c r="F15" s="96">
        <f t="shared" ref="F15:O15" si="7">SUM(F9:F14)</f>
        <v>1760000</v>
      </c>
      <c r="G15" s="97">
        <f t="shared" si="7"/>
        <v>1650000</v>
      </c>
      <c r="H15" s="96">
        <f t="shared" si="7"/>
        <v>50000</v>
      </c>
      <c r="I15" s="97">
        <f t="shared" si="7"/>
        <v>395111</v>
      </c>
      <c r="J15" s="96">
        <f t="shared" si="7"/>
        <v>1089000</v>
      </c>
      <c r="K15" s="97">
        <f t="shared" si="7"/>
        <v>542214</v>
      </c>
      <c r="L15" s="96">
        <f t="shared" si="7"/>
        <v>199000</v>
      </c>
      <c r="M15" s="97">
        <f t="shared" si="7"/>
        <v>199053</v>
      </c>
      <c r="N15" s="96">
        <f t="shared" si="7"/>
        <v>263000</v>
      </c>
      <c r="O15" s="97">
        <f t="shared" si="7"/>
        <v>183082</v>
      </c>
      <c r="P15" s="96">
        <f t="shared" si="1"/>
        <v>1601000</v>
      </c>
      <c r="Q15" s="97">
        <f t="shared" si="2"/>
        <v>1319460</v>
      </c>
      <c r="R15" s="52">
        <f t="shared" si="3"/>
        <v>32.1608040201005</v>
      </c>
      <c r="S15" s="53">
        <f t="shared" si="4"/>
        <v>-8.0234912309786832</v>
      </c>
      <c r="T15" s="52">
        <f>IF((SUM($E9:$E13))=0,0,(P15/(SUM($E9:$E13))*100))</f>
        <v>97.030303030303031</v>
      </c>
      <c r="U15" s="54">
        <f>IF((SUM($E9:$E13))=0,0,(Q15/(SUM($E9:$E13))*100))</f>
        <v>79.967272727272729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4600000</v>
      </c>
      <c r="C20" s="92"/>
      <c r="D20" s="92"/>
      <c r="E20" s="92">
        <f t="shared" si="8"/>
        <v>4600000</v>
      </c>
      <c r="F20" s="93">
        <v>4600000</v>
      </c>
      <c r="G20" s="94">
        <v>4600000</v>
      </c>
      <c r="H20" s="93">
        <v>2725000</v>
      </c>
      <c r="I20" s="94"/>
      <c r="J20" s="93">
        <v>1868000</v>
      </c>
      <c r="K20" s="94"/>
      <c r="L20" s="93"/>
      <c r="M20" s="94"/>
      <c r="N20" s="93"/>
      <c r="O20" s="94">
        <v>9766048</v>
      </c>
      <c r="P20" s="93">
        <f t="shared" si="9"/>
        <v>4593000</v>
      </c>
      <c r="Q20" s="94">
        <f t="shared" si="10"/>
        <v>9766048</v>
      </c>
      <c r="R20" s="48">
        <f t="shared" si="11"/>
        <v>0</v>
      </c>
      <c r="S20" s="49">
        <f t="shared" si="12"/>
        <v>0</v>
      </c>
      <c r="T20" s="48">
        <f t="shared" si="13"/>
        <v>99.84782608695653</v>
      </c>
      <c r="U20" s="50">
        <f t="shared" si="14"/>
        <v>212.30539130434784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46987000</v>
      </c>
      <c r="D21" s="92"/>
      <c r="E21" s="92">
        <f t="shared" si="8"/>
        <v>46987000</v>
      </c>
      <c r="F21" s="93">
        <v>46987000</v>
      </c>
      <c r="G21" s="94">
        <v>46987000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4600000</v>
      </c>
      <c r="C24" s="95">
        <f>SUM(C17:C23)</f>
        <v>46987000</v>
      </c>
      <c r="D24" s="95"/>
      <c r="E24" s="95">
        <f t="shared" si="8"/>
        <v>51587000</v>
      </c>
      <c r="F24" s="96">
        <f t="shared" ref="F24:O24" si="15">SUM(F17:F23)</f>
        <v>51587000</v>
      </c>
      <c r="G24" s="97">
        <f t="shared" si="15"/>
        <v>51587000</v>
      </c>
      <c r="H24" s="96">
        <f t="shared" si="15"/>
        <v>2725000</v>
      </c>
      <c r="I24" s="97">
        <f t="shared" si="15"/>
        <v>0</v>
      </c>
      <c r="J24" s="96">
        <f t="shared" si="15"/>
        <v>1868000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9766048</v>
      </c>
      <c r="P24" s="96">
        <f t="shared" si="9"/>
        <v>4593000</v>
      </c>
      <c r="Q24" s="97">
        <f t="shared" si="10"/>
        <v>9766048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8.9034058968344745</v>
      </c>
      <c r="U24" s="54">
        <f>IF(($E24-$E19-$E23)   =0,0,($Q24   /($E24-$E19-$E23)   )*100)</f>
        <v>18.931219105588617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1707000</v>
      </c>
      <c r="C32" s="92"/>
      <c r="D32" s="92"/>
      <c r="E32" s="92">
        <f>$B32      +$C32      +$D32</f>
        <v>1707000</v>
      </c>
      <c r="F32" s="93">
        <v>1707000</v>
      </c>
      <c r="G32" s="94">
        <v>1707000</v>
      </c>
      <c r="H32" s="93">
        <v>236000</v>
      </c>
      <c r="I32" s="94">
        <v>198737</v>
      </c>
      <c r="J32" s="93">
        <v>429000</v>
      </c>
      <c r="K32" s="94">
        <v>750289</v>
      </c>
      <c r="L32" s="93">
        <v>536000</v>
      </c>
      <c r="M32" s="94">
        <v>770635</v>
      </c>
      <c r="N32" s="93"/>
      <c r="O32" s="94">
        <v>31077</v>
      </c>
      <c r="P32" s="93">
        <f>$H32      +$J32      +$L32      +$N32</f>
        <v>1201000</v>
      </c>
      <c r="Q32" s="94">
        <f>$I32      +$K32      +$M32      +$O32</f>
        <v>1750738</v>
      </c>
      <c r="R32" s="48">
        <f>IF(($L32      =0),0,((($N32      -$L32      )/$L32      )*100))</f>
        <v>-100</v>
      </c>
      <c r="S32" s="49">
        <f>IF(($M32      =0),0,((($O32      -$M32      )/$M32      )*100))</f>
        <v>-95.967351599654833</v>
      </c>
      <c r="T32" s="48">
        <f>IF(($E32      =0),0,(($P32      /$E32      )*100))</f>
        <v>70.357352079671941</v>
      </c>
      <c r="U32" s="50">
        <f>IF(($E32      =0),0,(($Q32      /$E32      )*100))</f>
        <v>102.56227299355594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1707000</v>
      </c>
      <c r="C33" s="95">
        <f>C32</f>
        <v>0</v>
      </c>
      <c r="D33" s="95"/>
      <c r="E33" s="95">
        <f>$B33      +$C33      +$D33</f>
        <v>1707000</v>
      </c>
      <c r="F33" s="96">
        <f t="shared" ref="F33:O33" si="17">F32</f>
        <v>1707000</v>
      </c>
      <c r="G33" s="97">
        <f t="shared" si="17"/>
        <v>1707000</v>
      </c>
      <c r="H33" s="96">
        <f t="shared" si="17"/>
        <v>236000</v>
      </c>
      <c r="I33" s="97">
        <f t="shared" si="17"/>
        <v>198737</v>
      </c>
      <c r="J33" s="96">
        <f t="shared" si="17"/>
        <v>429000</v>
      </c>
      <c r="K33" s="97">
        <f t="shared" si="17"/>
        <v>750289</v>
      </c>
      <c r="L33" s="96">
        <f t="shared" si="17"/>
        <v>536000</v>
      </c>
      <c r="M33" s="97">
        <f t="shared" si="17"/>
        <v>770635</v>
      </c>
      <c r="N33" s="96">
        <f t="shared" si="17"/>
        <v>0</v>
      </c>
      <c r="O33" s="97">
        <f t="shared" si="17"/>
        <v>31077</v>
      </c>
      <c r="P33" s="96">
        <f>$H33      +$J33      +$L33      +$N33</f>
        <v>1201000</v>
      </c>
      <c r="Q33" s="97">
        <f>$I33      +$K33      +$M33      +$O33</f>
        <v>1750738</v>
      </c>
      <c r="R33" s="52">
        <f>IF(($L33      =0),0,((($N33      -$L33      )/$L33      )*100))</f>
        <v>-100</v>
      </c>
      <c r="S33" s="53">
        <f>IF(($M33      =0),0,((($O33      -$M33      )/$M33      )*100))</f>
        <v>-95.967351599654833</v>
      </c>
      <c r="T33" s="52">
        <f>IF($E33   =0,0,($P33   /$E33   )*100)</f>
        <v>70.357352079671941</v>
      </c>
      <c r="U33" s="54">
        <f>IF($E33   =0,0,($Q33   /$E33   )*100)</f>
        <v>102.56227299355594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23313000</v>
      </c>
      <c r="C35" s="92">
        <v>-2000000</v>
      </c>
      <c r="D35" s="92"/>
      <c r="E35" s="92">
        <f t="shared" ref="E35:E40" si="18">$B35      +$C35      +$D35</f>
        <v>21313000</v>
      </c>
      <c r="F35" s="93">
        <v>21313000</v>
      </c>
      <c r="G35" s="94">
        <v>21313000</v>
      </c>
      <c r="H35" s="93"/>
      <c r="I35" s="94"/>
      <c r="J35" s="93">
        <v>12053000</v>
      </c>
      <c r="K35" s="94"/>
      <c r="L35" s="93">
        <v>2224000</v>
      </c>
      <c r="M35" s="94"/>
      <c r="N35" s="93">
        <v>7036000</v>
      </c>
      <c r="O35" s="94"/>
      <c r="P35" s="93">
        <f t="shared" ref="P35:P40" si="19">$H35      +$J35      +$L35      +$N35</f>
        <v>21313000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216.36690647482015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38898000</v>
      </c>
      <c r="C36" s="92">
        <v>-1050000</v>
      </c>
      <c r="D36" s="92"/>
      <c r="E36" s="92">
        <f t="shared" si="18"/>
        <v>37848000</v>
      </c>
      <c r="F36" s="93">
        <v>37848000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62211000</v>
      </c>
      <c r="C40" s="95">
        <f>SUM(C35:C39)</f>
        <v>-3050000</v>
      </c>
      <c r="D40" s="95"/>
      <c r="E40" s="95">
        <f t="shared" si="18"/>
        <v>59161000</v>
      </c>
      <c r="F40" s="96">
        <f t="shared" ref="F40:O40" si="25">SUM(F35:F39)</f>
        <v>59161000</v>
      </c>
      <c r="G40" s="97">
        <f t="shared" si="25"/>
        <v>21313000</v>
      </c>
      <c r="H40" s="96">
        <f t="shared" si="25"/>
        <v>0</v>
      </c>
      <c r="I40" s="97">
        <f t="shared" si="25"/>
        <v>0</v>
      </c>
      <c r="J40" s="96">
        <f t="shared" si="25"/>
        <v>12053000</v>
      </c>
      <c r="K40" s="97">
        <f t="shared" si="25"/>
        <v>0</v>
      </c>
      <c r="L40" s="96">
        <f t="shared" si="25"/>
        <v>2224000</v>
      </c>
      <c r="M40" s="97">
        <f t="shared" si="25"/>
        <v>0</v>
      </c>
      <c r="N40" s="96">
        <f t="shared" si="25"/>
        <v>7036000</v>
      </c>
      <c r="O40" s="97">
        <f t="shared" si="25"/>
        <v>0</v>
      </c>
      <c r="P40" s="96">
        <f t="shared" si="19"/>
        <v>21313000</v>
      </c>
      <c r="Q40" s="97">
        <f t="shared" si="20"/>
        <v>0</v>
      </c>
      <c r="R40" s="52">
        <f t="shared" si="21"/>
        <v>216.36690647482015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269000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269000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72268000</v>
      </c>
      <c r="C67" s="104">
        <f>SUM(C9:C14,C17:C23,C26:C29,C32,C35:C39,C42:C52,C55:C58,C61:C65)</f>
        <v>41947000</v>
      </c>
      <c r="D67" s="104"/>
      <c r="E67" s="104">
        <f t="shared" si="35"/>
        <v>114215000</v>
      </c>
      <c r="F67" s="105">
        <f t="shared" ref="F67:O67" si="43">SUM(F9:F14,F17:F23,F26:F29,F32,F35:F39,F42:F52,F55:F58,F61:F65)</f>
        <v>114484000</v>
      </c>
      <c r="G67" s="106">
        <f t="shared" si="43"/>
        <v>76257000</v>
      </c>
      <c r="H67" s="105">
        <f t="shared" si="43"/>
        <v>3011000</v>
      </c>
      <c r="I67" s="106">
        <f t="shared" si="43"/>
        <v>593848</v>
      </c>
      <c r="J67" s="105">
        <f t="shared" si="43"/>
        <v>15439000</v>
      </c>
      <c r="K67" s="106">
        <f t="shared" si="43"/>
        <v>1292503</v>
      </c>
      <c r="L67" s="105">
        <f t="shared" si="43"/>
        <v>2959000</v>
      </c>
      <c r="M67" s="106">
        <f t="shared" si="43"/>
        <v>969688</v>
      </c>
      <c r="N67" s="105">
        <f t="shared" si="43"/>
        <v>7299000</v>
      </c>
      <c r="O67" s="106">
        <f t="shared" si="43"/>
        <v>9980207</v>
      </c>
      <c r="P67" s="105">
        <f t="shared" si="36"/>
        <v>28708000</v>
      </c>
      <c r="Q67" s="106">
        <f t="shared" si="37"/>
        <v>12836246</v>
      </c>
      <c r="R67" s="61">
        <f t="shared" si="38"/>
        <v>146.67117269347753</v>
      </c>
      <c r="S67" s="62">
        <f t="shared" si="39"/>
        <v>929.21836714489598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37.646380004458607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16.832875670430255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72517000</v>
      </c>
      <c r="C69" s="92">
        <v>-4850000</v>
      </c>
      <c r="D69" s="92"/>
      <c r="E69" s="92">
        <f>$B69      +$C69      +$D69</f>
        <v>67667000</v>
      </c>
      <c r="F69" s="93">
        <v>67667000</v>
      </c>
      <c r="G69" s="94">
        <v>67667000</v>
      </c>
      <c r="H69" s="93">
        <v>12896000</v>
      </c>
      <c r="I69" s="94">
        <v>12004884</v>
      </c>
      <c r="J69" s="93">
        <v>33283000</v>
      </c>
      <c r="K69" s="94">
        <v>32940405</v>
      </c>
      <c r="L69" s="93">
        <v>14357000</v>
      </c>
      <c r="M69" s="94">
        <v>10576412</v>
      </c>
      <c r="N69" s="93">
        <v>7131000</v>
      </c>
      <c r="O69" s="94">
        <v>14418283</v>
      </c>
      <c r="P69" s="93">
        <f>$H69      +$J69      +$L69      +$N69</f>
        <v>67667000</v>
      </c>
      <c r="Q69" s="94">
        <f>$I69      +$K69      +$M69      +$O69</f>
        <v>69939984</v>
      </c>
      <c r="R69" s="48">
        <f>IF(($L69      =0),0,((($N69      -$L69      )/$L69      )*100))</f>
        <v>-50.330849063174753</v>
      </c>
      <c r="S69" s="49">
        <f>IF(($M69      =0),0,((($O69      -$M69      )/$M69      )*100))</f>
        <v>36.324899219130266</v>
      </c>
      <c r="T69" s="48">
        <f>IF(($E69      =0),0,(($P69      /$E69      )*100))</f>
        <v>100</v>
      </c>
      <c r="U69" s="50">
        <f>IF(($E69      =0),0,(($Q69      /$E69      )*100))</f>
        <v>103.35907310801424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72517000</v>
      </c>
      <c r="C71" s="101">
        <f>SUM(C69:C70)</f>
        <v>-4850000</v>
      </c>
      <c r="D71" s="101"/>
      <c r="E71" s="101">
        <f>$B71      +$C71      +$D71</f>
        <v>67667000</v>
      </c>
      <c r="F71" s="102">
        <f t="shared" ref="F71:O71" si="44">SUM(F69:F70)</f>
        <v>67667000</v>
      </c>
      <c r="G71" s="103">
        <f t="shared" si="44"/>
        <v>67667000</v>
      </c>
      <c r="H71" s="102">
        <f t="shared" si="44"/>
        <v>12896000</v>
      </c>
      <c r="I71" s="103">
        <f t="shared" si="44"/>
        <v>12004884</v>
      </c>
      <c r="J71" s="102">
        <f t="shared" si="44"/>
        <v>33283000</v>
      </c>
      <c r="K71" s="103">
        <f t="shared" si="44"/>
        <v>32940405</v>
      </c>
      <c r="L71" s="102">
        <f t="shared" si="44"/>
        <v>14357000</v>
      </c>
      <c r="M71" s="103">
        <f t="shared" si="44"/>
        <v>10576412</v>
      </c>
      <c r="N71" s="102">
        <f t="shared" si="44"/>
        <v>7131000</v>
      </c>
      <c r="O71" s="103">
        <f t="shared" si="44"/>
        <v>14418283</v>
      </c>
      <c r="P71" s="102">
        <f>$H71      +$J71      +$L71      +$N71</f>
        <v>67667000</v>
      </c>
      <c r="Q71" s="103">
        <f>$I71      +$K71      +$M71      +$O71</f>
        <v>69939984</v>
      </c>
      <c r="R71" s="57">
        <f>IF(($L71      =0),0,((($N71      -$L71      )/$L71      )*100))</f>
        <v>-50.330849063174753</v>
      </c>
      <c r="S71" s="58">
        <f>IF(($M71      =0),0,((($O71      -$M71      )/$M71      )*100))</f>
        <v>36.324899219130266</v>
      </c>
      <c r="T71" s="57">
        <f>IF(($E69      =0),0,(($P69      /$E69      )*100))</f>
        <v>100</v>
      </c>
      <c r="U71" s="59">
        <f>IF($E69   =0,0,($Q69   /$E69 )*100)</f>
        <v>103.35907310801424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72517000</v>
      </c>
      <c r="C72" s="104">
        <f>SUM(C69:C70)</f>
        <v>-4850000</v>
      </c>
      <c r="D72" s="104"/>
      <c r="E72" s="104">
        <f>$B72      +$C72      +$D72</f>
        <v>67667000</v>
      </c>
      <c r="F72" s="105">
        <f t="shared" ref="F72:O72" si="45">SUM(F69:F70)</f>
        <v>67667000</v>
      </c>
      <c r="G72" s="106">
        <f t="shared" si="45"/>
        <v>67667000</v>
      </c>
      <c r="H72" s="105">
        <f t="shared" si="45"/>
        <v>12896000</v>
      </c>
      <c r="I72" s="106">
        <f t="shared" si="45"/>
        <v>12004884</v>
      </c>
      <c r="J72" s="105">
        <f t="shared" si="45"/>
        <v>33283000</v>
      </c>
      <c r="K72" s="106">
        <f t="shared" si="45"/>
        <v>32940405</v>
      </c>
      <c r="L72" s="105">
        <f t="shared" si="45"/>
        <v>14357000</v>
      </c>
      <c r="M72" s="106">
        <f t="shared" si="45"/>
        <v>10576412</v>
      </c>
      <c r="N72" s="105">
        <f t="shared" si="45"/>
        <v>7131000</v>
      </c>
      <c r="O72" s="106">
        <f t="shared" si="45"/>
        <v>14418283</v>
      </c>
      <c r="P72" s="105">
        <f>$H72      +$J72      +$L72      +$N72</f>
        <v>67667000</v>
      </c>
      <c r="Q72" s="106">
        <f>$I72      +$K72      +$M72      +$O72</f>
        <v>69939984</v>
      </c>
      <c r="R72" s="61">
        <f>IF(($L72      =0),0,((($N72      -$L72      )/$L72      )*100))</f>
        <v>-50.330849063174753</v>
      </c>
      <c r="S72" s="62">
        <f>IF(($M72      =0),0,((($O72      -$M72      )/$M72      )*100))</f>
        <v>36.324899219130266</v>
      </c>
      <c r="T72" s="61">
        <f>IF(($E69      =0),0,(($P69      /$E69      )*100))</f>
        <v>100</v>
      </c>
      <c r="U72" s="65">
        <f>IF($E69   =0,0,($Q69   /$E69 )*100)</f>
        <v>103.35907310801424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144785000</v>
      </c>
      <c r="C73" s="104">
        <f>SUM(C9:C14,C17:C23,C26:C29,C32,C35:C39,C42:C52,C55:C58,C61:C65,C69:C70)</f>
        <v>37097000</v>
      </c>
      <c r="D73" s="104"/>
      <c r="E73" s="104">
        <f>$B73      +$C73      +$D73</f>
        <v>181882000</v>
      </c>
      <c r="F73" s="105">
        <f t="shared" ref="F73:O73" si="46">SUM(F9:F14,F17:F23,F26:F29,F32,F35:F39,F42:F52,F55:F58,F61:F65,F69:F70)</f>
        <v>182151000</v>
      </c>
      <c r="G73" s="106">
        <f t="shared" si="46"/>
        <v>143924000</v>
      </c>
      <c r="H73" s="105">
        <f t="shared" si="46"/>
        <v>15907000</v>
      </c>
      <c r="I73" s="106">
        <f t="shared" si="46"/>
        <v>12598732</v>
      </c>
      <c r="J73" s="105">
        <f t="shared" si="46"/>
        <v>48722000</v>
      </c>
      <c r="K73" s="106">
        <f t="shared" si="46"/>
        <v>34232908</v>
      </c>
      <c r="L73" s="105">
        <f t="shared" si="46"/>
        <v>17316000</v>
      </c>
      <c r="M73" s="106">
        <f t="shared" si="46"/>
        <v>11546100</v>
      </c>
      <c r="N73" s="105">
        <f t="shared" si="46"/>
        <v>14430000</v>
      </c>
      <c r="O73" s="106">
        <f t="shared" si="46"/>
        <v>24398490</v>
      </c>
      <c r="P73" s="105">
        <f>$H73      +$J73      +$L73      +$N73</f>
        <v>96375000</v>
      </c>
      <c r="Q73" s="106">
        <f>$I73      +$K73      +$M73      +$O73</f>
        <v>82776230</v>
      </c>
      <c r="R73" s="61">
        <f>IF(($L73      =0),0,((($N73      -$L73      )/$L73      )*100))</f>
        <v>-16.666666666666664</v>
      </c>
      <c r="S73" s="62">
        <f>IF(($M73      =0),0,((($O73      -$M73      )/$M73      )*100))</f>
        <v>111.31369033699691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66.962424612990191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57.513847586226063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QPF2kR5GUyfJBVUsvdoab9XE5wa9BDxjprGD/0f86zDlZ/SyR7xHtNd1s4TfTdOhNOZiyjfRLyu5rTJLWmifYw==" saltValue="NPlfstzTotO1SWeAtfioK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143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2300000</v>
      </c>
      <c r="C10" s="92"/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>
        <v>271000</v>
      </c>
      <c r="I10" s="94">
        <v>322774</v>
      </c>
      <c r="J10" s="93">
        <v>513000</v>
      </c>
      <c r="K10" s="94">
        <v>460195</v>
      </c>
      <c r="L10" s="93">
        <v>290000</v>
      </c>
      <c r="M10" s="94">
        <v>289893</v>
      </c>
      <c r="N10" s="93">
        <v>1123000</v>
      </c>
      <c r="O10" s="94">
        <v>1227138</v>
      </c>
      <c r="P10" s="93">
        <f t="shared" ref="P10:P15" si="1">$H10      +$J10      +$L10      +$N10</f>
        <v>2197000</v>
      </c>
      <c r="Q10" s="94">
        <f t="shared" ref="Q10:Q15" si="2">$I10      +$K10      +$M10      +$O10</f>
        <v>2300000</v>
      </c>
      <c r="R10" s="48">
        <f t="shared" ref="R10:R15" si="3">IF(($L10      =0),0,((($N10      -$L10      )/$L10      )*100))</f>
        <v>287.24137931034483</v>
      </c>
      <c r="S10" s="49">
        <f t="shared" ref="S10:S15" si="4">IF(($M10      =0),0,((($O10      -$M10      )/$M10      )*100))</f>
        <v>323.30722025023022</v>
      </c>
      <c r="T10" s="48">
        <f t="shared" ref="T10:T14" si="5">IF(($E10      =0),0,(($P10      /$E10      )*100))</f>
        <v>95.521739130434781</v>
      </c>
      <c r="U10" s="50">
        <f t="shared" ref="U10:U14" si="6">IF(($E10      =0),0,(($Q10      /$E10      )*100))</f>
        <v>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271000</v>
      </c>
      <c r="I15" s="97">
        <f t="shared" si="7"/>
        <v>322774</v>
      </c>
      <c r="J15" s="96">
        <f t="shared" si="7"/>
        <v>513000</v>
      </c>
      <c r="K15" s="97">
        <f t="shared" si="7"/>
        <v>460195</v>
      </c>
      <c r="L15" s="96">
        <f t="shared" si="7"/>
        <v>290000</v>
      </c>
      <c r="M15" s="97">
        <f t="shared" si="7"/>
        <v>289893</v>
      </c>
      <c r="N15" s="96">
        <f t="shared" si="7"/>
        <v>1123000</v>
      </c>
      <c r="O15" s="97">
        <f t="shared" si="7"/>
        <v>1227138</v>
      </c>
      <c r="P15" s="96">
        <f t="shared" si="1"/>
        <v>2197000</v>
      </c>
      <c r="Q15" s="97">
        <f t="shared" si="2"/>
        <v>2300000</v>
      </c>
      <c r="R15" s="52">
        <f t="shared" si="3"/>
        <v>287.24137931034483</v>
      </c>
      <c r="S15" s="53">
        <f t="shared" si="4"/>
        <v>323.30722025023022</v>
      </c>
      <c r="T15" s="52">
        <f>IF((SUM($E9:$E13))=0,0,(P15/(SUM($E9:$E13))*100))</f>
        <v>95.521739130434781</v>
      </c>
      <c r="U15" s="54">
        <f>IF((SUM($E9:$E13))=0,0,(Q15/(SUM($E9:$E13))*100))</f>
        <v>100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5100000</v>
      </c>
      <c r="C20" s="92"/>
      <c r="D20" s="92"/>
      <c r="E20" s="92">
        <f t="shared" si="8"/>
        <v>5100000</v>
      </c>
      <c r="F20" s="93">
        <v>5100000</v>
      </c>
      <c r="G20" s="94">
        <v>5100000</v>
      </c>
      <c r="H20" s="93">
        <v>2707000</v>
      </c>
      <c r="I20" s="94"/>
      <c r="J20" s="93">
        <v>2203000</v>
      </c>
      <c r="K20" s="94">
        <v>3521837</v>
      </c>
      <c r="L20" s="93">
        <v>190000</v>
      </c>
      <c r="M20" s="94">
        <v>3353015</v>
      </c>
      <c r="N20" s="93"/>
      <c r="O20" s="94">
        <v>8457324</v>
      </c>
      <c r="P20" s="93">
        <f t="shared" si="9"/>
        <v>5100000</v>
      </c>
      <c r="Q20" s="94">
        <f t="shared" si="10"/>
        <v>15332176</v>
      </c>
      <c r="R20" s="48">
        <f t="shared" si="11"/>
        <v>-100</v>
      </c>
      <c r="S20" s="49">
        <f t="shared" si="12"/>
        <v>152.23042545291327</v>
      </c>
      <c r="T20" s="48">
        <f t="shared" si="13"/>
        <v>100</v>
      </c>
      <c r="U20" s="50">
        <f t="shared" si="14"/>
        <v>300.63090196078434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33364000</v>
      </c>
      <c r="D21" s="92"/>
      <c r="E21" s="92">
        <f t="shared" si="8"/>
        <v>33364000</v>
      </c>
      <c r="F21" s="93">
        <v>33364000</v>
      </c>
      <c r="G21" s="94">
        <v>33364000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5100000</v>
      </c>
      <c r="C24" s="95">
        <f>SUM(C17:C23)</f>
        <v>33364000</v>
      </c>
      <c r="D24" s="95"/>
      <c r="E24" s="95">
        <f t="shared" si="8"/>
        <v>38464000</v>
      </c>
      <c r="F24" s="96">
        <f t="shared" ref="F24:O24" si="15">SUM(F17:F23)</f>
        <v>38464000</v>
      </c>
      <c r="G24" s="97">
        <f t="shared" si="15"/>
        <v>38464000</v>
      </c>
      <c r="H24" s="96">
        <f t="shared" si="15"/>
        <v>2707000</v>
      </c>
      <c r="I24" s="97">
        <f t="shared" si="15"/>
        <v>0</v>
      </c>
      <c r="J24" s="96">
        <f t="shared" si="15"/>
        <v>2203000</v>
      </c>
      <c r="K24" s="97">
        <f t="shared" si="15"/>
        <v>3521837</v>
      </c>
      <c r="L24" s="96">
        <f t="shared" si="15"/>
        <v>190000</v>
      </c>
      <c r="M24" s="97">
        <f t="shared" si="15"/>
        <v>3353015</v>
      </c>
      <c r="N24" s="96">
        <f t="shared" si="15"/>
        <v>0</v>
      </c>
      <c r="O24" s="97">
        <f t="shared" si="15"/>
        <v>8457324</v>
      </c>
      <c r="P24" s="96">
        <f t="shared" si="9"/>
        <v>5100000</v>
      </c>
      <c r="Q24" s="97">
        <f t="shared" si="10"/>
        <v>15332176</v>
      </c>
      <c r="R24" s="52">
        <f t="shared" si="11"/>
        <v>-100</v>
      </c>
      <c r="S24" s="53">
        <f t="shared" si="12"/>
        <v>152.23042545291327</v>
      </c>
      <c r="T24" s="52">
        <f>IF(($E24-$E19-$E23)   =0,0,($P24   /($E24-$E19-$E23)   )*100)</f>
        <v>13.259151414309484</v>
      </c>
      <c r="U24" s="54">
        <f>IF(($E24-$E19-$E23)   =0,0,($Q24   /($E24-$E19-$E23)   )*100)</f>
        <v>39.861106489184692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1754000</v>
      </c>
      <c r="C32" s="92"/>
      <c r="D32" s="92"/>
      <c r="E32" s="92">
        <f>$B32      +$C32      +$D32</f>
        <v>1754000</v>
      </c>
      <c r="F32" s="93">
        <v>1754000</v>
      </c>
      <c r="G32" s="94">
        <v>1754000</v>
      </c>
      <c r="H32" s="93">
        <v>361000</v>
      </c>
      <c r="I32" s="94">
        <v>650970</v>
      </c>
      <c r="J32" s="93"/>
      <c r="K32" s="94">
        <v>643591</v>
      </c>
      <c r="L32" s="93">
        <v>440000</v>
      </c>
      <c r="M32" s="94">
        <v>459438</v>
      </c>
      <c r="N32" s="93">
        <v>308000</v>
      </c>
      <c r="O32" s="94"/>
      <c r="P32" s="93">
        <f>$H32      +$J32      +$L32      +$N32</f>
        <v>1109000</v>
      </c>
      <c r="Q32" s="94">
        <f>$I32      +$K32      +$M32      +$O32</f>
        <v>1753999</v>
      </c>
      <c r="R32" s="48">
        <f>IF(($L32      =0),0,((($N32      -$L32      )/$L32      )*100))</f>
        <v>-30</v>
      </c>
      <c r="S32" s="49">
        <f>IF(($M32      =0),0,((($O32      -$M32      )/$M32      )*100))</f>
        <v>-100</v>
      </c>
      <c r="T32" s="48">
        <f>IF(($E32      =0),0,(($P32      /$E32      )*100))</f>
        <v>63.226909920182436</v>
      </c>
      <c r="U32" s="50">
        <f>IF(($E32      =0),0,(($Q32      /$E32      )*100))</f>
        <v>99.999942987457231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1754000</v>
      </c>
      <c r="C33" s="95">
        <f>C32</f>
        <v>0</v>
      </c>
      <c r="D33" s="95"/>
      <c r="E33" s="95">
        <f>$B33      +$C33      +$D33</f>
        <v>1754000</v>
      </c>
      <c r="F33" s="96">
        <f t="shared" ref="F33:O33" si="17">F32</f>
        <v>1754000</v>
      </c>
      <c r="G33" s="97">
        <f t="shared" si="17"/>
        <v>1754000</v>
      </c>
      <c r="H33" s="96">
        <f t="shared" si="17"/>
        <v>361000</v>
      </c>
      <c r="I33" s="97">
        <f t="shared" si="17"/>
        <v>650970</v>
      </c>
      <c r="J33" s="96">
        <f t="shared" si="17"/>
        <v>0</v>
      </c>
      <c r="K33" s="97">
        <f t="shared" si="17"/>
        <v>643591</v>
      </c>
      <c r="L33" s="96">
        <f t="shared" si="17"/>
        <v>440000</v>
      </c>
      <c r="M33" s="97">
        <f t="shared" si="17"/>
        <v>459438</v>
      </c>
      <c r="N33" s="96">
        <f t="shared" si="17"/>
        <v>308000</v>
      </c>
      <c r="O33" s="97">
        <f t="shared" si="17"/>
        <v>0</v>
      </c>
      <c r="P33" s="96">
        <f>$H33      +$J33      +$L33      +$N33</f>
        <v>1109000</v>
      </c>
      <c r="Q33" s="97">
        <f>$I33      +$K33      +$M33      +$O33</f>
        <v>1753999</v>
      </c>
      <c r="R33" s="52">
        <f>IF(($L33      =0),0,((($N33      -$L33      )/$L33      )*100))</f>
        <v>-30</v>
      </c>
      <c r="S33" s="53">
        <f>IF(($M33      =0),0,((($O33      -$M33      )/$M33      )*100))</f>
        <v>-100</v>
      </c>
      <c r="T33" s="52">
        <f>IF($E33   =0,0,($P33   /$E33   )*100)</f>
        <v>63.226909920182436</v>
      </c>
      <c r="U33" s="54">
        <f>IF($E33   =0,0,($Q33   /$E33   )*100)</f>
        <v>99.999942987457231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13361000</v>
      </c>
      <c r="C35" s="92"/>
      <c r="D35" s="92"/>
      <c r="E35" s="92">
        <f t="shared" ref="E35:E40" si="18">$B35      +$C35      +$D35</f>
        <v>13361000</v>
      </c>
      <c r="F35" s="93">
        <v>13361000</v>
      </c>
      <c r="G35" s="94">
        <v>13361000</v>
      </c>
      <c r="H35" s="93"/>
      <c r="I35" s="94">
        <v>3045800</v>
      </c>
      <c r="J35" s="93">
        <v>7054000</v>
      </c>
      <c r="K35" s="94">
        <v>4908898</v>
      </c>
      <c r="L35" s="93">
        <v>3805000</v>
      </c>
      <c r="M35" s="94">
        <v>2904935</v>
      </c>
      <c r="N35" s="93">
        <v>2502000</v>
      </c>
      <c r="O35" s="94">
        <v>2501367</v>
      </c>
      <c r="P35" s="93">
        <f t="shared" ref="P35:P40" si="19">$H35      +$J35      +$L35      +$N35</f>
        <v>13361000</v>
      </c>
      <c r="Q35" s="94">
        <f t="shared" ref="Q35:Q40" si="20">$I35      +$K35      +$M35      +$O35</f>
        <v>13361000</v>
      </c>
      <c r="R35" s="48">
        <f t="shared" ref="R35:R40" si="21">IF(($L35      =0),0,((($N35      -$L35      )/$L35      )*100))</f>
        <v>-34.244415243101187</v>
      </c>
      <c r="S35" s="49">
        <f t="shared" ref="S35:S40" si="22">IF(($M35      =0),0,((($O35      -$M35      )/$M35      )*100))</f>
        <v>-13.892496734006096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100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13203000</v>
      </c>
      <c r="C36" s="92">
        <v>6166000</v>
      </c>
      <c r="D36" s="92"/>
      <c r="E36" s="92">
        <f t="shared" si="18"/>
        <v>19369000</v>
      </c>
      <c r="F36" s="93">
        <v>19369000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26564000</v>
      </c>
      <c r="C40" s="95">
        <f>SUM(C35:C39)</f>
        <v>6166000</v>
      </c>
      <c r="D40" s="95"/>
      <c r="E40" s="95">
        <f t="shared" si="18"/>
        <v>32730000</v>
      </c>
      <c r="F40" s="96">
        <f t="shared" ref="F40:O40" si="25">SUM(F35:F39)</f>
        <v>32730000</v>
      </c>
      <c r="G40" s="97">
        <f t="shared" si="25"/>
        <v>13361000</v>
      </c>
      <c r="H40" s="96">
        <f t="shared" si="25"/>
        <v>0</v>
      </c>
      <c r="I40" s="97">
        <f t="shared" si="25"/>
        <v>3045800</v>
      </c>
      <c r="J40" s="96">
        <f t="shared" si="25"/>
        <v>7054000</v>
      </c>
      <c r="K40" s="97">
        <f t="shared" si="25"/>
        <v>4908898</v>
      </c>
      <c r="L40" s="96">
        <f t="shared" si="25"/>
        <v>3805000</v>
      </c>
      <c r="M40" s="97">
        <f t="shared" si="25"/>
        <v>2904935</v>
      </c>
      <c r="N40" s="96">
        <f t="shared" si="25"/>
        <v>2502000</v>
      </c>
      <c r="O40" s="97">
        <f t="shared" si="25"/>
        <v>2501367</v>
      </c>
      <c r="P40" s="96">
        <f t="shared" si="19"/>
        <v>13361000</v>
      </c>
      <c r="Q40" s="97">
        <f t="shared" si="20"/>
        <v>13361000</v>
      </c>
      <c r="R40" s="52">
        <f t="shared" si="21"/>
        <v>-34.244415243101187</v>
      </c>
      <c r="S40" s="53">
        <f t="shared" si="22"/>
        <v>-13.892496734006096</v>
      </c>
      <c r="T40" s="52">
        <f>IF((+$E35+$E38) =0,0,(P40   /(+$E35+$E38) )*100)</f>
        <v>100</v>
      </c>
      <c r="U40" s="54">
        <f>IF((+$E35+$E38) =0,0,(Q40   /(+$E35+$E38) )*100)</f>
        <v>100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>
        <v>269000</v>
      </c>
      <c r="D52" s="92"/>
      <c r="E52" s="92">
        <f t="shared" si="26"/>
        <v>269000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269000</v>
      </c>
      <c r="D53" s="95"/>
      <c r="E53" s="95">
        <f t="shared" si="26"/>
        <v>269000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35718000</v>
      </c>
      <c r="C67" s="104">
        <f>SUM(C9:C14,C17:C23,C26:C29,C32,C35:C39,C42:C52,C55:C58,C61:C65)</f>
        <v>39799000</v>
      </c>
      <c r="D67" s="104"/>
      <c r="E67" s="104">
        <f t="shared" si="35"/>
        <v>75517000</v>
      </c>
      <c r="F67" s="105">
        <f t="shared" ref="F67:O67" si="43">SUM(F9:F14,F17:F23,F26:F29,F32,F35:F39,F42:F52,F55:F58,F61:F65)</f>
        <v>75248000</v>
      </c>
      <c r="G67" s="106">
        <f t="shared" si="43"/>
        <v>55879000</v>
      </c>
      <c r="H67" s="105">
        <f t="shared" si="43"/>
        <v>3339000</v>
      </c>
      <c r="I67" s="106">
        <f t="shared" si="43"/>
        <v>4019544</v>
      </c>
      <c r="J67" s="105">
        <f t="shared" si="43"/>
        <v>9770000</v>
      </c>
      <c r="K67" s="106">
        <f t="shared" si="43"/>
        <v>9534521</v>
      </c>
      <c r="L67" s="105">
        <f t="shared" si="43"/>
        <v>4725000</v>
      </c>
      <c r="M67" s="106">
        <f t="shared" si="43"/>
        <v>7007281</v>
      </c>
      <c r="N67" s="105">
        <f t="shared" si="43"/>
        <v>3933000</v>
      </c>
      <c r="O67" s="106">
        <f t="shared" si="43"/>
        <v>12185829</v>
      </c>
      <c r="P67" s="105">
        <f t="shared" si="36"/>
        <v>21767000</v>
      </c>
      <c r="Q67" s="106">
        <f t="shared" si="37"/>
        <v>32747175</v>
      </c>
      <c r="R67" s="61">
        <f t="shared" si="38"/>
        <v>-16.761904761904763</v>
      </c>
      <c r="S67" s="62">
        <f t="shared" si="39"/>
        <v>73.902388101747306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38.953810912865301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58.603724118183933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52455000</v>
      </c>
      <c r="C69" s="92">
        <v>-3508000</v>
      </c>
      <c r="D69" s="92"/>
      <c r="E69" s="92">
        <f>$B69      +$C69      +$D69</f>
        <v>48947000</v>
      </c>
      <c r="F69" s="93">
        <v>48947000</v>
      </c>
      <c r="G69" s="94">
        <v>48947000</v>
      </c>
      <c r="H69" s="93">
        <v>13702000</v>
      </c>
      <c r="I69" s="94">
        <v>14239074</v>
      </c>
      <c r="J69" s="93">
        <v>23138000</v>
      </c>
      <c r="K69" s="94">
        <v>24547162</v>
      </c>
      <c r="L69" s="93">
        <v>9790000</v>
      </c>
      <c r="M69" s="94">
        <v>10058102</v>
      </c>
      <c r="N69" s="93">
        <v>2612000</v>
      </c>
      <c r="O69" s="94">
        <v>102661</v>
      </c>
      <c r="P69" s="93">
        <f>$H69      +$J69      +$L69      +$N69</f>
        <v>49242000</v>
      </c>
      <c r="Q69" s="94">
        <f>$I69      +$K69      +$M69      +$O69</f>
        <v>48946999</v>
      </c>
      <c r="R69" s="48">
        <f>IF(($L69      =0),0,((($N69      -$L69      )/$L69      )*100))</f>
        <v>-73.319713993871289</v>
      </c>
      <c r="S69" s="49">
        <f>IF(($M69      =0),0,((($O69      -$M69      )/$M69      )*100))</f>
        <v>-98.979320352885665</v>
      </c>
      <c r="T69" s="48">
        <f>IF(($E69      =0),0,(($P69      /$E69      )*100))</f>
        <v>100.60269270843973</v>
      </c>
      <c r="U69" s="50">
        <f>IF(($E69      =0),0,(($Q69      /$E69      )*100))</f>
        <v>99.999997956973871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52455000</v>
      </c>
      <c r="C71" s="101">
        <f>SUM(C69:C70)</f>
        <v>-3508000</v>
      </c>
      <c r="D71" s="101"/>
      <c r="E71" s="101">
        <f>$B71      +$C71      +$D71</f>
        <v>48947000</v>
      </c>
      <c r="F71" s="102">
        <f t="shared" ref="F71:O71" si="44">SUM(F69:F70)</f>
        <v>48947000</v>
      </c>
      <c r="G71" s="103">
        <f t="shared" si="44"/>
        <v>48947000</v>
      </c>
      <c r="H71" s="102">
        <f t="shared" si="44"/>
        <v>13702000</v>
      </c>
      <c r="I71" s="103">
        <f t="shared" si="44"/>
        <v>14239074</v>
      </c>
      <c r="J71" s="102">
        <f t="shared" si="44"/>
        <v>23138000</v>
      </c>
      <c r="K71" s="103">
        <f t="shared" si="44"/>
        <v>24547162</v>
      </c>
      <c r="L71" s="102">
        <f t="shared" si="44"/>
        <v>9790000</v>
      </c>
      <c r="M71" s="103">
        <f t="shared" si="44"/>
        <v>10058102</v>
      </c>
      <c r="N71" s="102">
        <f t="shared" si="44"/>
        <v>2612000</v>
      </c>
      <c r="O71" s="103">
        <f t="shared" si="44"/>
        <v>102661</v>
      </c>
      <c r="P71" s="102">
        <f>$H71      +$J71      +$L71      +$N71</f>
        <v>49242000</v>
      </c>
      <c r="Q71" s="103">
        <f>$I71      +$K71      +$M71      +$O71</f>
        <v>48946999</v>
      </c>
      <c r="R71" s="57">
        <f>IF(($L71      =0),0,((($N71      -$L71      )/$L71      )*100))</f>
        <v>-73.319713993871289</v>
      </c>
      <c r="S71" s="58">
        <f>IF(($M71      =0),0,((($O71      -$M71      )/$M71      )*100))</f>
        <v>-98.979320352885665</v>
      </c>
      <c r="T71" s="57">
        <f>IF(($E69      =0),0,(($P69      /$E69      )*100))</f>
        <v>100.60269270843973</v>
      </c>
      <c r="U71" s="59">
        <f>IF($E69   =0,0,($Q69   /$E69 )*100)</f>
        <v>99.999997956973871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52455000</v>
      </c>
      <c r="C72" s="104">
        <f>SUM(C69:C70)</f>
        <v>-3508000</v>
      </c>
      <c r="D72" s="104"/>
      <c r="E72" s="104">
        <f>$B72      +$C72      +$D72</f>
        <v>48947000</v>
      </c>
      <c r="F72" s="105">
        <f t="shared" ref="F72:O72" si="45">SUM(F69:F70)</f>
        <v>48947000</v>
      </c>
      <c r="G72" s="106">
        <f t="shared" si="45"/>
        <v>48947000</v>
      </c>
      <c r="H72" s="105">
        <f t="shared" si="45"/>
        <v>13702000</v>
      </c>
      <c r="I72" s="106">
        <f t="shared" si="45"/>
        <v>14239074</v>
      </c>
      <c r="J72" s="105">
        <f t="shared" si="45"/>
        <v>23138000</v>
      </c>
      <c r="K72" s="106">
        <f t="shared" si="45"/>
        <v>24547162</v>
      </c>
      <c r="L72" s="105">
        <f t="shared" si="45"/>
        <v>9790000</v>
      </c>
      <c r="M72" s="106">
        <f t="shared" si="45"/>
        <v>10058102</v>
      </c>
      <c r="N72" s="105">
        <f t="shared" si="45"/>
        <v>2612000</v>
      </c>
      <c r="O72" s="106">
        <f t="shared" si="45"/>
        <v>102661</v>
      </c>
      <c r="P72" s="105">
        <f>$H72      +$J72      +$L72      +$N72</f>
        <v>49242000</v>
      </c>
      <c r="Q72" s="106">
        <f>$I72      +$K72      +$M72      +$O72</f>
        <v>48946999</v>
      </c>
      <c r="R72" s="61">
        <f>IF(($L72      =0),0,((($N72      -$L72      )/$L72      )*100))</f>
        <v>-73.319713993871289</v>
      </c>
      <c r="S72" s="62">
        <f>IF(($M72      =0),0,((($O72      -$M72      )/$M72      )*100))</f>
        <v>-98.979320352885665</v>
      </c>
      <c r="T72" s="61">
        <f>IF(($E69      =0),0,(($P69      /$E69      )*100))</f>
        <v>100.60269270843973</v>
      </c>
      <c r="U72" s="65">
        <f>IF($E69   =0,0,($Q69   /$E69 )*100)</f>
        <v>99.999997956973871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88173000</v>
      </c>
      <c r="C73" s="104">
        <f>SUM(C9:C14,C17:C23,C26:C29,C32,C35:C39,C42:C52,C55:C58,C61:C65,C69:C70)</f>
        <v>36291000</v>
      </c>
      <c r="D73" s="104"/>
      <c r="E73" s="104">
        <f>$B73      +$C73      +$D73</f>
        <v>124464000</v>
      </c>
      <c r="F73" s="105">
        <f t="shared" ref="F73:O73" si="46">SUM(F9:F14,F17:F23,F26:F29,F32,F35:F39,F42:F52,F55:F58,F61:F65,F69:F70)</f>
        <v>124195000</v>
      </c>
      <c r="G73" s="106">
        <f t="shared" si="46"/>
        <v>104826000</v>
      </c>
      <c r="H73" s="105">
        <f t="shared" si="46"/>
        <v>17041000</v>
      </c>
      <c r="I73" s="106">
        <f t="shared" si="46"/>
        <v>18258618</v>
      </c>
      <c r="J73" s="105">
        <f t="shared" si="46"/>
        <v>32908000</v>
      </c>
      <c r="K73" s="106">
        <f t="shared" si="46"/>
        <v>34081683</v>
      </c>
      <c r="L73" s="105">
        <f t="shared" si="46"/>
        <v>14515000</v>
      </c>
      <c r="M73" s="106">
        <f t="shared" si="46"/>
        <v>17065383</v>
      </c>
      <c r="N73" s="105">
        <f t="shared" si="46"/>
        <v>6545000</v>
      </c>
      <c r="O73" s="106">
        <f t="shared" si="46"/>
        <v>12288490</v>
      </c>
      <c r="P73" s="105">
        <f>$H73      +$J73      +$L73      +$N73</f>
        <v>71009000</v>
      </c>
      <c r="Q73" s="106">
        <f>$I73      +$K73      +$M73      +$O73</f>
        <v>81694174</v>
      </c>
      <c r="R73" s="61">
        <f>IF(($L73      =0),0,((($N73      -$L73      )/$L73      )*100))</f>
        <v>-54.90871512228729</v>
      </c>
      <c r="S73" s="62">
        <f>IF(($M73      =0),0,((($O73      -$M73      )/$M73      )*100))</f>
        <v>-27.991712814180612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67.739873695457234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77.933121553812995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XOM2/wUJvwrU7FBhaae0lr+JwyM3MJl41dFVNEvU/25XZSP1qqBicxRy+3fSoknqZMoun+ifWuZAztxXuyNeJA==" saltValue="ZytNiOIz46wKyvcGkh2An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144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224000</v>
      </c>
      <c r="I10" s="94">
        <v>706078</v>
      </c>
      <c r="J10" s="93">
        <v>693000</v>
      </c>
      <c r="K10" s="94">
        <v>312558</v>
      </c>
      <c r="L10" s="93">
        <v>335000</v>
      </c>
      <c r="M10" s="94">
        <v>266500</v>
      </c>
      <c r="N10" s="93">
        <v>1110000</v>
      </c>
      <c r="O10" s="94">
        <v>1531892</v>
      </c>
      <c r="P10" s="93">
        <f t="shared" ref="P10:P15" si="1">$H10      +$J10      +$L10      +$N10</f>
        <v>2362000</v>
      </c>
      <c r="Q10" s="94">
        <f t="shared" ref="Q10:Q15" si="2">$I10      +$K10      +$M10      +$O10</f>
        <v>2817028</v>
      </c>
      <c r="R10" s="48">
        <f t="shared" ref="R10:R15" si="3">IF(($L10      =0),0,((($N10      -$L10      )/$L10      )*100))</f>
        <v>231.34328358208953</v>
      </c>
      <c r="S10" s="49">
        <f t="shared" ref="S10:S15" si="4">IF(($M10      =0),0,((($O10      -$M10      )/$M10      )*100))</f>
        <v>474.81876172607878</v>
      </c>
      <c r="T10" s="48">
        <f t="shared" ref="T10:T14" si="5">IF(($E10      =0),0,(($P10      /$E10      )*100))</f>
        <v>82.877192982456137</v>
      </c>
      <c r="U10" s="50">
        <f t="shared" ref="U10:U14" si="6">IF(($E10      =0),0,(($Q10      /$E10      )*100))</f>
        <v>98.843087719298254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5500000</v>
      </c>
      <c r="C11" s="92">
        <v>-80000</v>
      </c>
      <c r="D11" s="92"/>
      <c r="E11" s="92">
        <f t="shared" si="0"/>
        <v>5420000</v>
      </c>
      <c r="F11" s="93">
        <v>5420000</v>
      </c>
      <c r="G11" s="94">
        <v>5420000</v>
      </c>
      <c r="H11" s="93">
        <v>1933000</v>
      </c>
      <c r="I11" s="94">
        <v>1159235</v>
      </c>
      <c r="J11" s="93">
        <v>1067000</v>
      </c>
      <c r="K11" s="94">
        <v>1838303</v>
      </c>
      <c r="L11" s="93">
        <v>1117000</v>
      </c>
      <c r="M11" s="94">
        <v>1119149</v>
      </c>
      <c r="N11" s="93">
        <v>1303000</v>
      </c>
      <c r="O11" s="94">
        <v>1694527</v>
      </c>
      <c r="P11" s="93">
        <f t="shared" si="1"/>
        <v>5420000</v>
      </c>
      <c r="Q11" s="94">
        <f t="shared" si="2"/>
        <v>5811214</v>
      </c>
      <c r="R11" s="48">
        <f t="shared" si="3"/>
        <v>16.651745747538051</v>
      </c>
      <c r="S11" s="49">
        <f t="shared" si="4"/>
        <v>51.412099729347929</v>
      </c>
      <c r="T11" s="48">
        <f t="shared" si="5"/>
        <v>100</v>
      </c>
      <c r="U11" s="50">
        <f t="shared" si="6"/>
        <v>107.2179704797048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>
        <v>-1000000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9350000</v>
      </c>
      <c r="C15" s="95">
        <f>SUM(C9:C14)</f>
        <v>-1080000</v>
      </c>
      <c r="D15" s="95"/>
      <c r="E15" s="95">
        <f t="shared" si="0"/>
        <v>8270000</v>
      </c>
      <c r="F15" s="96">
        <f t="shared" ref="F15:O15" si="7">SUM(F9:F14)</f>
        <v>8270000</v>
      </c>
      <c r="G15" s="97">
        <f t="shared" si="7"/>
        <v>8270000</v>
      </c>
      <c r="H15" s="96">
        <f t="shared" si="7"/>
        <v>2157000</v>
      </c>
      <c r="I15" s="97">
        <f t="shared" si="7"/>
        <v>1865313</v>
      </c>
      <c r="J15" s="96">
        <f t="shared" si="7"/>
        <v>1760000</v>
      </c>
      <c r="K15" s="97">
        <f t="shared" si="7"/>
        <v>2150861</v>
      </c>
      <c r="L15" s="96">
        <f t="shared" si="7"/>
        <v>1452000</v>
      </c>
      <c r="M15" s="97">
        <f t="shared" si="7"/>
        <v>1385649</v>
      </c>
      <c r="N15" s="96">
        <f t="shared" si="7"/>
        <v>2413000</v>
      </c>
      <c r="O15" s="97">
        <f t="shared" si="7"/>
        <v>3226419</v>
      </c>
      <c r="P15" s="96">
        <f t="shared" si="1"/>
        <v>7782000</v>
      </c>
      <c r="Q15" s="97">
        <f t="shared" si="2"/>
        <v>8628242</v>
      </c>
      <c r="R15" s="52">
        <f t="shared" si="3"/>
        <v>66.184573002754817</v>
      </c>
      <c r="S15" s="53">
        <f t="shared" si="4"/>
        <v>132.84533096043802</v>
      </c>
      <c r="T15" s="52">
        <f>IF((SUM($E9:$E13))=0,0,(P15/(SUM($E9:$E13))*100))</f>
        <v>94.099153567110037</v>
      </c>
      <c r="U15" s="54">
        <f>IF((SUM($E9:$E13))=0,0,(Q15/(SUM($E9:$E13))*100))</f>
        <v>104.33182587666263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5360000</v>
      </c>
      <c r="C20" s="92"/>
      <c r="D20" s="92"/>
      <c r="E20" s="92">
        <f t="shared" si="8"/>
        <v>5360000</v>
      </c>
      <c r="F20" s="93">
        <v>5360000</v>
      </c>
      <c r="G20" s="94">
        <v>5360000</v>
      </c>
      <c r="H20" s="93"/>
      <c r="I20" s="94"/>
      <c r="J20" s="93">
        <v>2252000</v>
      </c>
      <c r="K20" s="94"/>
      <c r="L20" s="93"/>
      <c r="M20" s="94"/>
      <c r="N20" s="93"/>
      <c r="O20" s="94"/>
      <c r="P20" s="93">
        <f t="shared" si="9"/>
        <v>2252000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42.014925373134325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40215000</v>
      </c>
      <c r="D21" s="92"/>
      <c r="E21" s="92">
        <f t="shared" si="8"/>
        <v>40215000</v>
      </c>
      <c r="F21" s="93">
        <v>40215000</v>
      </c>
      <c r="G21" s="94">
        <v>40215000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5360000</v>
      </c>
      <c r="C24" s="95">
        <f>SUM(C17:C23)</f>
        <v>40215000</v>
      </c>
      <c r="D24" s="95"/>
      <c r="E24" s="95">
        <f t="shared" si="8"/>
        <v>45575000</v>
      </c>
      <c r="F24" s="96">
        <f t="shared" ref="F24:O24" si="15">SUM(F17:F23)</f>
        <v>45575000</v>
      </c>
      <c r="G24" s="97">
        <f t="shared" si="15"/>
        <v>45575000</v>
      </c>
      <c r="H24" s="96">
        <f t="shared" si="15"/>
        <v>0</v>
      </c>
      <c r="I24" s="97">
        <f t="shared" si="15"/>
        <v>0</v>
      </c>
      <c r="J24" s="96">
        <f t="shared" si="15"/>
        <v>2252000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2252000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4.9413055403181572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4238000</v>
      </c>
      <c r="C32" s="92">
        <v>-237000</v>
      </c>
      <c r="D32" s="92"/>
      <c r="E32" s="92">
        <f>$B32      +$C32      +$D32</f>
        <v>4001000</v>
      </c>
      <c r="F32" s="93">
        <v>4001000</v>
      </c>
      <c r="G32" s="94">
        <v>4001000</v>
      </c>
      <c r="H32" s="93">
        <v>1059000</v>
      </c>
      <c r="I32" s="94">
        <v>1874927</v>
      </c>
      <c r="J32" s="93">
        <v>1496000</v>
      </c>
      <c r="K32" s="94">
        <v>2250683</v>
      </c>
      <c r="L32" s="93">
        <v>1418000</v>
      </c>
      <c r="M32" s="94">
        <v>2126768</v>
      </c>
      <c r="N32" s="93"/>
      <c r="O32" s="94">
        <v>1953250</v>
      </c>
      <c r="P32" s="93">
        <f>$H32      +$J32      +$L32      +$N32</f>
        <v>3973000</v>
      </c>
      <c r="Q32" s="94">
        <f>$I32      +$K32      +$M32      +$O32</f>
        <v>8205628</v>
      </c>
      <c r="R32" s="48">
        <f>IF(($L32      =0),0,((($N32      -$L32      )/$L32      )*100))</f>
        <v>-100</v>
      </c>
      <c r="S32" s="49">
        <f>IF(($M32      =0),0,((($O32      -$M32      )/$M32      )*100))</f>
        <v>-8.1587648488222495</v>
      </c>
      <c r="T32" s="48">
        <f>IF(($E32      =0),0,(($P32      /$E32      )*100))</f>
        <v>99.300174956260932</v>
      </c>
      <c r="U32" s="50">
        <f>IF(($E32      =0),0,(($Q32      /$E32      )*100))</f>
        <v>205.08942764308924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4238000</v>
      </c>
      <c r="C33" s="95">
        <f>C32</f>
        <v>-237000</v>
      </c>
      <c r="D33" s="95"/>
      <c r="E33" s="95">
        <f>$B33      +$C33      +$D33</f>
        <v>4001000</v>
      </c>
      <c r="F33" s="96">
        <f t="shared" ref="F33:O33" si="17">F32</f>
        <v>4001000</v>
      </c>
      <c r="G33" s="97">
        <f t="shared" si="17"/>
        <v>4001000</v>
      </c>
      <c r="H33" s="96">
        <f t="shared" si="17"/>
        <v>1059000</v>
      </c>
      <c r="I33" s="97">
        <f t="shared" si="17"/>
        <v>1874927</v>
      </c>
      <c r="J33" s="96">
        <f t="shared" si="17"/>
        <v>1496000</v>
      </c>
      <c r="K33" s="97">
        <f t="shared" si="17"/>
        <v>2250683</v>
      </c>
      <c r="L33" s="96">
        <f t="shared" si="17"/>
        <v>1418000</v>
      </c>
      <c r="M33" s="97">
        <f t="shared" si="17"/>
        <v>2126768</v>
      </c>
      <c r="N33" s="96">
        <f t="shared" si="17"/>
        <v>0</v>
      </c>
      <c r="O33" s="97">
        <f t="shared" si="17"/>
        <v>1953250</v>
      </c>
      <c r="P33" s="96">
        <f>$H33      +$J33      +$L33      +$N33</f>
        <v>3973000</v>
      </c>
      <c r="Q33" s="97">
        <f>$I33      +$K33      +$M33      +$O33</f>
        <v>8205628</v>
      </c>
      <c r="R33" s="52">
        <f>IF(($L33      =0),0,((($N33      -$L33      )/$L33      )*100))</f>
        <v>-100</v>
      </c>
      <c r="S33" s="53">
        <f>IF(($M33      =0),0,((($O33      -$M33      )/$M33      )*100))</f>
        <v>-8.1587648488222495</v>
      </c>
      <c r="T33" s="52">
        <f>IF($E33   =0,0,($P33   /$E33   )*100)</f>
        <v>99.300174956260932</v>
      </c>
      <c r="U33" s="54">
        <f>IF($E33   =0,0,($Q33   /$E33   )*100)</f>
        <v>205.08942764308924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66797000</v>
      </c>
      <c r="C36" s="92">
        <v>-14291000</v>
      </c>
      <c r="D36" s="92"/>
      <c r="E36" s="92">
        <f t="shared" si="18"/>
        <v>52506000</v>
      </c>
      <c r="F36" s="93">
        <v>52506000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>
        <v>-3000000</v>
      </c>
      <c r="D38" s="92"/>
      <c r="E38" s="92">
        <f t="shared" si="18"/>
        <v>1000000</v>
      </c>
      <c r="F38" s="93">
        <v>1000000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70797000</v>
      </c>
      <c r="C40" s="95">
        <f>SUM(C35:C39)</f>
        <v>-17291000</v>
      </c>
      <c r="D40" s="95"/>
      <c r="E40" s="95">
        <f t="shared" si="18"/>
        <v>53506000</v>
      </c>
      <c r="F40" s="96">
        <f t="shared" ref="F40:O40" si="25">SUM(F35:F39)</f>
        <v>53506000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89745000</v>
      </c>
      <c r="C67" s="104">
        <f>SUM(C9:C14,C17:C23,C26:C29,C32,C35:C39,C42:C52,C55:C58,C61:C65)</f>
        <v>21607000</v>
      </c>
      <c r="D67" s="104"/>
      <c r="E67" s="104">
        <f t="shared" si="35"/>
        <v>111352000</v>
      </c>
      <c r="F67" s="105">
        <f t="shared" ref="F67:O67" si="43">SUM(F9:F14,F17:F23,F26:F29,F32,F35:F39,F42:F52,F55:F58,F61:F65)</f>
        <v>111352000</v>
      </c>
      <c r="G67" s="106">
        <f t="shared" si="43"/>
        <v>58846000</v>
      </c>
      <c r="H67" s="105">
        <f t="shared" si="43"/>
        <v>3216000</v>
      </c>
      <c r="I67" s="106">
        <f t="shared" si="43"/>
        <v>3740240</v>
      </c>
      <c r="J67" s="105">
        <f t="shared" si="43"/>
        <v>5508000</v>
      </c>
      <c r="K67" s="106">
        <f t="shared" si="43"/>
        <v>4401544</v>
      </c>
      <c r="L67" s="105">
        <f t="shared" si="43"/>
        <v>2870000</v>
      </c>
      <c r="M67" s="106">
        <f t="shared" si="43"/>
        <v>3512417</v>
      </c>
      <c r="N67" s="105">
        <f t="shared" si="43"/>
        <v>2413000</v>
      </c>
      <c r="O67" s="106">
        <f t="shared" si="43"/>
        <v>5179669</v>
      </c>
      <c r="P67" s="105">
        <f t="shared" si="36"/>
        <v>14007000</v>
      </c>
      <c r="Q67" s="106">
        <f t="shared" si="37"/>
        <v>16833870</v>
      </c>
      <c r="R67" s="61">
        <f t="shared" si="38"/>
        <v>-15.92334494773519</v>
      </c>
      <c r="S67" s="62">
        <f t="shared" si="39"/>
        <v>47.467370759223634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23.802807327600856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28.606651259218978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103269000</v>
      </c>
      <c r="C69" s="92">
        <v>-6907000</v>
      </c>
      <c r="D69" s="92"/>
      <c r="E69" s="92">
        <f>$B69      +$C69      +$D69</f>
        <v>96362000</v>
      </c>
      <c r="F69" s="93">
        <v>96362000</v>
      </c>
      <c r="G69" s="94">
        <v>96362000</v>
      </c>
      <c r="H69" s="93">
        <v>24623000</v>
      </c>
      <c r="I69" s="94">
        <v>28279094</v>
      </c>
      <c r="J69" s="93">
        <v>35375000</v>
      </c>
      <c r="K69" s="94">
        <v>30550612</v>
      </c>
      <c r="L69" s="93">
        <v>23018000</v>
      </c>
      <c r="M69" s="94">
        <v>17066140</v>
      </c>
      <c r="N69" s="93">
        <v>13346000</v>
      </c>
      <c r="O69" s="94">
        <v>20147231</v>
      </c>
      <c r="P69" s="93">
        <f>$H69      +$J69      +$L69      +$N69</f>
        <v>96362000</v>
      </c>
      <c r="Q69" s="94">
        <f>$I69      +$K69      +$M69      +$O69</f>
        <v>96043077</v>
      </c>
      <c r="R69" s="48">
        <f>IF(($L69      =0),0,((($N69      -$L69      )/$L69      )*100))</f>
        <v>-42.019289251889823</v>
      </c>
      <c r="S69" s="49">
        <f>IF(($M69      =0),0,((($O69      -$M69      )/$M69      )*100))</f>
        <v>18.053824707871843</v>
      </c>
      <c r="T69" s="48">
        <f>IF(($E69      =0),0,(($P69      /$E69      )*100))</f>
        <v>100</v>
      </c>
      <c r="U69" s="50">
        <f>IF(($E69      =0),0,(($Q69      /$E69      )*100))</f>
        <v>99.669036549677259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103269000</v>
      </c>
      <c r="C71" s="101">
        <f>SUM(C69:C70)</f>
        <v>-6907000</v>
      </c>
      <c r="D71" s="101"/>
      <c r="E71" s="101">
        <f>$B71      +$C71      +$D71</f>
        <v>96362000</v>
      </c>
      <c r="F71" s="102">
        <f t="shared" ref="F71:O71" si="44">SUM(F69:F70)</f>
        <v>96362000</v>
      </c>
      <c r="G71" s="103">
        <f t="shared" si="44"/>
        <v>96362000</v>
      </c>
      <c r="H71" s="102">
        <f t="shared" si="44"/>
        <v>24623000</v>
      </c>
      <c r="I71" s="103">
        <f t="shared" si="44"/>
        <v>28279094</v>
      </c>
      <c r="J71" s="102">
        <f t="shared" si="44"/>
        <v>35375000</v>
      </c>
      <c r="K71" s="103">
        <f t="shared" si="44"/>
        <v>30550612</v>
      </c>
      <c r="L71" s="102">
        <f t="shared" si="44"/>
        <v>23018000</v>
      </c>
      <c r="M71" s="103">
        <f t="shared" si="44"/>
        <v>17066140</v>
      </c>
      <c r="N71" s="102">
        <f t="shared" si="44"/>
        <v>13346000</v>
      </c>
      <c r="O71" s="103">
        <f t="shared" si="44"/>
        <v>20147231</v>
      </c>
      <c r="P71" s="102">
        <f>$H71      +$J71      +$L71      +$N71</f>
        <v>96362000</v>
      </c>
      <c r="Q71" s="103">
        <f>$I71      +$K71      +$M71      +$O71</f>
        <v>96043077</v>
      </c>
      <c r="R71" s="57">
        <f>IF(($L71      =0),0,((($N71      -$L71      )/$L71      )*100))</f>
        <v>-42.019289251889823</v>
      </c>
      <c r="S71" s="58">
        <f>IF(($M71      =0),0,((($O71      -$M71      )/$M71      )*100))</f>
        <v>18.053824707871843</v>
      </c>
      <c r="T71" s="57">
        <f>IF(($E69      =0),0,(($P69      /$E69      )*100))</f>
        <v>100</v>
      </c>
      <c r="U71" s="59">
        <f>IF($E69   =0,0,($Q69   /$E69 )*100)</f>
        <v>99.669036549677259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103269000</v>
      </c>
      <c r="C72" s="104">
        <f>SUM(C69:C70)</f>
        <v>-6907000</v>
      </c>
      <c r="D72" s="104"/>
      <c r="E72" s="104">
        <f>$B72      +$C72      +$D72</f>
        <v>96362000</v>
      </c>
      <c r="F72" s="105">
        <f t="shared" ref="F72:O72" si="45">SUM(F69:F70)</f>
        <v>96362000</v>
      </c>
      <c r="G72" s="106">
        <f t="shared" si="45"/>
        <v>96362000</v>
      </c>
      <c r="H72" s="105">
        <f t="shared" si="45"/>
        <v>24623000</v>
      </c>
      <c r="I72" s="106">
        <f t="shared" si="45"/>
        <v>28279094</v>
      </c>
      <c r="J72" s="105">
        <f t="shared" si="45"/>
        <v>35375000</v>
      </c>
      <c r="K72" s="106">
        <f t="shared" si="45"/>
        <v>30550612</v>
      </c>
      <c r="L72" s="105">
        <f t="shared" si="45"/>
        <v>23018000</v>
      </c>
      <c r="M72" s="106">
        <f t="shared" si="45"/>
        <v>17066140</v>
      </c>
      <c r="N72" s="105">
        <f t="shared" si="45"/>
        <v>13346000</v>
      </c>
      <c r="O72" s="106">
        <f t="shared" si="45"/>
        <v>20147231</v>
      </c>
      <c r="P72" s="105">
        <f>$H72      +$J72      +$L72      +$N72</f>
        <v>96362000</v>
      </c>
      <c r="Q72" s="106">
        <f>$I72      +$K72      +$M72      +$O72</f>
        <v>96043077</v>
      </c>
      <c r="R72" s="61">
        <f>IF(($L72      =0),0,((($N72      -$L72      )/$L72      )*100))</f>
        <v>-42.019289251889823</v>
      </c>
      <c r="S72" s="62">
        <f>IF(($M72      =0),0,((($O72      -$M72      )/$M72      )*100))</f>
        <v>18.053824707871843</v>
      </c>
      <c r="T72" s="61">
        <f>IF(($E69      =0),0,(($P69      /$E69      )*100))</f>
        <v>100</v>
      </c>
      <c r="U72" s="65">
        <f>IF($E69   =0,0,($Q69   /$E69 )*100)</f>
        <v>99.669036549677259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193014000</v>
      </c>
      <c r="C73" s="104">
        <f>SUM(C9:C14,C17:C23,C26:C29,C32,C35:C39,C42:C52,C55:C58,C61:C65,C69:C70)</f>
        <v>14700000</v>
      </c>
      <c r="D73" s="104"/>
      <c r="E73" s="104">
        <f>$B73      +$C73      +$D73</f>
        <v>207714000</v>
      </c>
      <c r="F73" s="105">
        <f t="shared" ref="F73:O73" si="46">SUM(F9:F14,F17:F23,F26:F29,F32,F35:F39,F42:F52,F55:F58,F61:F65,F69:F70)</f>
        <v>207714000</v>
      </c>
      <c r="G73" s="106">
        <f t="shared" si="46"/>
        <v>155208000</v>
      </c>
      <c r="H73" s="105">
        <f t="shared" si="46"/>
        <v>27839000</v>
      </c>
      <c r="I73" s="106">
        <f t="shared" si="46"/>
        <v>32019334</v>
      </c>
      <c r="J73" s="105">
        <f t="shared" si="46"/>
        <v>40883000</v>
      </c>
      <c r="K73" s="106">
        <f t="shared" si="46"/>
        <v>34952156</v>
      </c>
      <c r="L73" s="105">
        <f t="shared" si="46"/>
        <v>25888000</v>
      </c>
      <c r="M73" s="106">
        <f t="shared" si="46"/>
        <v>20578557</v>
      </c>
      <c r="N73" s="105">
        <f t="shared" si="46"/>
        <v>15759000</v>
      </c>
      <c r="O73" s="106">
        <f t="shared" si="46"/>
        <v>25326900</v>
      </c>
      <c r="P73" s="105">
        <f>$H73      +$J73      +$L73      +$N73</f>
        <v>110369000</v>
      </c>
      <c r="Q73" s="106">
        <f>$I73      +$K73      +$M73      +$O73</f>
        <v>112876947</v>
      </c>
      <c r="R73" s="61">
        <f>IF(($L73      =0),0,((($N73      -$L73      )/$L73      )*100))</f>
        <v>-39.126236093943142</v>
      </c>
      <c r="S73" s="62">
        <f>IF(($M73      =0),0,((($O73      -$M73      )/$M73      )*100))</f>
        <v>23.074227216223179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71.110380908200611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72.726242848306782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DnSZ/HqAzBaKNclYw9l3fG4skKH4i91nJntA24nkKAOKuJ8lxugLU1ab9fR2vRis4qKuGffJsZuQW2S65gyOPw==" saltValue="XrZAYN2715OV15fjEy+Zi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145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2000000</v>
      </c>
      <c r="C10" s="92"/>
      <c r="D10" s="92"/>
      <c r="E10" s="92">
        <f t="shared" ref="E10:E15" si="0">$B10      +$C10      +$D10</f>
        <v>2000000</v>
      </c>
      <c r="F10" s="93">
        <v>2000000</v>
      </c>
      <c r="G10" s="94">
        <v>2000000</v>
      </c>
      <c r="H10" s="93">
        <v>41000</v>
      </c>
      <c r="I10" s="94"/>
      <c r="J10" s="93">
        <v>86000</v>
      </c>
      <c r="K10" s="94"/>
      <c r="L10" s="93">
        <v>83000</v>
      </c>
      <c r="M10" s="94"/>
      <c r="N10" s="93">
        <v>989000</v>
      </c>
      <c r="O10" s="94">
        <v>780648</v>
      </c>
      <c r="P10" s="93">
        <f t="shared" ref="P10:P15" si="1">$H10      +$J10      +$L10      +$N10</f>
        <v>1199000</v>
      </c>
      <c r="Q10" s="94">
        <f t="shared" ref="Q10:Q15" si="2">$I10      +$K10      +$M10      +$O10</f>
        <v>780648</v>
      </c>
      <c r="R10" s="48">
        <f t="shared" ref="R10:R15" si="3">IF(($L10      =0),0,((($N10      -$L10      )/$L10      )*100))</f>
        <v>1091.566265060241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59.95</v>
      </c>
      <c r="U10" s="50">
        <f t="shared" ref="U10:U14" si="6">IF(($E10      =0),0,(($Q10      /$E10      )*100))</f>
        <v>39.032400000000003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2000000</v>
      </c>
      <c r="C15" s="95">
        <f>SUM(C9:C14)</f>
        <v>0</v>
      </c>
      <c r="D15" s="95"/>
      <c r="E15" s="95">
        <f t="shared" si="0"/>
        <v>2000000</v>
      </c>
      <c r="F15" s="96">
        <f t="shared" ref="F15:O15" si="7">SUM(F9:F14)</f>
        <v>2000000</v>
      </c>
      <c r="G15" s="97">
        <f t="shared" si="7"/>
        <v>2000000</v>
      </c>
      <c r="H15" s="96">
        <f t="shared" si="7"/>
        <v>41000</v>
      </c>
      <c r="I15" s="97">
        <f t="shared" si="7"/>
        <v>0</v>
      </c>
      <c r="J15" s="96">
        <f t="shared" si="7"/>
        <v>86000</v>
      </c>
      <c r="K15" s="97">
        <f t="shared" si="7"/>
        <v>0</v>
      </c>
      <c r="L15" s="96">
        <f t="shared" si="7"/>
        <v>83000</v>
      </c>
      <c r="M15" s="97">
        <f t="shared" si="7"/>
        <v>0</v>
      </c>
      <c r="N15" s="96">
        <f t="shared" si="7"/>
        <v>989000</v>
      </c>
      <c r="O15" s="97">
        <f t="shared" si="7"/>
        <v>780648</v>
      </c>
      <c r="P15" s="96">
        <f t="shared" si="1"/>
        <v>1199000</v>
      </c>
      <c r="Q15" s="97">
        <f t="shared" si="2"/>
        <v>780648</v>
      </c>
      <c r="R15" s="52">
        <f t="shared" si="3"/>
        <v>1091.566265060241</v>
      </c>
      <c r="S15" s="53">
        <f t="shared" si="4"/>
        <v>0</v>
      </c>
      <c r="T15" s="52">
        <f>IF((SUM($E9:$E13))=0,0,(P15/(SUM($E9:$E13))*100))</f>
        <v>59.95</v>
      </c>
      <c r="U15" s="54">
        <f>IF((SUM($E9:$E13))=0,0,(Q15/(SUM($E9:$E13))*100))</f>
        <v>39.032400000000003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17728000</v>
      </c>
      <c r="C19" s="92"/>
      <c r="D19" s="92"/>
      <c r="E19" s="92">
        <f t="shared" si="8"/>
        <v>17728000</v>
      </c>
      <c r="F19" s="93">
        <v>17728000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17728000</v>
      </c>
      <c r="C24" s="95">
        <f>SUM(C17:C23)</f>
        <v>0</v>
      </c>
      <c r="D24" s="95"/>
      <c r="E24" s="95">
        <f t="shared" si="8"/>
        <v>17728000</v>
      </c>
      <c r="F24" s="96">
        <f t="shared" ref="F24:O24" si="15">SUM(F17:F23)</f>
        <v>17728000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3155000</v>
      </c>
      <c r="C29" s="92"/>
      <c r="D29" s="92"/>
      <c r="E29" s="92">
        <f>$B29      +$C29      +$D29</f>
        <v>3155000</v>
      </c>
      <c r="F29" s="93">
        <v>3155000</v>
      </c>
      <c r="G29" s="94">
        <v>3155000</v>
      </c>
      <c r="H29" s="93"/>
      <c r="I29" s="94"/>
      <c r="J29" s="93">
        <v>846000</v>
      </c>
      <c r="K29" s="94"/>
      <c r="L29" s="93"/>
      <c r="M29" s="94"/>
      <c r="N29" s="93">
        <v>2156000</v>
      </c>
      <c r="O29" s="94"/>
      <c r="P29" s="93">
        <f>$H29      +$J29      +$L29      +$N29</f>
        <v>3002000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95.150554675118855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3155000</v>
      </c>
      <c r="C30" s="95">
        <f>SUM(C26:C29)</f>
        <v>0</v>
      </c>
      <c r="D30" s="95"/>
      <c r="E30" s="95">
        <f>$B30      +$C30      +$D30</f>
        <v>3155000</v>
      </c>
      <c r="F30" s="96">
        <f t="shared" ref="F30:O30" si="16">SUM(F26:F29)</f>
        <v>3155000</v>
      </c>
      <c r="G30" s="97">
        <f t="shared" si="16"/>
        <v>3155000</v>
      </c>
      <c r="H30" s="96">
        <f t="shared" si="16"/>
        <v>0</v>
      </c>
      <c r="I30" s="97">
        <f t="shared" si="16"/>
        <v>0</v>
      </c>
      <c r="J30" s="96">
        <f t="shared" si="16"/>
        <v>846000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2156000</v>
      </c>
      <c r="O30" s="97">
        <f t="shared" si="16"/>
        <v>0</v>
      </c>
      <c r="P30" s="96">
        <f>$H30      +$J30      +$L30      +$N30</f>
        <v>3002000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95.150554675118855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6809000</v>
      </c>
      <c r="C32" s="92">
        <v>-2042000</v>
      </c>
      <c r="D32" s="92"/>
      <c r="E32" s="92">
        <f>$B32      +$C32      +$D32</f>
        <v>4767000</v>
      </c>
      <c r="F32" s="93">
        <v>4767000</v>
      </c>
      <c r="G32" s="94">
        <v>4767000</v>
      </c>
      <c r="H32" s="93"/>
      <c r="I32" s="94"/>
      <c r="J32" s="93"/>
      <c r="K32" s="94"/>
      <c r="L32" s="93">
        <v>1533000</v>
      </c>
      <c r="M32" s="94"/>
      <c r="N32" s="93">
        <v>1049000</v>
      </c>
      <c r="O32" s="94"/>
      <c r="P32" s="93">
        <f>$H32      +$J32      +$L32      +$N32</f>
        <v>2582000</v>
      </c>
      <c r="Q32" s="94">
        <f>$I32      +$K32      +$M32      +$O32</f>
        <v>0</v>
      </c>
      <c r="R32" s="48">
        <f>IF(($L32      =0),0,((($N32      -$L32      )/$L32      )*100))</f>
        <v>-31.572080887149379</v>
      </c>
      <c r="S32" s="49">
        <f>IF(($M32      =0),0,((($O32      -$M32      )/$M32      )*100))</f>
        <v>0</v>
      </c>
      <c r="T32" s="48">
        <f>IF(($E32      =0),0,(($P32      /$E32      )*100))</f>
        <v>54.164044472414517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6809000</v>
      </c>
      <c r="C33" s="95">
        <f>C32</f>
        <v>-2042000</v>
      </c>
      <c r="D33" s="95"/>
      <c r="E33" s="95">
        <f>$B33      +$C33      +$D33</f>
        <v>4767000</v>
      </c>
      <c r="F33" s="96">
        <f t="shared" ref="F33:O33" si="17">F32</f>
        <v>4767000</v>
      </c>
      <c r="G33" s="97">
        <f t="shared" si="17"/>
        <v>4767000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1533000</v>
      </c>
      <c r="M33" s="97">
        <f t="shared" si="17"/>
        <v>0</v>
      </c>
      <c r="N33" s="96">
        <f t="shared" si="17"/>
        <v>1049000</v>
      </c>
      <c r="O33" s="97">
        <f t="shared" si="17"/>
        <v>0</v>
      </c>
      <c r="P33" s="96">
        <f>$H33      +$J33      +$L33      +$N33</f>
        <v>2582000</v>
      </c>
      <c r="Q33" s="97">
        <f>$I33      +$K33      +$M33      +$O33</f>
        <v>0</v>
      </c>
      <c r="R33" s="52">
        <f>IF(($L33      =0),0,((($N33      -$L33      )/$L33      )*100))</f>
        <v>-31.572080887149379</v>
      </c>
      <c r="S33" s="53">
        <f>IF(($M33      =0),0,((($O33      -$M33      )/$M33      )*100))</f>
        <v>0</v>
      </c>
      <c r="T33" s="52">
        <f>IF($E33   =0,0,($P33   /$E33   )*100)</f>
        <v>54.164044472414517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160849000</v>
      </c>
      <c r="C43" s="92">
        <v>-40149000</v>
      </c>
      <c r="D43" s="92"/>
      <c r="E43" s="92">
        <f t="shared" si="26"/>
        <v>120700000</v>
      </c>
      <c r="F43" s="93">
        <v>120700000</v>
      </c>
      <c r="G43" s="94">
        <v>120700000</v>
      </c>
      <c r="H43" s="93">
        <v>2623000</v>
      </c>
      <c r="I43" s="94"/>
      <c r="J43" s="93">
        <v>40392000</v>
      </c>
      <c r="K43" s="94"/>
      <c r="L43" s="93">
        <v>23034000</v>
      </c>
      <c r="M43" s="94"/>
      <c r="N43" s="93">
        <v>54651000</v>
      </c>
      <c r="O43" s="94"/>
      <c r="P43" s="93">
        <f t="shared" si="27"/>
        <v>120700000</v>
      </c>
      <c r="Q43" s="94">
        <f t="shared" si="28"/>
        <v>0</v>
      </c>
      <c r="R43" s="48">
        <f t="shared" si="29"/>
        <v>137.26230789268038</v>
      </c>
      <c r="S43" s="49">
        <f t="shared" si="30"/>
        <v>0</v>
      </c>
      <c r="T43" s="48">
        <f t="shared" si="31"/>
        <v>100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80000000</v>
      </c>
      <c r="C51" s="92">
        <v>-8000000</v>
      </c>
      <c r="D51" s="92"/>
      <c r="E51" s="92">
        <f t="shared" si="26"/>
        <v>72000000</v>
      </c>
      <c r="F51" s="93">
        <v>72000000</v>
      </c>
      <c r="G51" s="94">
        <v>72000000</v>
      </c>
      <c r="H51" s="93">
        <v>10164000</v>
      </c>
      <c r="I51" s="94"/>
      <c r="J51" s="93">
        <v>14911000</v>
      </c>
      <c r="K51" s="94"/>
      <c r="L51" s="93">
        <v>40973000</v>
      </c>
      <c r="M51" s="94"/>
      <c r="N51" s="93"/>
      <c r="O51" s="94"/>
      <c r="P51" s="93">
        <f t="shared" si="27"/>
        <v>66048000</v>
      </c>
      <c r="Q51" s="94">
        <f t="shared" si="28"/>
        <v>0</v>
      </c>
      <c r="R51" s="48">
        <f t="shared" si="29"/>
        <v>-100</v>
      </c>
      <c r="S51" s="49">
        <f t="shared" si="30"/>
        <v>0</v>
      </c>
      <c r="T51" s="48">
        <f t="shared" si="31"/>
        <v>91.733333333333334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240849000</v>
      </c>
      <c r="C53" s="95">
        <f>SUM(C42:C52)</f>
        <v>-48149000</v>
      </c>
      <c r="D53" s="95"/>
      <c r="E53" s="95">
        <f t="shared" si="26"/>
        <v>192700000</v>
      </c>
      <c r="F53" s="96">
        <f t="shared" ref="F53:O53" si="33">SUM(F42:F52)</f>
        <v>192700000</v>
      </c>
      <c r="G53" s="97">
        <f t="shared" si="33"/>
        <v>192700000</v>
      </c>
      <c r="H53" s="96">
        <f t="shared" si="33"/>
        <v>12787000</v>
      </c>
      <c r="I53" s="97">
        <f t="shared" si="33"/>
        <v>0</v>
      </c>
      <c r="J53" s="96">
        <f t="shared" si="33"/>
        <v>55303000</v>
      </c>
      <c r="K53" s="97">
        <f t="shared" si="33"/>
        <v>0</v>
      </c>
      <c r="L53" s="96">
        <f t="shared" si="33"/>
        <v>64007000</v>
      </c>
      <c r="M53" s="97">
        <f t="shared" si="33"/>
        <v>0</v>
      </c>
      <c r="N53" s="96">
        <f t="shared" si="33"/>
        <v>54651000</v>
      </c>
      <c r="O53" s="97">
        <f t="shared" si="33"/>
        <v>0</v>
      </c>
      <c r="P53" s="96">
        <f t="shared" si="27"/>
        <v>186748000</v>
      </c>
      <c r="Q53" s="97">
        <f t="shared" si="28"/>
        <v>0</v>
      </c>
      <c r="R53" s="52">
        <f t="shared" si="29"/>
        <v>-14.617151249082131</v>
      </c>
      <c r="S53" s="53">
        <f t="shared" si="30"/>
        <v>0</v>
      </c>
      <c r="T53" s="52">
        <f>IF((+$E43+$E45+$E47+$E48+$E51) =0,0,(P53   /(+$E43+$E45+$E47+$E48+$E51) )*100)</f>
        <v>96.911261027503897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270541000</v>
      </c>
      <c r="C67" s="104">
        <f>SUM(C9:C14,C17:C23,C26:C29,C32,C35:C39,C42:C52,C55:C58,C61:C65)</f>
        <v>-50191000</v>
      </c>
      <c r="D67" s="104"/>
      <c r="E67" s="104">
        <f t="shared" si="35"/>
        <v>220350000</v>
      </c>
      <c r="F67" s="105">
        <f t="shared" ref="F67:O67" si="43">SUM(F9:F14,F17:F23,F26:F29,F32,F35:F39,F42:F52,F55:F58,F61:F65)</f>
        <v>220350000</v>
      </c>
      <c r="G67" s="106">
        <f t="shared" si="43"/>
        <v>202622000</v>
      </c>
      <c r="H67" s="105">
        <f t="shared" si="43"/>
        <v>12828000</v>
      </c>
      <c r="I67" s="106">
        <f t="shared" si="43"/>
        <v>0</v>
      </c>
      <c r="J67" s="105">
        <f t="shared" si="43"/>
        <v>56235000</v>
      </c>
      <c r="K67" s="106">
        <f t="shared" si="43"/>
        <v>0</v>
      </c>
      <c r="L67" s="105">
        <f t="shared" si="43"/>
        <v>65623000</v>
      </c>
      <c r="M67" s="106">
        <f t="shared" si="43"/>
        <v>0</v>
      </c>
      <c r="N67" s="105">
        <f t="shared" si="43"/>
        <v>58845000</v>
      </c>
      <c r="O67" s="106">
        <f t="shared" si="43"/>
        <v>780648</v>
      </c>
      <c r="P67" s="105">
        <f t="shared" si="36"/>
        <v>193531000</v>
      </c>
      <c r="Q67" s="106">
        <f t="shared" si="37"/>
        <v>780648</v>
      </c>
      <c r="R67" s="61">
        <f t="shared" si="38"/>
        <v>-10.328695731679442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95.513320369949966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0.3852730700516232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764752000</v>
      </c>
      <c r="C69" s="92">
        <v>-51149000</v>
      </c>
      <c r="D69" s="92"/>
      <c r="E69" s="92">
        <f>$B69      +$C69      +$D69</f>
        <v>713603000</v>
      </c>
      <c r="F69" s="93">
        <v>713603000</v>
      </c>
      <c r="G69" s="94">
        <v>713603000</v>
      </c>
      <c r="H69" s="93">
        <v>116776000</v>
      </c>
      <c r="I69" s="94"/>
      <c r="J69" s="93">
        <v>261989000</v>
      </c>
      <c r="K69" s="94"/>
      <c r="L69" s="93">
        <v>84967000</v>
      </c>
      <c r="M69" s="94"/>
      <c r="N69" s="93">
        <v>249871000</v>
      </c>
      <c r="O69" s="94"/>
      <c r="P69" s="93">
        <f>$H69      +$J69      +$L69      +$N69</f>
        <v>713603000</v>
      </c>
      <c r="Q69" s="94">
        <f>$I69      +$K69      +$M69      +$O69</f>
        <v>0</v>
      </c>
      <c r="R69" s="48">
        <f>IF(($L69      =0),0,((($N69      -$L69      )/$L69      )*100))</f>
        <v>194.08005460943662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764752000</v>
      </c>
      <c r="C71" s="101">
        <f>SUM(C69:C70)</f>
        <v>-51149000</v>
      </c>
      <c r="D71" s="101"/>
      <c r="E71" s="101">
        <f>$B71      +$C71      +$D71</f>
        <v>713603000</v>
      </c>
      <c r="F71" s="102">
        <f t="shared" ref="F71:O71" si="44">SUM(F69:F70)</f>
        <v>713603000</v>
      </c>
      <c r="G71" s="103">
        <f t="shared" si="44"/>
        <v>713603000</v>
      </c>
      <c r="H71" s="102">
        <f t="shared" si="44"/>
        <v>116776000</v>
      </c>
      <c r="I71" s="103">
        <f t="shared" si="44"/>
        <v>0</v>
      </c>
      <c r="J71" s="102">
        <f t="shared" si="44"/>
        <v>261989000</v>
      </c>
      <c r="K71" s="103">
        <f t="shared" si="44"/>
        <v>0</v>
      </c>
      <c r="L71" s="102">
        <f t="shared" si="44"/>
        <v>84967000</v>
      </c>
      <c r="M71" s="103">
        <f t="shared" si="44"/>
        <v>0</v>
      </c>
      <c r="N71" s="102">
        <f t="shared" si="44"/>
        <v>249871000</v>
      </c>
      <c r="O71" s="103">
        <f t="shared" si="44"/>
        <v>0</v>
      </c>
      <c r="P71" s="102">
        <f>$H71      +$J71      +$L71      +$N71</f>
        <v>713603000</v>
      </c>
      <c r="Q71" s="103">
        <f>$I71      +$K71      +$M71      +$O71</f>
        <v>0</v>
      </c>
      <c r="R71" s="57">
        <f>IF(($L71      =0),0,((($N71      -$L71      )/$L71      )*100))</f>
        <v>194.08005460943662</v>
      </c>
      <c r="S71" s="58">
        <f>IF(($M71      =0),0,((($O71      -$M71      )/$M71      )*100))</f>
        <v>0</v>
      </c>
      <c r="T71" s="57">
        <f>IF(($E69      =0),0,(($P69      /$E69      )*100))</f>
        <v>100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764752000</v>
      </c>
      <c r="C72" s="104">
        <f>SUM(C69:C70)</f>
        <v>-51149000</v>
      </c>
      <c r="D72" s="104"/>
      <c r="E72" s="104">
        <f>$B72      +$C72      +$D72</f>
        <v>713603000</v>
      </c>
      <c r="F72" s="105">
        <f t="shared" ref="F72:O72" si="45">SUM(F69:F70)</f>
        <v>713603000</v>
      </c>
      <c r="G72" s="106">
        <f t="shared" si="45"/>
        <v>713603000</v>
      </c>
      <c r="H72" s="105">
        <f t="shared" si="45"/>
        <v>116776000</v>
      </c>
      <c r="I72" s="106">
        <f t="shared" si="45"/>
        <v>0</v>
      </c>
      <c r="J72" s="105">
        <f t="shared" si="45"/>
        <v>261989000</v>
      </c>
      <c r="K72" s="106">
        <f t="shared" si="45"/>
        <v>0</v>
      </c>
      <c r="L72" s="105">
        <f t="shared" si="45"/>
        <v>84967000</v>
      </c>
      <c r="M72" s="106">
        <f t="shared" si="45"/>
        <v>0</v>
      </c>
      <c r="N72" s="105">
        <f t="shared" si="45"/>
        <v>249871000</v>
      </c>
      <c r="O72" s="106">
        <f t="shared" si="45"/>
        <v>0</v>
      </c>
      <c r="P72" s="105">
        <f>$H72      +$J72      +$L72      +$N72</f>
        <v>713603000</v>
      </c>
      <c r="Q72" s="106">
        <f>$I72      +$K72      +$M72      +$O72</f>
        <v>0</v>
      </c>
      <c r="R72" s="61">
        <f>IF(($L72      =0),0,((($N72      -$L72      )/$L72      )*100))</f>
        <v>194.08005460943662</v>
      </c>
      <c r="S72" s="62">
        <f>IF(($M72      =0),0,((($O72      -$M72      )/$M72      )*100))</f>
        <v>0</v>
      </c>
      <c r="T72" s="61">
        <f>IF(($E69      =0),0,(($P69      /$E69      )*100))</f>
        <v>100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1035293000</v>
      </c>
      <c r="C73" s="104">
        <f>SUM(C9:C14,C17:C23,C26:C29,C32,C35:C39,C42:C52,C55:C58,C61:C65,C69:C70)</f>
        <v>-101340000</v>
      </c>
      <c r="D73" s="104"/>
      <c r="E73" s="104">
        <f>$B73      +$C73      +$D73</f>
        <v>933953000</v>
      </c>
      <c r="F73" s="105">
        <f t="shared" ref="F73:O73" si="46">SUM(F9:F14,F17:F23,F26:F29,F32,F35:F39,F42:F52,F55:F58,F61:F65,F69:F70)</f>
        <v>933953000</v>
      </c>
      <c r="G73" s="106">
        <f t="shared" si="46"/>
        <v>916225000</v>
      </c>
      <c r="H73" s="105">
        <f t="shared" si="46"/>
        <v>129604000</v>
      </c>
      <c r="I73" s="106">
        <f t="shared" si="46"/>
        <v>0</v>
      </c>
      <c r="J73" s="105">
        <f t="shared" si="46"/>
        <v>318224000</v>
      </c>
      <c r="K73" s="106">
        <f t="shared" si="46"/>
        <v>0</v>
      </c>
      <c r="L73" s="105">
        <f t="shared" si="46"/>
        <v>150590000</v>
      </c>
      <c r="M73" s="106">
        <f t="shared" si="46"/>
        <v>0</v>
      </c>
      <c r="N73" s="105">
        <f t="shared" si="46"/>
        <v>308716000</v>
      </c>
      <c r="O73" s="106">
        <f t="shared" si="46"/>
        <v>780648</v>
      </c>
      <c r="P73" s="105">
        <f>$H73      +$J73      +$L73      +$N73</f>
        <v>907134000</v>
      </c>
      <c r="Q73" s="106">
        <f>$I73      +$K73      +$M73      +$O73</f>
        <v>780648</v>
      </c>
      <c r="R73" s="61">
        <f>IF(($L73      =0),0,((($N73      -$L73      )/$L73      )*100))</f>
        <v>105.00431635566771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99.007776474119353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8.520265218696281E-2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pIUBxB1ChQNizLyfWOHV1Kc3L6wQsQdShjfulNfmfTnqTy53IV9PVvt/ZQRUnCKJ9LrTL83chRuz3ec0rDEduA==" saltValue="nNXLljyBGPLlgUUd5X6hw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146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549000</v>
      </c>
      <c r="I10" s="94">
        <v>613770</v>
      </c>
      <c r="J10" s="93">
        <v>74000</v>
      </c>
      <c r="K10" s="94">
        <v>73854</v>
      </c>
      <c r="L10" s="93">
        <v>685000</v>
      </c>
      <c r="M10" s="94">
        <v>774749</v>
      </c>
      <c r="N10" s="93">
        <v>392000</v>
      </c>
      <c r="O10" s="94">
        <v>214715</v>
      </c>
      <c r="P10" s="93">
        <f t="shared" ref="P10:P15" si="1">$H10      +$J10      +$L10      +$N10</f>
        <v>1700000</v>
      </c>
      <c r="Q10" s="94">
        <f t="shared" ref="Q10:Q15" si="2">$I10      +$K10      +$M10      +$O10</f>
        <v>1677088</v>
      </c>
      <c r="R10" s="48">
        <f t="shared" ref="R10:R15" si="3">IF(($L10      =0),0,((($N10      -$L10      )/$L10      )*100))</f>
        <v>-42.773722627737229</v>
      </c>
      <c r="S10" s="49">
        <f t="shared" ref="S10:S15" si="4">IF(($M10      =0),0,((($O10      -$M10      )/$M10      )*100))</f>
        <v>-72.285862905276417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98.652235294117645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549000</v>
      </c>
      <c r="I15" s="97">
        <f t="shared" si="7"/>
        <v>613770</v>
      </c>
      <c r="J15" s="96">
        <f t="shared" si="7"/>
        <v>74000</v>
      </c>
      <c r="K15" s="97">
        <f t="shared" si="7"/>
        <v>73854</v>
      </c>
      <c r="L15" s="96">
        <f t="shared" si="7"/>
        <v>685000</v>
      </c>
      <c r="M15" s="97">
        <f t="shared" si="7"/>
        <v>774749</v>
      </c>
      <c r="N15" s="96">
        <f t="shared" si="7"/>
        <v>392000</v>
      </c>
      <c r="O15" s="97">
        <f t="shared" si="7"/>
        <v>214715</v>
      </c>
      <c r="P15" s="96">
        <f t="shared" si="1"/>
        <v>1700000</v>
      </c>
      <c r="Q15" s="97">
        <f t="shared" si="2"/>
        <v>1677088</v>
      </c>
      <c r="R15" s="52">
        <f t="shared" si="3"/>
        <v>-42.773722627737229</v>
      </c>
      <c r="S15" s="53">
        <f t="shared" si="4"/>
        <v>-72.285862905276417</v>
      </c>
      <c r="T15" s="52">
        <f>IF((SUM($E9:$E13))=0,0,(P15/(SUM($E9:$E13))*100))</f>
        <v>100</v>
      </c>
      <c r="U15" s="54">
        <f>IF((SUM($E9:$E13))=0,0,(Q15/(SUM($E9:$E13))*100))</f>
        <v>98.652235294117645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2251000</v>
      </c>
      <c r="C20" s="92"/>
      <c r="D20" s="92"/>
      <c r="E20" s="92">
        <f t="shared" si="8"/>
        <v>2251000</v>
      </c>
      <c r="F20" s="93">
        <v>2251000</v>
      </c>
      <c r="G20" s="94">
        <v>2251000</v>
      </c>
      <c r="H20" s="93">
        <v>1176000</v>
      </c>
      <c r="I20" s="94"/>
      <c r="J20" s="93">
        <v>846000</v>
      </c>
      <c r="K20" s="94">
        <v>1760244</v>
      </c>
      <c r="L20" s="93"/>
      <c r="M20" s="94">
        <v>264037</v>
      </c>
      <c r="N20" s="93"/>
      <c r="O20" s="94">
        <v>14882851</v>
      </c>
      <c r="P20" s="93">
        <f t="shared" si="9"/>
        <v>2022000</v>
      </c>
      <c r="Q20" s="94">
        <f t="shared" si="10"/>
        <v>16907132</v>
      </c>
      <c r="R20" s="48">
        <f t="shared" si="11"/>
        <v>0</v>
      </c>
      <c r="S20" s="49">
        <f t="shared" si="12"/>
        <v>5536.653575067131</v>
      </c>
      <c r="T20" s="48">
        <f t="shared" si="13"/>
        <v>89.826743669480237</v>
      </c>
      <c r="U20" s="50">
        <f t="shared" si="14"/>
        <v>751.09426921368276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32706000</v>
      </c>
      <c r="D21" s="92"/>
      <c r="E21" s="92">
        <f t="shared" si="8"/>
        <v>32706000</v>
      </c>
      <c r="F21" s="93">
        <v>32706000</v>
      </c>
      <c r="G21" s="94">
        <v>32706000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2251000</v>
      </c>
      <c r="C24" s="95">
        <f>SUM(C17:C23)</f>
        <v>32706000</v>
      </c>
      <c r="D24" s="95"/>
      <c r="E24" s="95">
        <f t="shared" si="8"/>
        <v>34957000</v>
      </c>
      <c r="F24" s="96">
        <f t="shared" ref="F24:O24" si="15">SUM(F17:F23)</f>
        <v>34957000</v>
      </c>
      <c r="G24" s="97">
        <f t="shared" si="15"/>
        <v>34957000</v>
      </c>
      <c r="H24" s="96">
        <f t="shared" si="15"/>
        <v>1176000</v>
      </c>
      <c r="I24" s="97">
        <f t="shared" si="15"/>
        <v>0</v>
      </c>
      <c r="J24" s="96">
        <f t="shared" si="15"/>
        <v>846000</v>
      </c>
      <c r="K24" s="97">
        <f t="shared" si="15"/>
        <v>1760244</v>
      </c>
      <c r="L24" s="96">
        <f t="shared" si="15"/>
        <v>0</v>
      </c>
      <c r="M24" s="97">
        <f t="shared" si="15"/>
        <v>264037</v>
      </c>
      <c r="N24" s="96">
        <f t="shared" si="15"/>
        <v>0</v>
      </c>
      <c r="O24" s="97">
        <f t="shared" si="15"/>
        <v>14882851</v>
      </c>
      <c r="P24" s="96">
        <f t="shared" si="9"/>
        <v>2022000</v>
      </c>
      <c r="Q24" s="97">
        <f t="shared" si="10"/>
        <v>16907132</v>
      </c>
      <c r="R24" s="52">
        <f t="shared" si="11"/>
        <v>0</v>
      </c>
      <c r="S24" s="53">
        <f t="shared" si="12"/>
        <v>5536.653575067131</v>
      </c>
      <c r="T24" s="52">
        <f>IF(($E24-$E19-$E23)   =0,0,($P24   /($E24-$E19-$E23)   )*100)</f>
        <v>5.7842492204708638</v>
      </c>
      <c r="U24" s="54">
        <f>IF(($E24-$E19-$E23)   =0,0,($Q24   /($E24-$E19-$E23)   )*100)</f>
        <v>48.365511914637985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3974000</v>
      </c>
      <c r="C32" s="92"/>
      <c r="D32" s="92"/>
      <c r="E32" s="92">
        <f>$B32      +$C32      +$D32</f>
        <v>3974000</v>
      </c>
      <c r="F32" s="93">
        <v>3974000</v>
      </c>
      <c r="G32" s="94">
        <v>3974000</v>
      </c>
      <c r="H32" s="93"/>
      <c r="I32" s="94"/>
      <c r="J32" s="93">
        <v>2781000</v>
      </c>
      <c r="K32" s="94">
        <v>2781000</v>
      </c>
      <c r="L32" s="93">
        <v>971000</v>
      </c>
      <c r="M32" s="94">
        <v>971000</v>
      </c>
      <c r="N32" s="93">
        <v>222000</v>
      </c>
      <c r="O32" s="94">
        <v>222000</v>
      </c>
      <c r="P32" s="93">
        <f>$H32      +$J32      +$L32      +$N32</f>
        <v>3974000</v>
      </c>
      <c r="Q32" s="94">
        <f>$I32      +$K32      +$M32      +$O32</f>
        <v>3974000</v>
      </c>
      <c r="R32" s="48">
        <f>IF(($L32      =0),0,((($N32      -$L32      )/$L32      )*100))</f>
        <v>-77.136972193614824</v>
      </c>
      <c r="S32" s="49">
        <f>IF(($M32      =0),0,((($O32      -$M32      )/$M32      )*100))</f>
        <v>-77.136972193614824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3974000</v>
      </c>
      <c r="C33" s="95">
        <f>C32</f>
        <v>0</v>
      </c>
      <c r="D33" s="95"/>
      <c r="E33" s="95">
        <f>$B33      +$C33      +$D33</f>
        <v>3974000</v>
      </c>
      <c r="F33" s="96">
        <f t="shared" ref="F33:O33" si="17">F32</f>
        <v>3974000</v>
      </c>
      <c r="G33" s="97">
        <f t="shared" si="17"/>
        <v>3974000</v>
      </c>
      <c r="H33" s="96">
        <f t="shared" si="17"/>
        <v>0</v>
      </c>
      <c r="I33" s="97">
        <f t="shared" si="17"/>
        <v>0</v>
      </c>
      <c r="J33" s="96">
        <f t="shared" si="17"/>
        <v>2781000</v>
      </c>
      <c r="K33" s="97">
        <f t="shared" si="17"/>
        <v>2781000</v>
      </c>
      <c r="L33" s="96">
        <f t="shared" si="17"/>
        <v>971000</v>
      </c>
      <c r="M33" s="97">
        <f t="shared" si="17"/>
        <v>971000</v>
      </c>
      <c r="N33" s="96">
        <f t="shared" si="17"/>
        <v>222000</v>
      </c>
      <c r="O33" s="97">
        <f t="shared" si="17"/>
        <v>222000</v>
      </c>
      <c r="P33" s="96">
        <f>$H33      +$J33      +$L33      +$N33</f>
        <v>3974000</v>
      </c>
      <c r="Q33" s="97">
        <f>$I33      +$K33      +$M33      +$O33</f>
        <v>3974000</v>
      </c>
      <c r="R33" s="52">
        <f>IF(($L33      =0),0,((($N33      -$L33      )/$L33      )*100))</f>
        <v>-77.136972193614824</v>
      </c>
      <c r="S33" s="53">
        <f>IF(($M33      =0),0,((($O33      -$M33      )/$M33      )*100))</f>
        <v>-77.136972193614824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39900000</v>
      </c>
      <c r="C35" s="92">
        <v>1100000</v>
      </c>
      <c r="D35" s="92"/>
      <c r="E35" s="92">
        <f t="shared" ref="E35:E40" si="18">$B35      +$C35      +$D35</f>
        <v>41000000</v>
      </c>
      <c r="F35" s="93">
        <v>41000000</v>
      </c>
      <c r="G35" s="94">
        <v>41000000</v>
      </c>
      <c r="H35" s="93">
        <v>6440000</v>
      </c>
      <c r="I35" s="94">
        <v>9488452</v>
      </c>
      <c r="J35" s="93">
        <v>18007000</v>
      </c>
      <c r="K35" s="94">
        <v>15162314</v>
      </c>
      <c r="L35" s="93">
        <v>5192000</v>
      </c>
      <c r="M35" s="94">
        <v>3301386</v>
      </c>
      <c r="N35" s="93">
        <v>11361000</v>
      </c>
      <c r="O35" s="94">
        <v>13047851</v>
      </c>
      <c r="P35" s="93">
        <f t="shared" ref="P35:P40" si="19">$H35      +$J35      +$L35      +$N35</f>
        <v>41000000</v>
      </c>
      <c r="Q35" s="94">
        <f t="shared" ref="Q35:Q40" si="20">$I35      +$K35      +$M35      +$O35</f>
        <v>41000003</v>
      </c>
      <c r="R35" s="48">
        <f t="shared" ref="R35:R40" si="21">IF(($L35      =0),0,((($N35      -$L35      )/$L35      )*100))</f>
        <v>118.81741140215716</v>
      </c>
      <c r="S35" s="49">
        <f t="shared" ref="S35:S40" si="22">IF(($M35      =0),0,((($O35      -$M35      )/$M35      )*100))</f>
        <v>295.22343040165555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100.00000731707317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53244000</v>
      </c>
      <c r="C36" s="92">
        <v>-5476000</v>
      </c>
      <c r="D36" s="92"/>
      <c r="E36" s="92">
        <f t="shared" si="18"/>
        <v>47768000</v>
      </c>
      <c r="F36" s="93">
        <v>47768000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93144000</v>
      </c>
      <c r="C40" s="95">
        <f>SUM(C35:C39)</f>
        <v>-4376000</v>
      </c>
      <c r="D40" s="95"/>
      <c r="E40" s="95">
        <f t="shared" si="18"/>
        <v>88768000</v>
      </c>
      <c r="F40" s="96">
        <f t="shared" ref="F40:O40" si="25">SUM(F35:F39)</f>
        <v>88768000</v>
      </c>
      <c r="G40" s="97">
        <f t="shared" si="25"/>
        <v>41000000</v>
      </c>
      <c r="H40" s="96">
        <f t="shared" si="25"/>
        <v>6440000</v>
      </c>
      <c r="I40" s="97">
        <f t="shared" si="25"/>
        <v>9488452</v>
      </c>
      <c r="J40" s="96">
        <f t="shared" si="25"/>
        <v>18007000</v>
      </c>
      <c r="K40" s="97">
        <f t="shared" si="25"/>
        <v>15162314</v>
      </c>
      <c r="L40" s="96">
        <f t="shared" si="25"/>
        <v>5192000</v>
      </c>
      <c r="M40" s="97">
        <f t="shared" si="25"/>
        <v>3301386</v>
      </c>
      <c r="N40" s="96">
        <f t="shared" si="25"/>
        <v>11361000</v>
      </c>
      <c r="O40" s="97">
        <f t="shared" si="25"/>
        <v>13047851</v>
      </c>
      <c r="P40" s="96">
        <f t="shared" si="19"/>
        <v>41000000</v>
      </c>
      <c r="Q40" s="97">
        <f t="shared" si="20"/>
        <v>41000003</v>
      </c>
      <c r="R40" s="52">
        <f t="shared" si="21"/>
        <v>118.81741140215716</v>
      </c>
      <c r="S40" s="53">
        <f t="shared" si="22"/>
        <v>295.22343040165555</v>
      </c>
      <c r="T40" s="52">
        <f>IF((+$E35+$E38) =0,0,(P40   /(+$E35+$E38) )*100)</f>
        <v>100</v>
      </c>
      <c r="U40" s="54">
        <f>IF((+$E35+$E38) =0,0,(Q40   /(+$E35+$E38) )*100)</f>
        <v>100.00000731707317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101069000</v>
      </c>
      <c r="C67" s="104">
        <f>SUM(C9:C14,C17:C23,C26:C29,C32,C35:C39,C42:C52,C55:C58,C61:C65)</f>
        <v>28330000</v>
      </c>
      <c r="D67" s="104"/>
      <c r="E67" s="104">
        <f t="shared" si="35"/>
        <v>129399000</v>
      </c>
      <c r="F67" s="105">
        <f t="shared" ref="F67:O67" si="43">SUM(F9:F14,F17:F23,F26:F29,F32,F35:F39,F42:F52,F55:F58,F61:F65)</f>
        <v>129399000</v>
      </c>
      <c r="G67" s="106">
        <f t="shared" si="43"/>
        <v>81631000</v>
      </c>
      <c r="H67" s="105">
        <f t="shared" si="43"/>
        <v>8165000</v>
      </c>
      <c r="I67" s="106">
        <f t="shared" si="43"/>
        <v>10102222</v>
      </c>
      <c r="J67" s="105">
        <f t="shared" si="43"/>
        <v>21708000</v>
      </c>
      <c r="K67" s="106">
        <f t="shared" si="43"/>
        <v>19777412</v>
      </c>
      <c r="L67" s="105">
        <f t="shared" si="43"/>
        <v>6848000</v>
      </c>
      <c r="M67" s="106">
        <f t="shared" si="43"/>
        <v>5311172</v>
      </c>
      <c r="N67" s="105">
        <f t="shared" si="43"/>
        <v>11975000</v>
      </c>
      <c r="O67" s="106">
        <f t="shared" si="43"/>
        <v>28367417</v>
      </c>
      <c r="P67" s="105">
        <f t="shared" si="36"/>
        <v>48696000</v>
      </c>
      <c r="Q67" s="106">
        <f t="shared" si="37"/>
        <v>63558223</v>
      </c>
      <c r="R67" s="61">
        <f t="shared" si="38"/>
        <v>74.868574766355138</v>
      </c>
      <c r="S67" s="62">
        <f t="shared" si="39"/>
        <v>434.10842277373058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59.653807989611785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77.860399848096932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58506000</v>
      </c>
      <c r="C69" s="92">
        <v>-3913000</v>
      </c>
      <c r="D69" s="92"/>
      <c r="E69" s="92">
        <f>$B69      +$C69      +$D69</f>
        <v>54593000</v>
      </c>
      <c r="F69" s="93">
        <v>54593000</v>
      </c>
      <c r="G69" s="94">
        <v>54593000</v>
      </c>
      <c r="H69" s="93">
        <v>12978000</v>
      </c>
      <c r="I69" s="94">
        <v>12267647</v>
      </c>
      <c r="J69" s="93">
        <v>21415000</v>
      </c>
      <c r="K69" s="94">
        <v>19252296</v>
      </c>
      <c r="L69" s="93">
        <v>16549000</v>
      </c>
      <c r="M69" s="94">
        <v>16916141</v>
      </c>
      <c r="N69" s="93">
        <v>3651000</v>
      </c>
      <c r="O69" s="94">
        <v>6540714</v>
      </c>
      <c r="P69" s="93">
        <f>$H69      +$J69      +$L69      +$N69</f>
        <v>54593000</v>
      </c>
      <c r="Q69" s="94">
        <f>$I69      +$K69      +$M69      +$O69</f>
        <v>54976798</v>
      </c>
      <c r="R69" s="48">
        <f>IF(($L69      =0),0,((($N69      -$L69      )/$L69      )*100))</f>
        <v>-77.938244002658777</v>
      </c>
      <c r="S69" s="49">
        <f>IF(($M69      =0),0,((($O69      -$M69      )/$M69      )*100))</f>
        <v>-61.33447929997746</v>
      </c>
      <c r="T69" s="48">
        <f>IF(($E69      =0),0,(($P69      /$E69      )*100))</f>
        <v>100</v>
      </c>
      <c r="U69" s="50">
        <f>IF(($E69      =0),0,(($Q69      /$E69      )*100))</f>
        <v>100.70301687029473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58506000</v>
      </c>
      <c r="C71" s="101">
        <f>SUM(C69:C70)</f>
        <v>-3913000</v>
      </c>
      <c r="D71" s="101"/>
      <c r="E71" s="101">
        <f>$B71      +$C71      +$D71</f>
        <v>54593000</v>
      </c>
      <c r="F71" s="102">
        <f t="shared" ref="F71:O71" si="44">SUM(F69:F70)</f>
        <v>54593000</v>
      </c>
      <c r="G71" s="103">
        <f t="shared" si="44"/>
        <v>54593000</v>
      </c>
      <c r="H71" s="102">
        <f t="shared" si="44"/>
        <v>12978000</v>
      </c>
      <c r="I71" s="103">
        <f t="shared" si="44"/>
        <v>12267647</v>
      </c>
      <c r="J71" s="102">
        <f t="shared" si="44"/>
        <v>21415000</v>
      </c>
      <c r="K71" s="103">
        <f t="shared" si="44"/>
        <v>19252296</v>
      </c>
      <c r="L71" s="102">
        <f t="shared" si="44"/>
        <v>16549000</v>
      </c>
      <c r="M71" s="103">
        <f t="shared" si="44"/>
        <v>16916141</v>
      </c>
      <c r="N71" s="102">
        <f t="shared" si="44"/>
        <v>3651000</v>
      </c>
      <c r="O71" s="103">
        <f t="shared" si="44"/>
        <v>6540714</v>
      </c>
      <c r="P71" s="102">
        <f>$H71      +$J71      +$L71      +$N71</f>
        <v>54593000</v>
      </c>
      <c r="Q71" s="103">
        <f>$I71      +$K71      +$M71      +$O71</f>
        <v>54976798</v>
      </c>
      <c r="R71" s="57">
        <f>IF(($L71      =0),0,((($N71      -$L71      )/$L71      )*100))</f>
        <v>-77.938244002658777</v>
      </c>
      <c r="S71" s="58">
        <f>IF(($M71      =0),0,((($O71      -$M71      )/$M71      )*100))</f>
        <v>-61.33447929997746</v>
      </c>
      <c r="T71" s="57">
        <f>IF(($E69      =0),0,(($P69      /$E69      )*100))</f>
        <v>100</v>
      </c>
      <c r="U71" s="59">
        <f>IF($E69   =0,0,($Q69   /$E69 )*100)</f>
        <v>100.70301687029473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58506000</v>
      </c>
      <c r="C72" s="104">
        <f>SUM(C69:C70)</f>
        <v>-3913000</v>
      </c>
      <c r="D72" s="104"/>
      <c r="E72" s="104">
        <f>$B72      +$C72      +$D72</f>
        <v>54593000</v>
      </c>
      <c r="F72" s="105">
        <f t="shared" ref="F72:O72" si="45">SUM(F69:F70)</f>
        <v>54593000</v>
      </c>
      <c r="G72" s="106">
        <f t="shared" si="45"/>
        <v>54593000</v>
      </c>
      <c r="H72" s="105">
        <f t="shared" si="45"/>
        <v>12978000</v>
      </c>
      <c r="I72" s="106">
        <f t="shared" si="45"/>
        <v>12267647</v>
      </c>
      <c r="J72" s="105">
        <f t="shared" si="45"/>
        <v>21415000</v>
      </c>
      <c r="K72" s="106">
        <f t="shared" si="45"/>
        <v>19252296</v>
      </c>
      <c r="L72" s="105">
        <f t="shared" si="45"/>
        <v>16549000</v>
      </c>
      <c r="M72" s="106">
        <f t="shared" si="45"/>
        <v>16916141</v>
      </c>
      <c r="N72" s="105">
        <f t="shared" si="45"/>
        <v>3651000</v>
      </c>
      <c r="O72" s="106">
        <f t="shared" si="45"/>
        <v>6540714</v>
      </c>
      <c r="P72" s="105">
        <f>$H72      +$J72      +$L72      +$N72</f>
        <v>54593000</v>
      </c>
      <c r="Q72" s="106">
        <f>$I72      +$K72      +$M72      +$O72</f>
        <v>54976798</v>
      </c>
      <c r="R72" s="61">
        <f>IF(($L72      =0),0,((($N72      -$L72      )/$L72      )*100))</f>
        <v>-77.938244002658777</v>
      </c>
      <c r="S72" s="62">
        <f>IF(($M72      =0),0,((($O72      -$M72      )/$M72      )*100))</f>
        <v>-61.33447929997746</v>
      </c>
      <c r="T72" s="61">
        <f>IF(($E69      =0),0,(($P69      /$E69      )*100))</f>
        <v>100</v>
      </c>
      <c r="U72" s="65">
        <f>IF($E69   =0,0,($Q69   /$E69 )*100)</f>
        <v>100.70301687029473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159575000</v>
      </c>
      <c r="C73" s="104">
        <f>SUM(C9:C14,C17:C23,C26:C29,C32,C35:C39,C42:C52,C55:C58,C61:C65,C69:C70)</f>
        <v>24417000</v>
      </c>
      <c r="D73" s="104"/>
      <c r="E73" s="104">
        <f>$B73      +$C73      +$D73</f>
        <v>183992000</v>
      </c>
      <c r="F73" s="105">
        <f t="shared" ref="F73:O73" si="46">SUM(F9:F14,F17:F23,F26:F29,F32,F35:F39,F42:F52,F55:F58,F61:F65,F69:F70)</f>
        <v>183992000</v>
      </c>
      <c r="G73" s="106">
        <f t="shared" si="46"/>
        <v>136224000</v>
      </c>
      <c r="H73" s="105">
        <f t="shared" si="46"/>
        <v>21143000</v>
      </c>
      <c r="I73" s="106">
        <f t="shared" si="46"/>
        <v>22369869</v>
      </c>
      <c r="J73" s="105">
        <f t="shared" si="46"/>
        <v>43123000</v>
      </c>
      <c r="K73" s="106">
        <f t="shared" si="46"/>
        <v>39029708</v>
      </c>
      <c r="L73" s="105">
        <f t="shared" si="46"/>
        <v>23397000</v>
      </c>
      <c r="M73" s="106">
        <f t="shared" si="46"/>
        <v>22227313</v>
      </c>
      <c r="N73" s="105">
        <f t="shared" si="46"/>
        <v>15626000</v>
      </c>
      <c r="O73" s="106">
        <f t="shared" si="46"/>
        <v>34908131</v>
      </c>
      <c r="P73" s="105">
        <f>$H73      +$J73      +$L73      +$N73</f>
        <v>103289000</v>
      </c>
      <c r="Q73" s="106">
        <f>$I73      +$K73      +$M73      +$O73</f>
        <v>118535021</v>
      </c>
      <c r="R73" s="61">
        <f>IF(($L73      =0),0,((($N73      -$L73      )/$L73      )*100))</f>
        <v>-33.213659870923621</v>
      </c>
      <c r="S73" s="62">
        <f>IF(($M73      =0),0,((($O73      -$M73      )/$M73      )*100))</f>
        <v>57.05061156065063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75.822909325816298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87.014785206718344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WFw+eGqp/4AudNBX+SS0smbCNl0CIK7IrcDUouvUkyIBa9eLVmsKULqENYEWI2iEbwQocsWXbQAVYj92Ig3l3Q==" saltValue="2uGFrVjBkYxDfxTAV9/HQ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147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1720000</v>
      </c>
      <c r="C10" s="92"/>
      <c r="D10" s="92"/>
      <c r="E10" s="92">
        <f t="shared" ref="E10:E15" si="0">$B10      +$C10      +$D10</f>
        <v>1720000</v>
      </c>
      <c r="F10" s="93">
        <v>1720000</v>
      </c>
      <c r="G10" s="94">
        <v>1720000</v>
      </c>
      <c r="H10" s="93">
        <v>66000</v>
      </c>
      <c r="I10" s="94">
        <v>100622</v>
      </c>
      <c r="J10" s="93">
        <v>1070000</v>
      </c>
      <c r="K10" s="94">
        <v>260631</v>
      </c>
      <c r="L10" s="93"/>
      <c r="M10" s="94">
        <v>774533</v>
      </c>
      <c r="N10" s="93">
        <v>584000</v>
      </c>
      <c r="O10" s="94">
        <v>584216</v>
      </c>
      <c r="P10" s="93">
        <f t="shared" ref="P10:P15" si="1">$H10      +$J10      +$L10      +$N10</f>
        <v>1720000</v>
      </c>
      <c r="Q10" s="94">
        <f t="shared" ref="Q10:Q15" si="2">$I10      +$K10      +$M10      +$O10</f>
        <v>1720002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-24.571838772524863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100.00011627906977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1720000</v>
      </c>
      <c r="C15" s="95">
        <f>SUM(C9:C14)</f>
        <v>0</v>
      </c>
      <c r="D15" s="95"/>
      <c r="E15" s="95">
        <f t="shared" si="0"/>
        <v>1720000</v>
      </c>
      <c r="F15" s="96">
        <f t="shared" ref="F15:O15" si="7">SUM(F9:F14)</f>
        <v>1720000</v>
      </c>
      <c r="G15" s="97">
        <f t="shared" si="7"/>
        <v>1720000</v>
      </c>
      <c r="H15" s="96">
        <f t="shared" si="7"/>
        <v>66000</v>
      </c>
      <c r="I15" s="97">
        <f t="shared" si="7"/>
        <v>100622</v>
      </c>
      <c r="J15" s="96">
        <f t="shared" si="7"/>
        <v>1070000</v>
      </c>
      <c r="K15" s="97">
        <f t="shared" si="7"/>
        <v>260631</v>
      </c>
      <c r="L15" s="96">
        <f t="shared" si="7"/>
        <v>0</v>
      </c>
      <c r="M15" s="97">
        <f t="shared" si="7"/>
        <v>774533</v>
      </c>
      <c r="N15" s="96">
        <f t="shared" si="7"/>
        <v>584000</v>
      </c>
      <c r="O15" s="97">
        <f t="shared" si="7"/>
        <v>584216</v>
      </c>
      <c r="P15" s="96">
        <f t="shared" si="1"/>
        <v>1720000</v>
      </c>
      <c r="Q15" s="97">
        <f t="shared" si="2"/>
        <v>1720002</v>
      </c>
      <c r="R15" s="52">
        <f t="shared" si="3"/>
        <v>0</v>
      </c>
      <c r="S15" s="53">
        <f t="shared" si="4"/>
        <v>-24.571838772524863</v>
      </c>
      <c r="T15" s="52">
        <f>IF((SUM($E9:$E13))=0,0,(P15/(SUM($E9:$E13))*100))</f>
        <v>100</v>
      </c>
      <c r="U15" s="54">
        <f>IF((SUM($E9:$E13))=0,0,(Q15/(SUM($E9:$E13))*100))</f>
        <v>100.00011627906977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3500000</v>
      </c>
      <c r="C20" s="92"/>
      <c r="D20" s="92"/>
      <c r="E20" s="92">
        <f t="shared" si="8"/>
        <v>3500000</v>
      </c>
      <c r="F20" s="93">
        <v>3500000</v>
      </c>
      <c r="G20" s="94">
        <v>3500000</v>
      </c>
      <c r="H20" s="93"/>
      <c r="I20" s="94"/>
      <c r="J20" s="93">
        <v>2235000</v>
      </c>
      <c r="K20" s="94">
        <v>2311942</v>
      </c>
      <c r="L20" s="93"/>
      <c r="M20" s="94">
        <v>1188057</v>
      </c>
      <c r="N20" s="93"/>
      <c r="O20" s="94"/>
      <c r="P20" s="93">
        <f t="shared" si="9"/>
        <v>2235000</v>
      </c>
      <c r="Q20" s="94">
        <f t="shared" si="10"/>
        <v>3499999</v>
      </c>
      <c r="R20" s="48">
        <f t="shared" si="11"/>
        <v>0</v>
      </c>
      <c r="S20" s="49">
        <f t="shared" si="12"/>
        <v>-100</v>
      </c>
      <c r="T20" s="48">
        <f t="shared" si="13"/>
        <v>63.857142857142854</v>
      </c>
      <c r="U20" s="50">
        <f t="shared" si="14"/>
        <v>99.999971428571428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35777000</v>
      </c>
      <c r="D21" s="92"/>
      <c r="E21" s="92">
        <f t="shared" si="8"/>
        <v>35777000</v>
      </c>
      <c r="F21" s="93">
        <v>35777000</v>
      </c>
      <c r="G21" s="94">
        <v>35777000</v>
      </c>
      <c r="H21" s="93"/>
      <c r="I21" s="94"/>
      <c r="J21" s="93"/>
      <c r="K21" s="94"/>
      <c r="L21" s="93"/>
      <c r="M21" s="94">
        <v>1782580</v>
      </c>
      <c r="N21" s="93"/>
      <c r="O21" s="94">
        <v>23408594</v>
      </c>
      <c r="P21" s="93">
        <f t="shared" si="9"/>
        <v>0</v>
      </c>
      <c r="Q21" s="94">
        <f t="shared" si="10"/>
        <v>25191174</v>
      </c>
      <c r="R21" s="48">
        <f t="shared" si="11"/>
        <v>0</v>
      </c>
      <c r="S21" s="49">
        <f t="shared" si="12"/>
        <v>1213.1861683627103</v>
      </c>
      <c r="T21" s="48">
        <f t="shared" si="13"/>
        <v>0</v>
      </c>
      <c r="U21" s="50">
        <f t="shared" si="14"/>
        <v>70.411644352516973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3500000</v>
      </c>
      <c r="C24" s="95">
        <f>SUM(C17:C23)</f>
        <v>35777000</v>
      </c>
      <c r="D24" s="95"/>
      <c r="E24" s="95">
        <f t="shared" si="8"/>
        <v>39277000</v>
      </c>
      <c r="F24" s="96">
        <f t="shared" ref="F24:O24" si="15">SUM(F17:F23)</f>
        <v>39277000</v>
      </c>
      <c r="G24" s="97">
        <f t="shared" si="15"/>
        <v>39277000</v>
      </c>
      <c r="H24" s="96">
        <f t="shared" si="15"/>
        <v>0</v>
      </c>
      <c r="I24" s="97">
        <f t="shared" si="15"/>
        <v>0</v>
      </c>
      <c r="J24" s="96">
        <f t="shared" si="15"/>
        <v>2235000</v>
      </c>
      <c r="K24" s="97">
        <f t="shared" si="15"/>
        <v>2311942</v>
      </c>
      <c r="L24" s="96">
        <f t="shared" si="15"/>
        <v>0</v>
      </c>
      <c r="M24" s="97">
        <f t="shared" si="15"/>
        <v>2970637</v>
      </c>
      <c r="N24" s="96">
        <f t="shared" si="15"/>
        <v>0</v>
      </c>
      <c r="O24" s="97">
        <f t="shared" si="15"/>
        <v>23408594</v>
      </c>
      <c r="P24" s="96">
        <f t="shared" si="9"/>
        <v>2235000</v>
      </c>
      <c r="Q24" s="97">
        <f t="shared" si="10"/>
        <v>28691173</v>
      </c>
      <c r="R24" s="52">
        <f t="shared" si="11"/>
        <v>0</v>
      </c>
      <c r="S24" s="53">
        <f t="shared" si="12"/>
        <v>687.99913957848094</v>
      </c>
      <c r="T24" s="52">
        <f>IF(($E24-$E19-$E23)   =0,0,($P24   /($E24-$E19-$E23)   )*100)</f>
        <v>5.6903531328767469</v>
      </c>
      <c r="U24" s="54">
        <f>IF(($E24-$E19-$E23)   =0,0,($Q24   /($E24-$E19-$E23)   )*100)</f>
        <v>73.048280163963639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2917000</v>
      </c>
      <c r="C32" s="92"/>
      <c r="D32" s="92"/>
      <c r="E32" s="92">
        <f>$B32      +$C32      +$D32</f>
        <v>2917000</v>
      </c>
      <c r="F32" s="93">
        <v>2917000</v>
      </c>
      <c r="G32" s="94">
        <v>2917000</v>
      </c>
      <c r="H32" s="93">
        <v>1712000</v>
      </c>
      <c r="I32" s="94">
        <v>2088516</v>
      </c>
      <c r="J32" s="93">
        <v>330000</v>
      </c>
      <c r="K32" s="94">
        <v>665484</v>
      </c>
      <c r="L32" s="93"/>
      <c r="M32" s="94"/>
      <c r="N32" s="93">
        <v>163000</v>
      </c>
      <c r="O32" s="94">
        <v>163000</v>
      </c>
      <c r="P32" s="93">
        <f>$H32      +$J32      +$L32      +$N32</f>
        <v>2205000</v>
      </c>
      <c r="Q32" s="94">
        <f>$I32      +$K32      +$M32      +$O32</f>
        <v>2917000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75.591360987315738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2917000</v>
      </c>
      <c r="C33" s="95">
        <f>C32</f>
        <v>0</v>
      </c>
      <c r="D33" s="95"/>
      <c r="E33" s="95">
        <f>$B33      +$C33      +$D33</f>
        <v>2917000</v>
      </c>
      <c r="F33" s="96">
        <f t="shared" ref="F33:O33" si="17">F32</f>
        <v>2917000</v>
      </c>
      <c r="G33" s="97">
        <f t="shared" si="17"/>
        <v>2917000</v>
      </c>
      <c r="H33" s="96">
        <f t="shared" si="17"/>
        <v>1712000</v>
      </c>
      <c r="I33" s="97">
        <f t="shared" si="17"/>
        <v>2088516</v>
      </c>
      <c r="J33" s="96">
        <f t="shared" si="17"/>
        <v>330000</v>
      </c>
      <c r="K33" s="97">
        <f t="shared" si="17"/>
        <v>665484</v>
      </c>
      <c r="L33" s="96">
        <f t="shared" si="17"/>
        <v>0</v>
      </c>
      <c r="M33" s="97">
        <f t="shared" si="17"/>
        <v>0</v>
      </c>
      <c r="N33" s="96">
        <f t="shared" si="17"/>
        <v>163000</v>
      </c>
      <c r="O33" s="97">
        <f t="shared" si="17"/>
        <v>163000</v>
      </c>
      <c r="P33" s="96">
        <f>$H33      +$J33      +$L33      +$N33</f>
        <v>2205000</v>
      </c>
      <c r="Q33" s="97">
        <f>$I33      +$K33      +$M33      +$O33</f>
        <v>2917000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75.591360987315738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17350000</v>
      </c>
      <c r="C35" s="92">
        <v>-1500000</v>
      </c>
      <c r="D35" s="92"/>
      <c r="E35" s="92">
        <f t="shared" ref="E35:E40" si="18">$B35      +$C35      +$D35</f>
        <v>15850000</v>
      </c>
      <c r="F35" s="93">
        <v>15850000</v>
      </c>
      <c r="G35" s="94">
        <v>15850000</v>
      </c>
      <c r="H35" s="93"/>
      <c r="I35" s="94">
        <v>500000</v>
      </c>
      <c r="J35" s="93">
        <v>2067000</v>
      </c>
      <c r="K35" s="94">
        <v>5685938</v>
      </c>
      <c r="L35" s="93">
        <v>8084000</v>
      </c>
      <c r="M35" s="94">
        <v>-1063811</v>
      </c>
      <c r="N35" s="93">
        <v>5699000</v>
      </c>
      <c r="O35" s="94">
        <v>3695340</v>
      </c>
      <c r="P35" s="93">
        <f t="shared" ref="P35:P40" si="19">$H35      +$J35      +$L35      +$N35</f>
        <v>15850000</v>
      </c>
      <c r="Q35" s="94">
        <f t="shared" ref="Q35:Q40" si="20">$I35      +$K35      +$M35      +$O35</f>
        <v>8817467</v>
      </c>
      <c r="R35" s="48">
        <f t="shared" ref="R35:R40" si="21">IF(($L35      =0),0,((($N35      -$L35      )/$L35      )*100))</f>
        <v>-29.502721425037109</v>
      </c>
      <c r="S35" s="49">
        <f t="shared" ref="S35:S40" si="22">IF(($M35      =0),0,((($O35      -$M35      )/$M35      )*100))</f>
        <v>-447.36809452054922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55.630706624605672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145061000</v>
      </c>
      <c r="C36" s="92">
        <v>-51005000</v>
      </c>
      <c r="D36" s="92"/>
      <c r="E36" s="92">
        <f t="shared" si="18"/>
        <v>94056000</v>
      </c>
      <c r="F36" s="93">
        <v>94056000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162411000</v>
      </c>
      <c r="C40" s="95">
        <f>SUM(C35:C39)</f>
        <v>-52505000</v>
      </c>
      <c r="D40" s="95"/>
      <c r="E40" s="95">
        <f t="shared" si="18"/>
        <v>109906000</v>
      </c>
      <c r="F40" s="96">
        <f t="shared" ref="F40:O40" si="25">SUM(F35:F39)</f>
        <v>109906000</v>
      </c>
      <c r="G40" s="97">
        <f t="shared" si="25"/>
        <v>15850000</v>
      </c>
      <c r="H40" s="96">
        <f t="shared" si="25"/>
        <v>0</v>
      </c>
      <c r="I40" s="97">
        <f t="shared" si="25"/>
        <v>500000</v>
      </c>
      <c r="J40" s="96">
        <f t="shared" si="25"/>
        <v>2067000</v>
      </c>
      <c r="K40" s="97">
        <f t="shared" si="25"/>
        <v>5685938</v>
      </c>
      <c r="L40" s="96">
        <f t="shared" si="25"/>
        <v>8084000</v>
      </c>
      <c r="M40" s="97">
        <f t="shared" si="25"/>
        <v>-1063811</v>
      </c>
      <c r="N40" s="96">
        <f t="shared" si="25"/>
        <v>5699000</v>
      </c>
      <c r="O40" s="97">
        <f t="shared" si="25"/>
        <v>3695340</v>
      </c>
      <c r="P40" s="96">
        <f t="shared" si="19"/>
        <v>15850000</v>
      </c>
      <c r="Q40" s="97">
        <f t="shared" si="20"/>
        <v>8817467</v>
      </c>
      <c r="R40" s="52">
        <f t="shared" si="21"/>
        <v>-29.502721425037109</v>
      </c>
      <c r="S40" s="53">
        <f t="shared" si="22"/>
        <v>-447.36809452054922</v>
      </c>
      <c r="T40" s="52">
        <f>IF((+$E35+$E38) =0,0,(P40   /(+$E35+$E38) )*100)</f>
        <v>100</v>
      </c>
      <c r="U40" s="54">
        <f>IF((+$E35+$E38) =0,0,(Q40   /(+$E35+$E38) )*100)</f>
        <v>55.630706624605672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170548000</v>
      </c>
      <c r="C67" s="104">
        <f>SUM(C9:C14,C17:C23,C26:C29,C32,C35:C39,C42:C52,C55:C58,C61:C65)</f>
        <v>-16728000</v>
      </c>
      <c r="D67" s="104"/>
      <c r="E67" s="104">
        <f t="shared" si="35"/>
        <v>153820000</v>
      </c>
      <c r="F67" s="105">
        <f t="shared" ref="F67:O67" si="43">SUM(F9:F14,F17:F23,F26:F29,F32,F35:F39,F42:F52,F55:F58,F61:F65)</f>
        <v>153820000</v>
      </c>
      <c r="G67" s="106">
        <f t="shared" si="43"/>
        <v>59764000</v>
      </c>
      <c r="H67" s="105">
        <f t="shared" si="43"/>
        <v>1778000</v>
      </c>
      <c r="I67" s="106">
        <f t="shared" si="43"/>
        <v>2689138</v>
      </c>
      <c r="J67" s="105">
        <f t="shared" si="43"/>
        <v>5702000</v>
      </c>
      <c r="K67" s="106">
        <f t="shared" si="43"/>
        <v>8923995</v>
      </c>
      <c r="L67" s="105">
        <f t="shared" si="43"/>
        <v>8084000</v>
      </c>
      <c r="M67" s="106">
        <f t="shared" si="43"/>
        <v>2681359</v>
      </c>
      <c r="N67" s="105">
        <f t="shared" si="43"/>
        <v>6446000</v>
      </c>
      <c r="O67" s="106">
        <f t="shared" si="43"/>
        <v>27851150</v>
      </c>
      <c r="P67" s="105">
        <f t="shared" si="36"/>
        <v>22010000</v>
      </c>
      <c r="Q67" s="106">
        <f t="shared" si="37"/>
        <v>42145642</v>
      </c>
      <c r="R67" s="61">
        <f t="shared" si="38"/>
        <v>-20.262246412666997</v>
      </c>
      <c r="S67" s="62">
        <f t="shared" si="39"/>
        <v>938.69530338906509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36.828190884144298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70.520115788769161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55067000</v>
      </c>
      <c r="C69" s="92">
        <v>-3683000</v>
      </c>
      <c r="D69" s="92"/>
      <c r="E69" s="92">
        <f>$B69      +$C69      +$D69</f>
        <v>51384000</v>
      </c>
      <c r="F69" s="93">
        <v>51384000</v>
      </c>
      <c r="G69" s="94">
        <v>51384000</v>
      </c>
      <c r="H69" s="93">
        <v>8961000</v>
      </c>
      <c r="I69" s="94">
        <v>5950255</v>
      </c>
      <c r="J69" s="93">
        <v>23106000</v>
      </c>
      <c r="K69" s="94">
        <v>25019131</v>
      </c>
      <c r="L69" s="93">
        <v>12862000</v>
      </c>
      <c r="M69" s="94">
        <v>14443077</v>
      </c>
      <c r="N69" s="93">
        <v>6455000</v>
      </c>
      <c r="O69" s="94">
        <v>5828572</v>
      </c>
      <c r="P69" s="93">
        <f>$H69      +$J69      +$L69      +$N69</f>
        <v>51384000</v>
      </c>
      <c r="Q69" s="94">
        <f>$I69      +$K69      +$M69      +$O69</f>
        <v>51241035</v>
      </c>
      <c r="R69" s="48">
        <f>IF(($L69      =0),0,((($N69      -$L69      )/$L69      )*100))</f>
        <v>-49.813403825221577</v>
      </c>
      <c r="S69" s="49">
        <f>IF(($M69      =0),0,((($O69      -$M69      )/$M69      )*100))</f>
        <v>-59.644527270747083</v>
      </c>
      <c r="T69" s="48">
        <f>IF(($E69      =0),0,(($P69      /$E69      )*100))</f>
        <v>100</v>
      </c>
      <c r="U69" s="50">
        <f>IF(($E69      =0),0,(($Q69      /$E69      )*100))</f>
        <v>99.721771368519384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55067000</v>
      </c>
      <c r="C71" s="101">
        <f>SUM(C69:C70)</f>
        <v>-3683000</v>
      </c>
      <c r="D71" s="101"/>
      <c r="E71" s="101">
        <f>$B71      +$C71      +$D71</f>
        <v>51384000</v>
      </c>
      <c r="F71" s="102">
        <f t="shared" ref="F71:O71" si="44">SUM(F69:F70)</f>
        <v>51384000</v>
      </c>
      <c r="G71" s="103">
        <f t="shared" si="44"/>
        <v>51384000</v>
      </c>
      <c r="H71" s="102">
        <f t="shared" si="44"/>
        <v>8961000</v>
      </c>
      <c r="I71" s="103">
        <f t="shared" si="44"/>
        <v>5950255</v>
      </c>
      <c r="J71" s="102">
        <f t="shared" si="44"/>
        <v>23106000</v>
      </c>
      <c r="K71" s="103">
        <f t="shared" si="44"/>
        <v>25019131</v>
      </c>
      <c r="L71" s="102">
        <f t="shared" si="44"/>
        <v>12862000</v>
      </c>
      <c r="M71" s="103">
        <f t="shared" si="44"/>
        <v>14443077</v>
      </c>
      <c r="N71" s="102">
        <f t="shared" si="44"/>
        <v>6455000</v>
      </c>
      <c r="O71" s="103">
        <f t="shared" si="44"/>
        <v>5828572</v>
      </c>
      <c r="P71" s="102">
        <f>$H71      +$J71      +$L71      +$N71</f>
        <v>51384000</v>
      </c>
      <c r="Q71" s="103">
        <f>$I71      +$K71      +$M71      +$O71</f>
        <v>51241035</v>
      </c>
      <c r="R71" s="57">
        <f>IF(($L71      =0),0,((($N71      -$L71      )/$L71      )*100))</f>
        <v>-49.813403825221577</v>
      </c>
      <c r="S71" s="58">
        <f>IF(($M71      =0),0,((($O71      -$M71      )/$M71      )*100))</f>
        <v>-59.644527270747083</v>
      </c>
      <c r="T71" s="57">
        <f>IF(($E69      =0),0,(($P69      /$E69      )*100))</f>
        <v>100</v>
      </c>
      <c r="U71" s="59">
        <f>IF($E69   =0,0,($Q69   /$E69 )*100)</f>
        <v>99.721771368519384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55067000</v>
      </c>
      <c r="C72" s="104">
        <f>SUM(C69:C70)</f>
        <v>-3683000</v>
      </c>
      <c r="D72" s="104"/>
      <c r="E72" s="104">
        <f>$B72      +$C72      +$D72</f>
        <v>51384000</v>
      </c>
      <c r="F72" s="105">
        <f t="shared" ref="F72:O72" si="45">SUM(F69:F70)</f>
        <v>51384000</v>
      </c>
      <c r="G72" s="106">
        <f t="shared" si="45"/>
        <v>51384000</v>
      </c>
      <c r="H72" s="105">
        <f t="shared" si="45"/>
        <v>8961000</v>
      </c>
      <c r="I72" s="106">
        <f t="shared" si="45"/>
        <v>5950255</v>
      </c>
      <c r="J72" s="105">
        <f t="shared" si="45"/>
        <v>23106000</v>
      </c>
      <c r="K72" s="106">
        <f t="shared" si="45"/>
        <v>25019131</v>
      </c>
      <c r="L72" s="105">
        <f t="shared" si="45"/>
        <v>12862000</v>
      </c>
      <c r="M72" s="106">
        <f t="shared" si="45"/>
        <v>14443077</v>
      </c>
      <c r="N72" s="105">
        <f t="shared" si="45"/>
        <v>6455000</v>
      </c>
      <c r="O72" s="106">
        <f t="shared" si="45"/>
        <v>5828572</v>
      </c>
      <c r="P72" s="105">
        <f>$H72      +$J72      +$L72      +$N72</f>
        <v>51384000</v>
      </c>
      <c r="Q72" s="106">
        <f>$I72      +$K72      +$M72      +$O72</f>
        <v>51241035</v>
      </c>
      <c r="R72" s="61">
        <f>IF(($L72      =0),0,((($N72      -$L72      )/$L72      )*100))</f>
        <v>-49.813403825221577</v>
      </c>
      <c r="S72" s="62">
        <f>IF(($M72      =0),0,((($O72      -$M72      )/$M72      )*100))</f>
        <v>-59.644527270747083</v>
      </c>
      <c r="T72" s="61">
        <f>IF(($E69      =0),0,(($P69      /$E69      )*100))</f>
        <v>100</v>
      </c>
      <c r="U72" s="65">
        <f>IF($E69   =0,0,($Q69   /$E69 )*100)</f>
        <v>99.721771368519384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225615000</v>
      </c>
      <c r="C73" s="104">
        <f>SUM(C9:C14,C17:C23,C26:C29,C32,C35:C39,C42:C52,C55:C58,C61:C65,C69:C70)</f>
        <v>-20411000</v>
      </c>
      <c r="D73" s="104"/>
      <c r="E73" s="104">
        <f>$B73      +$C73      +$D73</f>
        <v>205204000</v>
      </c>
      <c r="F73" s="105">
        <f t="shared" ref="F73:O73" si="46">SUM(F9:F14,F17:F23,F26:F29,F32,F35:F39,F42:F52,F55:F58,F61:F65,F69:F70)</f>
        <v>205204000</v>
      </c>
      <c r="G73" s="106">
        <f t="shared" si="46"/>
        <v>111148000</v>
      </c>
      <c r="H73" s="105">
        <f t="shared" si="46"/>
        <v>10739000</v>
      </c>
      <c r="I73" s="106">
        <f t="shared" si="46"/>
        <v>8639393</v>
      </c>
      <c r="J73" s="105">
        <f t="shared" si="46"/>
        <v>28808000</v>
      </c>
      <c r="K73" s="106">
        <f t="shared" si="46"/>
        <v>33943126</v>
      </c>
      <c r="L73" s="105">
        <f t="shared" si="46"/>
        <v>20946000</v>
      </c>
      <c r="M73" s="106">
        <f t="shared" si="46"/>
        <v>17124436</v>
      </c>
      <c r="N73" s="105">
        <f t="shared" si="46"/>
        <v>12901000</v>
      </c>
      <c r="O73" s="106">
        <f t="shared" si="46"/>
        <v>33679722</v>
      </c>
      <c r="P73" s="105">
        <f>$H73      +$J73      +$L73      +$N73</f>
        <v>73394000</v>
      </c>
      <c r="Q73" s="106">
        <f>$I73      +$K73      +$M73      +$O73</f>
        <v>93386677</v>
      </c>
      <c r="R73" s="61">
        <f>IF(($L73      =0),0,((($N73      -$L73      )/$L73      )*100))</f>
        <v>-38.408287978611668</v>
      </c>
      <c r="S73" s="62">
        <f>IF(($M73      =0),0,((($O73      -$M73      )/$M73      )*100))</f>
        <v>96.676386889471871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66.032677151185808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84.020114621945524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IzmVBCKVHc/aNrb+tbQVXPbC1oRwP6CA2ffIW+TY4wt8mHg2uILN4fG6w9byayg3hTYTk21Ebp/hEMZNiDLsfQ==" saltValue="7rjN6h9RdoafolQjNLDJI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148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>
        <v>773000</v>
      </c>
      <c r="I10" s="94">
        <v>772805</v>
      </c>
      <c r="J10" s="93">
        <v>387000</v>
      </c>
      <c r="K10" s="94">
        <v>386923</v>
      </c>
      <c r="L10" s="93">
        <v>169000</v>
      </c>
      <c r="M10" s="94">
        <v>166119</v>
      </c>
      <c r="N10" s="93">
        <v>220000</v>
      </c>
      <c r="O10" s="94">
        <v>774152</v>
      </c>
      <c r="P10" s="93">
        <f t="shared" ref="P10:P15" si="1">$H10      +$J10      +$L10      +$N10</f>
        <v>1549000</v>
      </c>
      <c r="Q10" s="94">
        <f t="shared" ref="Q10:Q15" si="2">$I10      +$K10      +$M10      +$O10</f>
        <v>2099999</v>
      </c>
      <c r="R10" s="48">
        <f t="shared" ref="R10:R15" si="3">IF(($L10      =0),0,((($N10      -$L10      )/$L10      )*100))</f>
        <v>30.177514792899409</v>
      </c>
      <c r="S10" s="49">
        <f t="shared" ref="S10:S15" si="4">IF(($M10      =0),0,((($O10      -$M10      )/$M10      )*100))</f>
        <v>366.02255009962738</v>
      </c>
      <c r="T10" s="48">
        <f t="shared" ref="T10:T14" si="5">IF(($E10      =0),0,(($P10      /$E10      )*100))</f>
        <v>73.761904761904759</v>
      </c>
      <c r="U10" s="50">
        <f t="shared" ref="U10:U14" si="6">IF(($E10      =0),0,(($Q10      /$E10      )*100))</f>
        <v>99.999952380952379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2200000</v>
      </c>
      <c r="C15" s="95">
        <f>SUM(C9:C14)</f>
        <v>-100000</v>
      </c>
      <c r="D15" s="95"/>
      <c r="E15" s="95">
        <f t="shared" si="0"/>
        <v>2100000</v>
      </c>
      <c r="F15" s="96">
        <f t="shared" ref="F15:O15" si="7">SUM(F9:F14)</f>
        <v>2100000</v>
      </c>
      <c r="G15" s="97">
        <f t="shared" si="7"/>
        <v>2100000</v>
      </c>
      <c r="H15" s="96">
        <f t="shared" si="7"/>
        <v>773000</v>
      </c>
      <c r="I15" s="97">
        <f t="shared" si="7"/>
        <v>772805</v>
      </c>
      <c r="J15" s="96">
        <f t="shared" si="7"/>
        <v>387000</v>
      </c>
      <c r="K15" s="97">
        <f t="shared" si="7"/>
        <v>386923</v>
      </c>
      <c r="L15" s="96">
        <f t="shared" si="7"/>
        <v>169000</v>
      </c>
      <c r="M15" s="97">
        <f t="shared" si="7"/>
        <v>166119</v>
      </c>
      <c r="N15" s="96">
        <f t="shared" si="7"/>
        <v>220000</v>
      </c>
      <c r="O15" s="97">
        <f t="shared" si="7"/>
        <v>774152</v>
      </c>
      <c r="P15" s="96">
        <f t="shared" si="1"/>
        <v>1549000</v>
      </c>
      <c r="Q15" s="97">
        <f t="shared" si="2"/>
        <v>2099999</v>
      </c>
      <c r="R15" s="52">
        <f t="shared" si="3"/>
        <v>30.177514792899409</v>
      </c>
      <c r="S15" s="53">
        <f t="shared" si="4"/>
        <v>366.02255009962738</v>
      </c>
      <c r="T15" s="52">
        <f>IF((SUM($E9:$E13))=0,0,(P15/(SUM($E9:$E13))*100))</f>
        <v>73.761904761904759</v>
      </c>
      <c r="U15" s="54">
        <f>IF((SUM($E9:$E13))=0,0,(Q15/(SUM($E9:$E13))*100))</f>
        <v>99.999952380952379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19190000</v>
      </c>
      <c r="D20" s="92"/>
      <c r="E20" s="92">
        <f t="shared" si="8"/>
        <v>19190000</v>
      </c>
      <c r="F20" s="93">
        <v>19190000</v>
      </c>
      <c r="G20" s="94">
        <v>19190000</v>
      </c>
      <c r="H20" s="93"/>
      <c r="I20" s="94"/>
      <c r="J20" s="93"/>
      <c r="K20" s="94"/>
      <c r="L20" s="93"/>
      <c r="M20" s="94"/>
      <c r="N20" s="93">
        <v>4490000</v>
      </c>
      <c r="O20" s="94">
        <v>12204647</v>
      </c>
      <c r="P20" s="93">
        <f t="shared" si="9"/>
        <v>4490000</v>
      </c>
      <c r="Q20" s="94">
        <f t="shared" si="10"/>
        <v>12204647</v>
      </c>
      <c r="R20" s="48">
        <f t="shared" si="11"/>
        <v>0</v>
      </c>
      <c r="S20" s="49">
        <f t="shared" si="12"/>
        <v>0</v>
      </c>
      <c r="T20" s="48">
        <f t="shared" si="13"/>
        <v>23.397602918186557</v>
      </c>
      <c r="U20" s="50">
        <f t="shared" si="14"/>
        <v>63.598994267847843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6071000</v>
      </c>
      <c r="W21" s="94">
        <v>4215000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19190000</v>
      </c>
      <c r="D24" s="95"/>
      <c r="E24" s="95">
        <f t="shared" si="8"/>
        <v>19190000</v>
      </c>
      <c r="F24" s="96">
        <f t="shared" ref="F24:O24" si="15">SUM(F17:F23)</f>
        <v>19190000</v>
      </c>
      <c r="G24" s="97">
        <f t="shared" si="15"/>
        <v>19190000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4490000</v>
      </c>
      <c r="O24" s="97">
        <f t="shared" si="15"/>
        <v>12204647</v>
      </c>
      <c r="P24" s="96">
        <f t="shared" si="9"/>
        <v>4490000</v>
      </c>
      <c r="Q24" s="97">
        <f t="shared" si="10"/>
        <v>12204647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23.397602918186557</v>
      </c>
      <c r="U24" s="54">
        <f>IF(($E24-$E19-$E23)   =0,0,($Q24   /($E24-$E19-$E23)   )*100)</f>
        <v>63.598994267847843</v>
      </c>
      <c r="V24" s="96">
        <f>SUM(V17:V23)</f>
        <v>6071000</v>
      </c>
      <c r="W24" s="97">
        <f>SUM(W17:W23)</f>
        <v>4215000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3222000</v>
      </c>
      <c r="C32" s="92">
        <v>-180000</v>
      </c>
      <c r="D32" s="92"/>
      <c r="E32" s="92">
        <f>$B32      +$C32      +$D32</f>
        <v>3042000</v>
      </c>
      <c r="F32" s="93">
        <v>3042000</v>
      </c>
      <c r="G32" s="94">
        <v>3042000</v>
      </c>
      <c r="H32" s="93">
        <v>600000</v>
      </c>
      <c r="I32" s="94">
        <v>1530561</v>
      </c>
      <c r="J32" s="93">
        <v>206000</v>
      </c>
      <c r="K32" s="94">
        <v>1691440</v>
      </c>
      <c r="L32" s="93">
        <v>752000</v>
      </c>
      <c r="M32" s="94"/>
      <c r="N32" s="93">
        <v>491000</v>
      </c>
      <c r="O32" s="94">
        <v>-180000</v>
      </c>
      <c r="P32" s="93">
        <f>$H32      +$J32      +$L32      +$N32</f>
        <v>2049000</v>
      </c>
      <c r="Q32" s="94">
        <f>$I32      +$K32      +$M32      +$O32</f>
        <v>3042001</v>
      </c>
      <c r="R32" s="48">
        <f>IF(($L32      =0),0,((($N32      -$L32      )/$L32      )*100))</f>
        <v>-34.707446808510639</v>
      </c>
      <c r="S32" s="49">
        <f>IF(($M32      =0),0,((($O32      -$M32      )/$M32      )*100))</f>
        <v>0</v>
      </c>
      <c r="T32" s="48">
        <f>IF(($E32      =0),0,(($P32      /$E32      )*100))</f>
        <v>67.357001972386584</v>
      </c>
      <c r="U32" s="50">
        <f>IF(($E32      =0),0,(($Q32      /$E32      )*100))</f>
        <v>100.00003287310979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3222000</v>
      </c>
      <c r="C33" s="95">
        <f>C32</f>
        <v>-180000</v>
      </c>
      <c r="D33" s="95"/>
      <c r="E33" s="95">
        <f>$B33      +$C33      +$D33</f>
        <v>3042000</v>
      </c>
      <c r="F33" s="96">
        <f t="shared" ref="F33:O33" si="17">F32</f>
        <v>3042000</v>
      </c>
      <c r="G33" s="97">
        <f t="shared" si="17"/>
        <v>3042000</v>
      </c>
      <c r="H33" s="96">
        <f t="shared" si="17"/>
        <v>600000</v>
      </c>
      <c r="I33" s="97">
        <f t="shared" si="17"/>
        <v>1530561</v>
      </c>
      <c r="J33" s="96">
        <f t="shared" si="17"/>
        <v>206000</v>
      </c>
      <c r="K33" s="97">
        <f t="shared" si="17"/>
        <v>1691440</v>
      </c>
      <c r="L33" s="96">
        <f t="shared" si="17"/>
        <v>752000</v>
      </c>
      <c r="M33" s="97">
        <f t="shared" si="17"/>
        <v>0</v>
      </c>
      <c r="N33" s="96">
        <f t="shared" si="17"/>
        <v>491000</v>
      </c>
      <c r="O33" s="97">
        <f t="shared" si="17"/>
        <v>-180000</v>
      </c>
      <c r="P33" s="96">
        <f>$H33      +$J33      +$L33      +$N33</f>
        <v>2049000</v>
      </c>
      <c r="Q33" s="97">
        <f>$I33      +$K33      +$M33      +$O33</f>
        <v>3042001</v>
      </c>
      <c r="R33" s="52">
        <f>IF(($L33      =0),0,((($N33      -$L33      )/$L33      )*100))</f>
        <v>-34.707446808510639</v>
      </c>
      <c r="S33" s="53">
        <f>IF(($M33      =0),0,((($O33      -$M33      )/$M33      )*100))</f>
        <v>0</v>
      </c>
      <c r="T33" s="52">
        <f>IF($E33   =0,0,($P33   /$E33   )*100)</f>
        <v>67.357001972386584</v>
      </c>
      <c r="U33" s="54">
        <f>IF($E33   =0,0,($Q33   /$E33   )*100)</f>
        <v>100.00003287310979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17000000</v>
      </c>
      <c r="C35" s="92">
        <v>-1000000</v>
      </c>
      <c r="D35" s="92"/>
      <c r="E35" s="92">
        <f t="shared" ref="E35:E40" si="18">$B35      +$C35      +$D35</f>
        <v>16000000</v>
      </c>
      <c r="F35" s="93">
        <v>16000000</v>
      </c>
      <c r="G35" s="94">
        <v>16000000</v>
      </c>
      <c r="H35" s="93">
        <v>779000</v>
      </c>
      <c r="I35" s="94">
        <v>8128826</v>
      </c>
      <c r="J35" s="93">
        <v>9042000</v>
      </c>
      <c r="K35" s="94">
        <v>6142990</v>
      </c>
      <c r="L35" s="93">
        <v>5081000</v>
      </c>
      <c r="M35" s="94">
        <v>-766433</v>
      </c>
      <c r="N35" s="93">
        <v>647000</v>
      </c>
      <c r="O35" s="94">
        <v>2494617</v>
      </c>
      <c r="P35" s="93">
        <f t="shared" ref="P35:P40" si="19">$H35      +$J35      +$L35      +$N35</f>
        <v>15549000</v>
      </c>
      <c r="Q35" s="94">
        <f t="shared" ref="Q35:Q40" si="20">$I35      +$K35      +$M35      +$O35</f>
        <v>16000000</v>
      </c>
      <c r="R35" s="48">
        <f t="shared" ref="R35:R40" si="21">IF(($L35      =0),0,((($N35      -$L35      )/$L35      )*100))</f>
        <v>-87.266286164140922</v>
      </c>
      <c r="S35" s="49">
        <f t="shared" ref="S35:S40" si="22">IF(($M35      =0),0,((($O35      -$M35      )/$M35      )*100))</f>
        <v>-425.48402795808641</v>
      </c>
      <c r="T35" s="48">
        <f t="shared" ref="T35:T39" si="23">IF(($E35      =0),0,(($P35      /$E35      )*100))</f>
        <v>97.181249999999991</v>
      </c>
      <c r="U35" s="50">
        <f t="shared" ref="U35:U39" si="24">IF(($E35      =0),0,(($Q35      /$E35      )*100))</f>
        <v>100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60166000</v>
      </c>
      <c r="C36" s="92">
        <v>-14829000</v>
      </c>
      <c r="D36" s="92"/>
      <c r="E36" s="92">
        <f t="shared" si="18"/>
        <v>45337000</v>
      </c>
      <c r="F36" s="93">
        <v>45337000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77166000</v>
      </c>
      <c r="C40" s="95">
        <f>SUM(C35:C39)</f>
        <v>-15829000</v>
      </c>
      <c r="D40" s="95"/>
      <c r="E40" s="95">
        <f t="shared" si="18"/>
        <v>61337000</v>
      </c>
      <c r="F40" s="96">
        <f t="shared" ref="F40:O40" si="25">SUM(F35:F39)</f>
        <v>61337000</v>
      </c>
      <c r="G40" s="97">
        <f t="shared" si="25"/>
        <v>16000000</v>
      </c>
      <c r="H40" s="96">
        <f t="shared" si="25"/>
        <v>779000</v>
      </c>
      <c r="I40" s="97">
        <f t="shared" si="25"/>
        <v>8128826</v>
      </c>
      <c r="J40" s="96">
        <f t="shared" si="25"/>
        <v>9042000</v>
      </c>
      <c r="K40" s="97">
        <f t="shared" si="25"/>
        <v>6142990</v>
      </c>
      <c r="L40" s="96">
        <f t="shared" si="25"/>
        <v>5081000</v>
      </c>
      <c r="M40" s="97">
        <f t="shared" si="25"/>
        <v>-766433</v>
      </c>
      <c r="N40" s="96">
        <f t="shared" si="25"/>
        <v>647000</v>
      </c>
      <c r="O40" s="97">
        <f t="shared" si="25"/>
        <v>2494617</v>
      </c>
      <c r="P40" s="96">
        <f t="shared" si="19"/>
        <v>15549000</v>
      </c>
      <c r="Q40" s="97">
        <f t="shared" si="20"/>
        <v>16000000</v>
      </c>
      <c r="R40" s="52">
        <f t="shared" si="21"/>
        <v>-87.266286164140922</v>
      </c>
      <c r="S40" s="53">
        <f t="shared" si="22"/>
        <v>-425.48402795808641</v>
      </c>
      <c r="T40" s="52">
        <f>IF((+$E35+$E38) =0,0,(P40   /(+$E35+$E38) )*100)</f>
        <v>97.181249999999991</v>
      </c>
      <c r="U40" s="54">
        <f>IF((+$E35+$E38) =0,0,(Q40   /(+$E35+$E38) )*100)</f>
        <v>100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82588000</v>
      </c>
      <c r="C67" s="104">
        <f>SUM(C9:C14,C17:C23,C26:C29,C32,C35:C39,C42:C52,C55:C58,C61:C65)</f>
        <v>3081000</v>
      </c>
      <c r="D67" s="104"/>
      <c r="E67" s="104">
        <f t="shared" si="35"/>
        <v>85669000</v>
      </c>
      <c r="F67" s="105">
        <f t="shared" ref="F67:O67" si="43">SUM(F9:F14,F17:F23,F26:F29,F32,F35:F39,F42:F52,F55:F58,F61:F65)</f>
        <v>85669000</v>
      </c>
      <c r="G67" s="106">
        <f t="shared" si="43"/>
        <v>40332000</v>
      </c>
      <c r="H67" s="105">
        <f t="shared" si="43"/>
        <v>2152000</v>
      </c>
      <c r="I67" s="106">
        <f t="shared" si="43"/>
        <v>10432192</v>
      </c>
      <c r="J67" s="105">
        <f t="shared" si="43"/>
        <v>9635000</v>
      </c>
      <c r="K67" s="106">
        <f t="shared" si="43"/>
        <v>8221353</v>
      </c>
      <c r="L67" s="105">
        <f t="shared" si="43"/>
        <v>6002000</v>
      </c>
      <c r="M67" s="106">
        <f t="shared" si="43"/>
        <v>-600314</v>
      </c>
      <c r="N67" s="105">
        <f t="shared" si="43"/>
        <v>5848000</v>
      </c>
      <c r="O67" s="106">
        <f t="shared" si="43"/>
        <v>15293416</v>
      </c>
      <c r="P67" s="105">
        <f t="shared" si="36"/>
        <v>23637000</v>
      </c>
      <c r="Q67" s="106">
        <f t="shared" si="37"/>
        <v>33346647</v>
      </c>
      <c r="R67" s="61">
        <f t="shared" si="38"/>
        <v>-2.5658113962012665</v>
      </c>
      <c r="S67" s="62">
        <f t="shared" si="39"/>
        <v>-2647.5694386604341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58.606069622136268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82.68037042546861</v>
      </c>
      <c r="V67" s="105">
        <f>SUM(V9:V14,V17:V23,V26:V29,V32,V35:V39,V42:V52,V55:V58,V61:V65)</f>
        <v>6071000</v>
      </c>
      <c r="W67" s="106">
        <f>SUM(W9:W14,W17:W23,W26:W29,W32,W35:W39,W42:W52,W55:W58,W61:W65)</f>
        <v>4215000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57426000</v>
      </c>
      <c r="C69" s="92">
        <v>-3841000</v>
      </c>
      <c r="D69" s="92"/>
      <c r="E69" s="92">
        <f>$B69      +$C69      +$D69</f>
        <v>53585000</v>
      </c>
      <c r="F69" s="93">
        <v>53585000</v>
      </c>
      <c r="G69" s="94">
        <v>53585000</v>
      </c>
      <c r="H69" s="93">
        <v>4364000</v>
      </c>
      <c r="I69" s="94">
        <v>4587142</v>
      </c>
      <c r="J69" s="93">
        <v>17977000</v>
      </c>
      <c r="K69" s="94">
        <v>17493958</v>
      </c>
      <c r="L69" s="93">
        <v>12343000</v>
      </c>
      <c r="M69" s="94">
        <v>12513139</v>
      </c>
      <c r="N69" s="93">
        <v>18901000</v>
      </c>
      <c r="O69" s="94">
        <v>18990756</v>
      </c>
      <c r="P69" s="93">
        <f>$H69      +$J69      +$L69      +$N69</f>
        <v>53585000</v>
      </c>
      <c r="Q69" s="94">
        <f>$I69      +$K69      +$M69      +$O69</f>
        <v>53584995</v>
      </c>
      <c r="R69" s="48">
        <f>IF(($L69      =0),0,((($N69      -$L69      )/$L69      )*100))</f>
        <v>53.131329498501181</v>
      </c>
      <c r="S69" s="49">
        <f>IF(($M69      =0),0,((($O69      -$M69      )/$M69      )*100))</f>
        <v>51.766523172163282</v>
      </c>
      <c r="T69" s="48">
        <f>IF(($E69      =0),0,(($P69      /$E69      )*100))</f>
        <v>100</v>
      </c>
      <c r="U69" s="50">
        <f>IF(($E69      =0),0,(($Q69      /$E69      )*100))</f>
        <v>99.99999066903051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57426000</v>
      </c>
      <c r="C71" s="101">
        <f>SUM(C69:C70)</f>
        <v>-3841000</v>
      </c>
      <c r="D71" s="101"/>
      <c r="E71" s="101">
        <f>$B71      +$C71      +$D71</f>
        <v>53585000</v>
      </c>
      <c r="F71" s="102">
        <f t="shared" ref="F71:O71" si="44">SUM(F69:F70)</f>
        <v>53585000</v>
      </c>
      <c r="G71" s="103">
        <f t="shared" si="44"/>
        <v>53585000</v>
      </c>
      <c r="H71" s="102">
        <f t="shared" si="44"/>
        <v>4364000</v>
      </c>
      <c r="I71" s="103">
        <f t="shared" si="44"/>
        <v>4587142</v>
      </c>
      <c r="J71" s="102">
        <f t="shared" si="44"/>
        <v>17977000</v>
      </c>
      <c r="K71" s="103">
        <f t="shared" si="44"/>
        <v>17493958</v>
      </c>
      <c r="L71" s="102">
        <f t="shared" si="44"/>
        <v>12343000</v>
      </c>
      <c r="M71" s="103">
        <f t="shared" si="44"/>
        <v>12513139</v>
      </c>
      <c r="N71" s="102">
        <f t="shared" si="44"/>
        <v>18901000</v>
      </c>
      <c r="O71" s="103">
        <f t="shared" si="44"/>
        <v>18990756</v>
      </c>
      <c r="P71" s="102">
        <f>$H71      +$J71      +$L71      +$N71</f>
        <v>53585000</v>
      </c>
      <c r="Q71" s="103">
        <f>$I71      +$K71      +$M71      +$O71</f>
        <v>53584995</v>
      </c>
      <c r="R71" s="57">
        <f>IF(($L71      =0),0,((($N71      -$L71      )/$L71      )*100))</f>
        <v>53.131329498501181</v>
      </c>
      <c r="S71" s="58">
        <f>IF(($M71      =0),0,((($O71      -$M71      )/$M71      )*100))</f>
        <v>51.766523172163282</v>
      </c>
      <c r="T71" s="57">
        <f>IF(($E69      =0),0,(($P69      /$E69      )*100))</f>
        <v>100</v>
      </c>
      <c r="U71" s="59">
        <f>IF($E69   =0,0,($Q69   /$E69 )*100)</f>
        <v>99.99999066903051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57426000</v>
      </c>
      <c r="C72" s="104">
        <f>SUM(C69:C70)</f>
        <v>-3841000</v>
      </c>
      <c r="D72" s="104"/>
      <c r="E72" s="104">
        <f>$B72      +$C72      +$D72</f>
        <v>53585000</v>
      </c>
      <c r="F72" s="105">
        <f t="shared" ref="F72:O72" si="45">SUM(F69:F70)</f>
        <v>53585000</v>
      </c>
      <c r="G72" s="106">
        <f t="shared" si="45"/>
        <v>53585000</v>
      </c>
      <c r="H72" s="105">
        <f t="shared" si="45"/>
        <v>4364000</v>
      </c>
      <c r="I72" s="106">
        <f t="shared" si="45"/>
        <v>4587142</v>
      </c>
      <c r="J72" s="105">
        <f t="shared" si="45"/>
        <v>17977000</v>
      </c>
      <c r="K72" s="106">
        <f t="shared" si="45"/>
        <v>17493958</v>
      </c>
      <c r="L72" s="105">
        <f t="shared" si="45"/>
        <v>12343000</v>
      </c>
      <c r="M72" s="106">
        <f t="shared" si="45"/>
        <v>12513139</v>
      </c>
      <c r="N72" s="105">
        <f t="shared" si="45"/>
        <v>18901000</v>
      </c>
      <c r="O72" s="106">
        <f t="shared" si="45"/>
        <v>18990756</v>
      </c>
      <c r="P72" s="105">
        <f>$H72      +$J72      +$L72      +$N72</f>
        <v>53585000</v>
      </c>
      <c r="Q72" s="106">
        <f>$I72      +$K72      +$M72      +$O72</f>
        <v>53584995</v>
      </c>
      <c r="R72" s="61">
        <f>IF(($L72      =0),0,((($N72      -$L72      )/$L72      )*100))</f>
        <v>53.131329498501181</v>
      </c>
      <c r="S72" s="62">
        <f>IF(($M72      =0),0,((($O72      -$M72      )/$M72      )*100))</f>
        <v>51.766523172163282</v>
      </c>
      <c r="T72" s="61">
        <f>IF(($E69      =0),0,(($P69      /$E69      )*100))</f>
        <v>100</v>
      </c>
      <c r="U72" s="65">
        <f>IF($E69   =0,0,($Q69   /$E69 )*100)</f>
        <v>99.99999066903051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140014000</v>
      </c>
      <c r="C73" s="104">
        <f>SUM(C9:C14,C17:C23,C26:C29,C32,C35:C39,C42:C52,C55:C58,C61:C65,C69:C70)</f>
        <v>-760000</v>
      </c>
      <c r="D73" s="104"/>
      <c r="E73" s="104">
        <f>$B73      +$C73      +$D73</f>
        <v>139254000</v>
      </c>
      <c r="F73" s="105">
        <f t="shared" ref="F73:O73" si="46">SUM(F9:F14,F17:F23,F26:F29,F32,F35:F39,F42:F52,F55:F58,F61:F65,F69:F70)</f>
        <v>139254000</v>
      </c>
      <c r="G73" s="106">
        <f t="shared" si="46"/>
        <v>93917000</v>
      </c>
      <c r="H73" s="105">
        <f t="shared" si="46"/>
        <v>6516000</v>
      </c>
      <c r="I73" s="106">
        <f t="shared" si="46"/>
        <v>15019334</v>
      </c>
      <c r="J73" s="105">
        <f t="shared" si="46"/>
        <v>27612000</v>
      </c>
      <c r="K73" s="106">
        <f t="shared" si="46"/>
        <v>25715311</v>
      </c>
      <c r="L73" s="105">
        <f t="shared" si="46"/>
        <v>18345000</v>
      </c>
      <c r="M73" s="106">
        <f t="shared" si="46"/>
        <v>11912825</v>
      </c>
      <c r="N73" s="105">
        <f t="shared" si="46"/>
        <v>24749000</v>
      </c>
      <c r="O73" s="106">
        <f t="shared" si="46"/>
        <v>34284172</v>
      </c>
      <c r="P73" s="105">
        <f>$H73      +$J73      +$L73      +$N73</f>
        <v>77222000</v>
      </c>
      <c r="Q73" s="106">
        <f>$I73      +$K73      +$M73      +$O73</f>
        <v>86931642</v>
      </c>
      <c r="R73" s="61">
        <f>IF(($L73      =0),0,((($N73      -$L73      )/$L73      )*100))</f>
        <v>34.908694467157261</v>
      </c>
      <c r="S73" s="62">
        <f>IF(($M73      =0),0,((($O73      -$M73      )/$M73      )*100))</f>
        <v>187.79212319496006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82.223665577052074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92.562200666545991</v>
      </c>
      <c r="V73" s="105">
        <f>SUM(V9:V14,V17:V23,V26:V29,V32,V35:V39,V42:V52,V55:V58,V61:V65,V69:V70)</f>
        <v>6071000</v>
      </c>
      <c r="W73" s="106">
        <f>SUM(W9:W14,W17:W23,W26:W29,W32,W35:W39,W42:W52,W55:W58,W61:W65,W69:W70)</f>
        <v>4215000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oyWm3dEXnUtNVWvARUGeLQyTFnbObcT/M5sT70VlzZkLMB671EHtvCw7WWTqWadvfx/xCp+bbZtRUPTnsh6tFw==" saltValue="0UFP7QzlKyy0AI68Znf7D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149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598000</v>
      </c>
      <c r="I10" s="94">
        <v>429494</v>
      </c>
      <c r="J10" s="93">
        <v>722000</v>
      </c>
      <c r="K10" s="94">
        <v>271503</v>
      </c>
      <c r="L10" s="93">
        <v>253000</v>
      </c>
      <c r="M10" s="94">
        <v>210597</v>
      </c>
      <c r="N10" s="93">
        <v>426000</v>
      </c>
      <c r="O10" s="94">
        <v>41667</v>
      </c>
      <c r="P10" s="93">
        <f t="shared" ref="P10:P15" si="1">$H10      +$J10      +$L10      +$N10</f>
        <v>1999000</v>
      </c>
      <c r="Q10" s="94">
        <f t="shared" ref="Q10:Q15" si="2">$I10      +$K10      +$M10      +$O10</f>
        <v>953261</v>
      </c>
      <c r="R10" s="48">
        <f t="shared" ref="R10:R15" si="3">IF(($L10      =0),0,((($N10      -$L10      )/$L10      )*100))</f>
        <v>68.379446640316218</v>
      </c>
      <c r="S10" s="49">
        <f t="shared" ref="S10:S15" si="4">IF(($M10      =0),0,((($O10      -$M10      )/$M10      )*100))</f>
        <v>-80.2148178748985</v>
      </c>
      <c r="T10" s="48">
        <f t="shared" ref="T10:T14" si="5">IF(($E10      =0),0,(($P10      /$E10      )*100))</f>
        <v>75.433962264150949</v>
      </c>
      <c r="U10" s="50">
        <f t="shared" ref="U10:U14" si="6">IF(($E10      =0),0,(($Q10      /$E10      )*100))</f>
        <v>35.972113207547167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598000</v>
      </c>
      <c r="I15" s="97">
        <f t="shared" si="7"/>
        <v>429494</v>
      </c>
      <c r="J15" s="96">
        <f t="shared" si="7"/>
        <v>722000</v>
      </c>
      <c r="K15" s="97">
        <f t="shared" si="7"/>
        <v>271503</v>
      </c>
      <c r="L15" s="96">
        <f t="shared" si="7"/>
        <v>253000</v>
      </c>
      <c r="M15" s="97">
        <f t="shared" si="7"/>
        <v>210597</v>
      </c>
      <c r="N15" s="96">
        <f t="shared" si="7"/>
        <v>426000</v>
      </c>
      <c r="O15" s="97">
        <f t="shared" si="7"/>
        <v>41667</v>
      </c>
      <c r="P15" s="96">
        <f t="shared" si="1"/>
        <v>1999000</v>
      </c>
      <c r="Q15" s="97">
        <f t="shared" si="2"/>
        <v>953261</v>
      </c>
      <c r="R15" s="52">
        <f t="shared" si="3"/>
        <v>68.379446640316218</v>
      </c>
      <c r="S15" s="53">
        <f t="shared" si="4"/>
        <v>-80.2148178748985</v>
      </c>
      <c r="T15" s="52">
        <f>IF((SUM($E9:$E13))=0,0,(P15/(SUM($E9:$E13))*100))</f>
        <v>75.433962264150949</v>
      </c>
      <c r="U15" s="54">
        <f>IF((SUM($E9:$E13))=0,0,(Q15/(SUM($E9:$E13))*100))</f>
        <v>35.972113207547167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28404000</v>
      </c>
      <c r="D21" s="92"/>
      <c r="E21" s="92">
        <f t="shared" si="8"/>
        <v>28404000</v>
      </c>
      <c r="F21" s="93">
        <v>28404000</v>
      </c>
      <c r="G21" s="94">
        <v>28404000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28404000</v>
      </c>
      <c r="D24" s="95"/>
      <c r="E24" s="95">
        <f t="shared" si="8"/>
        <v>28404000</v>
      </c>
      <c r="F24" s="96">
        <f t="shared" ref="F24:O24" si="15">SUM(F17:F23)</f>
        <v>28404000</v>
      </c>
      <c r="G24" s="97">
        <f t="shared" si="15"/>
        <v>28404000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2440000</v>
      </c>
      <c r="C32" s="92">
        <v>-136000</v>
      </c>
      <c r="D32" s="92"/>
      <c r="E32" s="92">
        <f>$B32      +$C32      +$D32</f>
        <v>2304000</v>
      </c>
      <c r="F32" s="93">
        <v>2304000</v>
      </c>
      <c r="G32" s="94">
        <v>2304000</v>
      </c>
      <c r="H32" s="93">
        <v>704000</v>
      </c>
      <c r="I32" s="94"/>
      <c r="J32" s="93">
        <v>724000</v>
      </c>
      <c r="K32" s="94"/>
      <c r="L32" s="93">
        <v>769000</v>
      </c>
      <c r="M32" s="94"/>
      <c r="N32" s="93">
        <v>107000</v>
      </c>
      <c r="O32" s="94"/>
      <c r="P32" s="93">
        <f>$H32      +$J32      +$L32      +$N32</f>
        <v>2304000</v>
      </c>
      <c r="Q32" s="94">
        <f>$I32      +$K32      +$M32      +$O32</f>
        <v>0</v>
      </c>
      <c r="R32" s="48">
        <f>IF(($L32      =0),0,((($N32      -$L32      )/$L32      )*100))</f>
        <v>-86.085825747724314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2440000</v>
      </c>
      <c r="C33" s="95">
        <f>C32</f>
        <v>-136000</v>
      </c>
      <c r="D33" s="95"/>
      <c r="E33" s="95">
        <f>$B33      +$C33      +$D33</f>
        <v>2304000</v>
      </c>
      <c r="F33" s="96">
        <f t="shared" ref="F33:O33" si="17">F32</f>
        <v>2304000</v>
      </c>
      <c r="G33" s="97">
        <f t="shared" si="17"/>
        <v>2304000</v>
      </c>
      <c r="H33" s="96">
        <f t="shared" si="17"/>
        <v>704000</v>
      </c>
      <c r="I33" s="97">
        <f t="shared" si="17"/>
        <v>0</v>
      </c>
      <c r="J33" s="96">
        <f t="shared" si="17"/>
        <v>724000</v>
      </c>
      <c r="K33" s="97">
        <f t="shared" si="17"/>
        <v>0</v>
      </c>
      <c r="L33" s="96">
        <f t="shared" si="17"/>
        <v>769000</v>
      </c>
      <c r="M33" s="97">
        <f t="shared" si="17"/>
        <v>0</v>
      </c>
      <c r="N33" s="96">
        <f t="shared" si="17"/>
        <v>107000</v>
      </c>
      <c r="O33" s="97">
        <f t="shared" si="17"/>
        <v>0</v>
      </c>
      <c r="P33" s="96">
        <f>$H33      +$J33      +$L33      +$N33</f>
        <v>2304000</v>
      </c>
      <c r="Q33" s="97">
        <f>$I33      +$K33      +$M33      +$O33</f>
        <v>0</v>
      </c>
      <c r="R33" s="52">
        <f>IF(($L33      =0),0,((($N33      -$L33      )/$L33      )*100))</f>
        <v>-86.085825747724314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6006000</v>
      </c>
      <c r="C35" s="92"/>
      <c r="D35" s="92"/>
      <c r="E35" s="92">
        <f t="shared" ref="E35:E40" si="18">$B35      +$C35      +$D35</f>
        <v>6006000</v>
      </c>
      <c r="F35" s="93">
        <v>6006000</v>
      </c>
      <c r="G35" s="94">
        <v>6006000</v>
      </c>
      <c r="H35" s="93"/>
      <c r="I35" s="94">
        <v>-16408000</v>
      </c>
      <c r="J35" s="93">
        <v>2922000</v>
      </c>
      <c r="K35" s="94">
        <v>-1088986</v>
      </c>
      <c r="L35" s="93">
        <v>887000</v>
      </c>
      <c r="M35" s="94">
        <v>522756</v>
      </c>
      <c r="N35" s="93">
        <v>2197000</v>
      </c>
      <c r="O35" s="94">
        <v>1327268</v>
      </c>
      <c r="P35" s="93">
        <f t="shared" ref="P35:P40" si="19">$H35      +$J35      +$L35      +$N35</f>
        <v>6006000</v>
      </c>
      <c r="Q35" s="94">
        <f t="shared" ref="Q35:Q40" si="20">$I35      +$K35      +$M35      +$O35</f>
        <v>-15646962</v>
      </c>
      <c r="R35" s="48">
        <f t="shared" ref="R35:R40" si="21">IF(($L35      =0),0,((($N35      -$L35      )/$L35      )*100))</f>
        <v>147.68883878241263</v>
      </c>
      <c r="S35" s="49">
        <f t="shared" ref="S35:S40" si="22">IF(($M35      =0),0,((($O35      -$M35      )/$M35      )*100))</f>
        <v>153.89818576926905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-260.52217782217781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13824000</v>
      </c>
      <c r="C36" s="92">
        <v>-2654000</v>
      </c>
      <c r="D36" s="92"/>
      <c r="E36" s="92">
        <f t="shared" si="18"/>
        <v>11170000</v>
      </c>
      <c r="F36" s="93">
        <v>11170000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19830000</v>
      </c>
      <c r="C40" s="95">
        <f>SUM(C35:C39)</f>
        <v>-2654000</v>
      </c>
      <c r="D40" s="95"/>
      <c r="E40" s="95">
        <f t="shared" si="18"/>
        <v>17176000</v>
      </c>
      <c r="F40" s="96">
        <f t="shared" ref="F40:O40" si="25">SUM(F35:F39)</f>
        <v>17176000</v>
      </c>
      <c r="G40" s="97">
        <f t="shared" si="25"/>
        <v>6006000</v>
      </c>
      <c r="H40" s="96">
        <f t="shared" si="25"/>
        <v>0</v>
      </c>
      <c r="I40" s="97">
        <f t="shared" si="25"/>
        <v>-16408000</v>
      </c>
      <c r="J40" s="96">
        <f t="shared" si="25"/>
        <v>2922000</v>
      </c>
      <c r="K40" s="97">
        <f t="shared" si="25"/>
        <v>-1088986</v>
      </c>
      <c r="L40" s="96">
        <f t="shared" si="25"/>
        <v>887000</v>
      </c>
      <c r="M40" s="97">
        <f t="shared" si="25"/>
        <v>522756</v>
      </c>
      <c r="N40" s="96">
        <f t="shared" si="25"/>
        <v>2197000</v>
      </c>
      <c r="O40" s="97">
        <f t="shared" si="25"/>
        <v>1327268</v>
      </c>
      <c r="P40" s="96">
        <f t="shared" si="19"/>
        <v>6006000</v>
      </c>
      <c r="Q40" s="97">
        <f t="shared" si="20"/>
        <v>-15646962</v>
      </c>
      <c r="R40" s="52">
        <f t="shared" si="21"/>
        <v>147.68883878241263</v>
      </c>
      <c r="S40" s="53">
        <f t="shared" si="22"/>
        <v>153.89818576926905</v>
      </c>
      <c r="T40" s="52">
        <f>IF((+$E35+$E38) =0,0,(P40   /(+$E35+$E38) )*100)</f>
        <v>100</v>
      </c>
      <c r="U40" s="54">
        <f>IF((+$E35+$E38) =0,0,(Q40   /(+$E35+$E38) )*100)</f>
        <v>-260.52217782217781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>
        <v>596000</v>
      </c>
      <c r="D52" s="92"/>
      <c r="E52" s="92">
        <f t="shared" si="26"/>
        <v>596000</v>
      </c>
      <c r="F52" s="93">
        <v>596000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596000</v>
      </c>
      <c r="D53" s="95"/>
      <c r="E53" s="95">
        <f t="shared" si="26"/>
        <v>596000</v>
      </c>
      <c r="F53" s="96">
        <f t="shared" ref="F53:O53" si="33">SUM(F42:F52)</f>
        <v>596000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24920000</v>
      </c>
      <c r="C67" s="104">
        <f>SUM(C9:C14,C17:C23,C26:C29,C32,C35:C39,C42:C52,C55:C58,C61:C65)</f>
        <v>26210000</v>
      </c>
      <c r="D67" s="104"/>
      <c r="E67" s="104">
        <f t="shared" si="35"/>
        <v>51130000</v>
      </c>
      <c r="F67" s="105">
        <f t="shared" ref="F67:O67" si="43">SUM(F9:F14,F17:F23,F26:F29,F32,F35:F39,F42:F52,F55:F58,F61:F65)</f>
        <v>51130000</v>
      </c>
      <c r="G67" s="106">
        <f t="shared" si="43"/>
        <v>39364000</v>
      </c>
      <c r="H67" s="105">
        <f t="shared" si="43"/>
        <v>1302000</v>
      </c>
      <c r="I67" s="106">
        <f t="shared" si="43"/>
        <v>-15978506</v>
      </c>
      <c r="J67" s="105">
        <f t="shared" si="43"/>
        <v>4368000</v>
      </c>
      <c r="K67" s="106">
        <f t="shared" si="43"/>
        <v>-817483</v>
      </c>
      <c r="L67" s="105">
        <f t="shared" si="43"/>
        <v>1909000</v>
      </c>
      <c r="M67" s="106">
        <f t="shared" si="43"/>
        <v>733353</v>
      </c>
      <c r="N67" s="105">
        <f t="shared" si="43"/>
        <v>2730000</v>
      </c>
      <c r="O67" s="106">
        <f t="shared" si="43"/>
        <v>1368935</v>
      </c>
      <c r="P67" s="105">
        <f t="shared" si="36"/>
        <v>10309000</v>
      </c>
      <c r="Q67" s="106">
        <f t="shared" si="37"/>
        <v>-14693701</v>
      </c>
      <c r="R67" s="61">
        <f t="shared" si="38"/>
        <v>43.006809848088004</v>
      </c>
      <c r="S67" s="62">
        <f t="shared" si="39"/>
        <v>86.667948450473375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26.188903566710703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-37.327763946753379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31798000</v>
      </c>
      <c r="C69" s="92">
        <v>-2127000</v>
      </c>
      <c r="D69" s="92"/>
      <c r="E69" s="92">
        <f>$B69      +$C69      +$D69</f>
        <v>29671000</v>
      </c>
      <c r="F69" s="93">
        <v>29671000</v>
      </c>
      <c r="G69" s="94">
        <v>29671000</v>
      </c>
      <c r="H69" s="93">
        <v>3615000</v>
      </c>
      <c r="I69" s="94"/>
      <c r="J69" s="93">
        <v>14364000</v>
      </c>
      <c r="K69" s="94"/>
      <c r="L69" s="93">
        <v>7277000</v>
      </c>
      <c r="M69" s="94"/>
      <c r="N69" s="93">
        <v>4223000</v>
      </c>
      <c r="O69" s="94">
        <v>1342604</v>
      </c>
      <c r="P69" s="93">
        <f>$H69      +$J69      +$L69      +$N69</f>
        <v>29479000</v>
      </c>
      <c r="Q69" s="94">
        <f>$I69      +$K69      +$M69      +$O69</f>
        <v>1342604</v>
      </c>
      <c r="R69" s="48">
        <f>IF(($L69      =0),0,((($N69      -$L69      )/$L69      )*100))</f>
        <v>-41.967843891713621</v>
      </c>
      <c r="S69" s="49">
        <f>IF(($M69      =0),0,((($O69      -$M69      )/$M69      )*100))</f>
        <v>0</v>
      </c>
      <c r="T69" s="48">
        <f>IF(($E69      =0),0,(($P69      /$E69      )*100))</f>
        <v>99.352903508476288</v>
      </c>
      <c r="U69" s="50">
        <f>IF(($E69      =0),0,(($Q69      /$E69      )*100))</f>
        <v>4.5249705099255166</v>
      </c>
      <c r="V69" s="93">
        <v>16077000</v>
      </c>
      <c r="W69" s="94">
        <v>13099000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31798000</v>
      </c>
      <c r="C71" s="101">
        <f>SUM(C69:C70)</f>
        <v>-2127000</v>
      </c>
      <c r="D71" s="101"/>
      <c r="E71" s="101">
        <f>$B71      +$C71      +$D71</f>
        <v>29671000</v>
      </c>
      <c r="F71" s="102">
        <f t="shared" ref="F71:O71" si="44">SUM(F69:F70)</f>
        <v>29671000</v>
      </c>
      <c r="G71" s="103">
        <f t="shared" si="44"/>
        <v>29671000</v>
      </c>
      <c r="H71" s="102">
        <f t="shared" si="44"/>
        <v>3615000</v>
      </c>
      <c r="I71" s="103">
        <f t="shared" si="44"/>
        <v>0</v>
      </c>
      <c r="J71" s="102">
        <f t="shared" si="44"/>
        <v>14364000</v>
      </c>
      <c r="K71" s="103">
        <f t="shared" si="44"/>
        <v>0</v>
      </c>
      <c r="L71" s="102">
        <f t="shared" si="44"/>
        <v>7277000</v>
      </c>
      <c r="M71" s="103">
        <f t="shared" si="44"/>
        <v>0</v>
      </c>
      <c r="N71" s="102">
        <f t="shared" si="44"/>
        <v>4223000</v>
      </c>
      <c r="O71" s="103">
        <f t="shared" si="44"/>
        <v>1342604</v>
      </c>
      <c r="P71" s="102">
        <f>$H71      +$J71      +$L71      +$N71</f>
        <v>29479000</v>
      </c>
      <c r="Q71" s="103">
        <f>$I71      +$K71      +$M71      +$O71</f>
        <v>1342604</v>
      </c>
      <c r="R71" s="57">
        <f>IF(($L71      =0),0,((($N71      -$L71      )/$L71      )*100))</f>
        <v>-41.967843891713621</v>
      </c>
      <c r="S71" s="58">
        <f>IF(($M71      =0),0,((($O71      -$M71      )/$M71      )*100))</f>
        <v>0</v>
      </c>
      <c r="T71" s="57">
        <f>IF(($E69      =0),0,(($P69      /$E69      )*100))</f>
        <v>99.352903508476288</v>
      </c>
      <c r="U71" s="59">
        <f>IF($E69   =0,0,($Q69   /$E69 )*100)</f>
        <v>4.5249705099255166</v>
      </c>
      <c r="V71" s="102">
        <f>SUM(V69:V70)</f>
        <v>16077000</v>
      </c>
      <c r="W71" s="103">
        <f>SUM(W69:W70)</f>
        <v>13099000</v>
      </c>
    </row>
    <row r="72" spans="1:23" ht="12.95" customHeight="1" x14ac:dyDescent="0.2">
      <c r="A72" s="60" t="s">
        <v>87</v>
      </c>
      <c r="B72" s="104">
        <f>SUM(B69:B70)</f>
        <v>31798000</v>
      </c>
      <c r="C72" s="104">
        <f>SUM(C69:C70)</f>
        <v>-2127000</v>
      </c>
      <c r="D72" s="104"/>
      <c r="E72" s="104">
        <f>$B72      +$C72      +$D72</f>
        <v>29671000</v>
      </c>
      <c r="F72" s="105">
        <f t="shared" ref="F72:O72" si="45">SUM(F69:F70)</f>
        <v>29671000</v>
      </c>
      <c r="G72" s="106">
        <f t="shared" si="45"/>
        <v>29671000</v>
      </c>
      <c r="H72" s="105">
        <f t="shared" si="45"/>
        <v>3615000</v>
      </c>
      <c r="I72" s="106">
        <f t="shared" si="45"/>
        <v>0</v>
      </c>
      <c r="J72" s="105">
        <f t="shared" si="45"/>
        <v>14364000</v>
      </c>
      <c r="K72" s="106">
        <f t="shared" si="45"/>
        <v>0</v>
      </c>
      <c r="L72" s="105">
        <f t="shared" si="45"/>
        <v>7277000</v>
      </c>
      <c r="M72" s="106">
        <f t="shared" si="45"/>
        <v>0</v>
      </c>
      <c r="N72" s="105">
        <f t="shared" si="45"/>
        <v>4223000</v>
      </c>
      <c r="O72" s="106">
        <f t="shared" si="45"/>
        <v>1342604</v>
      </c>
      <c r="P72" s="105">
        <f>$H72      +$J72      +$L72      +$N72</f>
        <v>29479000</v>
      </c>
      <c r="Q72" s="106">
        <f>$I72      +$K72      +$M72      +$O72</f>
        <v>1342604</v>
      </c>
      <c r="R72" s="61">
        <f>IF(($L72      =0),0,((($N72      -$L72      )/$L72      )*100))</f>
        <v>-41.967843891713621</v>
      </c>
      <c r="S72" s="62">
        <f>IF(($M72      =0),0,((($O72      -$M72      )/$M72      )*100))</f>
        <v>0</v>
      </c>
      <c r="T72" s="61">
        <f>IF(($E69      =0),0,(($P69      /$E69      )*100))</f>
        <v>99.352903508476288</v>
      </c>
      <c r="U72" s="65">
        <f>IF($E69   =0,0,($Q69   /$E69 )*100)</f>
        <v>4.5249705099255166</v>
      </c>
      <c r="V72" s="105">
        <f>SUM(V69:V70)</f>
        <v>16077000</v>
      </c>
      <c r="W72" s="106">
        <f>SUM(W69:W70)</f>
        <v>13099000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56718000</v>
      </c>
      <c r="C73" s="104">
        <f>SUM(C9:C14,C17:C23,C26:C29,C32,C35:C39,C42:C52,C55:C58,C61:C65,C69:C70)</f>
        <v>24083000</v>
      </c>
      <c r="D73" s="104"/>
      <c r="E73" s="104">
        <f>$B73      +$C73      +$D73</f>
        <v>80801000</v>
      </c>
      <c r="F73" s="105">
        <f t="shared" ref="F73:O73" si="46">SUM(F9:F14,F17:F23,F26:F29,F32,F35:F39,F42:F52,F55:F58,F61:F65,F69:F70)</f>
        <v>80801000</v>
      </c>
      <c r="G73" s="106">
        <f t="shared" si="46"/>
        <v>69035000</v>
      </c>
      <c r="H73" s="105">
        <f t="shared" si="46"/>
        <v>4917000</v>
      </c>
      <c r="I73" s="106">
        <f t="shared" si="46"/>
        <v>-15978506</v>
      </c>
      <c r="J73" s="105">
        <f t="shared" si="46"/>
        <v>18732000</v>
      </c>
      <c r="K73" s="106">
        <f t="shared" si="46"/>
        <v>-817483</v>
      </c>
      <c r="L73" s="105">
        <f t="shared" si="46"/>
        <v>9186000</v>
      </c>
      <c r="M73" s="106">
        <f t="shared" si="46"/>
        <v>733353</v>
      </c>
      <c r="N73" s="105">
        <f t="shared" si="46"/>
        <v>6953000</v>
      </c>
      <c r="O73" s="106">
        <f t="shared" si="46"/>
        <v>2711539</v>
      </c>
      <c r="P73" s="105">
        <f>$H73      +$J73      +$L73      +$N73</f>
        <v>39788000</v>
      </c>
      <c r="Q73" s="106">
        <f>$I73      +$K73      +$M73      +$O73</f>
        <v>-13351097</v>
      </c>
      <c r="R73" s="61">
        <f>IF(($L73      =0),0,((($N73      -$L73      )/$L73      )*100))</f>
        <v>-24.308730677117353</v>
      </c>
      <c r="S73" s="62">
        <f>IF(($M73      =0),0,((($O73      -$M73      )/$M73      )*100))</f>
        <v>269.74540228239334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57.634533207793147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-19.339605996958063</v>
      </c>
      <c r="V73" s="105">
        <f>SUM(V9:V14,V17:V23,V26:V29,V32,V35:V39,V42:V52,V55:V58,V61:V65,V69:V70)</f>
        <v>16077000</v>
      </c>
      <c r="W73" s="106">
        <f>SUM(W9:W14,W17:W23,W26:W29,W32,W35:W39,W42:W52,W55:W58,W61:W65,W69:W70)</f>
        <v>13099000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gW+hTJIlSw4/Bb65vTGNmfsMDPZtQhfXmjBVlwhu92EXhzOd6qwZGkX65Lcgq648EEFuLEG+jAhMkjsMgCk3Sg==" saltValue="yPapx8Hu64V5/SVnykgFM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1105000</v>
      </c>
      <c r="I10" s="94">
        <v>1104896</v>
      </c>
      <c r="J10" s="93">
        <v>919000</v>
      </c>
      <c r="K10" s="94">
        <v>918979</v>
      </c>
      <c r="L10" s="93">
        <v>151000</v>
      </c>
      <c r="M10" s="94">
        <v>401072</v>
      </c>
      <c r="N10" s="93">
        <v>475000</v>
      </c>
      <c r="O10" s="94">
        <v>475095</v>
      </c>
      <c r="P10" s="93">
        <f t="shared" ref="P10:P15" si="1">$H10      +$J10      +$L10      +$N10</f>
        <v>2650000</v>
      </c>
      <c r="Q10" s="94">
        <f t="shared" ref="Q10:Q15" si="2">$I10      +$K10      +$M10      +$O10</f>
        <v>2900042</v>
      </c>
      <c r="R10" s="48">
        <f t="shared" ref="R10:R15" si="3">IF(($L10      =0),0,((($N10      -$L10      )/$L10      )*100))</f>
        <v>214.56953642384104</v>
      </c>
      <c r="S10" s="49">
        <f t="shared" ref="S10:S15" si="4">IF(($M10      =0),0,((($O10      -$M10      )/$M10      )*100))</f>
        <v>18.456287150436829</v>
      </c>
      <c r="T10" s="48">
        <f t="shared" ref="T10:T14" si="5">IF(($E10      =0),0,(($P10      /$E10      )*100))</f>
        <v>85.483870967741936</v>
      </c>
      <c r="U10" s="50">
        <f t="shared" ref="U10:U14" si="6">IF(($E10      =0),0,(($Q10      /$E10      )*100))</f>
        <v>93.549741935483866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1105000</v>
      </c>
      <c r="I15" s="97">
        <f t="shared" si="7"/>
        <v>1104896</v>
      </c>
      <c r="J15" s="96">
        <f t="shared" si="7"/>
        <v>919000</v>
      </c>
      <c r="K15" s="97">
        <f t="shared" si="7"/>
        <v>918979</v>
      </c>
      <c r="L15" s="96">
        <f t="shared" si="7"/>
        <v>151000</v>
      </c>
      <c r="M15" s="97">
        <f t="shared" si="7"/>
        <v>401072</v>
      </c>
      <c r="N15" s="96">
        <f t="shared" si="7"/>
        <v>475000</v>
      </c>
      <c r="O15" s="97">
        <f t="shared" si="7"/>
        <v>475095</v>
      </c>
      <c r="P15" s="96">
        <f t="shared" si="1"/>
        <v>2650000</v>
      </c>
      <c r="Q15" s="97">
        <f t="shared" si="2"/>
        <v>2900042</v>
      </c>
      <c r="R15" s="52">
        <f t="shared" si="3"/>
        <v>214.56953642384104</v>
      </c>
      <c r="S15" s="53">
        <f t="shared" si="4"/>
        <v>18.456287150436829</v>
      </c>
      <c r="T15" s="52">
        <f>IF((SUM($E9:$E13))=0,0,(P15/(SUM($E9:$E13))*100))</f>
        <v>85.483870967741936</v>
      </c>
      <c r="U15" s="54">
        <f>IF((SUM($E9:$E13))=0,0,(Q15/(SUM($E9:$E13))*100))</f>
        <v>93.549741935483866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3500000</v>
      </c>
      <c r="C20" s="92"/>
      <c r="D20" s="92"/>
      <c r="E20" s="92">
        <f t="shared" si="8"/>
        <v>3500000</v>
      </c>
      <c r="F20" s="93">
        <v>3500000</v>
      </c>
      <c r="G20" s="94">
        <v>3500000</v>
      </c>
      <c r="H20" s="93">
        <v>1249000</v>
      </c>
      <c r="I20" s="94">
        <v>1249641</v>
      </c>
      <c r="J20" s="93">
        <v>2251000</v>
      </c>
      <c r="K20" s="94">
        <v>2250359</v>
      </c>
      <c r="L20" s="93"/>
      <c r="M20" s="94"/>
      <c r="N20" s="93"/>
      <c r="O20" s="94"/>
      <c r="P20" s="93">
        <f t="shared" si="9"/>
        <v>3500000</v>
      </c>
      <c r="Q20" s="94">
        <f t="shared" si="10"/>
        <v>3500000</v>
      </c>
      <c r="R20" s="48">
        <f t="shared" si="11"/>
        <v>0</v>
      </c>
      <c r="S20" s="49">
        <f t="shared" si="12"/>
        <v>0</v>
      </c>
      <c r="T20" s="48">
        <f t="shared" si="13"/>
        <v>100</v>
      </c>
      <c r="U20" s="50">
        <f t="shared" si="14"/>
        <v>100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6585000</v>
      </c>
      <c r="D21" s="92"/>
      <c r="E21" s="92">
        <f t="shared" si="8"/>
        <v>6585000</v>
      </c>
      <c r="F21" s="93">
        <v>6585000</v>
      </c>
      <c r="G21" s="94">
        <v>6585000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3500000</v>
      </c>
      <c r="C24" s="95">
        <f>SUM(C17:C23)</f>
        <v>6585000</v>
      </c>
      <c r="D24" s="95"/>
      <c r="E24" s="95">
        <f t="shared" si="8"/>
        <v>10085000</v>
      </c>
      <c r="F24" s="96">
        <f t="shared" ref="F24:O24" si="15">SUM(F17:F23)</f>
        <v>10085000</v>
      </c>
      <c r="G24" s="97">
        <f t="shared" si="15"/>
        <v>10085000</v>
      </c>
      <c r="H24" s="96">
        <f t="shared" si="15"/>
        <v>1249000</v>
      </c>
      <c r="I24" s="97">
        <f t="shared" si="15"/>
        <v>1249641</v>
      </c>
      <c r="J24" s="96">
        <f t="shared" si="15"/>
        <v>2251000</v>
      </c>
      <c r="K24" s="97">
        <f t="shared" si="15"/>
        <v>2250359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3500000</v>
      </c>
      <c r="Q24" s="97">
        <f t="shared" si="10"/>
        <v>3500000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34.705007436787305</v>
      </c>
      <c r="U24" s="54">
        <f>IF(($E24-$E19-$E23)   =0,0,($Q24   /($E24-$E19-$E23)   )*100)</f>
        <v>34.705007436787305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1315000</v>
      </c>
      <c r="C32" s="92">
        <v>-197000</v>
      </c>
      <c r="D32" s="92"/>
      <c r="E32" s="92">
        <f>$B32      +$C32      +$D32</f>
        <v>1118000</v>
      </c>
      <c r="F32" s="93">
        <v>1118000</v>
      </c>
      <c r="G32" s="94">
        <v>1118000</v>
      </c>
      <c r="H32" s="93">
        <v>36000</v>
      </c>
      <c r="I32" s="94">
        <v>142057</v>
      </c>
      <c r="J32" s="93"/>
      <c r="K32" s="94">
        <v>285005</v>
      </c>
      <c r="L32" s="93"/>
      <c r="M32" s="94">
        <v>297066</v>
      </c>
      <c r="N32" s="93">
        <v>393000</v>
      </c>
      <c r="O32" s="94">
        <v>393871</v>
      </c>
      <c r="P32" s="93">
        <f>$H32      +$J32      +$L32      +$N32</f>
        <v>429000</v>
      </c>
      <c r="Q32" s="94">
        <f>$I32      +$K32      +$M32      +$O32</f>
        <v>1117999</v>
      </c>
      <c r="R32" s="48">
        <f>IF(($L32      =0),0,((($N32      -$L32      )/$L32      )*100))</f>
        <v>0</v>
      </c>
      <c r="S32" s="49">
        <f>IF(($M32      =0),0,((($O32      -$M32      )/$M32      )*100))</f>
        <v>32.587034531046974</v>
      </c>
      <c r="T32" s="48">
        <f>IF(($E32      =0),0,(($P32      /$E32      )*100))</f>
        <v>38.372093023255815</v>
      </c>
      <c r="U32" s="50">
        <f>IF(($E32      =0),0,(($Q32      /$E32      )*100))</f>
        <v>99.999910554561723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1315000</v>
      </c>
      <c r="C33" s="95">
        <f>C32</f>
        <v>-197000</v>
      </c>
      <c r="D33" s="95"/>
      <c r="E33" s="95">
        <f>$B33      +$C33      +$D33</f>
        <v>1118000</v>
      </c>
      <c r="F33" s="96">
        <f t="shared" ref="F33:O33" si="17">F32</f>
        <v>1118000</v>
      </c>
      <c r="G33" s="97">
        <f t="shared" si="17"/>
        <v>1118000</v>
      </c>
      <c r="H33" s="96">
        <f t="shared" si="17"/>
        <v>36000</v>
      </c>
      <c r="I33" s="97">
        <f t="shared" si="17"/>
        <v>142057</v>
      </c>
      <c r="J33" s="96">
        <f t="shared" si="17"/>
        <v>0</v>
      </c>
      <c r="K33" s="97">
        <f t="shared" si="17"/>
        <v>285005</v>
      </c>
      <c r="L33" s="96">
        <f t="shared" si="17"/>
        <v>0</v>
      </c>
      <c r="M33" s="97">
        <f t="shared" si="17"/>
        <v>297066</v>
      </c>
      <c r="N33" s="96">
        <f t="shared" si="17"/>
        <v>393000</v>
      </c>
      <c r="O33" s="97">
        <f t="shared" si="17"/>
        <v>393871</v>
      </c>
      <c r="P33" s="96">
        <f>$H33      +$J33      +$L33      +$N33</f>
        <v>429000</v>
      </c>
      <c r="Q33" s="97">
        <f>$I33      +$K33      +$M33      +$O33</f>
        <v>1117999</v>
      </c>
      <c r="R33" s="52">
        <f>IF(($L33      =0),0,((($N33      -$L33      )/$L33      )*100))</f>
        <v>0</v>
      </c>
      <c r="S33" s="53">
        <f>IF(($M33      =0),0,((($O33      -$M33      )/$M33      )*100))</f>
        <v>32.587034531046974</v>
      </c>
      <c r="T33" s="52">
        <f>IF($E33   =0,0,($P33   /$E33   )*100)</f>
        <v>38.372093023255815</v>
      </c>
      <c r="U33" s="54">
        <f>IF($E33   =0,0,($Q33   /$E33   )*100)</f>
        <v>99.999910554561723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51000000</v>
      </c>
      <c r="C44" s="92">
        <v>-25910000</v>
      </c>
      <c r="D44" s="92"/>
      <c r="E44" s="92">
        <f t="shared" si="26"/>
        <v>25090000</v>
      </c>
      <c r="F44" s="93">
        <v>25090000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20000000</v>
      </c>
      <c r="C51" s="92">
        <v>6250000</v>
      </c>
      <c r="D51" s="92"/>
      <c r="E51" s="92">
        <f t="shared" si="26"/>
        <v>26250000</v>
      </c>
      <c r="F51" s="93">
        <v>26250000</v>
      </c>
      <c r="G51" s="94">
        <v>26250000</v>
      </c>
      <c r="H51" s="93">
        <v>1843000</v>
      </c>
      <c r="I51" s="94"/>
      <c r="J51" s="93">
        <v>9747000</v>
      </c>
      <c r="K51" s="94"/>
      <c r="L51" s="93">
        <v>3461000</v>
      </c>
      <c r="M51" s="94"/>
      <c r="N51" s="93">
        <v>11199000</v>
      </c>
      <c r="O51" s="94"/>
      <c r="P51" s="93">
        <f t="shared" si="27"/>
        <v>26250000</v>
      </c>
      <c r="Q51" s="94">
        <f t="shared" si="28"/>
        <v>0</v>
      </c>
      <c r="R51" s="48">
        <f t="shared" si="29"/>
        <v>223.57700086680151</v>
      </c>
      <c r="S51" s="49">
        <f t="shared" si="30"/>
        <v>0</v>
      </c>
      <c r="T51" s="48">
        <f t="shared" si="31"/>
        <v>100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71000000</v>
      </c>
      <c r="C53" s="95">
        <f>SUM(C42:C52)</f>
        <v>-19660000</v>
      </c>
      <c r="D53" s="95"/>
      <c r="E53" s="95">
        <f t="shared" si="26"/>
        <v>51340000</v>
      </c>
      <c r="F53" s="96">
        <f t="shared" ref="F53:O53" si="33">SUM(F42:F52)</f>
        <v>51340000</v>
      </c>
      <c r="G53" s="97">
        <f t="shared" si="33"/>
        <v>26250000</v>
      </c>
      <c r="H53" s="96">
        <f t="shared" si="33"/>
        <v>1843000</v>
      </c>
      <c r="I53" s="97">
        <f t="shared" si="33"/>
        <v>0</v>
      </c>
      <c r="J53" s="96">
        <f t="shared" si="33"/>
        <v>9747000</v>
      </c>
      <c r="K53" s="97">
        <f t="shared" si="33"/>
        <v>0</v>
      </c>
      <c r="L53" s="96">
        <f t="shared" si="33"/>
        <v>3461000</v>
      </c>
      <c r="M53" s="97">
        <f t="shared" si="33"/>
        <v>0</v>
      </c>
      <c r="N53" s="96">
        <f t="shared" si="33"/>
        <v>11199000</v>
      </c>
      <c r="O53" s="97">
        <f t="shared" si="33"/>
        <v>0</v>
      </c>
      <c r="P53" s="96">
        <f t="shared" si="27"/>
        <v>26250000</v>
      </c>
      <c r="Q53" s="97">
        <f t="shared" si="28"/>
        <v>0</v>
      </c>
      <c r="R53" s="52">
        <f t="shared" si="29"/>
        <v>223.57700086680151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78915000</v>
      </c>
      <c r="C67" s="104">
        <f>SUM(C9:C14,C17:C23,C26:C29,C32,C35:C39,C42:C52,C55:C58,C61:C65)</f>
        <v>-13272000</v>
      </c>
      <c r="D67" s="104"/>
      <c r="E67" s="104">
        <f t="shared" si="35"/>
        <v>65643000</v>
      </c>
      <c r="F67" s="105">
        <f t="shared" ref="F67:O67" si="43">SUM(F9:F14,F17:F23,F26:F29,F32,F35:F39,F42:F52,F55:F58,F61:F65)</f>
        <v>65643000</v>
      </c>
      <c r="G67" s="106">
        <f t="shared" si="43"/>
        <v>40553000</v>
      </c>
      <c r="H67" s="105">
        <f t="shared" si="43"/>
        <v>4233000</v>
      </c>
      <c r="I67" s="106">
        <f t="shared" si="43"/>
        <v>2496594</v>
      </c>
      <c r="J67" s="105">
        <f t="shared" si="43"/>
        <v>12917000</v>
      </c>
      <c r="K67" s="106">
        <f t="shared" si="43"/>
        <v>3454343</v>
      </c>
      <c r="L67" s="105">
        <f t="shared" si="43"/>
        <v>3612000</v>
      </c>
      <c r="M67" s="106">
        <f t="shared" si="43"/>
        <v>698138</v>
      </c>
      <c r="N67" s="105">
        <f t="shared" si="43"/>
        <v>12067000</v>
      </c>
      <c r="O67" s="106">
        <f t="shared" si="43"/>
        <v>868966</v>
      </c>
      <c r="P67" s="105">
        <f t="shared" si="36"/>
        <v>32829000</v>
      </c>
      <c r="Q67" s="106">
        <f t="shared" si="37"/>
        <v>7518041</v>
      </c>
      <c r="R67" s="61">
        <f t="shared" si="38"/>
        <v>234.08084163898116</v>
      </c>
      <c r="S67" s="62">
        <f t="shared" si="39"/>
        <v>24.469087773477447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80.953320346213602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18.538803541045052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23871000</v>
      </c>
      <c r="C69" s="92">
        <v>-1597000</v>
      </c>
      <c r="D69" s="92"/>
      <c r="E69" s="92">
        <f>$B69      +$C69      +$D69</f>
        <v>22274000</v>
      </c>
      <c r="F69" s="93">
        <v>22274000</v>
      </c>
      <c r="G69" s="94">
        <v>22274000</v>
      </c>
      <c r="H69" s="93">
        <v>2709000</v>
      </c>
      <c r="I69" s="94">
        <v>3156504</v>
      </c>
      <c r="J69" s="93">
        <v>9855000</v>
      </c>
      <c r="K69" s="94">
        <v>8953871</v>
      </c>
      <c r="L69" s="93">
        <v>3667000</v>
      </c>
      <c r="M69" s="94">
        <v>5070005</v>
      </c>
      <c r="N69" s="93">
        <v>6043000</v>
      </c>
      <c r="O69" s="94">
        <v>4443337</v>
      </c>
      <c r="P69" s="93">
        <f>$H69      +$J69      +$L69      +$N69</f>
        <v>22274000</v>
      </c>
      <c r="Q69" s="94">
        <f>$I69      +$K69      +$M69      +$O69</f>
        <v>21623717</v>
      </c>
      <c r="R69" s="48">
        <f>IF(($L69      =0),0,((($N69      -$L69      )/$L69      )*100))</f>
        <v>64.794109626397599</v>
      </c>
      <c r="S69" s="49">
        <f>IF(($M69      =0),0,((($O69      -$M69      )/$M69      )*100))</f>
        <v>-12.360303392205727</v>
      </c>
      <c r="T69" s="48">
        <f>IF(($E69      =0),0,(($P69      /$E69      )*100))</f>
        <v>100</v>
      </c>
      <c r="U69" s="50">
        <f>IF(($E69      =0),0,(($Q69      /$E69      )*100))</f>
        <v>97.080528867738167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23871000</v>
      </c>
      <c r="C71" s="101">
        <f>SUM(C69:C70)</f>
        <v>-1597000</v>
      </c>
      <c r="D71" s="101"/>
      <c r="E71" s="101">
        <f>$B71      +$C71      +$D71</f>
        <v>22274000</v>
      </c>
      <c r="F71" s="102">
        <f t="shared" ref="F71:O71" si="44">SUM(F69:F70)</f>
        <v>22274000</v>
      </c>
      <c r="G71" s="103">
        <f t="shared" si="44"/>
        <v>22274000</v>
      </c>
      <c r="H71" s="102">
        <f t="shared" si="44"/>
        <v>2709000</v>
      </c>
      <c r="I71" s="103">
        <f t="shared" si="44"/>
        <v>3156504</v>
      </c>
      <c r="J71" s="102">
        <f t="shared" si="44"/>
        <v>9855000</v>
      </c>
      <c r="K71" s="103">
        <f t="shared" si="44"/>
        <v>8953871</v>
      </c>
      <c r="L71" s="102">
        <f t="shared" si="44"/>
        <v>3667000</v>
      </c>
      <c r="M71" s="103">
        <f t="shared" si="44"/>
        <v>5070005</v>
      </c>
      <c r="N71" s="102">
        <f t="shared" si="44"/>
        <v>6043000</v>
      </c>
      <c r="O71" s="103">
        <f t="shared" si="44"/>
        <v>4443337</v>
      </c>
      <c r="P71" s="102">
        <f>$H71      +$J71      +$L71      +$N71</f>
        <v>22274000</v>
      </c>
      <c r="Q71" s="103">
        <f>$I71      +$K71      +$M71      +$O71</f>
        <v>21623717</v>
      </c>
      <c r="R71" s="57">
        <f>IF(($L71      =0),0,((($N71      -$L71      )/$L71      )*100))</f>
        <v>64.794109626397599</v>
      </c>
      <c r="S71" s="58">
        <f>IF(($M71      =0),0,((($O71      -$M71      )/$M71      )*100))</f>
        <v>-12.360303392205727</v>
      </c>
      <c r="T71" s="57">
        <f>IF(($E69      =0),0,(($P69      /$E69      )*100))</f>
        <v>100</v>
      </c>
      <c r="U71" s="59">
        <f>IF($E69   =0,0,($Q69   /$E69 )*100)</f>
        <v>97.080528867738167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23871000</v>
      </c>
      <c r="C72" s="104">
        <f>SUM(C69:C70)</f>
        <v>-1597000</v>
      </c>
      <c r="D72" s="104"/>
      <c r="E72" s="104">
        <f>$B72      +$C72      +$D72</f>
        <v>22274000</v>
      </c>
      <c r="F72" s="105">
        <f t="shared" ref="F72:O72" si="45">SUM(F69:F70)</f>
        <v>22274000</v>
      </c>
      <c r="G72" s="106">
        <f t="shared" si="45"/>
        <v>22274000</v>
      </c>
      <c r="H72" s="105">
        <f t="shared" si="45"/>
        <v>2709000</v>
      </c>
      <c r="I72" s="106">
        <f t="shared" si="45"/>
        <v>3156504</v>
      </c>
      <c r="J72" s="105">
        <f t="shared" si="45"/>
        <v>9855000</v>
      </c>
      <c r="K72" s="106">
        <f t="shared" si="45"/>
        <v>8953871</v>
      </c>
      <c r="L72" s="105">
        <f t="shared" si="45"/>
        <v>3667000</v>
      </c>
      <c r="M72" s="106">
        <f t="shared" si="45"/>
        <v>5070005</v>
      </c>
      <c r="N72" s="105">
        <f t="shared" si="45"/>
        <v>6043000</v>
      </c>
      <c r="O72" s="106">
        <f t="shared" si="45"/>
        <v>4443337</v>
      </c>
      <c r="P72" s="105">
        <f>$H72      +$J72      +$L72      +$N72</f>
        <v>22274000</v>
      </c>
      <c r="Q72" s="106">
        <f>$I72      +$K72      +$M72      +$O72</f>
        <v>21623717</v>
      </c>
      <c r="R72" s="61">
        <f>IF(($L72      =0),0,((($N72      -$L72      )/$L72      )*100))</f>
        <v>64.794109626397599</v>
      </c>
      <c r="S72" s="62">
        <f>IF(($M72      =0),0,((($O72      -$M72      )/$M72      )*100))</f>
        <v>-12.360303392205727</v>
      </c>
      <c r="T72" s="61">
        <f>IF(($E69      =0),0,(($P69      /$E69      )*100))</f>
        <v>100</v>
      </c>
      <c r="U72" s="65">
        <f>IF($E69   =0,0,($Q69   /$E69 )*100)</f>
        <v>97.080528867738167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102786000</v>
      </c>
      <c r="C73" s="104">
        <f>SUM(C9:C14,C17:C23,C26:C29,C32,C35:C39,C42:C52,C55:C58,C61:C65,C69:C70)</f>
        <v>-14869000</v>
      </c>
      <c r="D73" s="104"/>
      <c r="E73" s="104">
        <f>$B73      +$C73      +$D73</f>
        <v>87917000</v>
      </c>
      <c r="F73" s="105">
        <f t="shared" ref="F73:O73" si="46">SUM(F9:F14,F17:F23,F26:F29,F32,F35:F39,F42:F52,F55:F58,F61:F65,F69:F70)</f>
        <v>87917000</v>
      </c>
      <c r="G73" s="106">
        <f t="shared" si="46"/>
        <v>62827000</v>
      </c>
      <c r="H73" s="105">
        <f t="shared" si="46"/>
        <v>6942000</v>
      </c>
      <c r="I73" s="106">
        <f t="shared" si="46"/>
        <v>5653098</v>
      </c>
      <c r="J73" s="105">
        <f t="shared" si="46"/>
        <v>22772000</v>
      </c>
      <c r="K73" s="106">
        <f t="shared" si="46"/>
        <v>12408214</v>
      </c>
      <c r="L73" s="105">
        <f t="shared" si="46"/>
        <v>7279000</v>
      </c>
      <c r="M73" s="106">
        <f t="shared" si="46"/>
        <v>5768143</v>
      </c>
      <c r="N73" s="105">
        <f t="shared" si="46"/>
        <v>18110000</v>
      </c>
      <c r="O73" s="106">
        <f t="shared" si="46"/>
        <v>5312303</v>
      </c>
      <c r="P73" s="105">
        <f>$H73      +$J73      +$L73      +$N73</f>
        <v>55103000</v>
      </c>
      <c r="Q73" s="106">
        <f>$I73      +$K73      +$M73      +$O73</f>
        <v>29141758</v>
      </c>
      <c r="R73" s="61">
        <f>IF(($L73      =0),0,((($N73      -$L73      )/$L73      )*100))</f>
        <v>148.79791180107159</v>
      </c>
      <c r="S73" s="62">
        <f>IF(($M73      =0),0,((($O73      -$M73      )/$M73      )*100))</f>
        <v>-7.9027166975576018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87.705922612889367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46.384131026469511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Y/QqbO87Jz8f9ZbjFyQ+xn3dsRpRwab4JhHmIIW041SW8Xz87dTw7ny049VzeVzu1JtRA6U7sjiGaz4ymGAdUQ==" saltValue="sZcpoHpkZQHmYZfgAyAFq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150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1950000</v>
      </c>
      <c r="C10" s="92"/>
      <c r="D10" s="92"/>
      <c r="E10" s="92">
        <f t="shared" ref="E10:E15" si="0">$B10      +$C10      +$D10</f>
        <v>1950000</v>
      </c>
      <c r="F10" s="93">
        <v>1950000</v>
      </c>
      <c r="G10" s="94">
        <v>1950000</v>
      </c>
      <c r="H10" s="93">
        <v>579000</v>
      </c>
      <c r="I10" s="94"/>
      <c r="J10" s="93">
        <v>689000</v>
      </c>
      <c r="K10" s="94"/>
      <c r="L10" s="93">
        <v>487000</v>
      </c>
      <c r="M10" s="94"/>
      <c r="N10" s="93">
        <v>186000</v>
      </c>
      <c r="O10" s="94"/>
      <c r="P10" s="93">
        <f t="shared" ref="P10:P15" si="1">$H10      +$J10      +$L10      +$N10</f>
        <v>1941000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-61.80698151950719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99.538461538461547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6000000</v>
      </c>
      <c r="C11" s="92">
        <v>-330000</v>
      </c>
      <c r="D11" s="92"/>
      <c r="E11" s="92">
        <f t="shared" si="0"/>
        <v>5670000</v>
      </c>
      <c r="F11" s="93">
        <v>5670000</v>
      </c>
      <c r="G11" s="94">
        <v>5670000</v>
      </c>
      <c r="H11" s="93">
        <v>950000</v>
      </c>
      <c r="I11" s="94"/>
      <c r="J11" s="93">
        <v>1001000</v>
      </c>
      <c r="K11" s="94"/>
      <c r="L11" s="93">
        <v>700000</v>
      </c>
      <c r="M11" s="94"/>
      <c r="N11" s="93">
        <v>1040000</v>
      </c>
      <c r="O11" s="94"/>
      <c r="P11" s="93">
        <f t="shared" si="1"/>
        <v>3691000</v>
      </c>
      <c r="Q11" s="94">
        <f t="shared" si="2"/>
        <v>0</v>
      </c>
      <c r="R11" s="48">
        <f t="shared" si="3"/>
        <v>48.571428571428569</v>
      </c>
      <c r="S11" s="49">
        <f t="shared" si="4"/>
        <v>0</v>
      </c>
      <c r="T11" s="48">
        <f t="shared" si="5"/>
        <v>65.09700176366843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7950000</v>
      </c>
      <c r="C15" s="95">
        <f>SUM(C9:C14)</f>
        <v>-330000</v>
      </c>
      <c r="D15" s="95"/>
      <c r="E15" s="95">
        <f t="shared" si="0"/>
        <v>7620000</v>
      </c>
      <c r="F15" s="96">
        <f t="shared" ref="F15:O15" si="7">SUM(F9:F14)</f>
        <v>7620000</v>
      </c>
      <c r="G15" s="97">
        <f t="shared" si="7"/>
        <v>7620000</v>
      </c>
      <c r="H15" s="96">
        <f t="shared" si="7"/>
        <v>1529000</v>
      </c>
      <c r="I15" s="97">
        <f t="shared" si="7"/>
        <v>0</v>
      </c>
      <c r="J15" s="96">
        <f t="shared" si="7"/>
        <v>1690000</v>
      </c>
      <c r="K15" s="97">
        <f t="shared" si="7"/>
        <v>0</v>
      </c>
      <c r="L15" s="96">
        <f t="shared" si="7"/>
        <v>1187000</v>
      </c>
      <c r="M15" s="97">
        <f t="shared" si="7"/>
        <v>0</v>
      </c>
      <c r="N15" s="96">
        <f t="shared" si="7"/>
        <v>1226000</v>
      </c>
      <c r="O15" s="97">
        <f t="shared" si="7"/>
        <v>0</v>
      </c>
      <c r="P15" s="96">
        <f t="shared" si="1"/>
        <v>5632000</v>
      </c>
      <c r="Q15" s="97">
        <f t="shared" si="2"/>
        <v>0</v>
      </c>
      <c r="R15" s="52">
        <f t="shared" si="3"/>
        <v>3.2855939342881211</v>
      </c>
      <c r="S15" s="53">
        <f t="shared" si="4"/>
        <v>0</v>
      </c>
      <c r="T15" s="52">
        <f>IF((SUM($E9:$E13))=0,0,(P15/(SUM($E9:$E13))*100))</f>
        <v>73.910761154855635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1000000</v>
      </c>
      <c r="C19" s="92"/>
      <c r="D19" s="92"/>
      <c r="E19" s="92">
        <f t="shared" si="8"/>
        <v>1000000</v>
      </c>
      <c r="F19" s="93">
        <v>1000000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1000000</v>
      </c>
      <c r="C24" s="95">
        <f>SUM(C17:C23)</f>
        <v>0</v>
      </c>
      <c r="D24" s="95"/>
      <c r="E24" s="95">
        <f t="shared" si="8"/>
        <v>1000000</v>
      </c>
      <c r="F24" s="96">
        <f t="shared" ref="F24:O24" si="15">SUM(F17:F23)</f>
        <v>1000000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2450000</v>
      </c>
      <c r="C29" s="92"/>
      <c r="D29" s="92"/>
      <c r="E29" s="92">
        <f>$B29      +$C29      +$D29</f>
        <v>2450000</v>
      </c>
      <c r="F29" s="93">
        <v>2450000</v>
      </c>
      <c r="G29" s="94">
        <v>2450000</v>
      </c>
      <c r="H29" s="93"/>
      <c r="I29" s="94"/>
      <c r="J29" s="93">
        <v>264000</v>
      </c>
      <c r="K29" s="94"/>
      <c r="L29" s="93"/>
      <c r="M29" s="94"/>
      <c r="N29" s="93"/>
      <c r="O29" s="94"/>
      <c r="P29" s="93">
        <f>$H29      +$J29      +$L29      +$N29</f>
        <v>264000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10.775510204081632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2450000</v>
      </c>
      <c r="C30" s="95">
        <f>SUM(C26:C29)</f>
        <v>0</v>
      </c>
      <c r="D30" s="95"/>
      <c r="E30" s="95">
        <f>$B30      +$C30      +$D30</f>
        <v>2450000</v>
      </c>
      <c r="F30" s="96">
        <f t="shared" ref="F30:O30" si="16">SUM(F26:F29)</f>
        <v>2450000</v>
      </c>
      <c r="G30" s="97">
        <f t="shared" si="16"/>
        <v>2450000</v>
      </c>
      <c r="H30" s="96">
        <f t="shared" si="16"/>
        <v>0</v>
      </c>
      <c r="I30" s="97">
        <f t="shared" si="16"/>
        <v>0</v>
      </c>
      <c r="J30" s="96">
        <f t="shared" si="16"/>
        <v>264000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264000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10.775510204081632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6931000</v>
      </c>
      <c r="C32" s="92">
        <v>-1426000</v>
      </c>
      <c r="D32" s="92"/>
      <c r="E32" s="92">
        <f>$B32      +$C32      +$D32</f>
        <v>5505000</v>
      </c>
      <c r="F32" s="93">
        <v>5505000</v>
      </c>
      <c r="G32" s="94">
        <v>5505000</v>
      </c>
      <c r="H32" s="93">
        <v>1331000</v>
      </c>
      <c r="I32" s="94"/>
      <c r="J32" s="93">
        <v>402000</v>
      </c>
      <c r="K32" s="94"/>
      <c r="L32" s="93">
        <v>223000</v>
      </c>
      <c r="M32" s="94"/>
      <c r="N32" s="93"/>
      <c r="O32" s="94"/>
      <c r="P32" s="93">
        <f>$H32      +$J32      +$L32      +$N32</f>
        <v>1956000</v>
      </c>
      <c r="Q32" s="94">
        <f>$I32      +$K32      +$M32      +$O32</f>
        <v>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35.531335149863757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6931000</v>
      </c>
      <c r="C33" s="95">
        <f>C32</f>
        <v>-1426000</v>
      </c>
      <c r="D33" s="95"/>
      <c r="E33" s="95">
        <f>$B33      +$C33      +$D33</f>
        <v>5505000</v>
      </c>
      <c r="F33" s="96">
        <f t="shared" ref="F33:O33" si="17">F32</f>
        <v>5505000</v>
      </c>
      <c r="G33" s="97">
        <f t="shared" si="17"/>
        <v>5505000</v>
      </c>
      <c r="H33" s="96">
        <f t="shared" si="17"/>
        <v>1331000</v>
      </c>
      <c r="I33" s="97">
        <f t="shared" si="17"/>
        <v>0</v>
      </c>
      <c r="J33" s="96">
        <f t="shared" si="17"/>
        <v>402000</v>
      </c>
      <c r="K33" s="97">
        <f t="shared" si="17"/>
        <v>0</v>
      </c>
      <c r="L33" s="96">
        <f t="shared" si="17"/>
        <v>223000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1956000</v>
      </c>
      <c r="Q33" s="97">
        <f>$I33      +$K33      +$M33      +$O33</f>
        <v>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35.531335149863757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68000000</v>
      </c>
      <c r="C44" s="92">
        <v>-9290000</v>
      </c>
      <c r="D44" s="92"/>
      <c r="E44" s="92">
        <f t="shared" si="26"/>
        <v>58710000</v>
      </c>
      <c r="F44" s="93">
        <v>58710000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105000000</v>
      </c>
      <c r="C51" s="92">
        <v>-42000000</v>
      </c>
      <c r="D51" s="92"/>
      <c r="E51" s="92">
        <f t="shared" si="26"/>
        <v>63000000</v>
      </c>
      <c r="F51" s="93">
        <v>63000000</v>
      </c>
      <c r="G51" s="94">
        <v>63000000</v>
      </c>
      <c r="H51" s="93"/>
      <c r="I51" s="94"/>
      <c r="J51" s="93">
        <v>3756000</v>
      </c>
      <c r="K51" s="94"/>
      <c r="L51" s="93">
        <v>2088000</v>
      </c>
      <c r="M51" s="94"/>
      <c r="N51" s="93">
        <v>39823000</v>
      </c>
      <c r="O51" s="94"/>
      <c r="P51" s="93">
        <f t="shared" si="27"/>
        <v>45667000</v>
      </c>
      <c r="Q51" s="94">
        <f t="shared" si="28"/>
        <v>0</v>
      </c>
      <c r="R51" s="48">
        <f t="shared" si="29"/>
        <v>1807.2318007662836</v>
      </c>
      <c r="S51" s="49">
        <f t="shared" si="30"/>
        <v>0</v>
      </c>
      <c r="T51" s="48">
        <f t="shared" si="31"/>
        <v>72.487301587301587</v>
      </c>
      <c r="U51" s="50">
        <f t="shared" si="32"/>
        <v>0</v>
      </c>
      <c r="V51" s="93">
        <v>14107000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173000000</v>
      </c>
      <c r="C53" s="95">
        <f>SUM(C42:C52)</f>
        <v>-51290000</v>
      </c>
      <c r="D53" s="95"/>
      <c r="E53" s="95">
        <f t="shared" si="26"/>
        <v>121710000</v>
      </c>
      <c r="F53" s="96">
        <f t="shared" ref="F53:O53" si="33">SUM(F42:F52)</f>
        <v>121710000</v>
      </c>
      <c r="G53" s="97">
        <f t="shared" si="33"/>
        <v>63000000</v>
      </c>
      <c r="H53" s="96">
        <f t="shared" si="33"/>
        <v>0</v>
      </c>
      <c r="I53" s="97">
        <f t="shared" si="33"/>
        <v>0</v>
      </c>
      <c r="J53" s="96">
        <f t="shared" si="33"/>
        <v>3756000</v>
      </c>
      <c r="K53" s="97">
        <f t="shared" si="33"/>
        <v>0</v>
      </c>
      <c r="L53" s="96">
        <f t="shared" si="33"/>
        <v>2088000</v>
      </c>
      <c r="M53" s="97">
        <f t="shared" si="33"/>
        <v>0</v>
      </c>
      <c r="N53" s="96">
        <f t="shared" si="33"/>
        <v>39823000</v>
      </c>
      <c r="O53" s="97">
        <f t="shared" si="33"/>
        <v>0</v>
      </c>
      <c r="P53" s="96">
        <f t="shared" si="27"/>
        <v>45667000</v>
      </c>
      <c r="Q53" s="97">
        <f t="shared" si="28"/>
        <v>0</v>
      </c>
      <c r="R53" s="52">
        <f t="shared" si="29"/>
        <v>1807.2318007662836</v>
      </c>
      <c r="S53" s="53">
        <f t="shared" si="30"/>
        <v>0</v>
      </c>
      <c r="T53" s="52">
        <f>IF((+$E43+$E45+$E47+$E48+$E51) =0,0,(P53   /(+$E43+$E45+$E47+$E48+$E51) )*100)</f>
        <v>72.487301587301587</v>
      </c>
      <c r="U53" s="54">
        <f>IF((+$E43+$E45+$E47+$E48+$E51) =0,0,(Q53   /(+$E43+$E45+$E47+$E48+$E51) )*100)</f>
        <v>0</v>
      </c>
      <c r="V53" s="96">
        <f>SUM(V42:V52)</f>
        <v>14107000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191331000</v>
      </c>
      <c r="C67" s="104">
        <f>SUM(C9:C14,C17:C23,C26:C29,C32,C35:C39,C42:C52,C55:C58,C61:C65)</f>
        <v>-53046000</v>
      </c>
      <c r="D67" s="104"/>
      <c r="E67" s="104">
        <f t="shared" si="35"/>
        <v>138285000</v>
      </c>
      <c r="F67" s="105">
        <f t="shared" ref="F67:O67" si="43">SUM(F9:F14,F17:F23,F26:F29,F32,F35:F39,F42:F52,F55:F58,F61:F65)</f>
        <v>138285000</v>
      </c>
      <c r="G67" s="106">
        <f t="shared" si="43"/>
        <v>78575000</v>
      </c>
      <c r="H67" s="105">
        <f t="shared" si="43"/>
        <v>2860000</v>
      </c>
      <c r="I67" s="106">
        <f t="shared" si="43"/>
        <v>0</v>
      </c>
      <c r="J67" s="105">
        <f t="shared" si="43"/>
        <v>6112000</v>
      </c>
      <c r="K67" s="106">
        <f t="shared" si="43"/>
        <v>0</v>
      </c>
      <c r="L67" s="105">
        <f t="shared" si="43"/>
        <v>3498000</v>
      </c>
      <c r="M67" s="106">
        <f t="shared" si="43"/>
        <v>0</v>
      </c>
      <c r="N67" s="105">
        <f t="shared" si="43"/>
        <v>41049000</v>
      </c>
      <c r="O67" s="106">
        <f t="shared" si="43"/>
        <v>0</v>
      </c>
      <c r="P67" s="105">
        <f t="shared" si="36"/>
        <v>53519000</v>
      </c>
      <c r="Q67" s="106">
        <f t="shared" si="37"/>
        <v>0</v>
      </c>
      <c r="R67" s="61">
        <f t="shared" si="38"/>
        <v>1073.499142367067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68.111994909322306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14107000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453563000</v>
      </c>
      <c r="C69" s="92">
        <v>-30336000</v>
      </c>
      <c r="D69" s="92"/>
      <c r="E69" s="92">
        <f>$B69      +$C69      +$D69</f>
        <v>423227000</v>
      </c>
      <c r="F69" s="93">
        <v>423227000</v>
      </c>
      <c r="G69" s="94">
        <v>423227000</v>
      </c>
      <c r="H69" s="93">
        <v>60731000</v>
      </c>
      <c r="I69" s="94"/>
      <c r="J69" s="93">
        <v>154487000</v>
      </c>
      <c r="K69" s="94"/>
      <c r="L69" s="93">
        <v>61233000</v>
      </c>
      <c r="M69" s="94"/>
      <c r="N69" s="93">
        <v>104289000</v>
      </c>
      <c r="O69" s="94"/>
      <c r="P69" s="93">
        <f>$H69      +$J69      +$L69      +$N69</f>
        <v>380740000</v>
      </c>
      <c r="Q69" s="94">
        <f>$I69      +$K69      +$M69      +$O69</f>
        <v>0</v>
      </c>
      <c r="R69" s="48">
        <f>IF(($L69      =0),0,((($N69      -$L69      )/$L69      )*100))</f>
        <v>70.315026211356624</v>
      </c>
      <c r="S69" s="49">
        <f>IF(($M69      =0),0,((($O69      -$M69      )/$M69      )*100))</f>
        <v>0</v>
      </c>
      <c r="T69" s="48">
        <f>IF(($E69      =0),0,(($P69      /$E69      )*100))</f>
        <v>89.961179225332984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453563000</v>
      </c>
      <c r="C71" s="101">
        <f>SUM(C69:C70)</f>
        <v>-30336000</v>
      </c>
      <c r="D71" s="101"/>
      <c r="E71" s="101">
        <f>$B71      +$C71      +$D71</f>
        <v>423227000</v>
      </c>
      <c r="F71" s="102">
        <f t="shared" ref="F71:O71" si="44">SUM(F69:F70)</f>
        <v>423227000</v>
      </c>
      <c r="G71" s="103">
        <f t="shared" si="44"/>
        <v>423227000</v>
      </c>
      <c r="H71" s="102">
        <f t="shared" si="44"/>
        <v>60731000</v>
      </c>
      <c r="I71" s="103">
        <f t="shared" si="44"/>
        <v>0</v>
      </c>
      <c r="J71" s="102">
        <f t="shared" si="44"/>
        <v>154487000</v>
      </c>
      <c r="K71" s="103">
        <f t="shared" si="44"/>
        <v>0</v>
      </c>
      <c r="L71" s="102">
        <f t="shared" si="44"/>
        <v>61233000</v>
      </c>
      <c r="M71" s="103">
        <f t="shared" si="44"/>
        <v>0</v>
      </c>
      <c r="N71" s="102">
        <f t="shared" si="44"/>
        <v>104289000</v>
      </c>
      <c r="O71" s="103">
        <f t="shared" si="44"/>
        <v>0</v>
      </c>
      <c r="P71" s="102">
        <f>$H71      +$J71      +$L71      +$N71</f>
        <v>380740000</v>
      </c>
      <c r="Q71" s="103">
        <f>$I71      +$K71      +$M71      +$O71</f>
        <v>0</v>
      </c>
      <c r="R71" s="57">
        <f>IF(($L71      =0),0,((($N71      -$L71      )/$L71      )*100))</f>
        <v>70.315026211356624</v>
      </c>
      <c r="S71" s="58">
        <f>IF(($M71      =0),0,((($O71      -$M71      )/$M71      )*100))</f>
        <v>0</v>
      </c>
      <c r="T71" s="57">
        <f>IF(($E69      =0),0,(($P69      /$E69      )*100))</f>
        <v>89.961179225332984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453563000</v>
      </c>
      <c r="C72" s="104">
        <f>SUM(C69:C70)</f>
        <v>-30336000</v>
      </c>
      <c r="D72" s="104"/>
      <c r="E72" s="104">
        <f>$B72      +$C72      +$D72</f>
        <v>423227000</v>
      </c>
      <c r="F72" s="105">
        <f t="shared" ref="F72:O72" si="45">SUM(F69:F70)</f>
        <v>423227000</v>
      </c>
      <c r="G72" s="106">
        <f t="shared" si="45"/>
        <v>423227000</v>
      </c>
      <c r="H72" s="105">
        <f t="shared" si="45"/>
        <v>60731000</v>
      </c>
      <c r="I72" s="106">
        <f t="shared" si="45"/>
        <v>0</v>
      </c>
      <c r="J72" s="105">
        <f t="shared" si="45"/>
        <v>154487000</v>
      </c>
      <c r="K72" s="106">
        <f t="shared" si="45"/>
        <v>0</v>
      </c>
      <c r="L72" s="105">
        <f t="shared" si="45"/>
        <v>61233000</v>
      </c>
      <c r="M72" s="106">
        <f t="shared" si="45"/>
        <v>0</v>
      </c>
      <c r="N72" s="105">
        <f t="shared" si="45"/>
        <v>104289000</v>
      </c>
      <c r="O72" s="106">
        <f t="shared" si="45"/>
        <v>0</v>
      </c>
      <c r="P72" s="105">
        <f>$H72      +$J72      +$L72      +$N72</f>
        <v>380740000</v>
      </c>
      <c r="Q72" s="106">
        <f>$I72      +$K72      +$M72      +$O72</f>
        <v>0</v>
      </c>
      <c r="R72" s="61">
        <f>IF(($L72      =0),0,((($N72      -$L72      )/$L72      )*100))</f>
        <v>70.315026211356624</v>
      </c>
      <c r="S72" s="62">
        <f>IF(($M72      =0),0,((($O72      -$M72      )/$M72      )*100))</f>
        <v>0</v>
      </c>
      <c r="T72" s="61">
        <f>IF(($E69      =0),0,(($P69      /$E69      )*100))</f>
        <v>89.961179225332984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644894000</v>
      </c>
      <c r="C73" s="104">
        <f>SUM(C9:C14,C17:C23,C26:C29,C32,C35:C39,C42:C52,C55:C58,C61:C65,C69:C70)</f>
        <v>-83382000</v>
      </c>
      <c r="D73" s="104"/>
      <c r="E73" s="104">
        <f>$B73      +$C73      +$D73</f>
        <v>561512000</v>
      </c>
      <c r="F73" s="105">
        <f t="shared" ref="F73:O73" si="46">SUM(F9:F14,F17:F23,F26:F29,F32,F35:F39,F42:F52,F55:F58,F61:F65,F69:F70)</f>
        <v>561512000</v>
      </c>
      <c r="G73" s="106">
        <f t="shared" si="46"/>
        <v>501802000</v>
      </c>
      <c r="H73" s="105">
        <f t="shared" si="46"/>
        <v>63591000</v>
      </c>
      <c r="I73" s="106">
        <f t="shared" si="46"/>
        <v>0</v>
      </c>
      <c r="J73" s="105">
        <f t="shared" si="46"/>
        <v>160599000</v>
      </c>
      <c r="K73" s="106">
        <f t="shared" si="46"/>
        <v>0</v>
      </c>
      <c r="L73" s="105">
        <f t="shared" si="46"/>
        <v>64731000</v>
      </c>
      <c r="M73" s="106">
        <f t="shared" si="46"/>
        <v>0</v>
      </c>
      <c r="N73" s="105">
        <f t="shared" si="46"/>
        <v>145338000</v>
      </c>
      <c r="O73" s="106">
        <f t="shared" si="46"/>
        <v>0</v>
      </c>
      <c r="P73" s="105">
        <f>$H73      +$J73      +$L73      +$N73</f>
        <v>434259000</v>
      </c>
      <c r="Q73" s="106">
        <f>$I73      +$K73      +$M73      +$O73</f>
        <v>0</v>
      </c>
      <c r="R73" s="61">
        <f>IF(($L73      =0),0,((($N73      -$L73      )/$L73      )*100))</f>
        <v>124.52611577142328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86.539910163769775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14107000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ZcCHg6XVUq2uJSMYs4gixdna3UKvxD4HmCUzEz2fV2OZSUUoz5Kyxq6lLZBXEPHD0tgN8xwt4EY5bEAczkyNRw==" saltValue="6XdjaTlVDFnwd8c6PcOqS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2450000</v>
      </c>
      <c r="C10" s="92"/>
      <c r="D10" s="92"/>
      <c r="E10" s="92">
        <f t="shared" ref="E10:E15" si="0">$B10      +$C10      +$D10</f>
        <v>2450000</v>
      </c>
      <c r="F10" s="93">
        <v>2450000</v>
      </c>
      <c r="G10" s="94">
        <v>2450000</v>
      </c>
      <c r="H10" s="93">
        <v>549000</v>
      </c>
      <c r="I10" s="94">
        <v>521631</v>
      </c>
      <c r="J10" s="93">
        <v>436000</v>
      </c>
      <c r="K10" s="94"/>
      <c r="L10" s="93">
        <v>278000</v>
      </c>
      <c r="M10" s="94">
        <v>383802</v>
      </c>
      <c r="N10" s="93">
        <v>538000</v>
      </c>
      <c r="O10" s="94">
        <v>685557</v>
      </c>
      <c r="P10" s="93">
        <f t="shared" ref="P10:P15" si="1">$H10      +$J10      +$L10      +$N10</f>
        <v>1801000</v>
      </c>
      <c r="Q10" s="94">
        <f t="shared" ref="Q10:Q15" si="2">$I10      +$K10      +$M10      +$O10</f>
        <v>1590990</v>
      </c>
      <c r="R10" s="48">
        <f t="shared" ref="R10:R15" si="3">IF(($L10      =0),0,((($N10      -$L10      )/$L10      )*100))</f>
        <v>93.525179856115102</v>
      </c>
      <c r="S10" s="49">
        <f t="shared" ref="S10:S15" si="4">IF(($M10      =0),0,((($O10      -$M10      )/$M10      )*100))</f>
        <v>78.622571013178671</v>
      </c>
      <c r="T10" s="48">
        <f t="shared" ref="T10:T14" si="5">IF(($E10      =0),0,(($P10      /$E10      )*100))</f>
        <v>73.510204081632651</v>
      </c>
      <c r="U10" s="50">
        <f t="shared" ref="U10:U14" si="6">IF(($E10      =0),0,(($Q10      /$E10      )*100))</f>
        <v>64.938367346938776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2450000</v>
      </c>
      <c r="C15" s="95">
        <f>SUM(C9:C14)</f>
        <v>0</v>
      </c>
      <c r="D15" s="95"/>
      <c r="E15" s="95">
        <f t="shared" si="0"/>
        <v>2450000</v>
      </c>
      <c r="F15" s="96">
        <f t="shared" ref="F15:O15" si="7">SUM(F9:F14)</f>
        <v>2450000</v>
      </c>
      <c r="G15" s="97">
        <f t="shared" si="7"/>
        <v>2450000</v>
      </c>
      <c r="H15" s="96">
        <f t="shared" si="7"/>
        <v>549000</v>
      </c>
      <c r="I15" s="97">
        <f t="shared" si="7"/>
        <v>521631</v>
      </c>
      <c r="J15" s="96">
        <f t="shared" si="7"/>
        <v>436000</v>
      </c>
      <c r="K15" s="97">
        <f t="shared" si="7"/>
        <v>0</v>
      </c>
      <c r="L15" s="96">
        <f t="shared" si="7"/>
        <v>278000</v>
      </c>
      <c r="M15" s="97">
        <f t="shared" si="7"/>
        <v>383802</v>
      </c>
      <c r="N15" s="96">
        <f t="shared" si="7"/>
        <v>538000</v>
      </c>
      <c r="O15" s="97">
        <f t="shared" si="7"/>
        <v>685557</v>
      </c>
      <c r="P15" s="96">
        <f t="shared" si="1"/>
        <v>1801000</v>
      </c>
      <c r="Q15" s="97">
        <f t="shared" si="2"/>
        <v>1590990</v>
      </c>
      <c r="R15" s="52">
        <f t="shared" si="3"/>
        <v>93.525179856115102</v>
      </c>
      <c r="S15" s="53">
        <f t="shared" si="4"/>
        <v>78.622571013178671</v>
      </c>
      <c r="T15" s="52">
        <f>IF((SUM($E9:$E13))=0,0,(P15/(SUM($E9:$E13))*100))</f>
        <v>73.510204081632651</v>
      </c>
      <c r="U15" s="54">
        <f>IF((SUM($E9:$E13))=0,0,(Q15/(SUM($E9:$E13))*100))</f>
        <v>64.938367346938776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3200000</v>
      </c>
      <c r="C20" s="92"/>
      <c r="D20" s="92"/>
      <c r="E20" s="92">
        <f t="shared" si="8"/>
        <v>3200000</v>
      </c>
      <c r="F20" s="93">
        <v>3200000</v>
      </c>
      <c r="G20" s="94">
        <v>3200000</v>
      </c>
      <c r="H20" s="93">
        <v>527000</v>
      </c>
      <c r="I20" s="94"/>
      <c r="J20" s="93">
        <v>1913000</v>
      </c>
      <c r="K20" s="94"/>
      <c r="L20" s="93"/>
      <c r="M20" s="94"/>
      <c r="N20" s="93"/>
      <c r="O20" s="94"/>
      <c r="P20" s="93">
        <f t="shared" si="9"/>
        <v>2440000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76.25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30491000</v>
      </c>
      <c r="D21" s="92"/>
      <c r="E21" s="92">
        <f t="shared" si="8"/>
        <v>30491000</v>
      </c>
      <c r="F21" s="93">
        <v>30491000</v>
      </c>
      <c r="G21" s="94">
        <v>30491000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3200000</v>
      </c>
      <c r="C24" s="95">
        <f>SUM(C17:C23)</f>
        <v>30491000</v>
      </c>
      <c r="D24" s="95"/>
      <c r="E24" s="95">
        <f t="shared" si="8"/>
        <v>33691000</v>
      </c>
      <c r="F24" s="96">
        <f t="shared" ref="F24:O24" si="15">SUM(F17:F23)</f>
        <v>33691000</v>
      </c>
      <c r="G24" s="97">
        <f t="shared" si="15"/>
        <v>33691000</v>
      </c>
      <c r="H24" s="96">
        <f t="shared" si="15"/>
        <v>527000</v>
      </c>
      <c r="I24" s="97">
        <f t="shared" si="15"/>
        <v>0</v>
      </c>
      <c r="J24" s="96">
        <f t="shared" si="15"/>
        <v>1913000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2440000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7.2422902258763466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1143000</v>
      </c>
      <c r="C32" s="92"/>
      <c r="D32" s="92"/>
      <c r="E32" s="92">
        <f>$B32      +$C32      +$D32</f>
        <v>1143000</v>
      </c>
      <c r="F32" s="93">
        <v>1143000</v>
      </c>
      <c r="G32" s="94">
        <v>1143000</v>
      </c>
      <c r="H32" s="93">
        <v>127000</v>
      </c>
      <c r="I32" s="94">
        <v>216705</v>
      </c>
      <c r="J32" s="93"/>
      <c r="K32" s="94"/>
      <c r="L32" s="93">
        <v>66000</v>
      </c>
      <c r="M32" s="94">
        <v>274400</v>
      </c>
      <c r="N32" s="93">
        <v>510000</v>
      </c>
      <c r="O32" s="94">
        <v>274399</v>
      </c>
      <c r="P32" s="93">
        <f>$H32      +$J32      +$L32      +$N32</f>
        <v>703000</v>
      </c>
      <c r="Q32" s="94">
        <f>$I32      +$K32      +$M32      +$O32</f>
        <v>765504</v>
      </c>
      <c r="R32" s="48">
        <f>IF(($L32      =0),0,((($N32      -$L32      )/$L32      )*100))</f>
        <v>672.72727272727275</v>
      </c>
      <c r="S32" s="49">
        <f>IF(($M32      =0),0,((($O32      -$M32      )/$M32      )*100))</f>
        <v>-3.6443148688046647E-4</v>
      </c>
      <c r="T32" s="48">
        <f>IF(($E32      =0),0,(($P32      /$E32      )*100))</f>
        <v>61.504811898512692</v>
      </c>
      <c r="U32" s="50">
        <f>IF(($E32      =0),0,(($Q32      /$E32      )*100))</f>
        <v>66.973228346456693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1143000</v>
      </c>
      <c r="C33" s="95">
        <f>C32</f>
        <v>0</v>
      </c>
      <c r="D33" s="95"/>
      <c r="E33" s="95">
        <f>$B33      +$C33      +$D33</f>
        <v>1143000</v>
      </c>
      <c r="F33" s="96">
        <f t="shared" ref="F33:O33" si="17">F32</f>
        <v>1143000</v>
      </c>
      <c r="G33" s="97">
        <f t="shared" si="17"/>
        <v>1143000</v>
      </c>
      <c r="H33" s="96">
        <f t="shared" si="17"/>
        <v>127000</v>
      </c>
      <c r="I33" s="97">
        <f t="shared" si="17"/>
        <v>216705</v>
      </c>
      <c r="J33" s="96">
        <f t="shared" si="17"/>
        <v>0</v>
      </c>
      <c r="K33" s="97">
        <f t="shared" si="17"/>
        <v>0</v>
      </c>
      <c r="L33" s="96">
        <f t="shared" si="17"/>
        <v>66000</v>
      </c>
      <c r="M33" s="97">
        <f t="shared" si="17"/>
        <v>274400</v>
      </c>
      <c r="N33" s="96">
        <f t="shared" si="17"/>
        <v>510000</v>
      </c>
      <c r="O33" s="97">
        <f t="shared" si="17"/>
        <v>274399</v>
      </c>
      <c r="P33" s="96">
        <f>$H33      +$J33      +$L33      +$N33</f>
        <v>703000</v>
      </c>
      <c r="Q33" s="97">
        <f>$I33      +$K33      +$M33      +$O33</f>
        <v>765504</v>
      </c>
      <c r="R33" s="52">
        <f>IF(($L33      =0),0,((($N33      -$L33      )/$L33      )*100))</f>
        <v>672.72727272727275</v>
      </c>
      <c r="S33" s="53">
        <f>IF(($M33      =0),0,((($O33      -$M33      )/$M33      )*100))</f>
        <v>-3.6443148688046647E-4</v>
      </c>
      <c r="T33" s="52">
        <f>IF($E33   =0,0,($P33   /$E33   )*100)</f>
        <v>61.504811898512692</v>
      </c>
      <c r="U33" s="54">
        <f>IF($E33   =0,0,($Q33   /$E33   )*100)</f>
        <v>66.973228346456693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204000</v>
      </c>
      <c r="C35" s="92">
        <v>-104000</v>
      </c>
      <c r="D35" s="92"/>
      <c r="E35" s="92">
        <f t="shared" ref="E35:E40" si="18">$B35      +$C35      +$D35</f>
        <v>100000</v>
      </c>
      <c r="F35" s="93">
        <v>100000</v>
      </c>
      <c r="G35" s="94">
        <v>100000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/>
      <c r="L38" s="93"/>
      <c r="M38" s="94"/>
      <c r="N38" s="93">
        <v>791000</v>
      </c>
      <c r="O38" s="94"/>
      <c r="P38" s="93">
        <f t="shared" si="19"/>
        <v>791000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19.775000000000002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4204000</v>
      </c>
      <c r="C40" s="95">
        <f>SUM(C35:C39)</f>
        <v>-104000</v>
      </c>
      <c r="D40" s="95"/>
      <c r="E40" s="95">
        <f t="shared" si="18"/>
        <v>4100000</v>
      </c>
      <c r="F40" s="96">
        <f t="shared" ref="F40:O40" si="25">SUM(F35:F39)</f>
        <v>4100000</v>
      </c>
      <c r="G40" s="97">
        <f t="shared" si="25"/>
        <v>4100000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791000</v>
      </c>
      <c r="O40" s="97">
        <f t="shared" si="25"/>
        <v>0</v>
      </c>
      <c r="P40" s="96">
        <f t="shared" si="19"/>
        <v>791000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19.292682926829269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10000000</v>
      </c>
      <c r="C51" s="92">
        <v>6250000</v>
      </c>
      <c r="D51" s="92"/>
      <c r="E51" s="92">
        <f t="shared" si="26"/>
        <v>16250000</v>
      </c>
      <c r="F51" s="93">
        <v>16250000</v>
      </c>
      <c r="G51" s="94">
        <v>16250000</v>
      </c>
      <c r="H51" s="93">
        <v>2960000</v>
      </c>
      <c r="I51" s="94">
        <v>2960172</v>
      </c>
      <c r="J51" s="93">
        <v>2867000</v>
      </c>
      <c r="K51" s="94"/>
      <c r="L51" s="93">
        <v>712000</v>
      </c>
      <c r="M51" s="94">
        <v>2867520</v>
      </c>
      <c r="N51" s="93">
        <v>9711000</v>
      </c>
      <c r="O51" s="94">
        <v>1185441</v>
      </c>
      <c r="P51" s="93">
        <f t="shared" si="27"/>
        <v>16250000</v>
      </c>
      <c r="Q51" s="94">
        <f t="shared" si="28"/>
        <v>7013133</v>
      </c>
      <c r="R51" s="48">
        <f t="shared" si="29"/>
        <v>1263.9044943820224</v>
      </c>
      <c r="S51" s="49">
        <f t="shared" si="30"/>
        <v>-58.659712922664887</v>
      </c>
      <c r="T51" s="48">
        <f t="shared" si="31"/>
        <v>100</v>
      </c>
      <c r="U51" s="50">
        <f t="shared" si="32"/>
        <v>43.157741538461536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6250000</v>
      </c>
      <c r="D53" s="95"/>
      <c r="E53" s="95">
        <f t="shared" si="26"/>
        <v>16250000</v>
      </c>
      <c r="F53" s="96">
        <f t="shared" ref="F53:O53" si="33">SUM(F42:F52)</f>
        <v>16250000</v>
      </c>
      <c r="G53" s="97">
        <f t="shared" si="33"/>
        <v>16250000</v>
      </c>
      <c r="H53" s="96">
        <f t="shared" si="33"/>
        <v>2960000</v>
      </c>
      <c r="I53" s="97">
        <f t="shared" si="33"/>
        <v>2960172</v>
      </c>
      <c r="J53" s="96">
        <f t="shared" si="33"/>
        <v>2867000</v>
      </c>
      <c r="K53" s="97">
        <f t="shared" si="33"/>
        <v>0</v>
      </c>
      <c r="L53" s="96">
        <f t="shared" si="33"/>
        <v>712000</v>
      </c>
      <c r="M53" s="97">
        <f t="shared" si="33"/>
        <v>2867520</v>
      </c>
      <c r="N53" s="96">
        <f t="shared" si="33"/>
        <v>9711000</v>
      </c>
      <c r="O53" s="97">
        <f t="shared" si="33"/>
        <v>1185441</v>
      </c>
      <c r="P53" s="96">
        <f t="shared" si="27"/>
        <v>16250000</v>
      </c>
      <c r="Q53" s="97">
        <f t="shared" si="28"/>
        <v>7013133</v>
      </c>
      <c r="R53" s="52">
        <f t="shared" si="29"/>
        <v>1263.9044943820224</v>
      </c>
      <c r="S53" s="53">
        <f t="shared" si="30"/>
        <v>-58.659712922664887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43.157741538461536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20997000</v>
      </c>
      <c r="C67" s="104">
        <f>SUM(C9:C14,C17:C23,C26:C29,C32,C35:C39,C42:C52,C55:C58,C61:C65)</f>
        <v>36637000</v>
      </c>
      <c r="D67" s="104"/>
      <c r="E67" s="104">
        <f t="shared" si="35"/>
        <v>57634000</v>
      </c>
      <c r="F67" s="105">
        <f t="shared" ref="F67:O67" si="43">SUM(F9:F14,F17:F23,F26:F29,F32,F35:F39,F42:F52,F55:F58,F61:F65)</f>
        <v>57634000</v>
      </c>
      <c r="G67" s="106">
        <f t="shared" si="43"/>
        <v>57634000</v>
      </c>
      <c r="H67" s="105">
        <f t="shared" si="43"/>
        <v>4163000</v>
      </c>
      <c r="I67" s="106">
        <f t="shared" si="43"/>
        <v>3698508</v>
      </c>
      <c r="J67" s="105">
        <f t="shared" si="43"/>
        <v>5216000</v>
      </c>
      <c r="K67" s="106">
        <f t="shared" si="43"/>
        <v>0</v>
      </c>
      <c r="L67" s="105">
        <f t="shared" si="43"/>
        <v>1056000</v>
      </c>
      <c r="M67" s="106">
        <f t="shared" si="43"/>
        <v>3525722</v>
      </c>
      <c r="N67" s="105">
        <f t="shared" si="43"/>
        <v>11550000</v>
      </c>
      <c r="O67" s="106">
        <f t="shared" si="43"/>
        <v>2145397</v>
      </c>
      <c r="P67" s="105">
        <f t="shared" si="36"/>
        <v>21985000</v>
      </c>
      <c r="Q67" s="106">
        <f t="shared" si="37"/>
        <v>9369627</v>
      </c>
      <c r="R67" s="61">
        <f t="shared" si="38"/>
        <v>993.75</v>
      </c>
      <c r="S67" s="62">
        <f t="shared" si="39"/>
        <v>-39.150137191758169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38.145886108894054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16.257117326578062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24268000</v>
      </c>
      <c r="C69" s="92">
        <v>-1623000</v>
      </c>
      <c r="D69" s="92"/>
      <c r="E69" s="92">
        <f>$B69      +$C69      +$D69</f>
        <v>22645000</v>
      </c>
      <c r="F69" s="93">
        <v>22645000</v>
      </c>
      <c r="G69" s="94">
        <v>22645000</v>
      </c>
      <c r="H69" s="93">
        <v>1458000</v>
      </c>
      <c r="I69" s="94">
        <v>1362045</v>
      </c>
      <c r="J69" s="93">
        <v>12124000</v>
      </c>
      <c r="K69" s="94"/>
      <c r="L69" s="93">
        <v>2794000</v>
      </c>
      <c r="M69" s="94">
        <v>12610997</v>
      </c>
      <c r="N69" s="93">
        <v>6116000</v>
      </c>
      <c r="O69" s="94">
        <v>1381994</v>
      </c>
      <c r="P69" s="93">
        <f>$H69      +$J69      +$L69      +$N69</f>
        <v>22492000</v>
      </c>
      <c r="Q69" s="94">
        <f>$I69      +$K69      +$M69      +$O69</f>
        <v>15355036</v>
      </c>
      <c r="R69" s="48">
        <f>IF(($L69      =0),0,((($N69      -$L69      )/$L69      )*100))</f>
        <v>118.8976377952756</v>
      </c>
      <c r="S69" s="49">
        <f>IF(($M69      =0),0,((($O69      -$M69      )/$M69      )*100))</f>
        <v>-89.04135810990995</v>
      </c>
      <c r="T69" s="48">
        <f>IF(($E69      =0),0,(($P69      /$E69      )*100))</f>
        <v>99.324354162066683</v>
      </c>
      <c r="U69" s="50">
        <f>IF(($E69      =0),0,(($Q69      /$E69      )*100))</f>
        <v>67.807621991609622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24268000</v>
      </c>
      <c r="C71" s="101">
        <f>SUM(C69:C70)</f>
        <v>-1623000</v>
      </c>
      <c r="D71" s="101"/>
      <c r="E71" s="101">
        <f>$B71      +$C71      +$D71</f>
        <v>22645000</v>
      </c>
      <c r="F71" s="102">
        <f t="shared" ref="F71:O71" si="44">SUM(F69:F70)</f>
        <v>22645000</v>
      </c>
      <c r="G71" s="103">
        <f t="shared" si="44"/>
        <v>22645000</v>
      </c>
      <c r="H71" s="102">
        <f t="shared" si="44"/>
        <v>1458000</v>
      </c>
      <c r="I71" s="103">
        <f t="shared" si="44"/>
        <v>1362045</v>
      </c>
      <c r="J71" s="102">
        <f t="shared" si="44"/>
        <v>12124000</v>
      </c>
      <c r="K71" s="103">
        <f t="shared" si="44"/>
        <v>0</v>
      </c>
      <c r="L71" s="102">
        <f t="shared" si="44"/>
        <v>2794000</v>
      </c>
      <c r="M71" s="103">
        <f t="shared" si="44"/>
        <v>12610997</v>
      </c>
      <c r="N71" s="102">
        <f t="shared" si="44"/>
        <v>6116000</v>
      </c>
      <c r="O71" s="103">
        <f t="shared" si="44"/>
        <v>1381994</v>
      </c>
      <c r="P71" s="102">
        <f>$H71      +$J71      +$L71      +$N71</f>
        <v>22492000</v>
      </c>
      <c r="Q71" s="103">
        <f>$I71      +$K71      +$M71      +$O71</f>
        <v>15355036</v>
      </c>
      <c r="R71" s="57">
        <f>IF(($L71      =0),0,((($N71      -$L71      )/$L71      )*100))</f>
        <v>118.8976377952756</v>
      </c>
      <c r="S71" s="58">
        <f>IF(($M71      =0),0,((($O71      -$M71      )/$M71      )*100))</f>
        <v>-89.04135810990995</v>
      </c>
      <c r="T71" s="57">
        <f>IF(($E69      =0),0,(($P69      /$E69      )*100))</f>
        <v>99.324354162066683</v>
      </c>
      <c r="U71" s="59">
        <f>IF($E69   =0,0,($Q69   /$E69 )*100)</f>
        <v>67.807621991609622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24268000</v>
      </c>
      <c r="C72" s="104">
        <f>SUM(C69:C70)</f>
        <v>-1623000</v>
      </c>
      <c r="D72" s="104"/>
      <c r="E72" s="104">
        <f>$B72      +$C72      +$D72</f>
        <v>22645000</v>
      </c>
      <c r="F72" s="105">
        <f t="shared" ref="F72:O72" si="45">SUM(F69:F70)</f>
        <v>22645000</v>
      </c>
      <c r="G72" s="106">
        <f t="shared" si="45"/>
        <v>22645000</v>
      </c>
      <c r="H72" s="105">
        <f t="shared" si="45"/>
        <v>1458000</v>
      </c>
      <c r="I72" s="106">
        <f t="shared" si="45"/>
        <v>1362045</v>
      </c>
      <c r="J72" s="105">
        <f t="shared" si="45"/>
        <v>12124000</v>
      </c>
      <c r="K72" s="106">
        <f t="shared" si="45"/>
        <v>0</v>
      </c>
      <c r="L72" s="105">
        <f t="shared" si="45"/>
        <v>2794000</v>
      </c>
      <c r="M72" s="106">
        <f t="shared" si="45"/>
        <v>12610997</v>
      </c>
      <c r="N72" s="105">
        <f t="shared" si="45"/>
        <v>6116000</v>
      </c>
      <c r="O72" s="106">
        <f t="shared" si="45"/>
        <v>1381994</v>
      </c>
      <c r="P72" s="105">
        <f>$H72      +$J72      +$L72      +$N72</f>
        <v>22492000</v>
      </c>
      <c r="Q72" s="106">
        <f>$I72      +$K72      +$M72      +$O72</f>
        <v>15355036</v>
      </c>
      <c r="R72" s="61">
        <f>IF(($L72      =0),0,((($N72      -$L72      )/$L72      )*100))</f>
        <v>118.8976377952756</v>
      </c>
      <c r="S72" s="62">
        <f>IF(($M72      =0),0,((($O72      -$M72      )/$M72      )*100))</f>
        <v>-89.04135810990995</v>
      </c>
      <c r="T72" s="61">
        <f>IF(($E69      =0),0,(($P69      /$E69      )*100))</f>
        <v>99.324354162066683</v>
      </c>
      <c r="U72" s="65">
        <f>IF($E69   =0,0,($Q69   /$E69 )*100)</f>
        <v>67.807621991609622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45265000</v>
      </c>
      <c r="C73" s="104">
        <f>SUM(C9:C14,C17:C23,C26:C29,C32,C35:C39,C42:C52,C55:C58,C61:C65,C69:C70)</f>
        <v>35014000</v>
      </c>
      <c r="D73" s="104"/>
      <c r="E73" s="104">
        <f>$B73      +$C73      +$D73</f>
        <v>80279000</v>
      </c>
      <c r="F73" s="105">
        <f t="shared" ref="F73:O73" si="46">SUM(F9:F14,F17:F23,F26:F29,F32,F35:F39,F42:F52,F55:F58,F61:F65,F69:F70)</f>
        <v>80279000</v>
      </c>
      <c r="G73" s="106">
        <f t="shared" si="46"/>
        <v>80279000</v>
      </c>
      <c r="H73" s="105">
        <f t="shared" si="46"/>
        <v>5621000</v>
      </c>
      <c r="I73" s="106">
        <f t="shared" si="46"/>
        <v>5060553</v>
      </c>
      <c r="J73" s="105">
        <f t="shared" si="46"/>
        <v>17340000</v>
      </c>
      <c r="K73" s="106">
        <f t="shared" si="46"/>
        <v>0</v>
      </c>
      <c r="L73" s="105">
        <f t="shared" si="46"/>
        <v>3850000</v>
      </c>
      <c r="M73" s="106">
        <f t="shared" si="46"/>
        <v>16136719</v>
      </c>
      <c r="N73" s="105">
        <f t="shared" si="46"/>
        <v>17666000</v>
      </c>
      <c r="O73" s="106">
        <f t="shared" si="46"/>
        <v>3527391</v>
      </c>
      <c r="P73" s="105">
        <f>$H73      +$J73      +$L73      +$N73</f>
        <v>44477000</v>
      </c>
      <c r="Q73" s="106">
        <f>$I73      +$K73      +$M73      +$O73</f>
        <v>24724663</v>
      </c>
      <c r="R73" s="61">
        <f>IF(($L73      =0),0,((($N73      -$L73      )/$L73      )*100))</f>
        <v>358.85714285714283</v>
      </c>
      <c r="S73" s="62">
        <f>IF(($M73      =0),0,((($O73      -$M73      )/$M73      )*100))</f>
        <v>-78.140593512225138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55.403031926157531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30.798419262820914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tDHabnui07/0jYRFkC+oJpfl9dsPgKYZB7RYN7iv81Ow6YvrhyqcyMQcjFlcInG/4OV8OGTNUm03HOouxA9bGA==" saltValue="6X69SBycde28mVLrE1o+m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542000</v>
      </c>
      <c r="I10" s="94">
        <v>26400</v>
      </c>
      <c r="J10" s="93">
        <v>1747000</v>
      </c>
      <c r="K10" s="94">
        <v>734391</v>
      </c>
      <c r="L10" s="93">
        <v>42000</v>
      </c>
      <c r="M10" s="94">
        <v>540253</v>
      </c>
      <c r="N10" s="93"/>
      <c r="O10" s="94">
        <v>452055</v>
      </c>
      <c r="P10" s="93">
        <f t="shared" ref="P10:P15" si="1">$H10      +$J10      +$L10      +$N10</f>
        <v>2331000</v>
      </c>
      <c r="Q10" s="94">
        <f t="shared" ref="Q10:Q15" si="2">$I10      +$K10      +$M10      +$O10</f>
        <v>1753099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-16.325314250915774</v>
      </c>
      <c r="T10" s="48">
        <f t="shared" ref="T10:T14" si="5">IF(($E10      =0),0,(($P10      /$E10      )*100))</f>
        <v>75.193548387096769</v>
      </c>
      <c r="U10" s="50">
        <f t="shared" ref="U10:U14" si="6">IF(($E10      =0),0,(($Q10      /$E10      )*100))</f>
        <v>56.551580645161295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542000</v>
      </c>
      <c r="I15" s="97">
        <f t="shared" si="7"/>
        <v>26400</v>
      </c>
      <c r="J15" s="96">
        <f t="shared" si="7"/>
        <v>1747000</v>
      </c>
      <c r="K15" s="97">
        <f t="shared" si="7"/>
        <v>734391</v>
      </c>
      <c r="L15" s="96">
        <f t="shared" si="7"/>
        <v>42000</v>
      </c>
      <c r="M15" s="97">
        <f t="shared" si="7"/>
        <v>540253</v>
      </c>
      <c r="N15" s="96">
        <f t="shared" si="7"/>
        <v>0</v>
      </c>
      <c r="O15" s="97">
        <f t="shared" si="7"/>
        <v>452055</v>
      </c>
      <c r="P15" s="96">
        <f t="shared" si="1"/>
        <v>2331000</v>
      </c>
      <c r="Q15" s="97">
        <f t="shared" si="2"/>
        <v>1753099</v>
      </c>
      <c r="R15" s="52">
        <f t="shared" si="3"/>
        <v>-100</v>
      </c>
      <c r="S15" s="53">
        <f t="shared" si="4"/>
        <v>-16.325314250915774</v>
      </c>
      <c r="T15" s="52">
        <f>IF((SUM($E9:$E13))=0,0,(P15/(SUM($E9:$E13))*100))</f>
        <v>75.193548387096769</v>
      </c>
      <c r="U15" s="54">
        <f>IF((SUM($E9:$E13))=0,0,(Q15/(SUM($E9:$E13))*100))</f>
        <v>56.551580645161295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9200000</v>
      </c>
      <c r="D20" s="92"/>
      <c r="E20" s="92">
        <f t="shared" si="8"/>
        <v>9200000</v>
      </c>
      <c r="F20" s="93">
        <v>9200000</v>
      </c>
      <c r="G20" s="94">
        <v>9200000</v>
      </c>
      <c r="H20" s="93"/>
      <c r="I20" s="94"/>
      <c r="J20" s="93"/>
      <c r="K20" s="94"/>
      <c r="L20" s="93"/>
      <c r="M20" s="94"/>
      <c r="N20" s="93">
        <v>7362000</v>
      </c>
      <c r="O20" s="94"/>
      <c r="P20" s="93">
        <f t="shared" si="9"/>
        <v>7362000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80.021739130434781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9200000</v>
      </c>
      <c r="D24" s="95"/>
      <c r="E24" s="95">
        <f t="shared" si="8"/>
        <v>9200000</v>
      </c>
      <c r="F24" s="96">
        <f t="shared" ref="F24:O24" si="15">SUM(F17:F23)</f>
        <v>9200000</v>
      </c>
      <c r="G24" s="97">
        <f t="shared" si="15"/>
        <v>9200000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7362000</v>
      </c>
      <c r="O24" s="97">
        <f t="shared" si="15"/>
        <v>0</v>
      </c>
      <c r="P24" s="96">
        <f t="shared" si="9"/>
        <v>7362000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80.021739130434781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1013000</v>
      </c>
      <c r="C32" s="92"/>
      <c r="D32" s="92"/>
      <c r="E32" s="92">
        <f>$B32      +$C32      +$D32</f>
        <v>1013000</v>
      </c>
      <c r="F32" s="93">
        <v>1013000</v>
      </c>
      <c r="G32" s="94">
        <v>1013000</v>
      </c>
      <c r="H32" s="93">
        <v>69000</v>
      </c>
      <c r="I32" s="94"/>
      <c r="J32" s="93"/>
      <c r="K32" s="94">
        <v>376740</v>
      </c>
      <c r="L32" s="93">
        <v>123000</v>
      </c>
      <c r="M32" s="94">
        <v>684520</v>
      </c>
      <c r="N32" s="93"/>
      <c r="O32" s="94"/>
      <c r="P32" s="93">
        <f>$H32      +$J32      +$L32      +$N32</f>
        <v>192000</v>
      </c>
      <c r="Q32" s="94">
        <f>$I32      +$K32      +$M32      +$O32</f>
        <v>1061260</v>
      </c>
      <c r="R32" s="48">
        <f>IF(($L32      =0),0,((($N32      -$L32      )/$L32      )*100))</f>
        <v>-100</v>
      </c>
      <c r="S32" s="49">
        <f>IF(($M32      =0),0,((($O32      -$M32      )/$M32      )*100))</f>
        <v>-100</v>
      </c>
      <c r="T32" s="48">
        <f>IF(($E32      =0),0,(($P32      /$E32      )*100))</f>
        <v>18.953603158933859</v>
      </c>
      <c r="U32" s="50">
        <f>IF(($E32      =0),0,(($Q32      /$E32      )*100))</f>
        <v>104.76406712734452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1013000</v>
      </c>
      <c r="C33" s="95">
        <f>C32</f>
        <v>0</v>
      </c>
      <c r="D33" s="95"/>
      <c r="E33" s="95">
        <f>$B33      +$C33      +$D33</f>
        <v>1013000</v>
      </c>
      <c r="F33" s="96">
        <f t="shared" ref="F33:O33" si="17">F32</f>
        <v>1013000</v>
      </c>
      <c r="G33" s="97">
        <f t="shared" si="17"/>
        <v>1013000</v>
      </c>
      <c r="H33" s="96">
        <f t="shared" si="17"/>
        <v>69000</v>
      </c>
      <c r="I33" s="97">
        <f t="shared" si="17"/>
        <v>0</v>
      </c>
      <c r="J33" s="96">
        <f t="shared" si="17"/>
        <v>0</v>
      </c>
      <c r="K33" s="97">
        <f t="shared" si="17"/>
        <v>376740</v>
      </c>
      <c r="L33" s="96">
        <f t="shared" si="17"/>
        <v>123000</v>
      </c>
      <c r="M33" s="97">
        <f t="shared" si="17"/>
        <v>684520</v>
      </c>
      <c r="N33" s="96">
        <f t="shared" si="17"/>
        <v>0</v>
      </c>
      <c r="O33" s="97">
        <f t="shared" si="17"/>
        <v>0</v>
      </c>
      <c r="P33" s="96">
        <f>$H33      +$J33      +$L33      +$N33</f>
        <v>192000</v>
      </c>
      <c r="Q33" s="97">
        <f>$I33      +$K33      +$M33      +$O33</f>
        <v>1061260</v>
      </c>
      <c r="R33" s="52">
        <f>IF(($L33      =0),0,((($N33      -$L33      )/$L33      )*100))</f>
        <v>-100</v>
      </c>
      <c r="S33" s="53">
        <f>IF(($M33      =0),0,((($O33      -$M33      )/$M33      )*100))</f>
        <v>-100</v>
      </c>
      <c r="T33" s="52">
        <f>IF($E33   =0,0,($P33   /$E33   )*100)</f>
        <v>18.953603158933859</v>
      </c>
      <c r="U33" s="54">
        <f>IF($E33   =0,0,($Q33   /$E33   )*100)</f>
        <v>104.76406712734452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242000</v>
      </c>
      <c r="C36" s="92">
        <v>1128000</v>
      </c>
      <c r="D36" s="92"/>
      <c r="E36" s="92">
        <f t="shared" si="18"/>
        <v>1370000</v>
      </c>
      <c r="F36" s="93">
        <v>1370000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242000</v>
      </c>
      <c r="C40" s="95">
        <f>SUM(C35:C39)</f>
        <v>1128000</v>
      </c>
      <c r="D40" s="95"/>
      <c r="E40" s="95">
        <f t="shared" si="18"/>
        <v>1370000</v>
      </c>
      <c r="F40" s="96">
        <f t="shared" ref="F40:O40" si="25">SUM(F35:F39)</f>
        <v>1370000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40000000</v>
      </c>
      <c r="C44" s="92"/>
      <c r="D44" s="92"/>
      <c r="E44" s="92">
        <f t="shared" si="26"/>
        <v>40000000</v>
      </c>
      <c r="F44" s="93">
        <v>40000000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21947000</v>
      </c>
      <c r="C51" s="92"/>
      <c r="D51" s="92"/>
      <c r="E51" s="92">
        <f t="shared" si="26"/>
        <v>21947000</v>
      </c>
      <c r="F51" s="93">
        <v>21947000</v>
      </c>
      <c r="G51" s="94">
        <v>21947000</v>
      </c>
      <c r="H51" s="93">
        <v>4303000</v>
      </c>
      <c r="I51" s="94"/>
      <c r="J51" s="93">
        <v>4140000</v>
      </c>
      <c r="K51" s="94">
        <v>3946277</v>
      </c>
      <c r="L51" s="93">
        <v>3521000</v>
      </c>
      <c r="M51" s="94">
        <v>12077386</v>
      </c>
      <c r="N51" s="93">
        <v>9565000</v>
      </c>
      <c r="O51" s="94">
        <v>2327007</v>
      </c>
      <c r="P51" s="93">
        <f t="shared" si="27"/>
        <v>21529000</v>
      </c>
      <c r="Q51" s="94">
        <f t="shared" si="28"/>
        <v>18350670</v>
      </c>
      <c r="R51" s="48">
        <f t="shared" si="29"/>
        <v>171.65577960806587</v>
      </c>
      <c r="S51" s="49">
        <f t="shared" si="30"/>
        <v>-80.732527717504439</v>
      </c>
      <c r="T51" s="48">
        <f t="shared" si="31"/>
        <v>98.09541167357726</v>
      </c>
      <c r="U51" s="50">
        <f t="shared" si="32"/>
        <v>83.613569052717907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>
        <v>15200000</v>
      </c>
      <c r="D52" s="92"/>
      <c r="E52" s="92">
        <f t="shared" si="26"/>
        <v>15200000</v>
      </c>
      <c r="F52" s="93">
        <v>15200000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61947000</v>
      </c>
      <c r="C53" s="95">
        <f>SUM(C42:C52)</f>
        <v>15200000</v>
      </c>
      <c r="D53" s="95"/>
      <c r="E53" s="95">
        <f t="shared" si="26"/>
        <v>77147000</v>
      </c>
      <c r="F53" s="96">
        <f t="shared" ref="F53:O53" si="33">SUM(F42:F52)</f>
        <v>77147000</v>
      </c>
      <c r="G53" s="97">
        <f t="shared" si="33"/>
        <v>21947000</v>
      </c>
      <c r="H53" s="96">
        <f t="shared" si="33"/>
        <v>4303000</v>
      </c>
      <c r="I53" s="97">
        <f t="shared" si="33"/>
        <v>0</v>
      </c>
      <c r="J53" s="96">
        <f t="shared" si="33"/>
        <v>4140000</v>
      </c>
      <c r="K53" s="97">
        <f t="shared" si="33"/>
        <v>3946277</v>
      </c>
      <c r="L53" s="96">
        <f t="shared" si="33"/>
        <v>3521000</v>
      </c>
      <c r="M53" s="97">
        <f t="shared" si="33"/>
        <v>12077386</v>
      </c>
      <c r="N53" s="96">
        <f t="shared" si="33"/>
        <v>9565000</v>
      </c>
      <c r="O53" s="97">
        <f t="shared" si="33"/>
        <v>2327007</v>
      </c>
      <c r="P53" s="96">
        <f t="shared" si="27"/>
        <v>21529000</v>
      </c>
      <c r="Q53" s="97">
        <f t="shared" si="28"/>
        <v>18350670</v>
      </c>
      <c r="R53" s="52">
        <f t="shared" si="29"/>
        <v>171.65577960806587</v>
      </c>
      <c r="S53" s="53">
        <f t="shared" si="30"/>
        <v>-80.732527717504439</v>
      </c>
      <c r="T53" s="52">
        <f>IF((+$E43+$E45+$E47+$E48+$E51) =0,0,(P53   /(+$E43+$E45+$E47+$E48+$E51) )*100)</f>
        <v>98.09541167357726</v>
      </c>
      <c r="U53" s="54">
        <f>IF((+$E43+$E45+$E47+$E48+$E51) =0,0,(Q53   /(+$E43+$E45+$E47+$E48+$E51) )*100)</f>
        <v>83.613569052717907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66302000</v>
      </c>
      <c r="C67" s="104">
        <f>SUM(C9:C14,C17:C23,C26:C29,C32,C35:C39,C42:C52,C55:C58,C61:C65)</f>
        <v>25528000</v>
      </c>
      <c r="D67" s="104"/>
      <c r="E67" s="104">
        <f t="shared" si="35"/>
        <v>91830000</v>
      </c>
      <c r="F67" s="105">
        <f t="shared" ref="F67:O67" si="43">SUM(F9:F14,F17:F23,F26:F29,F32,F35:F39,F42:F52,F55:F58,F61:F65)</f>
        <v>91830000</v>
      </c>
      <c r="G67" s="106">
        <f t="shared" si="43"/>
        <v>35260000</v>
      </c>
      <c r="H67" s="105">
        <f t="shared" si="43"/>
        <v>4914000</v>
      </c>
      <c r="I67" s="106">
        <f t="shared" si="43"/>
        <v>26400</v>
      </c>
      <c r="J67" s="105">
        <f t="shared" si="43"/>
        <v>5887000</v>
      </c>
      <c r="K67" s="106">
        <f t="shared" si="43"/>
        <v>5057408</v>
      </c>
      <c r="L67" s="105">
        <f t="shared" si="43"/>
        <v>3686000</v>
      </c>
      <c r="M67" s="106">
        <f t="shared" si="43"/>
        <v>13302159</v>
      </c>
      <c r="N67" s="105">
        <f t="shared" si="43"/>
        <v>16927000</v>
      </c>
      <c r="O67" s="106">
        <f t="shared" si="43"/>
        <v>2779062</v>
      </c>
      <c r="P67" s="105">
        <f t="shared" si="36"/>
        <v>31414000</v>
      </c>
      <c r="Q67" s="106">
        <f t="shared" si="37"/>
        <v>21165029</v>
      </c>
      <c r="R67" s="61">
        <f t="shared" si="38"/>
        <v>359.22409115572435</v>
      </c>
      <c r="S67" s="62">
        <f t="shared" si="39"/>
        <v>-79.108188377540827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89.09245604083948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60.025606920022689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28455000</v>
      </c>
      <c r="C69" s="92">
        <v>-1903000</v>
      </c>
      <c r="D69" s="92"/>
      <c r="E69" s="92">
        <f>$B69      +$C69      +$D69</f>
        <v>26552000</v>
      </c>
      <c r="F69" s="93">
        <v>26552000</v>
      </c>
      <c r="G69" s="94">
        <v>26552000</v>
      </c>
      <c r="H69" s="93">
        <v>10353000</v>
      </c>
      <c r="I69" s="94">
        <v>77236</v>
      </c>
      <c r="J69" s="93">
        <v>13003000</v>
      </c>
      <c r="K69" s="94">
        <v>12803092</v>
      </c>
      <c r="L69" s="93">
        <v>3196000</v>
      </c>
      <c r="M69" s="94">
        <v>12818762</v>
      </c>
      <c r="N69" s="93"/>
      <c r="O69" s="94"/>
      <c r="P69" s="93">
        <f>$H69      +$J69      +$L69      +$N69</f>
        <v>26552000</v>
      </c>
      <c r="Q69" s="94">
        <f>$I69      +$K69      +$M69      +$O69</f>
        <v>25699090</v>
      </c>
      <c r="R69" s="48">
        <f>IF(($L69      =0),0,((($N69      -$L69      )/$L69      )*100))</f>
        <v>-100</v>
      </c>
      <c r="S69" s="49">
        <f>IF(($M69      =0),0,((($O69      -$M69      )/$M69      )*100))</f>
        <v>-100</v>
      </c>
      <c r="T69" s="48">
        <f>IF(($E69      =0),0,(($P69      /$E69      )*100))</f>
        <v>100</v>
      </c>
      <c r="U69" s="50">
        <f>IF(($E69      =0),0,(($Q69      /$E69      )*100))</f>
        <v>96.787774932208492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28455000</v>
      </c>
      <c r="C71" s="101">
        <f>SUM(C69:C70)</f>
        <v>-1903000</v>
      </c>
      <c r="D71" s="101"/>
      <c r="E71" s="101">
        <f>$B71      +$C71      +$D71</f>
        <v>26552000</v>
      </c>
      <c r="F71" s="102">
        <f t="shared" ref="F71:O71" si="44">SUM(F69:F70)</f>
        <v>26552000</v>
      </c>
      <c r="G71" s="103">
        <f t="shared" si="44"/>
        <v>26552000</v>
      </c>
      <c r="H71" s="102">
        <f t="shared" si="44"/>
        <v>10353000</v>
      </c>
      <c r="I71" s="103">
        <f t="shared" si="44"/>
        <v>77236</v>
      </c>
      <c r="J71" s="102">
        <f t="shared" si="44"/>
        <v>13003000</v>
      </c>
      <c r="K71" s="103">
        <f t="shared" si="44"/>
        <v>12803092</v>
      </c>
      <c r="L71" s="102">
        <f t="shared" si="44"/>
        <v>3196000</v>
      </c>
      <c r="M71" s="103">
        <f t="shared" si="44"/>
        <v>12818762</v>
      </c>
      <c r="N71" s="102">
        <f t="shared" si="44"/>
        <v>0</v>
      </c>
      <c r="O71" s="103">
        <f t="shared" si="44"/>
        <v>0</v>
      </c>
      <c r="P71" s="102">
        <f>$H71      +$J71      +$L71      +$N71</f>
        <v>26552000</v>
      </c>
      <c r="Q71" s="103">
        <f>$I71      +$K71      +$M71      +$O71</f>
        <v>25699090</v>
      </c>
      <c r="R71" s="57">
        <f>IF(($L71      =0),0,((($N71      -$L71      )/$L71      )*100))</f>
        <v>-100</v>
      </c>
      <c r="S71" s="58">
        <f>IF(($M71      =0),0,((($O71      -$M71      )/$M71      )*100))</f>
        <v>-100</v>
      </c>
      <c r="T71" s="57">
        <f>IF(($E69      =0),0,(($P69      /$E69      )*100))</f>
        <v>100</v>
      </c>
      <c r="U71" s="59">
        <f>IF($E69   =0,0,($Q69   /$E69 )*100)</f>
        <v>96.787774932208492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28455000</v>
      </c>
      <c r="C72" s="104">
        <f>SUM(C69:C70)</f>
        <v>-1903000</v>
      </c>
      <c r="D72" s="104"/>
      <c r="E72" s="104">
        <f>$B72      +$C72      +$D72</f>
        <v>26552000</v>
      </c>
      <c r="F72" s="105">
        <f t="shared" ref="F72:O72" si="45">SUM(F69:F70)</f>
        <v>26552000</v>
      </c>
      <c r="G72" s="106">
        <f t="shared" si="45"/>
        <v>26552000</v>
      </c>
      <c r="H72" s="105">
        <f t="shared" si="45"/>
        <v>10353000</v>
      </c>
      <c r="I72" s="106">
        <f t="shared" si="45"/>
        <v>77236</v>
      </c>
      <c r="J72" s="105">
        <f t="shared" si="45"/>
        <v>13003000</v>
      </c>
      <c r="K72" s="106">
        <f t="shared" si="45"/>
        <v>12803092</v>
      </c>
      <c r="L72" s="105">
        <f t="shared" si="45"/>
        <v>3196000</v>
      </c>
      <c r="M72" s="106">
        <f t="shared" si="45"/>
        <v>12818762</v>
      </c>
      <c r="N72" s="105">
        <f t="shared" si="45"/>
        <v>0</v>
      </c>
      <c r="O72" s="106">
        <f t="shared" si="45"/>
        <v>0</v>
      </c>
      <c r="P72" s="105">
        <f>$H72      +$J72      +$L72      +$N72</f>
        <v>26552000</v>
      </c>
      <c r="Q72" s="106">
        <f>$I72      +$K72      +$M72      +$O72</f>
        <v>25699090</v>
      </c>
      <c r="R72" s="61">
        <f>IF(($L72      =0),0,((($N72      -$L72      )/$L72      )*100))</f>
        <v>-100</v>
      </c>
      <c r="S72" s="62">
        <f>IF(($M72      =0),0,((($O72      -$M72      )/$M72      )*100))</f>
        <v>-100</v>
      </c>
      <c r="T72" s="61">
        <f>IF(($E69      =0),0,(($P69      /$E69      )*100))</f>
        <v>100</v>
      </c>
      <c r="U72" s="65">
        <f>IF($E69   =0,0,($Q69   /$E69 )*100)</f>
        <v>96.787774932208492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94757000</v>
      </c>
      <c r="C73" s="104">
        <f>SUM(C9:C14,C17:C23,C26:C29,C32,C35:C39,C42:C52,C55:C58,C61:C65,C69:C70)</f>
        <v>23625000</v>
      </c>
      <c r="D73" s="104"/>
      <c r="E73" s="104">
        <f>$B73      +$C73      +$D73</f>
        <v>118382000</v>
      </c>
      <c r="F73" s="105">
        <f t="shared" ref="F73:O73" si="46">SUM(F9:F14,F17:F23,F26:F29,F32,F35:F39,F42:F52,F55:F58,F61:F65,F69:F70)</f>
        <v>118382000</v>
      </c>
      <c r="G73" s="106">
        <f t="shared" si="46"/>
        <v>61812000</v>
      </c>
      <c r="H73" s="105">
        <f t="shared" si="46"/>
        <v>15267000</v>
      </c>
      <c r="I73" s="106">
        <f t="shared" si="46"/>
        <v>103636</v>
      </c>
      <c r="J73" s="105">
        <f t="shared" si="46"/>
        <v>18890000</v>
      </c>
      <c r="K73" s="106">
        <f t="shared" si="46"/>
        <v>17860500</v>
      </c>
      <c r="L73" s="105">
        <f t="shared" si="46"/>
        <v>6882000</v>
      </c>
      <c r="M73" s="106">
        <f t="shared" si="46"/>
        <v>26120921</v>
      </c>
      <c r="N73" s="105">
        <f t="shared" si="46"/>
        <v>16927000</v>
      </c>
      <c r="O73" s="106">
        <f t="shared" si="46"/>
        <v>2779062</v>
      </c>
      <c r="P73" s="105">
        <f>$H73      +$J73      +$L73      +$N73</f>
        <v>57966000</v>
      </c>
      <c r="Q73" s="106">
        <f>$I73      +$K73      +$M73      +$O73</f>
        <v>46864119</v>
      </c>
      <c r="R73" s="61">
        <f>IF(($L73      =0),0,((($N73      -$L73      )/$L73      )*100))</f>
        <v>145.96047660563789</v>
      </c>
      <c r="S73" s="62">
        <f>IF(($M73      =0),0,((($O73      -$M73      )/$M73      )*100))</f>
        <v>-89.360780961743274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93.777907202484954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75.817185983304213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5v8zurRqJKu6tVMTF3w0IdFEG1BNUKgvnGYqNjLYYKoKi2TFvXP1Ucd3ke3JqiN1HCHewywqaO7j6d/E4PR5ew==" saltValue="ynEcb7/VAwHxWUuUO7gKJ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135000</v>
      </c>
      <c r="I10" s="94">
        <v>137318</v>
      </c>
      <c r="J10" s="93">
        <v>143000</v>
      </c>
      <c r="K10" s="94">
        <v>140972</v>
      </c>
      <c r="L10" s="93">
        <v>400000</v>
      </c>
      <c r="M10" s="94">
        <v>342326</v>
      </c>
      <c r="N10" s="93">
        <v>23000</v>
      </c>
      <c r="O10" s="94">
        <v>1832102</v>
      </c>
      <c r="P10" s="93">
        <f t="shared" ref="P10:P15" si="1">$H10      +$J10      +$L10      +$N10</f>
        <v>701000</v>
      </c>
      <c r="Q10" s="94">
        <f t="shared" ref="Q10:Q15" si="2">$I10      +$K10      +$M10      +$O10</f>
        <v>2452718</v>
      </c>
      <c r="R10" s="48">
        <f t="shared" ref="R10:R15" si="3">IF(($L10      =0),0,((($N10      -$L10      )/$L10      )*100))</f>
        <v>-94.25</v>
      </c>
      <c r="S10" s="49">
        <f t="shared" ref="S10:S15" si="4">IF(($M10      =0),0,((($O10      -$M10      )/$M10      )*100))</f>
        <v>435.19218522694746</v>
      </c>
      <c r="T10" s="48">
        <f t="shared" ref="T10:T14" si="5">IF(($E10      =0),0,(($P10      /$E10      )*100))</f>
        <v>26.452830188679243</v>
      </c>
      <c r="U10" s="50">
        <f t="shared" ref="U10:U14" si="6">IF(($E10      =0),0,(($Q10      /$E10      )*100))</f>
        <v>92.555396226415098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135000</v>
      </c>
      <c r="I15" s="97">
        <f t="shared" si="7"/>
        <v>137318</v>
      </c>
      <c r="J15" s="96">
        <f t="shared" si="7"/>
        <v>143000</v>
      </c>
      <c r="K15" s="97">
        <f t="shared" si="7"/>
        <v>140972</v>
      </c>
      <c r="L15" s="96">
        <f t="shared" si="7"/>
        <v>400000</v>
      </c>
      <c r="M15" s="97">
        <f t="shared" si="7"/>
        <v>342326</v>
      </c>
      <c r="N15" s="96">
        <f t="shared" si="7"/>
        <v>23000</v>
      </c>
      <c r="O15" s="97">
        <f t="shared" si="7"/>
        <v>1832102</v>
      </c>
      <c r="P15" s="96">
        <f t="shared" si="1"/>
        <v>701000</v>
      </c>
      <c r="Q15" s="97">
        <f t="shared" si="2"/>
        <v>2452718</v>
      </c>
      <c r="R15" s="52">
        <f t="shared" si="3"/>
        <v>-94.25</v>
      </c>
      <c r="S15" s="53">
        <f t="shared" si="4"/>
        <v>435.19218522694746</v>
      </c>
      <c r="T15" s="52">
        <f>IF((SUM($E9:$E13))=0,0,(P15/(SUM($E9:$E13))*100))</f>
        <v>26.452830188679243</v>
      </c>
      <c r="U15" s="54">
        <f>IF((SUM($E9:$E13))=0,0,(Q15/(SUM($E9:$E13))*100))</f>
        <v>92.555396226415098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11250000</v>
      </c>
      <c r="D20" s="92"/>
      <c r="E20" s="92">
        <f t="shared" si="8"/>
        <v>11250000</v>
      </c>
      <c r="F20" s="93">
        <v>11250000</v>
      </c>
      <c r="G20" s="94">
        <v>11250000</v>
      </c>
      <c r="H20" s="93"/>
      <c r="I20" s="94"/>
      <c r="J20" s="93"/>
      <c r="K20" s="94"/>
      <c r="L20" s="93"/>
      <c r="M20" s="94"/>
      <c r="N20" s="93">
        <v>1223000</v>
      </c>
      <c r="O20" s="94"/>
      <c r="P20" s="93">
        <f t="shared" si="9"/>
        <v>1223000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10.871111111111111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11250000</v>
      </c>
      <c r="D24" s="95"/>
      <c r="E24" s="95">
        <f t="shared" si="8"/>
        <v>11250000</v>
      </c>
      <c r="F24" s="96">
        <f t="shared" ref="F24:O24" si="15">SUM(F17:F23)</f>
        <v>11250000</v>
      </c>
      <c r="G24" s="97">
        <f t="shared" si="15"/>
        <v>11250000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1223000</v>
      </c>
      <c r="O24" s="97">
        <f t="shared" si="15"/>
        <v>0</v>
      </c>
      <c r="P24" s="96">
        <f t="shared" si="9"/>
        <v>1223000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10.871111111111111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1486000</v>
      </c>
      <c r="C32" s="92"/>
      <c r="D32" s="92"/>
      <c r="E32" s="92">
        <f>$B32      +$C32      +$D32</f>
        <v>1486000</v>
      </c>
      <c r="F32" s="93">
        <v>1486000</v>
      </c>
      <c r="G32" s="94">
        <v>1486000</v>
      </c>
      <c r="H32" s="93"/>
      <c r="I32" s="94"/>
      <c r="J32" s="93">
        <v>994000</v>
      </c>
      <c r="K32" s="94"/>
      <c r="L32" s="93">
        <v>111000</v>
      </c>
      <c r="M32" s="94"/>
      <c r="N32" s="93">
        <v>79000</v>
      </c>
      <c r="O32" s="94"/>
      <c r="P32" s="93">
        <f>$H32      +$J32      +$L32      +$N32</f>
        <v>1184000</v>
      </c>
      <c r="Q32" s="94">
        <f>$I32      +$K32      +$M32      +$O32</f>
        <v>0</v>
      </c>
      <c r="R32" s="48">
        <f>IF(($L32      =0),0,((($N32      -$L32      )/$L32      )*100))</f>
        <v>-28.828828828828829</v>
      </c>
      <c r="S32" s="49">
        <f>IF(($M32      =0),0,((($O32      -$M32      )/$M32      )*100))</f>
        <v>0</v>
      </c>
      <c r="T32" s="48">
        <f>IF(($E32      =0),0,(($P32      /$E32      )*100))</f>
        <v>79.676985195154785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1486000</v>
      </c>
      <c r="C33" s="95">
        <f>C32</f>
        <v>0</v>
      </c>
      <c r="D33" s="95"/>
      <c r="E33" s="95">
        <f>$B33      +$C33      +$D33</f>
        <v>1486000</v>
      </c>
      <c r="F33" s="96">
        <f t="shared" ref="F33:O33" si="17">F32</f>
        <v>1486000</v>
      </c>
      <c r="G33" s="97">
        <f t="shared" si="17"/>
        <v>1486000</v>
      </c>
      <c r="H33" s="96">
        <f t="shared" si="17"/>
        <v>0</v>
      </c>
      <c r="I33" s="97">
        <f t="shared" si="17"/>
        <v>0</v>
      </c>
      <c r="J33" s="96">
        <f t="shared" si="17"/>
        <v>994000</v>
      </c>
      <c r="K33" s="97">
        <f t="shared" si="17"/>
        <v>0</v>
      </c>
      <c r="L33" s="96">
        <f t="shared" si="17"/>
        <v>111000</v>
      </c>
      <c r="M33" s="97">
        <f t="shared" si="17"/>
        <v>0</v>
      </c>
      <c r="N33" s="96">
        <f t="shared" si="17"/>
        <v>79000</v>
      </c>
      <c r="O33" s="97">
        <f t="shared" si="17"/>
        <v>0</v>
      </c>
      <c r="P33" s="96">
        <f>$H33      +$J33      +$L33      +$N33</f>
        <v>1184000</v>
      </c>
      <c r="Q33" s="97">
        <f>$I33      +$K33      +$M33      +$O33</f>
        <v>0</v>
      </c>
      <c r="R33" s="52">
        <f>IF(($L33      =0),0,((($N33      -$L33      )/$L33      )*100))</f>
        <v>-28.828828828828829</v>
      </c>
      <c r="S33" s="53">
        <f>IF(($M33      =0),0,((($O33      -$M33      )/$M33      )*100))</f>
        <v>0</v>
      </c>
      <c r="T33" s="52">
        <f>IF($E33   =0,0,($P33   /$E33   )*100)</f>
        <v>79.676985195154785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2793000</v>
      </c>
      <c r="C36" s="92">
        <v>-2271000</v>
      </c>
      <c r="D36" s="92"/>
      <c r="E36" s="92">
        <f t="shared" si="18"/>
        <v>522000</v>
      </c>
      <c r="F36" s="93">
        <v>522000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2793000</v>
      </c>
      <c r="C40" s="95">
        <f>SUM(C35:C39)</f>
        <v>-2271000</v>
      </c>
      <c r="D40" s="95"/>
      <c r="E40" s="95">
        <f t="shared" si="18"/>
        <v>522000</v>
      </c>
      <c r="F40" s="96">
        <f t="shared" ref="F40:O40" si="25">SUM(F35:F39)</f>
        <v>522000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20000000</v>
      </c>
      <c r="C44" s="92">
        <v>-1179000</v>
      </c>
      <c r="D44" s="92"/>
      <c r="E44" s="92">
        <f t="shared" si="26"/>
        <v>18821000</v>
      </c>
      <c r="F44" s="93">
        <v>18821000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30000000</v>
      </c>
      <c r="C51" s="92">
        <v>-3038000</v>
      </c>
      <c r="D51" s="92"/>
      <c r="E51" s="92">
        <f t="shared" si="26"/>
        <v>26962000</v>
      </c>
      <c r="F51" s="93">
        <v>26962000</v>
      </c>
      <c r="G51" s="94">
        <v>26962000</v>
      </c>
      <c r="H51" s="93">
        <v>2823000</v>
      </c>
      <c r="I51" s="94">
        <v>3587630</v>
      </c>
      <c r="J51" s="93">
        <v>7074000</v>
      </c>
      <c r="K51" s="94">
        <v>10543625</v>
      </c>
      <c r="L51" s="93">
        <v>3183000</v>
      </c>
      <c r="M51" s="94">
        <v>5698067</v>
      </c>
      <c r="N51" s="93">
        <v>13882000</v>
      </c>
      <c r="O51" s="94">
        <v>19600553</v>
      </c>
      <c r="P51" s="93">
        <f t="shared" si="27"/>
        <v>26962000</v>
      </c>
      <c r="Q51" s="94">
        <f t="shared" si="28"/>
        <v>39429875</v>
      </c>
      <c r="R51" s="48">
        <f t="shared" si="29"/>
        <v>336.12943763744892</v>
      </c>
      <c r="S51" s="49">
        <f t="shared" si="30"/>
        <v>243.98600437657188</v>
      </c>
      <c r="T51" s="48">
        <f t="shared" si="31"/>
        <v>100</v>
      </c>
      <c r="U51" s="50">
        <f t="shared" si="32"/>
        <v>146.24239670647577</v>
      </c>
      <c r="V51" s="93">
        <v>12291000</v>
      </c>
      <c r="W51" s="94" t="s">
        <v>36</v>
      </c>
    </row>
    <row r="52" spans="1:23" ht="12.95" customHeight="1" x14ac:dyDescent="0.2">
      <c r="A52" s="47" t="s">
        <v>75</v>
      </c>
      <c r="B52" s="92"/>
      <c r="C52" s="92">
        <v>1453000</v>
      </c>
      <c r="D52" s="92"/>
      <c r="E52" s="92">
        <f t="shared" si="26"/>
        <v>1453000</v>
      </c>
      <c r="F52" s="93">
        <v>1453000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50000000</v>
      </c>
      <c r="C53" s="95">
        <f>SUM(C42:C52)</f>
        <v>-2764000</v>
      </c>
      <c r="D53" s="95"/>
      <c r="E53" s="95">
        <f t="shared" si="26"/>
        <v>47236000</v>
      </c>
      <c r="F53" s="96">
        <f t="shared" ref="F53:O53" si="33">SUM(F42:F52)</f>
        <v>47236000</v>
      </c>
      <c r="G53" s="97">
        <f t="shared" si="33"/>
        <v>26962000</v>
      </c>
      <c r="H53" s="96">
        <f t="shared" si="33"/>
        <v>2823000</v>
      </c>
      <c r="I53" s="97">
        <f t="shared" si="33"/>
        <v>3587630</v>
      </c>
      <c r="J53" s="96">
        <f t="shared" si="33"/>
        <v>7074000</v>
      </c>
      <c r="K53" s="97">
        <f t="shared" si="33"/>
        <v>10543625</v>
      </c>
      <c r="L53" s="96">
        <f t="shared" si="33"/>
        <v>3183000</v>
      </c>
      <c r="M53" s="97">
        <f t="shared" si="33"/>
        <v>5698067</v>
      </c>
      <c r="N53" s="96">
        <f t="shared" si="33"/>
        <v>13882000</v>
      </c>
      <c r="O53" s="97">
        <f t="shared" si="33"/>
        <v>19600553</v>
      </c>
      <c r="P53" s="96">
        <f t="shared" si="27"/>
        <v>26962000</v>
      </c>
      <c r="Q53" s="97">
        <f t="shared" si="28"/>
        <v>39429875</v>
      </c>
      <c r="R53" s="52">
        <f t="shared" si="29"/>
        <v>336.12943763744892</v>
      </c>
      <c r="S53" s="53">
        <f t="shared" si="30"/>
        <v>243.98600437657188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146.24239670647577</v>
      </c>
      <c r="V53" s="96">
        <f>SUM(V42:V52)</f>
        <v>12291000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56929000</v>
      </c>
      <c r="C67" s="104">
        <f>SUM(C9:C14,C17:C23,C26:C29,C32,C35:C39,C42:C52,C55:C58,C61:C65)</f>
        <v>6215000</v>
      </c>
      <c r="D67" s="104"/>
      <c r="E67" s="104">
        <f t="shared" si="35"/>
        <v>63144000</v>
      </c>
      <c r="F67" s="105">
        <f t="shared" ref="F67:O67" si="43">SUM(F9:F14,F17:F23,F26:F29,F32,F35:F39,F42:F52,F55:F58,F61:F65)</f>
        <v>63144000</v>
      </c>
      <c r="G67" s="106">
        <f t="shared" si="43"/>
        <v>42348000</v>
      </c>
      <c r="H67" s="105">
        <f t="shared" si="43"/>
        <v>2958000</v>
      </c>
      <c r="I67" s="106">
        <f t="shared" si="43"/>
        <v>3724948</v>
      </c>
      <c r="J67" s="105">
        <f t="shared" si="43"/>
        <v>8211000</v>
      </c>
      <c r="K67" s="106">
        <f t="shared" si="43"/>
        <v>10684597</v>
      </c>
      <c r="L67" s="105">
        <f t="shared" si="43"/>
        <v>3694000</v>
      </c>
      <c r="M67" s="106">
        <f t="shared" si="43"/>
        <v>6040393</v>
      </c>
      <c r="N67" s="105">
        <f t="shared" si="43"/>
        <v>15207000</v>
      </c>
      <c r="O67" s="106">
        <f t="shared" si="43"/>
        <v>21432655</v>
      </c>
      <c r="P67" s="105">
        <f t="shared" si="36"/>
        <v>30070000</v>
      </c>
      <c r="Q67" s="106">
        <f t="shared" si="37"/>
        <v>41882593</v>
      </c>
      <c r="R67" s="61">
        <f t="shared" si="38"/>
        <v>311.66756903086082</v>
      </c>
      <c r="S67" s="62">
        <f t="shared" si="39"/>
        <v>254.82219451615151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71.006895248890146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98.90099414376121</v>
      </c>
      <c r="V67" s="105">
        <f>SUM(V9:V14,V17:V23,V26:V29,V32,V35:V39,V42:V52,V55:V58,V61:V65)</f>
        <v>12291000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31956000</v>
      </c>
      <c r="C69" s="92">
        <v>-2137000</v>
      </c>
      <c r="D69" s="92"/>
      <c r="E69" s="92">
        <f>$B69      +$C69      +$D69</f>
        <v>29819000</v>
      </c>
      <c r="F69" s="93">
        <v>29819000</v>
      </c>
      <c r="G69" s="94">
        <v>29819000</v>
      </c>
      <c r="H69" s="93">
        <v>6392000</v>
      </c>
      <c r="I69" s="94">
        <v>8191073</v>
      </c>
      <c r="J69" s="93">
        <v>11697000</v>
      </c>
      <c r="K69" s="94">
        <v>12141174</v>
      </c>
      <c r="L69" s="93">
        <v>1146000</v>
      </c>
      <c r="M69" s="94">
        <v>1770198</v>
      </c>
      <c r="N69" s="93">
        <v>10584000</v>
      </c>
      <c r="O69" s="94">
        <v>8454495</v>
      </c>
      <c r="P69" s="93">
        <f>$H69      +$J69      +$L69      +$N69</f>
        <v>29819000</v>
      </c>
      <c r="Q69" s="94">
        <f>$I69      +$K69      +$M69      +$O69</f>
        <v>30556940</v>
      </c>
      <c r="R69" s="48">
        <f>IF(($L69      =0),0,((($N69      -$L69      )/$L69      )*100))</f>
        <v>823.56020942408372</v>
      </c>
      <c r="S69" s="49">
        <f>IF(($M69      =0),0,((($O69      -$M69      )/$M69      )*100))</f>
        <v>377.60165811960019</v>
      </c>
      <c r="T69" s="48">
        <f>IF(($E69      =0),0,(($P69      /$E69      )*100))</f>
        <v>100</v>
      </c>
      <c r="U69" s="50">
        <f>IF(($E69      =0),0,(($Q69      /$E69      )*100))</f>
        <v>102.47473087628694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31956000</v>
      </c>
      <c r="C71" s="101">
        <f>SUM(C69:C70)</f>
        <v>-2137000</v>
      </c>
      <c r="D71" s="101"/>
      <c r="E71" s="101">
        <f>$B71      +$C71      +$D71</f>
        <v>29819000</v>
      </c>
      <c r="F71" s="102">
        <f t="shared" ref="F71:O71" si="44">SUM(F69:F70)</f>
        <v>29819000</v>
      </c>
      <c r="G71" s="103">
        <f t="shared" si="44"/>
        <v>29819000</v>
      </c>
      <c r="H71" s="102">
        <f t="shared" si="44"/>
        <v>6392000</v>
      </c>
      <c r="I71" s="103">
        <f t="shared" si="44"/>
        <v>8191073</v>
      </c>
      <c r="J71" s="102">
        <f t="shared" si="44"/>
        <v>11697000</v>
      </c>
      <c r="K71" s="103">
        <f t="shared" si="44"/>
        <v>12141174</v>
      </c>
      <c r="L71" s="102">
        <f t="shared" si="44"/>
        <v>1146000</v>
      </c>
      <c r="M71" s="103">
        <f t="shared" si="44"/>
        <v>1770198</v>
      </c>
      <c r="N71" s="102">
        <f t="shared" si="44"/>
        <v>10584000</v>
      </c>
      <c r="O71" s="103">
        <f t="shared" si="44"/>
        <v>8454495</v>
      </c>
      <c r="P71" s="102">
        <f>$H71      +$J71      +$L71      +$N71</f>
        <v>29819000</v>
      </c>
      <c r="Q71" s="103">
        <f>$I71      +$K71      +$M71      +$O71</f>
        <v>30556940</v>
      </c>
      <c r="R71" s="57">
        <f>IF(($L71      =0),0,((($N71      -$L71      )/$L71      )*100))</f>
        <v>823.56020942408372</v>
      </c>
      <c r="S71" s="58">
        <f>IF(($M71      =0),0,((($O71      -$M71      )/$M71      )*100))</f>
        <v>377.60165811960019</v>
      </c>
      <c r="T71" s="57">
        <f>IF(($E69      =0),0,(($P69      /$E69      )*100))</f>
        <v>100</v>
      </c>
      <c r="U71" s="59">
        <f>IF($E69   =0,0,($Q69   /$E69 )*100)</f>
        <v>102.47473087628694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31956000</v>
      </c>
      <c r="C72" s="104">
        <f>SUM(C69:C70)</f>
        <v>-2137000</v>
      </c>
      <c r="D72" s="104"/>
      <c r="E72" s="104">
        <f>$B72      +$C72      +$D72</f>
        <v>29819000</v>
      </c>
      <c r="F72" s="105">
        <f t="shared" ref="F72:O72" si="45">SUM(F69:F70)</f>
        <v>29819000</v>
      </c>
      <c r="G72" s="106">
        <f t="shared" si="45"/>
        <v>29819000</v>
      </c>
      <c r="H72" s="105">
        <f t="shared" si="45"/>
        <v>6392000</v>
      </c>
      <c r="I72" s="106">
        <f t="shared" si="45"/>
        <v>8191073</v>
      </c>
      <c r="J72" s="105">
        <f t="shared" si="45"/>
        <v>11697000</v>
      </c>
      <c r="K72" s="106">
        <f t="shared" si="45"/>
        <v>12141174</v>
      </c>
      <c r="L72" s="105">
        <f t="shared" si="45"/>
        <v>1146000</v>
      </c>
      <c r="M72" s="106">
        <f t="shared" si="45"/>
        <v>1770198</v>
      </c>
      <c r="N72" s="105">
        <f t="shared" si="45"/>
        <v>10584000</v>
      </c>
      <c r="O72" s="106">
        <f t="shared" si="45"/>
        <v>8454495</v>
      </c>
      <c r="P72" s="105">
        <f>$H72      +$J72      +$L72      +$N72</f>
        <v>29819000</v>
      </c>
      <c r="Q72" s="106">
        <f>$I72      +$K72      +$M72      +$O72</f>
        <v>30556940</v>
      </c>
      <c r="R72" s="61">
        <f>IF(($L72      =0),0,((($N72      -$L72      )/$L72      )*100))</f>
        <v>823.56020942408372</v>
      </c>
      <c r="S72" s="62">
        <f>IF(($M72      =0),0,((($O72      -$M72      )/$M72      )*100))</f>
        <v>377.60165811960019</v>
      </c>
      <c r="T72" s="61">
        <f>IF(($E69      =0),0,(($P69      /$E69      )*100))</f>
        <v>100</v>
      </c>
      <c r="U72" s="65">
        <f>IF($E69   =0,0,($Q69   /$E69 )*100)</f>
        <v>102.47473087628694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88885000</v>
      </c>
      <c r="C73" s="104">
        <f>SUM(C9:C14,C17:C23,C26:C29,C32,C35:C39,C42:C52,C55:C58,C61:C65,C69:C70)</f>
        <v>4078000</v>
      </c>
      <c r="D73" s="104"/>
      <c r="E73" s="104">
        <f>$B73      +$C73      +$D73</f>
        <v>92963000</v>
      </c>
      <c r="F73" s="105">
        <f t="shared" ref="F73:O73" si="46">SUM(F9:F14,F17:F23,F26:F29,F32,F35:F39,F42:F52,F55:F58,F61:F65,F69:F70)</f>
        <v>92963000</v>
      </c>
      <c r="G73" s="106">
        <f t="shared" si="46"/>
        <v>72167000</v>
      </c>
      <c r="H73" s="105">
        <f t="shared" si="46"/>
        <v>9350000</v>
      </c>
      <c r="I73" s="106">
        <f t="shared" si="46"/>
        <v>11916021</v>
      </c>
      <c r="J73" s="105">
        <f t="shared" si="46"/>
        <v>19908000</v>
      </c>
      <c r="K73" s="106">
        <f t="shared" si="46"/>
        <v>22825771</v>
      </c>
      <c r="L73" s="105">
        <f t="shared" si="46"/>
        <v>4840000</v>
      </c>
      <c r="M73" s="106">
        <f t="shared" si="46"/>
        <v>7810591</v>
      </c>
      <c r="N73" s="105">
        <f t="shared" si="46"/>
        <v>25791000</v>
      </c>
      <c r="O73" s="106">
        <f t="shared" si="46"/>
        <v>29887150</v>
      </c>
      <c r="P73" s="105">
        <f>$H73      +$J73      +$L73      +$N73</f>
        <v>59889000</v>
      </c>
      <c r="Q73" s="106">
        <f>$I73      +$K73      +$M73      +$O73</f>
        <v>72439533</v>
      </c>
      <c r="R73" s="61">
        <f>IF(($L73      =0),0,((($N73      -$L73      )/$L73      )*100))</f>
        <v>432.87190082644622</v>
      </c>
      <c r="S73" s="62">
        <f>IF(($M73      =0),0,((($O73      -$M73      )/$M73      )*100))</f>
        <v>282.64902105359249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82.986683664278686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100.37764213560214</v>
      </c>
      <c r="V73" s="105">
        <f>SUM(V9:V14,V17:V23,V26:V29,V32,V35:V39,V42:V52,V55:V58,V61:V65,V69:V70)</f>
        <v>12291000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fwarunpZPb66daA3vkPMOQ5xkWM2F9Uy8FXhQaoowftsnVksHrGNyRtplUNrpy4pXpYy8nOhfRjXcytz0IsJUQ==" saltValue="FUQYzKIE6CILpS1CRIo+R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>
        <v>2390000</v>
      </c>
      <c r="K10" s="94"/>
      <c r="L10" s="93">
        <v>48000</v>
      </c>
      <c r="M10" s="94"/>
      <c r="N10" s="93">
        <v>244000</v>
      </c>
      <c r="O10" s="94">
        <v>1872907</v>
      </c>
      <c r="P10" s="93">
        <f t="shared" ref="P10:P15" si="1">$H10      +$J10      +$L10      +$N10</f>
        <v>2682000</v>
      </c>
      <c r="Q10" s="94">
        <f t="shared" ref="Q10:Q15" si="2">$I10      +$K10      +$M10      +$O10</f>
        <v>1872907</v>
      </c>
      <c r="R10" s="48">
        <f t="shared" ref="R10:R15" si="3">IF(($L10      =0),0,((($N10      -$L10      )/$L10      )*100))</f>
        <v>408.33333333333331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86.516129032258064</v>
      </c>
      <c r="U10" s="50">
        <f t="shared" ref="U10:U14" si="6">IF(($E10      =0),0,(($Q10      /$E10      )*100))</f>
        <v>60.416354838709672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2390000</v>
      </c>
      <c r="K15" s="97">
        <f t="shared" si="7"/>
        <v>0</v>
      </c>
      <c r="L15" s="96">
        <f t="shared" si="7"/>
        <v>48000</v>
      </c>
      <c r="M15" s="97">
        <f t="shared" si="7"/>
        <v>0</v>
      </c>
      <c r="N15" s="96">
        <f t="shared" si="7"/>
        <v>244000</v>
      </c>
      <c r="O15" s="97">
        <f t="shared" si="7"/>
        <v>1872907</v>
      </c>
      <c r="P15" s="96">
        <f t="shared" si="1"/>
        <v>2682000</v>
      </c>
      <c r="Q15" s="97">
        <f t="shared" si="2"/>
        <v>1872907</v>
      </c>
      <c r="R15" s="52">
        <f t="shared" si="3"/>
        <v>408.33333333333331</v>
      </c>
      <c r="S15" s="53">
        <f t="shared" si="4"/>
        <v>0</v>
      </c>
      <c r="T15" s="52">
        <f>IF((SUM($E9:$E13))=0,0,(P15/(SUM($E9:$E13))*100))</f>
        <v>86.516129032258064</v>
      </c>
      <c r="U15" s="54">
        <f>IF((SUM($E9:$E13))=0,0,(Q15/(SUM($E9:$E13))*100))</f>
        <v>60.416354838709672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980000</v>
      </c>
      <c r="C32" s="92">
        <v>-294000</v>
      </c>
      <c r="D32" s="92"/>
      <c r="E32" s="92">
        <f>$B32      +$C32      +$D32</f>
        <v>686000</v>
      </c>
      <c r="F32" s="93">
        <v>686000</v>
      </c>
      <c r="G32" s="94">
        <v>686000</v>
      </c>
      <c r="H32" s="93"/>
      <c r="I32" s="94"/>
      <c r="J32" s="93"/>
      <c r="K32" s="94"/>
      <c r="L32" s="93">
        <v>198000</v>
      </c>
      <c r="M32" s="94"/>
      <c r="N32" s="93">
        <v>207000</v>
      </c>
      <c r="O32" s="94"/>
      <c r="P32" s="93">
        <f>$H32      +$J32      +$L32      +$N32</f>
        <v>405000</v>
      </c>
      <c r="Q32" s="94">
        <f>$I32      +$K32      +$M32      +$O32</f>
        <v>0</v>
      </c>
      <c r="R32" s="48">
        <f>IF(($L32      =0),0,((($N32      -$L32      )/$L32      )*100))</f>
        <v>4.5454545454545459</v>
      </c>
      <c r="S32" s="49">
        <f>IF(($M32      =0),0,((($O32      -$M32      )/$M32      )*100))</f>
        <v>0</v>
      </c>
      <c r="T32" s="48">
        <f>IF(($E32      =0),0,(($P32      /$E32      )*100))</f>
        <v>59.037900874635575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980000</v>
      </c>
      <c r="C33" s="95">
        <f>C32</f>
        <v>-294000</v>
      </c>
      <c r="D33" s="95"/>
      <c r="E33" s="95">
        <f>$B33      +$C33      +$D33</f>
        <v>686000</v>
      </c>
      <c r="F33" s="96">
        <f t="shared" ref="F33:O33" si="17">F32</f>
        <v>686000</v>
      </c>
      <c r="G33" s="97">
        <f t="shared" si="17"/>
        <v>686000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198000</v>
      </c>
      <c r="M33" s="97">
        <f t="shared" si="17"/>
        <v>0</v>
      </c>
      <c r="N33" s="96">
        <f t="shared" si="17"/>
        <v>207000</v>
      </c>
      <c r="O33" s="97">
        <f t="shared" si="17"/>
        <v>0</v>
      </c>
      <c r="P33" s="96">
        <f>$H33      +$J33      +$L33      +$N33</f>
        <v>405000</v>
      </c>
      <c r="Q33" s="97">
        <f>$I33      +$K33      +$M33      +$O33</f>
        <v>0</v>
      </c>
      <c r="R33" s="52">
        <f>IF(($L33      =0),0,((($N33      -$L33      )/$L33      )*100))</f>
        <v>4.5454545454545459</v>
      </c>
      <c r="S33" s="53">
        <f>IF(($M33      =0),0,((($O33      -$M33      )/$M33      )*100))</f>
        <v>0</v>
      </c>
      <c r="T33" s="52">
        <f>IF($E33   =0,0,($P33   /$E33   )*100)</f>
        <v>59.037900874635575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3242000</v>
      </c>
      <c r="W35" s="94" t="s">
        <v>36</v>
      </c>
    </row>
    <row r="36" spans="1:23" ht="12.95" customHeight="1" x14ac:dyDescent="0.2">
      <c r="A36" s="47" t="s">
        <v>60</v>
      </c>
      <c r="B36" s="92">
        <v>9338000</v>
      </c>
      <c r="C36" s="92">
        <v>-1060000</v>
      </c>
      <c r="D36" s="92"/>
      <c r="E36" s="92">
        <f t="shared" si="18"/>
        <v>8278000</v>
      </c>
      <c r="F36" s="93">
        <v>8278000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9338000</v>
      </c>
      <c r="C40" s="95">
        <f>SUM(C35:C39)</f>
        <v>-1060000</v>
      </c>
      <c r="D40" s="95"/>
      <c r="E40" s="95">
        <f t="shared" si="18"/>
        <v>8278000</v>
      </c>
      <c r="F40" s="96">
        <f t="shared" ref="F40:O40" si="25">SUM(F35:F39)</f>
        <v>8278000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3242000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2000000</v>
      </c>
      <c r="C44" s="92">
        <v>20000000</v>
      </c>
      <c r="D44" s="92"/>
      <c r="E44" s="92">
        <f t="shared" si="26"/>
        <v>22000000</v>
      </c>
      <c r="F44" s="93">
        <v>22000000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15000000</v>
      </c>
      <c r="C51" s="92">
        <v>9538000</v>
      </c>
      <c r="D51" s="92"/>
      <c r="E51" s="92">
        <f t="shared" si="26"/>
        <v>24538000</v>
      </c>
      <c r="F51" s="93">
        <v>24538000</v>
      </c>
      <c r="G51" s="94">
        <v>24538000</v>
      </c>
      <c r="H51" s="93">
        <v>4500000</v>
      </c>
      <c r="I51" s="94">
        <v>2506312</v>
      </c>
      <c r="J51" s="93">
        <v>4500000</v>
      </c>
      <c r="K51" s="94">
        <v>7562846</v>
      </c>
      <c r="L51" s="93">
        <v>4362000</v>
      </c>
      <c r="M51" s="94"/>
      <c r="N51" s="93">
        <v>11176000</v>
      </c>
      <c r="O51" s="94">
        <v>91771</v>
      </c>
      <c r="P51" s="93">
        <f t="shared" si="27"/>
        <v>24538000</v>
      </c>
      <c r="Q51" s="94">
        <f t="shared" si="28"/>
        <v>10160929</v>
      </c>
      <c r="R51" s="48">
        <f t="shared" si="29"/>
        <v>156.21274644658413</v>
      </c>
      <c r="S51" s="49">
        <f t="shared" si="30"/>
        <v>0</v>
      </c>
      <c r="T51" s="48">
        <f t="shared" si="31"/>
        <v>100</v>
      </c>
      <c r="U51" s="50">
        <f t="shared" si="32"/>
        <v>41.408953459939681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17000000</v>
      </c>
      <c r="C53" s="95">
        <f>SUM(C42:C52)</f>
        <v>29538000</v>
      </c>
      <c r="D53" s="95"/>
      <c r="E53" s="95">
        <f t="shared" si="26"/>
        <v>46538000</v>
      </c>
      <c r="F53" s="96">
        <f t="shared" ref="F53:O53" si="33">SUM(F42:F52)</f>
        <v>46538000</v>
      </c>
      <c r="G53" s="97">
        <f t="shared" si="33"/>
        <v>24538000</v>
      </c>
      <c r="H53" s="96">
        <f t="shared" si="33"/>
        <v>4500000</v>
      </c>
      <c r="I53" s="97">
        <f t="shared" si="33"/>
        <v>2506312</v>
      </c>
      <c r="J53" s="96">
        <f t="shared" si="33"/>
        <v>4500000</v>
      </c>
      <c r="K53" s="97">
        <f t="shared" si="33"/>
        <v>7562846</v>
      </c>
      <c r="L53" s="96">
        <f t="shared" si="33"/>
        <v>4362000</v>
      </c>
      <c r="M53" s="97">
        <f t="shared" si="33"/>
        <v>0</v>
      </c>
      <c r="N53" s="96">
        <f t="shared" si="33"/>
        <v>11176000</v>
      </c>
      <c r="O53" s="97">
        <f t="shared" si="33"/>
        <v>91771</v>
      </c>
      <c r="P53" s="96">
        <f t="shared" si="27"/>
        <v>24538000</v>
      </c>
      <c r="Q53" s="97">
        <f t="shared" si="28"/>
        <v>10160929</v>
      </c>
      <c r="R53" s="52">
        <f t="shared" si="29"/>
        <v>156.21274644658413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41.408953459939681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30418000</v>
      </c>
      <c r="C67" s="104">
        <f>SUM(C9:C14,C17:C23,C26:C29,C32,C35:C39,C42:C52,C55:C58,C61:C65)</f>
        <v>28184000</v>
      </c>
      <c r="D67" s="104"/>
      <c r="E67" s="104">
        <f t="shared" si="35"/>
        <v>58602000</v>
      </c>
      <c r="F67" s="105">
        <f t="shared" ref="F67:O67" si="43">SUM(F9:F14,F17:F23,F26:F29,F32,F35:F39,F42:F52,F55:F58,F61:F65)</f>
        <v>58602000</v>
      </c>
      <c r="G67" s="106">
        <f t="shared" si="43"/>
        <v>28324000</v>
      </c>
      <c r="H67" s="105">
        <f t="shared" si="43"/>
        <v>4500000</v>
      </c>
      <c r="I67" s="106">
        <f t="shared" si="43"/>
        <v>2506312</v>
      </c>
      <c r="J67" s="105">
        <f t="shared" si="43"/>
        <v>6890000</v>
      </c>
      <c r="K67" s="106">
        <f t="shared" si="43"/>
        <v>7562846</v>
      </c>
      <c r="L67" s="105">
        <f t="shared" si="43"/>
        <v>4608000</v>
      </c>
      <c r="M67" s="106">
        <f t="shared" si="43"/>
        <v>0</v>
      </c>
      <c r="N67" s="105">
        <f t="shared" si="43"/>
        <v>11627000</v>
      </c>
      <c r="O67" s="106">
        <f t="shared" si="43"/>
        <v>1964678</v>
      </c>
      <c r="P67" s="105">
        <f t="shared" si="36"/>
        <v>27625000</v>
      </c>
      <c r="Q67" s="106">
        <f t="shared" si="37"/>
        <v>12033836</v>
      </c>
      <c r="R67" s="61">
        <f t="shared" si="38"/>
        <v>152.32204861111111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97.532128230475919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42.486357859059453</v>
      </c>
      <c r="V67" s="105">
        <f>SUM(V9:V14,V17:V23,V26:V29,V32,V35:V39,V42:V52,V55:V58,V61:V65)</f>
        <v>3242000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29921000</v>
      </c>
      <c r="C69" s="92">
        <v>-2001000</v>
      </c>
      <c r="D69" s="92"/>
      <c r="E69" s="92">
        <f>$B69      +$C69      +$D69</f>
        <v>27920000</v>
      </c>
      <c r="F69" s="93">
        <v>27920000</v>
      </c>
      <c r="G69" s="94">
        <v>27920000</v>
      </c>
      <c r="H69" s="93">
        <v>9038000</v>
      </c>
      <c r="I69" s="94">
        <v>4301555</v>
      </c>
      <c r="J69" s="93">
        <v>11381000</v>
      </c>
      <c r="K69" s="94">
        <v>600000</v>
      </c>
      <c r="L69" s="93">
        <v>6210000</v>
      </c>
      <c r="M69" s="94"/>
      <c r="N69" s="93">
        <v>1291000</v>
      </c>
      <c r="O69" s="94"/>
      <c r="P69" s="93">
        <f>$H69      +$J69      +$L69      +$N69</f>
        <v>27920000</v>
      </c>
      <c r="Q69" s="94">
        <f>$I69      +$K69      +$M69      +$O69</f>
        <v>4901555</v>
      </c>
      <c r="R69" s="48">
        <f>IF(($L69      =0),0,((($N69      -$L69      )/$L69      )*100))</f>
        <v>-79.210950080515303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17.555712750716332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29921000</v>
      </c>
      <c r="C71" s="101">
        <f>SUM(C69:C70)</f>
        <v>-2001000</v>
      </c>
      <c r="D71" s="101"/>
      <c r="E71" s="101">
        <f>$B71      +$C71      +$D71</f>
        <v>27920000</v>
      </c>
      <c r="F71" s="102">
        <f t="shared" ref="F71:O71" si="44">SUM(F69:F70)</f>
        <v>27920000</v>
      </c>
      <c r="G71" s="103">
        <f t="shared" si="44"/>
        <v>27920000</v>
      </c>
      <c r="H71" s="102">
        <f t="shared" si="44"/>
        <v>9038000</v>
      </c>
      <c r="I71" s="103">
        <f t="shared" si="44"/>
        <v>4301555</v>
      </c>
      <c r="J71" s="102">
        <f t="shared" si="44"/>
        <v>11381000</v>
      </c>
      <c r="K71" s="103">
        <f t="shared" si="44"/>
        <v>600000</v>
      </c>
      <c r="L71" s="102">
        <f t="shared" si="44"/>
        <v>6210000</v>
      </c>
      <c r="M71" s="103">
        <f t="shared" si="44"/>
        <v>0</v>
      </c>
      <c r="N71" s="102">
        <f t="shared" si="44"/>
        <v>1291000</v>
      </c>
      <c r="O71" s="103">
        <f t="shared" si="44"/>
        <v>0</v>
      </c>
      <c r="P71" s="102">
        <f>$H71      +$J71      +$L71      +$N71</f>
        <v>27920000</v>
      </c>
      <c r="Q71" s="103">
        <f>$I71      +$K71      +$M71      +$O71</f>
        <v>4901555</v>
      </c>
      <c r="R71" s="57">
        <f>IF(($L71      =0),0,((($N71      -$L71      )/$L71      )*100))</f>
        <v>-79.210950080515303</v>
      </c>
      <c r="S71" s="58">
        <f>IF(($M71      =0),0,((($O71      -$M71      )/$M71      )*100))</f>
        <v>0</v>
      </c>
      <c r="T71" s="57">
        <f>IF(($E69      =0),0,(($P69      /$E69      )*100))</f>
        <v>100</v>
      </c>
      <c r="U71" s="59">
        <f>IF($E69   =0,0,($Q69   /$E69 )*100)</f>
        <v>17.555712750716332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29921000</v>
      </c>
      <c r="C72" s="104">
        <f>SUM(C69:C70)</f>
        <v>-2001000</v>
      </c>
      <c r="D72" s="104"/>
      <c r="E72" s="104">
        <f>$B72      +$C72      +$D72</f>
        <v>27920000</v>
      </c>
      <c r="F72" s="105">
        <f t="shared" ref="F72:O72" si="45">SUM(F69:F70)</f>
        <v>27920000</v>
      </c>
      <c r="G72" s="106">
        <f t="shared" si="45"/>
        <v>27920000</v>
      </c>
      <c r="H72" s="105">
        <f t="shared" si="45"/>
        <v>9038000</v>
      </c>
      <c r="I72" s="106">
        <f t="shared" si="45"/>
        <v>4301555</v>
      </c>
      <c r="J72" s="105">
        <f t="shared" si="45"/>
        <v>11381000</v>
      </c>
      <c r="K72" s="106">
        <f t="shared" si="45"/>
        <v>600000</v>
      </c>
      <c r="L72" s="105">
        <f t="shared" si="45"/>
        <v>6210000</v>
      </c>
      <c r="M72" s="106">
        <f t="shared" si="45"/>
        <v>0</v>
      </c>
      <c r="N72" s="105">
        <f t="shared" si="45"/>
        <v>1291000</v>
      </c>
      <c r="O72" s="106">
        <f t="shared" si="45"/>
        <v>0</v>
      </c>
      <c r="P72" s="105">
        <f>$H72      +$J72      +$L72      +$N72</f>
        <v>27920000</v>
      </c>
      <c r="Q72" s="106">
        <f>$I72      +$K72      +$M72      +$O72</f>
        <v>4901555</v>
      </c>
      <c r="R72" s="61">
        <f>IF(($L72      =0),0,((($N72      -$L72      )/$L72      )*100))</f>
        <v>-79.210950080515303</v>
      </c>
      <c r="S72" s="62">
        <f>IF(($M72      =0),0,((($O72      -$M72      )/$M72      )*100))</f>
        <v>0</v>
      </c>
      <c r="T72" s="61">
        <f>IF(($E69      =0),0,(($P69      /$E69      )*100))</f>
        <v>100</v>
      </c>
      <c r="U72" s="65">
        <f>IF($E69   =0,0,($Q69   /$E69 )*100)</f>
        <v>17.555712750716332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60339000</v>
      </c>
      <c r="C73" s="104">
        <f>SUM(C9:C14,C17:C23,C26:C29,C32,C35:C39,C42:C52,C55:C58,C61:C65,C69:C70)</f>
        <v>26183000</v>
      </c>
      <c r="D73" s="104"/>
      <c r="E73" s="104">
        <f>$B73      +$C73      +$D73</f>
        <v>86522000</v>
      </c>
      <c r="F73" s="105">
        <f t="shared" ref="F73:O73" si="46">SUM(F9:F14,F17:F23,F26:F29,F32,F35:F39,F42:F52,F55:F58,F61:F65,F69:F70)</f>
        <v>86522000</v>
      </c>
      <c r="G73" s="106">
        <f t="shared" si="46"/>
        <v>56244000</v>
      </c>
      <c r="H73" s="105">
        <f t="shared" si="46"/>
        <v>13538000</v>
      </c>
      <c r="I73" s="106">
        <f t="shared" si="46"/>
        <v>6807867</v>
      </c>
      <c r="J73" s="105">
        <f t="shared" si="46"/>
        <v>18271000</v>
      </c>
      <c r="K73" s="106">
        <f t="shared" si="46"/>
        <v>8162846</v>
      </c>
      <c r="L73" s="105">
        <f t="shared" si="46"/>
        <v>10818000</v>
      </c>
      <c r="M73" s="106">
        <f t="shared" si="46"/>
        <v>0</v>
      </c>
      <c r="N73" s="105">
        <f t="shared" si="46"/>
        <v>12918000</v>
      </c>
      <c r="O73" s="106">
        <f t="shared" si="46"/>
        <v>1964678</v>
      </c>
      <c r="P73" s="105">
        <f>$H73      +$J73      +$L73      +$N73</f>
        <v>55545000</v>
      </c>
      <c r="Q73" s="106">
        <f>$I73      +$K73      +$M73      +$O73</f>
        <v>16935391</v>
      </c>
      <c r="R73" s="61">
        <f>IF(($L73      =0),0,((($N73      -$L73      )/$L73      )*100))</f>
        <v>19.412090959511925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98.75720076808193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30.110573572292154</v>
      </c>
      <c r="V73" s="105">
        <f>SUM(V9:V14,V17:V23,V26:V29,V32,V35:V39,V42:V52,V55:V58,V61:V65,V69:V70)</f>
        <v>3242000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tDiq+aC7nAN9MVwMh6nHrk5RgRpa8CO51VnkAztFiTiqnaa0YVcMbICY3tvfcoS+ZznNvFhyr3ZI2u8anQxPyA==" saltValue="nmwB+pz81hw+hXD6VGP1f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1720000</v>
      </c>
      <c r="C10" s="92"/>
      <c r="D10" s="92"/>
      <c r="E10" s="92">
        <f t="shared" ref="E10:E15" si="0">$B10      +$C10      +$D10</f>
        <v>1720000</v>
      </c>
      <c r="F10" s="93">
        <v>1720000</v>
      </c>
      <c r="G10" s="94">
        <v>1720000</v>
      </c>
      <c r="H10" s="93">
        <v>90000</v>
      </c>
      <c r="I10" s="94">
        <v>488699</v>
      </c>
      <c r="J10" s="93">
        <v>134000</v>
      </c>
      <c r="K10" s="94">
        <v>133405</v>
      </c>
      <c r="L10" s="93">
        <v>86000</v>
      </c>
      <c r="M10" s="94">
        <v>144046</v>
      </c>
      <c r="N10" s="93">
        <v>219000</v>
      </c>
      <c r="O10" s="94">
        <v>953852</v>
      </c>
      <c r="P10" s="93">
        <f t="shared" ref="P10:P15" si="1">$H10      +$J10      +$L10      +$N10</f>
        <v>529000</v>
      </c>
      <c r="Q10" s="94">
        <f t="shared" ref="Q10:Q15" si="2">$I10      +$K10      +$M10      +$O10</f>
        <v>1720002</v>
      </c>
      <c r="R10" s="48">
        <f t="shared" ref="R10:R15" si="3">IF(($L10      =0),0,((($N10      -$L10      )/$L10      )*100))</f>
        <v>154.6511627906977</v>
      </c>
      <c r="S10" s="49">
        <f t="shared" ref="S10:S15" si="4">IF(($M10      =0),0,((($O10      -$M10      )/$M10      )*100))</f>
        <v>562.18569068214322</v>
      </c>
      <c r="T10" s="48">
        <f t="shared" ref="T10:T14" si="5">IF(($E10      =0),0,(($P10      /$E10      )*100))</f>
        <v>30.755813953488371</v>
      </c>
      <c r="U10" s="50">
        <f t="shared" ref="U10:U14" si="6">IF(($E10      =0),0,(($Q10      /$E10      )*100))</f>
        <v>100.00011627906977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1720000</v>
      </c>
      <c r="C15" s="95">
        <f>SUM(C9:C14)</f>
        <v>0</v>
      </c>
      <c r="D15" s="95"/>
      <c r="E15" s="95">
        <f t="shared" si="0"/>
        <v>1720000</v>
      </c>
      <c r="F15" s="96">
        <f t="shared" ref="F15:O15" si="7">SUM(F9:F14)</f>
        <v>1720000</v>
      </c>
      <c r="G15" s="97">
        <f t="shared" si="7"/>
        <v>1720000</v>
      </c>
      <c r="H15" s="96">
        <f t="shared" si="7"/>
        <v>90000</v>
      </c>
      <c r="I15" s="97">
        <f t="shared" si="7"/>
        <v>488699</v>
      </c>
      <c r="J15" s="96">
        <f t="shared" si="7"/>
        <v>134000</v>
      </c>
      <c r="K15" s="97">
        <f t="shared" si="7"/>
        <v>133405</v>
      </c>
      <c r="L15" s="96">
        <f t="shared" si="7"/>
        <v>86000</v>
      </c>
      <c r="M15" s="97">
        <f t="shared" si="7"/>
        <v>144046</v>
      </c>
      <c r="N15" s="96">
        <f t="shared" si="7"/>
        <v>219000</v>
      </c>
      <c r="O15" s="97">
        <f t="shared" si="7"/>
        <v>953852</v>
      </c>
      <c r="P15" s="96">
        <f t="shared" si="1"/>
        <v>529000</v>
      </c>
      <c r="Q15" s="97">
        <f t="shared" si="2"/>
        <v>1720002</v>
      </c>
      <c r="R15" s="52">
        <f t="shared" si="3"/>
        <v>154.6511627906977</v>
      </c>
      <c r="S15" s="53">
        <f t="shared" si="4"/>
        <v>562.18569068214322</v>
      </c>
      <c r="T15" s="52">
        <f>IF((SUM($E9:$E13))=0,0,(P15/(SUM($E9:$E13))*100))</f>
        <v>30.755813953488371</v>
      </c>
      <c r="U15" s="54">
        <f>IF((SUM($E9:$E13))=0,0,(Q15/(SUM($E9:$E13))*100))</f>
        <v>100.00011627906977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3000000</v>
      </c>
      <c r="C20" s="92">
        <v>10550000</v>
      </c>
      <c r="D20" s="92"/>
      <c r="E20" s="92">
        <f t="shared" si="8"/>
        <v>13550000</v>
      </c>
      <c r="F20" s="93">
        <v>13550000</v>
      </c>
      <c r="G20" s="94">
        <v>13550000</v>
      </c>
      <c r="H20" s="93">
        <v>159000</v>
      </c>
      <c r="I20" s="94">
        <v>159032</v>
      </c>
      <c r="J20" s="93">
        <v>2004000</v>
      </c>
      <c r="K20" s="94">
        <v>278592</v>
      </c>
      <c r="L20" s="93"/>
      <c r="M20" s="94">
        <v>2554636</v>
      </c>
      <c r="N20" s="93">
        <v>176000</v>
      </c>
      <c r="O20" s="94">
        <v>126999</v>
      </c>
      <c r="P20" s="93">
        <f t="shared" si="9"/>
        <v>2339000</v>
      </c>
      <c r="Q20" s="94">
        <f t="shared" si="10"/>
        <v>3119259</v>
      </c>
      <c r="R20" s="48">
        <f t="shared" si="11"/>
        <v>0</v>
      </c>
      <c r="S20" s="49">
        <f t="shared" si="12"/>
        <v>-95.028685104257519</v>
      </c>
      <c r="T20" s="48">
        <f t="shared" si="13"/>
        <v>17.2619926199262</v>
      </c>
      <c r="U20" s="50">
        <f t="shared" si="14"/>
        <v>23.020361623616235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3000000</v>
      </c>
      <c r="C24" s="95">
        <f>SUM(C17:C23)</f>
        <v>10550000</v>
      </c>
      <c r="D24" s="95"/>
      <c r="E24" s="95">
        <f t="shared" si="8"/>
        <v>13550000</v>
      </c>
      <c r="F24" s="96">
        <f t="shared" ref="F24:O24" si="15">SUM(F17:F23)</f>
        <v>13550000</v>
      </c>
      <c r="G24" s="97">
        <f t="shared" si="15"/>
        <v>13550000</v>
      </c>
      <c r="H24" s="96">
        <f t="shared" si="15"/>
        <v>159000</v>
      </c>
      <c r="I24" s="97">
        <f t="shared" si="15"/>
        <v>159032</v>
      </c>
      <c r="J24" s="96">
        <f t="shared" si="15"/>
        <v>2004000</v>
      </c>
      <c r="K24" s="97">
        <f t="shared" si="15"/>
        <v>278592</v>
      </c>
      <c r="L24" s="96">
        <f t="shared" si="15"/>
        <v>0</v>
      </c>
      <c r="M24" s="97">
        <f t="shared" si="15"/>
        <v>2554636</v>
      </c>
      <c r="N24" s="96">
        <f t="shared" si="15"/>
        <v>176000</v>
      </c>
      <c r="O24" s="97">
        <f t="shared" si="15"/>
        <v>126999</v>
      </c>
      <c r="P24" s="96">
        <f t="shared" si="9"/>
        <v>2339000</v>
      </c>
      <c r="Q24" s="97">
        <f t="shared" si="10"/>
        <v>3119259</v>
      </c>
      <c r="R24" s="52">
        <f t="shared" si="11"/>
        <v>0</v>
      </c>
      <c r="S24" s="53">
        <f t="shared" si="12"/>
        <v>-95.028685104257519</v>
      </c>
      <c r="T24" s="52">
        <f>IF(($E24-$E19-$E23)   =0,0,($P24   /($E24-$E19-$E23)   )*100)</f>
        <v>17.2619926199262</v>
      </c>
      <c r="U24" s="54">
        <f>IF(($E24-$E19-$E23)   =0,0,($Q24   /($E24-$E19-$E23)   )*100)</f>
        <v>23.020361623616235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2458000</v>
      </c>
      <c r="C32" s="92">
        <v>-137000</v>
      </c>
      <c r="D32" s="92"/>
      <c r="E32" s="92">
        <f>$B32      +$C32      +$D32</f>
        <v>2321000</v>
      </c>
      <c r="F32" s="93">
        <v>2321000</v>
      </c>
      <c r="G32" s="94">
        <v>2321000</v>
      </c>
      <c r="H32" s="93">
        <v>272000</v>
      </c>
      <c r="I32" s="94">
        <v>272376</v>
      </c>
      <c r="J32" s="93">
        <v>269000</v>
      </c>
      <c r="K32" s="94">
        <v>268867</v>
      </c>
      <c r="L32" s="93">
        <v>1503000</v>
      </c>
      <c r="M32" s="94">
        <v>1502576</v>
      </c>
      <c r="N32" s="93">
        <v>277000</v>
      </c>
      <c r="O32" s="94">
        <v>277181</v>
      </c>
      <c r="P32" s="93">
        <f>$H32      +$J32      +$L32      +$N32</f>
        <v>2321000</v>
      </c>
      <c r="Q32" s="94">
        <f>$I32      +$K32      +$M32      +$O32</f>
        <v>2321000</v>
      </c>
      <c r="R32" s="48">
        <f>IF(($L32      =0),0,((($N32      -$L32      )/$L32      )*100))</f>
        <v>-81.570192947438457</v>
      </c>
      <c r="S32" s="49">
        <f>IF(($M32      =0),0,((($O32      -$M32      )/$M32      )*100))</f>
        <v>-81.552946406704223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2458000</v>
      </c>
      <c r="C33" s="95">
        <f>C32</f>
        <v>-137000</v>
      </c>
      <c r="D33" s="95"/>
      <c r="E33" s="95">
        <f>$B33      +$C33      +$D33</f>
        <v>2321000</v>
      </c>
      <c r="F33" s="96">
        <f t="shared" ref="F33:O33" si="17">F32</f>
        <v>2321000</v>
      </c>
      <c r="G33" s="97">
        <f t="shared" si="17"/>
        <v>2321000</v>
      </c>
      <c r="H33" s="96">
        <f t="shared" si="17"/>
        <v>272000</v>
      </c>
      <c r="I33" s="97">
        <f t="shared" si="17"/>
        <v>272376</v>
      </c>
      <c r="J33" s="96">
        <f t="shared" si="17"/>
        <v>269000</v>
      </c>
      <c r="K33" s="97">
        <f t="shared" si="17"/>
        <v>268867</v>
      </c>
      <c r="L33" s="96">
        <f t="shared" si="17"/>
        <v>1503000</v>
      </c>
      <c r="M33" s="97">
        <f t="shared" si="17"/>
        <v>1502576</v>
      </c>
      <c r="N33" s="96">
        <f t="shared" si="17"/>
        <v>277000</v>
      </c>
      <c r="O33" s="97">
        <f t="shared" si="17"/>
        <v>277181</v>
      </c>
      <c r="P33" s="96">
        <f>$H33      +$J33      +$L33      +$N33</f>
        <v>2321000</v>
      </c>
      <c r="Q33" s="97">
        <f>$I33      +$K33      +$M33      +$O33</f>
        <v>2321000</v>
      </c>
      <c r="R33" s="52">
        <f>IF(($L33      =0),0,((($N33      -$L33      )/$L33      )*100))</f>
        <v>-81.570192947438457</v>
      </c>
      <c r="S33" s="53">
        <f>IF(($M33      =0),0,((($O33      -$M33      )/$M33      )*100))</f>
        <v>-81.552946406704223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4700000</v>
      </c>
      <c r="C35" s="92">
        <v>-611000</v>
      </c>
      <c r="D35" s="92"/>
      <c r="E35" s="92">
        <f t="shared" ref="E35:E40" si="18">$B35      +$C35      +$D35</f>
        <v>4089000</v>
      </c>
      <c r="F35" s="93">
        <v>4089000</v>
      </c>
      <c r="G35" s="94">
        <v>4089000</v>
      </c>
      <c r="H35" s="93">
        <v>183000</v>
      </c>
      <c r="I35" s="94"/>
      <c r="J35" s="93">
        <v>2211000</v>
      </c>
      <c r="K35" s="94">
        <v>2099036</v>
      </c>
      <c r="L35" s="93">
        <v>1695000</v>
      </c>
      <c r="M35" s="94">
        <v>2505048</v>
      </c>
      <c r="N35" s="93"/>
      <c r="O35" s="94">
        <v>2379869</v>
      </c>
      <c r="P35" s="93">
        <f t="shared" ref="P35:P40" si="19">$H35      +$J35      +$L35      +$N35</f>
        <v>4089000</v>
      </c>
      <c r="Q35" s="94">
        <f t="shared" ref="Q35:Q40" si="20">$I35      +$K35      +$M35      +$O35</f>
        <v>6983953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-4.9970699164247554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170.79855710442649</v>
      </c>
      <c r="V35" s="93">
        <v>2895000</v>
      </c>
      <c r="W35" s="94">
        <v>0</v>
      </c>
    </row>
    <row r="36" spans="1:23" ht="12.95" customHeight="1" x14ac:dyDescent="0.2">
      <c r="A36" s="47" t="s">
        <v>60</v>
      </c>
      <c r="B36" s="92">
        <v>2776000</v>
      </c>
      <c r="C36" s="92">
        <v>-774000</v>
      </c>
      <c r="D36" s="92"/>
      <c r="E36" s="92">
        <f t="shared" si="18"/>
        <v>2002000</v>
      </c>
      <c r="F36" s="93">
        <v>2002000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/>
      <c r="L38" s="93">
        <v>3145000</v>
      </c>
      <c r="M38" s="94">
        <v>1807840</v>
      </c>
      <c r="N38" s="93">
        <v>15000</v>
      </c>
      <c r="O38" s="94">
        <v>2192160</v>
      </c>
      <c r="P38" s="93">
        <f t="shared" si="19"/>
        <v>3160000</v>
      </c>
      <c r="Q38" s="94">
        <f t="shared" si="20"/>
        <v>4000000</v>
      </c>
      <c r="R38" s="48">
        <f t="shared" si="21"/>
        <v>-99.52305246422894</v>
      </c>
      <c r="S38" s="49">
        <f t="shared" si="22"/>
        <v>21.258518452960441</v>
      </c>
      <c r="T38" s="48">
        <f t="shared" si="23"/>
        <v>79</v>
      </c>
      <c r="U38" s="50">
        <f t="shared" si="24"/>
        <v>100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11476000</v>
      </c>
      <c r="C40" s="95">
        <f>SUM(C35:C39)</f>
        <v>-1385000</v>
      </c>
      <c r="D40" s="95"/>
      <c r="E40" s="95">
        <f t="shared" si="18"/>
        <v>10091000</v>
      </c>
      <c r="F40" s="96">
        <f t="shared" ref="F40:O40" si="25">SUM(F35:F39)</f>
        <v>10091000</v>
      </c>
      <c r="G40" s="97">
        <f t="shared" si="25"/>
        <v>8089000</v>
      </c>
      <c r="H40" s="96">
        <f t="shared" si="25"/>
        <v>183000</v>
      </c>
      <c r="I40" s="97">
        <f t="shared" si="25"/>
        <v>0</v>
      </c>
      <c r="J40" s="96">
        <f t="shared" si="25"/>
        <v>2211000</v>
      </c>
      <c r="K40" s="97">
        <f t="shared" si="25"/>
        <v>2099036</v>
      </c>
      <c r="L40" s="96">
        <f t="shared" si="25"/>
        <v>4840000</v>
      </c>
      <c r="M40" s="97">
        <f t="shared" si="25"/>
        <v>4312888</v>
      </c>
      <c r="N40" s="96">
        <f t="shared" si="25"/>
        <v>15000</v>
      </c>
      <c r="O40" s="97">
        <f t="shared" si="25"/>
        <v>4572029</v>
      </c>
      <c r="P40" s="96">
        <f t="shared" si="19"/>
        <v>7249000</v>
      </c>
      <c r="Q40" s="97">
        <f t="shared" si="20"/>
        <v>10983953</v>
      </c>
      <c r="R40" s="52">
        <f t="shared" si="21"/>
        <v>-99.690082644628092</v>
      </c>
      <c r="S40" s="53">
        <f t="shared" si="22"/>
        <v>6.0085260734802297</v>
      </c>
      <c r="T40" s="52">
        <f>IF((+$E35+$E38) =0,0,(P40   /(+$E35+$E38) )*100)</f>
        <v>89.615527259240949</v>
      </c>
      <c r="U40" s="54">
        <f>IF((+$E35+$E38) =0,0,(Q40   /(+$E35+$E38) )*100)</f>
        <v>135.78876251699839</v>
      </c>
      <c r="V40" s="96">
        <f>SUM(V35:V39)</f>
        <v>2895000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30000000</v>
      </c>
      <c r="C51" s="92"/>
      <c r="D51" s="92"/>
      <c r="E51" s="92">
        <f t="shared" si="26"/>
        <v>30000000</v>
      </c>
      <c r="F51" s="93">
        <v>30000000</v>
      </c>
      <c r="G51" s="94">
        <v>30000000</v>
      </c>
      <c r="H51" s="93">
        <v>3020000</v>
      </c>
      <c r="I51" s="94">
        <v>21879</v>
      </c>
      <c r="J51" s="93">
        <v>2897000</v>
      </c>
      <c r="K51" s="94">
        <v>4601033</v>
      </c>
      <c r="L51" s="93">
        <v>5357000</v>
      </c>
      <c r="M51" s="94">
        <v>7264387</v>
      </c>
      <c r="N51" s="93">
        <v>11558000</v>
      </c>
      <c r="O51" s="94">
        <v>10055376</v>
      </c>
      <c r="P51" s="93">
        <f t="shared" si="27"/>
        <v>22832000</v>
      </c>
      <c r="Q51" s="94">
        <f t="shared" si="28"/>
        <v>21942675</v>
      </c>
      <c r="R51" s="48">
        <f t="shared" si="29"/>
        <v>115.75508680231472</v>
      </c>
      <c r="S51" s="49">
        <f t="shared" si="30"/>
        <v>38.420158507524448</v>
      </c>
      <c r="T51" s="48">
        <f t="shared" si="31"/>
        <v>76.106666666666669</v>
      </c>
      <c r="U51" s="50">
        <f t="shared" si="32"/>
        <v>73.142250000000004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>
        <v>20129000</v>
      </c>
      <c r="D52" s="92"/>
      <c r="E52" s="92">
        <f t="shared" si="26"/>
        <v>20129000</v>
      </c>
      <c r="F52" s="93">
        <v>20129000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30000000</v>
      </c>
      <c r="C53" s="95">
        <f>SUM(C42:C52)</f>
        <v>20129000</v>
      </c>
      <c r="D53" s="95"/>
      <c r="E53" s="95">
        <f t="shared" si="26"/>
        <v>50129000</v>
      </c>
      <c r="F53" s="96">
        <f t="shared" ref="F53:O53" si="33">SUM(F42:F52)</f>
        <v>50129000</v>
      </c>
      <c r="G53" s="97">
        <f t="shared" si="33"/>
        <v>30000000</v>
      </c>
      <c r="H53" s="96">
        <f t="shared" si="33"/>
        <v>3020000</v>
      </c>
      <c r="I53" s="97">
        <f t="shared" si="33"/>
        <v>21879</v>
      </c>
      <c r="J53" s="96">
        <f t="shared" si="33"/>
        <v>2897000</v>
      </c>
      <c r="K53" s="97">
        <f t="shared" si="33"/>
        <v>4601033</v>
      </c>
      <c r="L53" s="96">
        <f t="shared" si="33"/>
        <v>5357000</v>
      </c>
      <c r="M53" s="97">
        <f t="shared" si="33"/>
        <v>7264387</v>
      </c>
      <c r="N53" s="96">
        <f t="shared" si="33"/>
        <v>11558000</v>
      </c>
      <c r="O53" s="97">
        <f t="shared" si="33"/>
        <v>10055376</v>
      </c>
      <c r="P53" s="96">
        <f t="shared" si="27"/>
        <v>22832000</v>
      </c>
      <c r="Q53" s="97">
        <f t="shared" si="28"/>
        <v>21942675</v>
      </c>
      <c r="R53" s="52">
        <f t="shared" si="29"/>
        <v>115.75508680231472</v>
      </c>
      <c r="S53" s="53">
        <f t="shared" si="30"/>
        <v>38.420158507524448</v>
      </c>
      <c r="T53" s="52">
        <f>IF((+$E43+$E45+$E47+$E48+$E51) =0,0,(P53   /(+$E43+$E45+$E47+$E48+$E51) )*100)</f>
        <v>76.106666666666669</v>
      </c>
      <c r="U53" s="54">
        <f>IF((+$E43+$E45+$E47+$E48+$E51) =0,0,(Q53   /(+$E43+$E45+$E47+$E48+$E51) )*100)</f>
        <v>73.142250000000004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48654000</v>
      </c>
      <c r="C67" s="104">
        <f>SUM(C9:C14,C17:C23,C26:C29,C32,C35:C39,C42:C52,C55:C58,C61:C65)</f>
        <v>29157000</v>
      </c>
      <c r="D67" s="104"/>
      <c r="E67" s="104">
        <f t="shared" si="35"/>
        <v>77811000</v>
      </c>
      <c r="F67" s="105">
        <f t="shared" ref="F67:O67" si="43">SUM(F9:F14,F17:F23,F26:F29,F32,F35:F39,F42:F52,F55:F58,F61:F65)</f>
        <v>77811000</v>
      </c>
      <c r="G67" s="106">
        <f t="shared" si="43"/>
        <v>55680000</v>
      </c>
      <c r="H67" s="105">
        <f t="shared" si="43"/>
        <v>3724000</v>
      </c>
      <c r="I67" s="106">
        <f t="shared" si="43"/>
        <v>941986</v>
      </c>
      <c r="J67" s="105">
        <f t="shared" si="43"/>
        <v>7515000</v>
      </c>
      <c r="K67" s="106">
        <f t="shared" si="43"/>
        <v>7380933</v>
      </c>
      <c r="L67" s="105">
        <f t="shared" si="43"/>
        <v>11786000</v>
      </c>
      <c r="M67" s="106">
        <f t="shared" si="43"/>
        <v>15778533</v>
      </c>
      <c r="N67" s="105">
        <f t="shared" si="43"/>
        <v>12245000</v>
      </c>
      <c r="O67" s="106">
        <f t="shared" si="43"/>
        <v>15985437</v>
      </c>
      <c r="P67" s="105">
        <f t="shared" si="36"/>
        <v>35270000</v>
      </c>
      <c r="Q67" s="106">
        <f t="shared" si="37"/>
        <v>40086889</v>
      </c>
      <c r="R67" s="61">
        <f t="shared" si="38"/>
        <v>3.8944510436110642</v>
      </c>
      <c r="S67" s="62">
        <f t="shared" si="39"/>
        <v>1.3113006133079672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63.344109195402297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71.995131106321836</v>
      </c>
      <c r="V67" s="105">
        <f>SUM(V9:V14,V17:V23,V26:V29,V32,V35:V39,V42:V52,V55:V58,V61:V65)</f>
        <v>2895000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37367000</v>
      </c>
      <c r="C69" s="92">
        <v>-2499000</v>
      </c>
      <c r="D69" s="92"/>
      <c r="E69" s="92">
        <f>$B69      +$C69      +$D69</f>
        <v>34868000</v>
      </c>
      <c r="F69" s="93">
        <v>34868000</v>
      </c>
      <c r="G69" s="94">
        <v>34868000</v>
      </c>
      <c r="H69" s="93">
        <v>6391000</v>
      </c>
      <c r="I69" s="94">
        <v>5955910</v>
      </c>
      <c r="J69" s="93">
        <v>13659000</v>
      </c>
      <c r="K69" s="94">
        <v>12861656</v>
      </c>
      <c r="L69" s="93">
        <v>5481000</v>
      </c>
      <c r="M69" s="94">
        <v>9873687</v>
      </c>
      <c r="N69" s="93">
        <v>9337000</v>
      </c>
      <c r="O69" s="94">
        <v>6176746</v>
      </c>
      <c r="P69" s="93">
        <f>$H69      +$J69      +$L69      +$N69</f>
        <v>34868000</v>
      </c>
      <c r="Q69" s="94">
        <f>$I69      +$K69      +$M69      +$O69</f>
        <v>34867999</v>
      </c>
      <c r="R69" s="48">
        <f>IF(($L69      =0),0,((($N69      -$L69      )/$L69      )*100))</f>
        <v>70.352125524539318</v>
      </c>
      <c r="S69" s="49">
        <f>IF(($M69      =0),0,((($O69      -$M69      )/$M69      )*100))</f>
        <v>-37.442355626626608</v>
      </c>
      <c r="T69" s="48">
        <f>IF(($E69      =0),0,(($P69      /$E69      )*100))</f>
        <v>100</v>
      </c>
      <c r="U69" s="50">
        <f>IF(($E69      =0),0,(($Q69      /$E69      )*100))</f>
        <v>99.999997132040846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37367000</v>
      </c>
      <c r="C71" s="101">
        <f>SUM(C69:C70)</f>
        <v>-2499000</v>
      </c>
      <c r="D71" s="101"/>
      <c r="E71" s="101">
        <f>$B71      +$C71      +$D71</f>
        <v>34868000</v>
      </c>
      <c r="F71" s="102">
        <f t="shared" ref="F71:O71" si="44">SUM(F69:F70)</f>
        <v>34868000</v>
      </c>
      <c r="G71" s="103">
        <f t="shared" si="44"/>
        <v>34868000</v>
      </c>
      <c r="H71" s="102">
        <f t="shared" si="44"/>
        <v>6391000</v>
      </c>
      <c r="I71" s="103">
        <f t="shared" si="44"/>
        <v>5955910</v>
      </c>
      <c r="J71" s="102">
        <f t="shared" si="44"/>
        <v>13659000</v>
      </c>
      <c r="K71" s="103">
        <f t="shared" si="44"/>
        <v>12861656</v>
      </c>
      <c r="L71" s="102">
        <f t="shared" si="44"/>
        <v>5481000</v>
      </c>
      <c r="M71" s="103">
        <f t="shared" si="44"/>
        <v>9873687</v>
      </c>
      <c r="N71" s="102">
        <f t="shared" si="44"/>
        <v>9337000</v>
      </c>
      <c r="O71" s="103">
        <f t="shared" si="44"/>
        <v>6176746</v>
      </c>
      <c r="P71" s="102">
        <f>$H71      +$J71      +$L71      +$N71</f>
        <v>34868000</v>
      </c>
      <c r="Q71" s="103">
        <f>$I71      +$K71      +$M71      +$O71</f>
        <v>34867999</v>
      </c>
      <c r="R71" s="57">
        <f>IF(($L71      =0),0,((($N71      -$L71      )/$L71      )*100))</f>
        <v>70.352125524539318</v>
      </c>
      <c r="S71" s="58">
        <f>IF(($M71      =0),0,((($O71      -$M71      )/$M71      )*100))</f>
        <v>-37.442355626626608</v>
      </c>
      <c r="T71" s="57">
        <f>IF(($E69      =0),0,(($P69      /$E69      )*100))</f>
        <v>100</v>
      </c>
      <c r="U71" s="59">
        <f>IF($E69   =0,0,($Q69   /$E69 )*100)</f>
        <v>99.999997132040846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37367000</v>
      </c>
      <c r="C72" s="104">
        <f>SUM(C69:C70)</f>
        <v>-2499000</v>
      </c>
      <c r="D72" s="104"/>
      <c r="E72" s="104">
        <f>$B72      +$C72      +$D72</f>
        <v>34868000</v>
      </c>
      <c r="F72" s="105">
        <f t="shared" ref="F72:O72" si="45">SUM(F69:F70)</f>
        <v>34868000</v>
      </c>
      <c r="G72" s="106">
        <f t="shared" si="45"/>
        <v>34868000</v>
      </c>
      <c r="H72" s="105">
        <f t="shared" si="45"/>
        <v>6391000</v>
      </c>
      <c r="I72" s="106">
        <f t="shared" si="45"/>
        <v>5955910</v>
      </c>
      <c r="J72" s="105">
        <f t="shared" si="45"/>
        <v>13659000</v>
      </c>
      <c r="K72" s="106">
        <f t="shared" si="45"/>
        <v>12861656</v>
      </c>
      <c r="L72" s="105">
        <f t="shared" si="45"/>
        <v>5481000</v>
      </c>
      <c r="M72" s="106">
        <f t="shared" si="45"/>
        <v>9873687</v>
      </c>
      <c r="N72" s="105">
        <f t="shared" si="45"/>
        <v>9337000</v>
      </c>
      <c r="O72" s="106">
        <f t="shared" si="45"/>
        <v>6176746</v>
      </c>
      <c r="P72" s="105">
        <f>$H72      +$J72      +$L72      +$N72</f>
        <v>34868000</v>
      </c>
      <c r="Q72" s="106">
        <f>$I72      +$K72      +$M72      +$O72</f>
        <v>34867999</v>
      </c>
      <c r="R72" s="61">
        <f>IF(($L72      =0),0,((($N72      -$L72      )/$L72      )*100))</f>
        <v>70.352125524539318</v>
      </c>
      <c r="S72" s="62">
        <f>IF(($M72      =0),0,((($O72      -$M72      )/$M72      )*100))</f>
        <v>-37.442355626626608</v>
      </c>
      <c r="T72" s="61">
        <f>IF(($E69      =0),0,(($P69      /$E69      )*100))</f>
        <v>100</v>
      </c>
      <c r="U72" s="65">
        <f>IF($E69   =0,0,($Q69   /$E69 )*100)</f>
        <v>99.999997132040846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86021000</v>
      </c>
      <c r="C73" s="104">
        <f>SUM(C9:C14,C17:C23,C26:C29,C32,C35:C39,C42:C52,C55:C58,C61:C65,C69:C70)</f>
        <v>26658000</v>
      </c>
      <c r="D73" s="104"/>
      <c r="E73" s="104">
        <f>$B73      +$C73      +$D73</f>
        <v>112679000</v>
      </c>
      <c r="F73" s="105">
        <f t="shared" ref="F73:O73" si="46">SUM(F9:F14,F17:F23,F26:F29,F32,F35:F39,F42:F52,F55:F58,F61:F65,F69:F70)</f>
        <v>112679000</v>
      </c>
      <c r="G73" s="106">
        <f t="shared" si="46"/>
        <v>90548000</v>
      </c>
      <c r="H73" s="105">
        <f t="shared" si="46"/>
        <v>10115000</v>
      </c>
      <c r="I73" s="106">
        <f t="shared" si="46"/>
        <v>6897896</v>
      </c>
      <c r="J73" s="105">
        <f t="shared" si="46"/>
        <v>21174000</v>
      </c>
      <c r="K73" s="106">
        <f t="shared" si="46"/>
        <v>20242589</v>
      </c>
      <c r="L73" s="105">
        <f t="shared" si="46"/>
        <v>17267000</v>
      </c>
      <c r="M73" s="106">
        <f t="shared" si="46"/>
        <v>25652220</v>
      </c>
      <c r="N73" s="105">
        <f t="shared" si="46"/>
        <v>21582000</v>
      </c>
      <c r="O73" s="106">
        <f t="shared" si="46"/>
        <v>22162183</v>
      </c>
      <c r="P73" s="105">
        <f>$H73      +$J73      +$L73      +$N73</f>
        <v>70138000</v>
      </c>
      <c r="Q73" s="106">
        <f>$I73      +$K73      +$M73      +$O73</f>
        <v>74954888</v>
      </c>
      <c r="R73" s="61">
        <f>IF(($L73      =0),0,((($N73      -$L73      )/$L73      )*100))</f>
        <v>24.989865060520067</v>
      </c>
      <c r="S73" s="62">
        <f>IF(($M73      =0),0,((($O73      -$M73      )/$M73      )*100))</f>
        <v>-13.605204539802013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77.459469010911334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82.779175685824086</v>
      </c>
      <c r="V73" s="105">
        <f>SUM(V9:V14,V17:V23,V26:V29,V32,V35:V39,V42:V52,V55:V58,V61:V65,V69:V70)</f>
        <v>2895000</v>
      </c>
      <c r="W73" s="106">
        <f>SUM(W9:W14,W17:W23,W26:W29,W32,W35:W39,W42:W52,W55:W58,W61:W65,W69:W70)</f>
        <v>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159</v>
      </c>
    </row>
    <row r="117" spans="1:23" x14ac:dyDescent="0.2">
      <c r="A117" s="29" t="s">
        <v>160</v>
      </c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ksTfujC+MJ+KinLMSHSA+wpMqR1yRXnnDLXlzYUaCB421NbiXeMe5Vt5TlJ+LyzU5p8Q6bNpdpNW36cpMHwqxg==" saltValue="bZtJ4KU4as+HIRCFeev95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2400A8EBC024784A1C2355D0C68CE" ma:contentTypeVersion="" ma:contentTypeDescription="Create a new document." ma:contentTypeScope="" ma:versionID="30373b39843be6c89737bbaf984dcb9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A9D760A-051F-4984-9928-3715FC6F2CDE}"/>
</file>

<file path=customXml/itemProps2.xml><?xml version="1.0" encoding="utf-8"?>
<ds:datastoreItem xmlns:ds="http://schemas.openxmlformats.org/officeDocument/2006/customXml" ds:itemID="{8652DA40-7738-4A2C-9130-963301E36CC6}"/>
</file>

<file path=customXml/itemProps3.xml><?xml version="1.0" encoding="utf-8"?>
<ds:datastoreItem xmlns:ds="http://schemas.openxmlformats.org/officeDocument/2006/customXml" ds:itemID="{0DBB19E0-C95B-43A5-BBC0-336BF1E5A7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40</vt:i4>
      </vt:variant>
    </vt:vector>
  </HeadingPairs>
  <TitlesOfParts>
    <vt:vector size="80" baseType="lpstr">
      <vt:lpstr>Summary</vt:lpstr>
      <vt:lpstr>BUF</vt:lpstr>
      <vt:lpstr>NMA</vt:lpstr>
      <vt:lpstr>EC101</vt:lpstr>
      <vt:lpstr>EC102</vt:lpstr>
      <vt:lpstr>EC104</vt:lpstr>
      <vt:lpstr>EC105</vt:lpstr>
      <vt:lpstr>EC106</vt:lpstr>
      <vt:lpstr>EC108</vt:lpstr>
      <vt:lpstr>EC109</vt:lpstr>
      <vt:lpstr>DC10</vt:lpstr>
      <vt:lpstr>EC121</vt:lpstr>
      <vt:lpstr>EC122</vt:lpstr>
      <vt:lpstr>EC123</vt:lpstr>
      <vt:lpstr>EC124</vt:lpstr>
      <vt:lpstr>EC126</vt:lpstr>
      <vt:lpstr>EC129</vt:lpstr>
      <vt:lpstr>DC12</vt:lpstr>
      <vt:lpstr>EC131</vt:lpstr>
      <vt:lpstr>EC135</vt:lpstr>
      <vt:lpstr>EC136</vt:lpstr>
      <vt:lpstr>EC137</vt:lpstr>
      <vt:lpstr>EC138</vt:lpstr>
      <vt:lpstr>EC139</vt:lpstr>
      <vt:lpstr>DC13</vt:lpstr>
      <vt:lpstr>EC141</vt:lpstr>
      <vt:lpstr>EC142</vt:lpstr>
      <vt:lpstr>EC145</vt:lpstr>
      <vt:lpstr>DC14</vt:lpstr>
      <vt:lpstr>EC153</vt:lpstr>
      <vt:lpstr>EC154</vt:lpstr>
      <vt:lpstr>EC155</vt:lpstr>
      <vt:lpstr>EC156</vt:lpstr>
      <vt:lpstr>EC157</vt:lpstr>
      <vt:lpstr>DC15</vt:lpstr>
      <vt:lpstr>EC441</vt:lpstr>
      <vt:lpstr>EC442</vt:lpstr>
      <vt:lpstr>EC443</vt:lpstr>
      <vt:lpstr>EC444</vt:lpstr>
      <vt:lpstr>DC44</vt:lpstr>
      <vt:lpstr>BUF!Print_Area</vt:lpstr>
      <vt:lpstr>'DC10'!Print_Area</vt:lpstr>
      <vt:lpstr>'DC12'!Print_Area</vt:lpstr>
      <vt:lpstr>'DC13'!Print_Area</vt:lpstr>
      <vt:lpstr>'DC14'!Print_Area</vt:lpstr>
      <vt:lpstr>'DC15'!Print_Area</vt:lpstr>
      <vt:lpstr>'DC44'!Print_Area</vt:lpstr>
      <vt:lpstr>'EC101'!Print_Area</vt:lpstr>
      <vt:lpstr>'EC102'!Print_Area</vt:lpstr>
      <vt:lpstr>'EC104'!Print_Area</vt:lpstr>
      <vt:lpstr>'EC105'!Print_Area</vt:lpstr>
      <vt:lpstr>'EC106'!Print_Area</vt:lpstr>
      <vt:lpstr>'EC108'!Print_Area</vt:lpstr>
      <vt:lpstr>'EC109'!Print_Area</vt:lpstr>
      <vt:lpstr>'EC121'!Print_Area</vt:lpstr>
      <vt:lpstr>'EC122'!Print_Area</vt:lpstr>
      <vt:lpstr>'EC123'!Print_Area</vt:lpstr>
      <vt:lpstr>'EC124'!Print_Area</vt:lpstr>
      <vt:lpstr>'EC126'!Print_Area</vt:lpstr>
      <vt:lpstr>'EC129'!Print_Area</vt:lpstr>
      <vt:lpstr>'EC131'!Print_Area</vt:lpstr>
      <vt:lpstr>'EC135'!Print_Area</vt:lpstr>
      <vt:lpstr>'EC136'!Print_Area</vt:lpstr>
      <vt:lpstr>'EC137'!Print_Area</vt:lpstr>
      <vt:lpstr>'EC138'!Print_Area</vt:lpstr>
      <vt:lpstr>'EC139'!Print_Area</vt:lpstr>
      <vt:lpstr>'EC141'!Print_Area</vt:lpstr>
      <vt:lpstr>'EC142'!Print_Area</vt:lpstr>
      <vt:lpstr>'EC145'!Print_Area</vt:lpstr>
      <vt:lpstr>'EC153'!Print_Area</vt:lpstr>
      <vt:lpstr>'EC154'!Print_Area</vt:lpstr>
      <vt:lpstr>'EC155'!Print_Area</vt:lpstr>
      <vt:lpstr>'EC156'!Print_Area</vt:lpstr>
      <vt:lpstr>'EC157'!Print_Area</vt:lpstr>
      <vt:lpstr>'EC441'!Print_Area</vt:lpstr>
      <vt:lpstr>'EC442'!Print_Area</vt:lpstr>
      <vt:lpstr>'EC443'!Print_Area</vt:lpstr>
      <vt:lpstr>'EC444'!Print_Area</vt:lpstr>
      <vt:lpstr>NMA!Print_Area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2024-08-07T08:32:20Z</dcterms:created>
  <dcterms:modified xsi:type="dcterms:W3CDTF">2024-08-07T08:53:44Z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0x010100CC02400A8EBC024784A1C2355D0C68CE</vt:lpwstr>
  </property>
</Properties>
</file>