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4\Final New\"/>
    </mc:Choice>
  </mc:AlternateContent>
  <xr:revisionPtr revIDLastSave="0" documentId="8_{DA43C7E5-944F-428A-B3DE-DC8CA40606A7}" xr6:coauthVersionLast="47" xr6:coauthVersionMax="47" xr10:uidLastSave="{00000000-0000-0000-0000-000000000000}"/>
  <workbookProtection workbookAlgorithmName="SHA-512" workbookHashValue="njdwykV2U0YzcsFCOWfmkcvdzHaZWIFve7l8do7KMV6HuvllO7yr8IkLSwscV6hJW/WkaOJV+di5gYl27G+Iuw==" workbookSaltValue="uzTbZC7Rrxyu91SM4n83Vw==" workbookSpinCount="100000" lockStructure="1"/>
  <bookViews>
    <workbookView xWindow="28680" yWindow="-120" windowWidth="29040" windowHeight="16440" xr2:uid="{00000000-000D-0000-FFFF-FFFF00000000}"/>
  </bookViews>
  <sheets>
    <sheet name="Summary" sheetId="1" r:id="rId1"/>
    <sheet name="ETH" sheetId="2" r:id="rId2"/>
    <sheet name="KZN212" sheetId="3" r:id="rId3"/>
    <sheet name="KZN213" sheetId="4" r:id="rId4"/>
    <sheet name="KZN214" sheetId="5" r:id="rId5"/>
    <sheet name="KZN216" sheetId="6" r:id="rId6"/>
    <sheet name="DC21" sheetId="7" r:id="rId7"/>
    <sheet name="KZN221" sheetId="8" r:id="rId8"/>
    <sheet name="KZN222" sheetId="9" r:id="rId9"/>
    <sheet name="KZN223" sheetId="10" r:id="rId10"/>
    <sheet name="KZN224" sheetId="11" r:id="rId11"/>
    <sheet name="KZN225" sheetId="12" r:id="rId12"/>
    <sheet name="KZN226" sheetId="13" r:id="rId13"/>
    <sheet name="KZN227" sheetId="14" r:id="rId14"/>
    <sheet name="DC22" sheetId="15" r:id="rId15"/>
    <sheet name="KZN235" sheetId="16" r:id="rId16"/>
    <sheet name="KZN237" sheetId="17" r:id="rId17"/>
    <sheet name="KZN238" sheetId="18" r:id="rId18"/>
    <sheet name="DC23" sheetId="19" r:id="rId19"/>
    <sheet name="KZN241" sheetId="20" r:id="rId20"/>
    <sheet name="KZN242" sheetId="21" r:id="rId21"/>
    <sheet name="KZN244" sheetId="22" r:id="rId22"/>
    <sheet name="KZN245" sheetId="23" r:id="rId23"/>
    <sheet name="DC24" sheetId="24" r:id="rId24"/>
    <sheet name="KZN252" sheetId="25" r:id="rId25"/>
    <sheet name="KZN253" sheetId="26" r:id="rId26"/>
    <sheet name="KZN254" sheetId="27" r:id="rId27"/>
    <sheet name="DC25" sheetId="28" r:id="rId28"/>
    <sheet name="KZN261" sheetId="29" r:id="rId29"/>
    <sheet name="KZN262" sheetId="30" r:id="rId30"/>
    <sheet name="KZN263" sheetId="31" r:id="rId31"/>
    <sheet name="KZN265" sheetId="32" r:id="rId32"/>
    <sheet name="KZN266" sheetId="33" r:id="rId33"/>
    <sheet name="DC26" sheetId="34" r:id="rId34"/>
    <sheet name="KZN271" sheetId="35" r:id="rId35"/>
    <sheet name="KZN272" sheetId="36" r:id="rId36"/>
    <sheet name="KZN275" sheetId="37" r:id="rId37"/>
    <sheet name="KZN276" sheetId="38" r:id="rId38"/>
    <sheet name="DC27" sheetId="39" r:id="rId39"/>
    <sheet name="KZN281" sheetId="40" r:id="rId40"/>
    <sheet name="KZN282" sheetId="41" r:id="rId41"/>
    <sheet name="KZN284" sheetId="42" r:id="rId42"/>
    <sheet name="KZN285" sheetId="43" r:id="rId43"/>
    <sheet name="KZN286" sheetId="44" r:id="rId44"/>
    <sheet name="DC28" sheetId="45" r:id="rId45"/>
    <sheet name="KZN291" sheetId="46" r:id="rId46"/>
    <sheet name="KZN292" sheetId="47" r:id="rId47"/>
    <sheet name="KZN293" sheetId="48" r:id="rId48"/>
    <sheet name="KZN294" sheetId="49" r:id="rId49"/>
    <sheet name="DC29" sheetId="50" r:id="rId50"/>
    <sheet name="KZN433" sheetId="51" r:id="rId51"/>
    <sheet name="KZN434" sheetId="52" r:id="rId52"/>
    <sheet name="KZN435" sheetId="53" r:id="rId53"/>
    <sheet name="KZN436" sheetId="54" r:id="rId54"/>
    <sheet name="DC43" sheetId="55" r:id="rId55"/>
  </sheets>
  <definedNames>
    <definedName name="_xlnm.Print_Area" localSheetId="6">'DC21'!$A$1:$X$128</definedName>
    <definedName name="_xlnm.Print_Area" localSheetId="14">'DC22'!$A$1:$X$128</definedName>
    <definedName name="_xlnm.Print_Area" localSheetId="18">'DC23'!$A$1:$X$128</definedName>
    <definedName name="_xlnm.Print_Area" localSheetId="23">'DC24'!$A$1:$X$128</definedName>
    <definedName name="_xlnm.Print_Area" localSheetId="27">'DC25'!$A$1:$X$128</definedName>
    <definedName name="_xlnm.Print_Area" localSheetId="33">'DC26'!$A$1:$X$128</definedName>
    <definedName name="_xlnm.Print_Area" localSheetId="38">'DC27'!$A$1:$X$128</definedName>
    <definedName name="_xlnm.Print_Area" localSheetId="44">'DC28'!$A$1:$X$128</definedName>
    <definedName name="_xlnm.Print_Area" localSheetId="49">'DC29'!$A$1:$X$128</definedName>
    <definedName name="_xlnm.Print_Area" localSheetId="54">'DC43'!$A$1:$X$128</definedName>
    <definedName name="_xlnm.Print_Area" localSheetId="1">ETH!$A$1:$X$128</definedName>
    <definedName name="_xlnm.Print_Area" localSheetId="2">'KZN212'!$A$1:$X$128</definedName>
    <definedName name="_xlnm.Print_Area" localSheetId="3">'KZN213'!$A$1:$X$128</definedName>
    <definedName name="_xlnm.Print_Area" localSheetId="4">'KZN214'!$A$1:$X$128</definedName>
    <definedName name="_xlnm.Print_Area" localSheetId="5">'KZN216'!$A$1:$X$128</definedName>
    <definedName name="_xlnm.Print_Area" localSheetId="7">'KZN221'!$A$1:$X$128</definedName>
    <definedName name="_xlnm.Print_Area" localSheetId="8">'KZN222'!$A$1:$X$128</definedName>
    <definedName name="_xlnm.Print_Area" localSheetId="9">'KZN223'!$A$1:$X$128</definedName>
    <definedName name="_xlnm.Print_Area" localSheetId="10">'KZN224'!$A$1:$X$128</definedName>
    <definedName name="_xlnm.Print_Area" localSheetId="11">'KZN225'!$A$1:$X$128</definedName>
    <definedName name="_xlnm.Print_Area" localSheetId="12">'KZN226'!$A$1:$X$128</definedName>
    <definedName name="_xlnm.Print_Area" localSheetId="13">'KZN227'!$A$1:$X$128</definedName>
    <definedName name="_xlnm.Print_Area" localSheetId="15">'KZN235'!$A$1:$X$128</definedName>
    <definedName name="_xlnm.Print_Area" localSheetId="16">'KZN237'!$A$1:$X$128</definedName>
    <definedName name="_xlnm.Print_Area" localSheetId="17">'KZN238'!$A$1:$X$128</definedName>
    <definedName name="_xlnm.Print_Area" localSheetId="19">'KZN241'!$A$1:$X$128</definedName>
    <definedName name="_xlnm.Print_Area" localSheetId="20">'KZN242'!$A$1:$X$128</definedName>
    <definedName name="_xlnm.Print_Area" localSheetId="21">'KZN244'!$A$1:$X$128</definedName>
    <definedName name="_xlnm.Print_Area" localSheetId="22">'KZN245'!$A$1:$X$128</definedName>
    <definedName name="_xlnm.Print_Area" localSheetId="24">'KZN252'!$A$1:$X$128</definedName>
    <definedName name="_xlnm.Print_Area" localSheetId="25">'KZN253'!$A$1:$X$128</definedName>
    <definedName name="_xlnm.Print_Area" localSheetId="26">'KZN254'!$A$1:$X$128</definedName>
    <definedName name="_xlnm.Print_Area" localSheetId="28">'KZN261'!$A$1:$X$128</definedName>
    <definedName name="_xlnm.Print_Area" localSheetId="29">'KZN262'!$A$1:$X$128</definedName>
    <definedName name="_xlnm.Print_Area" localSheetId="30">'KZN263'!$A$1:$X$128</definedName>
    <definedName name="_xlnm.Print_Area" localSheetId="31">'KZN265'!$A$1:$X$128</definedName>
    <definedName name="_xlnm.Print_Area" localSheetId="32">'KZN266'!$A$1:$X$128</definedName>
    <definedName name="_xlnm.Print_Area" localSheetId="34">'KZN271'!$A$1:$X$128</definedName>
    <definedName name="_xlnm.Print_Area" localSheetId="35">'KZN272'!$A$1:$X$128</definedName>
    <definedName name="_xlnm.Print_Area" localSheetId="36">'KZN275'!$A$1:$X$128</definedName>
    <definedName name="_xlnm.Print_Area" localSheetId="37">'KZN276'!$A$1:$X$128</definedName>
    <definedName name="_xlnm.Print_Area" localSheetId="39">'KZN281'!$A$1:$X$128</definedName>
    <definedName name="_xlnm.Print_Area" localSheetId="40">'KZN282'!$A$1:$X$128</definedName>
    <definedName name="_xlnm.Print_Area" localSheetId="41">'KZN284'!$A$1:$X$128</definedName>
    <definedName name="_xlnm.Print_Area" localSheetId="42">'KZN285'!$A$1:$X$128</definedName>
    <definedName name="_xlnm.Print_Area" localSheetId="43">'KZN286'!$A$1:$X$128</definedName>
    <definedName name="_xlnm.Print_Area" localSheetId="45">'KZN291'!$A$1:$X$128</definedName>
    <definedName name="_xlnm.Print_Area" localSheetId="46">'KZN292'!$A$1:$X$128</definedName>
    <definedName name="_xlnm.Print_Area" localSheetId="47">'KZN293'!$A$1:$X$128</definedName>
    <definedName name="_xlnm.Print_Area" localSheetId="48">'KZN294'!$A$1:$X$128</definedName>
    <definedName name="_xlnm.Print_Area" localSheetId="50">'KZN433'!$A$1:$X$128</definedName>
    <definedName name="_xlnm.Print_Area" localSheetId="51">'KZN434'!$A$1:$X$128</definedName>
    <definedName name="_xlnm.Print_Area" localSheetId="52">'KZN435'!$A$1:$X$128</definedName>
    <definedName name="_xlnm.Print_Area" localSheetId="53">'KZN436'!$A$1:$X$128</definedName>
    <definedName name="_xlnm.Print_Area" localSheetId="0">Summary!$A$1:$X$128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14" i="2" l="1"/>
  <c r="V114" i="2"/>
  <c r="Q114" i="2"/>
  <c r="P114" i="2"/>
  <c r="O114" i="2"/>
  <c r="N114" i="2"/>
  <c r="M114" i="2"/>
  <c r="S114" i="2" s="1"/>
  <c r="L114" i="2"/>
  <c r="R114" i="2" s="1"/>
  <c r="K114" i="2"/>
  <c r="J114" i="2"/>
  <c r="I114" i="2"/>
  <c r="H114" i="2"/>
  <c r="G114" i="2"/>
  <c r="F114" i="2"/>
  <c r="E114" i="2"/>
  <c r="D114" i="2"/>
  <c r="C114" i="2"/>
  <c r="B114" i="2"/>
  <c r="Q113" i="2"/>
  <c r="P113" i="2"/>
  <c r="O113" i="2"/>
  <c r="N113" i="2"/>
  <c r="U112" i="2"/>
  <c r="T112" i="2"/>
  <c r="S112" i="2"/>
  <c r="R112" i="2"/>
  <c r="S111" i="2"/>
  <c r="R111" i="2"/>
  <c r="E111" i="2"/>
  <c r="U111" i="2" s="1"/>
  <c r="T110" i="2"/>
  <c r="S110" i="2"/>
  <c r="R110" i="2"/>
  <c r="E110" i="2"/>
  <c r="U110" i="2" s="1"/>
  <c r="S109" i="2"/>
  <c r="R109" i="2"/>
  <c r="E109" i="2"/>
  <c r="U109" i="2" s="1"/>
  <c r="S108" i="2"/>
  <c r="R108" i="2"/>
  <c r="E108" i="2"/>
  <c r="T108" i="2" s="1"/>
  <c r="S107" i="2"/>
  <c r="R107" i="2"/>
  <c r="E107" i="2"/>
  <c r="U107" i="2" s="1"/>
  <c r="S106" i="2"/>
  <c r="R106" i="2"/>
  <c r="E106" i="2"/>
  <c r="U106" i="2" s="1"/>
  <c r="T105" i="2"/>
  <c r="S105" i="2"/>
  <c r="R105" i="2"/>
  <c r="E105" i="2"/>
  <c r="U105" i="2" s="1"/>
  <c r="S104" i="2"/>
  <c r="R104" i="2"/>
  <c r="E104" i="2"/>
  <c r="S103" i="2"/>
  <c r="R103" i="2"/>
  <c r="E103" i="2"/>
  <c r="U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T100" i="2" s="1"/>
  <c r="S99" i="2"/>
  <c r="R99" i="2"/>
  <c r="E99" i="2"/>
  <c r="S98" i="2"/>
  <c r="R98" i="2"/>
  <c r="E98" i="2"/>
  <c r="U98" i="2" s="1"/>
  <c r="S97" i="2"/>
  <c r="R97" i="2"/>
  <c r="E97" i="2"/>
  <c r="U97" i="2" s="1"/>
  <c r="W96" i="2"/>
  <c r="W113" i="2" s="1"/>
  <c r="V96" i="2"/>
  <c r="V113" i="2" s="1"/>
  <c r="M96" i="2"/>
  <c r="M113" i="2" s="1"/>
  <c r="S113" i="2" s="1"/>
  <c r="L96" i="2"/>
  <c r="R96" i="2" s="1"/>
  <c r="K96" i="2"/>
  <c r="K113" i="2" s="1"/>
  <c r="J96" i="2"/>
  <c r="J113" i="2" s="1"/>
  <c r="I96" i="2"/>
  <c r="I113" i="2" s="1"/>
  <c r="H96" i="2"/>
  <c r="H113" i="2" s="1"/>
  <c r="G96" i="2"/>
  <c r="G113" i="2" s="1"/>
  <c r="F96" i="2"/>
  <c r="F113" i="2" s="1"/>
  <c r="D96" i="2"/>
  <c r="D113" i="2" s="1"/>
  <c r="C96" i="2"/>
  <c r="C113" i="2" s="1"/>
  <c r="B96" i="2"/>
  <c r="B113" i="2" s="1"/>
  <c r="W114" i="3"/>
  <c r="V114" i="3"/>
  <c r="Q114" i="3"/>
  <c r="P114" i="3"/>
  <c r="O114" i="3"/>
  <c r="N114" i="3"/>
  <c r="M114" i="3"/>
  <c r="S114" i="3" s="1"/>
  <c r="L114" i="3"/>
  <c r="R114" i="3" s="1"/>
  <c r="K114" i="3"/>
  <c r="J114" i="3"/>
  <c r="I114" i="3"/>
  <c r="H114" i="3"/>
  <c r="G114" i="3"/>
  <c r="F114" i="3"/>
  <c r="E114" i="3"/>
  <c r="T114" i="3" s="1"/>
  <c r="D114" i="3"/>
  <c r="C114" i="3"/>
  <c r="B114" i="3"/>
  <c r="Q113" i="3"/>
  <c r="P113" i="3"/>
  <c r="O113" i="3"/>
  <c r="N113" i="3"/>
  <c r="U112" i="3"/>
  <c r="T112" i="3"/>
  <c r="S112" i="3"/>
  <c r="R112" i="3"/>
  <c r="S111" i="3"/>
  <c r="R111" i="3"/>
  <c r="E111" i="3"/>
  <c r="T111" i="3" s="1"/>
  <c r="S110" i="3"/>
  <c r="R110" i="3"/>
  <c r="E110" i="3"/>
  <c r="S109" i="3"/>
  <c r="R109" i="3"/>
  <c r="E109" i="3"/>
  <c r="T109" i="3" s="1"/>
  <c r="S108" i="3"/>
  <c r="R108" i="3"/>
  <c r="E108" i="3"/>
  <c r="U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S104" i="3"/>
  <c r="R104" i="3"/>
  <c r="E104" i="3"/>
  <c r="U104" i="3" s="1"/>
  <c r="S103" i="3"/>
  <c r="R103" i="3"/>
  <c r="E103" i="3"/>
  <c r="S102" i="3"/>
  <c r="R102" i="3"/>
  <c r="E102" i="3"/>
  <c r="S101" i="3"/>
  <c r="R101" i="3"/>
  <c r="E101" i="3"/>
  <c r="T101" i="3" s="1"/>
  <c r="U100" i="3"/>
  <c r="S100" i="3"/>
  <c r="R100" i="3"/>
  <c r="E100" i="3"/>
  <c r="T100" i="3" s="1"/>
  <c r="S99" i="3"/>
  <c r="R99" i="3"/>
  <c r="E99" i="3"/>
  <c r="U99" i="3" s="1"/>
  <c r="S98" i="3"/>
  <c r="R98" i="3"/>
  <c r="E98" i="3"/>
  <c r="S97" i="3"/>
  <c r="R97" i="3"/>
  <c r="E97" i="3"/>
  <c r="W96" i="3"/>
  <c r="W113" i="3" s="1"/>
  <c r="V96" i="3"/>
  <c r="V113" i="3" s="1"/>
  <c r="M96" i="3"/>
  <c r="L96" i="3"/>
  <c r="K96" i="3"/>
  <c r="K113" i="3" s="1"/>
  <c r="J96" i="3"/>
  <c r="J113" i="3" s="1"/>
  <c r="I96" i="3"/>
  <c r="I113" i="3" s="1"/>
  <c r="H96" i="3"/>
  <c r="H113" i="3" s="1"/>
  <c r="G96" i="3"/>
  <c r="G113" i="3" s="1"/>
  <c r="F96" i="3"/>
  <c r="F113" i="3" s="1"/>
  <c r="D96" i="3"/>
  <c r="D113" i="3" s="1"/>
  <c r="C96" i="3"/>
  <c r="C113" i="3" s="1"/>
  <c r="B96" i="3"/>
  <c r="B113" i="3" s="1"/>
  <c r="W114" i="4"/>
  <c r="V114" i="4"/>
  <c r="Q114" i="4"/>
  <c r="P114" i="4"/>
  <c r="O114" i="4"/>
  <c r="N114" i="4"/>
  <c r="M114" i="4"/>
  <c r="S114" i="4" s="1"/>
  <c r="L114" i="4"/>
  <c r="R114" i="4" s="1"/>
  <c r="K114" i="4"/>
  <c r="J114" i="4"/>
  <c r="I114" i="4"/>
  <c r="H114" i="4"/>
  <c r="G114" i="4"/>
  <c r="F114" i="4"/>
  <c r="E114" i="4"/>
  <c r="U114" i="4" s="1"/>
  <c r="D114" i="4"/>
  <c r="C114" i="4"/>
  <c r="B114" i="4"/>
  <c r="Q113" i="4"/>
  <c r="P113" i="4"/>
  <c r="O113" i="4"/>
  <c r="N113" i="4"/>
  <c r="U112" i="4"/>
  <c r="T112" i="4"/>
  <c r="S112" i="4"/>
  <c r="R112" i="4"/>
  <c r="S111" i="4"/>
  <c r="R111" i="4"/>
  <c r="E111" i="4"/>
  <c r="S110" i="4"/>
  <c r="R110" i="4"/>
  <c r="E110" i="4"/>
  <c r="S109" i="4"/>
  <c r="R109" i="4"/>
  <c r="E109" i="4"/>
  <c r="U109" i="4" s="1"/>
  <c r="S108" i="4"/>
  <c r="R108" i="4"/>
  <c r="E108" i="4"/>
  <c r="U108" i="4" s="1"/>
  <c r="S107" i="4"/>
  <c r="R107" i="4"/>
  <c r="E107" i="4"/>
  <c r="U107" i="4" s="1"/>
  <c r="S106" i="4"/>
  <c r="R106" i="4"/>
  <c r="E106" i="4"/>
  <c r="S105" i="4"/>
  <c r="R105" i="4"/>
  <c r="E105" i="4"/>
  <c r="U105" i="4" s="1"/>
  <c r="S104" i="4"/>
  <c r="R104" i="4"/>
  <c r="E104" i="4"/>
  <c r="S103" i="4"/>
  <c r="R103" i="4"/>
  <c r="E103" i="4"/>
  <c r="U103" i="4" s="1"/>
  <c r="S102" i="4"/>
  <c r="R102" i="4"/>
  <c r="E102" i="4"/>
  <c r="S101" i="4"/>
  <c r="R101" i="4"/>
  <c r="E101" i="4"/>
  <c r="U101" i="4" s="1"/>
  <c r="S100" i="4"/>
  <c r="R100" i="4"/>
  <c r="E100" i="4"/>
  <c r="U100" i="4" s="1"/>
  <c r="S99" i="4"/>
  <c r="R99" i="4"/>
  <c r="E99" i="4"/>
  <c r="U99" i="4" s="1"/>
  <c r="S98" i="4"/>
  <c r="R98" i="4"/>
  <c r="E98" i="4"/>
  <c r="S97" i="4"/>
  <c r="R97" i="4"/>
  <c r="E97" i="4"/>
  <c r="U97" i="4" s="1"/>
  <c r="W96" i="4"/>
  <c r="W113" i="4" s="1"/>
  <c r="V96" i="4"/>
  <c r="V113" i="4" s="1"/>
  <c r="M96" i="4"/>
  <c r="S96" i="4" s="1"/>
  <c r="L96" i="4"/>
  <c r="R96" i="4" s="1"/>
  <c r="K96" i="4"/>
  <c r="K113" i="4" s="1"/>
  <c r="J96" i="4"/>
  <c r="J113" i="4" s="1"/>
  <c r="I96" i="4"/>
  <c r="I113" i="4" s="1"/>
  <c r="H96" i="4"/>
  <c r="H113" i="4" s="1"/>
  <c r="G96" i="4"/>
  <c r="G113" i="4" s="1"/>
  <c r="F96" i="4"/>
  <c r="F113" i="4" s="1"/>
  <c r="D96" i="4"/>
  <c r="D113" i="4" s="1"/>
  <c r="C96" i="4"/>
  <c r="C113" i="4" s="1"/>
  <c r="B96" i="4"/>
  <c r="B113" i="4" s="1"/>
  <c r="W114" i="5"/>
  <c r="V114" i="5"/>
  <c r="Q114" i="5"/>
  <c r="P114" i="5"/>
  <c r="O114" i="5"/>
  <c r="N114" i="5"/>
  <c r="M114" i="5"/>
  <c r="S114" i="5" s="1"/>
  <c r="L114" i="5"/>
  <c r="R114" i="5" s="1"/>
  <c r="K114" i="5"/>
  <c r="J114" i="5"/>
  <c r="I114" i="5"/>
  <c r="H114" i="5"/>
  <c r="G114" i="5"/>
  <c r="F114" i="5"/>
  <c r="E114" i="5"/>
  <c r="D114" i="5"/>
  <c r="C114" i="5"/>
  <c r="B114" i="5"/>
  <c r="Q113" i="5"/>
  <c r="P113" i="5"/>
  <c r="O113" i="5"/>
  <c r="N113" i="5"/>
  <c r="U112" i="5"/>
  <c r="T112" i="5"/>
  <c r="S112" i="5"/>
  <c r="R112" i="5"/>
  <c r="S111" i="5"/>
  <c r="R111" i="5"/>
  <c r="E111" i="5"/>
  <c r="S110" i="5"/>
  <c r="R110" i="5"/>
  <c r="E110" i="5"/>
  <c r="U110" i="5" s="1"/>
  <c r="S109" i="5"/>
  <c r="R109" i="5"/>
  <c r="E109" i="5"/>
  <c r="U109" i="5" s="1"/>
  <c r="T108" i="5"/>
  <c r="S108" i="5"/>
  <c r="R108" i="5"/>
  <c r="E108" i="5"/>
  <c r="U108" i="5" s="1"/>
  <c r="S107" i="5"/>
  <c r="R107" i="5"/>
  <c r="E107" i="5"/>
  <c r="S106" i="5"/>
  <c r="R106" i="5"/>
  <c r="E106" i="5"/>
  <c r="U106" i="5" s="1"/>
  <c r="S105" i="5"/>
  <c r="R105" i="5"/>
  <c r="E105" i="5"/>
  <c r="U105" i="5" s="1"/>
  <c r="S104" i="5"/>
  <c r="R104" i="5"/>
  <c r="E104" i="5"/>
  <c r="U104" i="5" s="1"/>
  <c r="S103" i="5"/>
  <c r="R103" i="5"/>
  <c r="E103" i="5"/>
  <c r="U103" i="5" s="1"/>
  <c r="S102" i="5"/>
  <c r="R102" i="5"/>
  <c r="E102" i="5"/>
  <c r="U102" i="5" s="1"/>
  <c r="S101" i="5"/>
  <c r="R101" i="5"/>
  <c r="E101" i="5"/>
  <c r="U101" i="5" s="1"/>
  <c r="T100" i="5"/>
  <c r="S100" i="5"/>
  <c r="R100" i="5"/>
  <c r="E100" i="5"/>
  <c r="U100" i="5" s="1"/>
  <c r="S99" i="5"/>
  <c r="R99" i="5"/>
  <c r="E99" i="5"/>
  <c r="S98" i="5"/>
  <c r="R98" i="5"/>
  <c r="E98" i="5"/>
  <c r="U98" i="5" s="1"/>
  <c r="S97" i="5"/>
  <c r="R97" i="5"/>
  <c r="E97" i="5"/>
  <c r="W96" i="5"/>
  <c r="W113" i="5" s="1"/>
  <c r="V96" i="5"/>
  <c r="V113" i="5" s="1"/>
  <c r="M96" i="5"/>
  <c r="S96" i="5" s="1"/>
  <c r="L96" i="5"/>
  <c r="L113" i="5" s="1"/>
  <c r="R113" i="5" s="1"/>
  <c r="K96" i="5"/>
  <c r="K113" i="5" s="1"/>
  <c r="J96" i="5"/>
  <c r="J113" i="5" s="1"/>
  <c r="I96" i="5"/>
  <c r="I113" i="5" s="1"/>
  <c r="H96" i="5"/>
  <c r="H113" i="5" s="1"/>
  <c r="G96" i="5"/>
  <c r="G113" i="5" s="1"/>
  <c r="F96" i="5"/>
  <c r="F113" i="5" s="1"/>
  <c r="D96" i="5"/>
  <c r="D113" i="5" s="1"/>
  <c r="C96" i="5"/>
  <c r="C113" i="5" s="1"/>
  <c r="B96" i="5"/>
  <c r="B113" i="5" s="1"/>
  <c r="W114" i="6"/>
  <c r="V114" i="6"/>
  <c r="S114" i="6"/>
  <c r="Q114" i="6"/>
  <c r="P114" i="6"/>
  <c r="O114" i="6"/>
  <c r="N114" i="6"/>
  <c r="M114" i="6"/>
  <c r="L114" i="6"/>
  <c r="R114" i="6" s="1"/>
  <c r="K114" i="6"/>
  <c r="J114" i="6"/>
  <c r="I114" i="6"/>
  <c r="H114" i="6"/>
  <c r="G114" i="6"/>
  <c r="F114" i="6"/>
  <c r="E114" i="6"/>
  <c r="U114" i="6" s="1"/>
  <c r="D114" i="6"/>
  <c r="C114" i="6"/>
  <c r="B114" i="6"/>
  <c r="Q113" i="6"/>
  <c r="P113" i="6"/>
  <c r="O113" i="6"/>
  <c r="N113" i="6"/>
  <c r="I113" i="6"/>
  <c r="U112" i="6"/>
  <c r="T112" i="6"/>
  <c r="S112" i="6"/>
  <c r="R112" i="6"/>
  <c r="S111" i="6"/>
  <c r="R111" i="6"/>
  <c r="E111" i="6"/>
  <c r="U111" i="6" s="1"/>
  <c r="S110" i="6"/>
  <c r="R110" i="6"/>
  <c r="E110" i="6"/>
  <c r="U110" i="6" s="1"/>
  <c r="S109" i="6"/>
  <c r="R109" i="6"/>
  <c r="E109" i="6"/>
  <c r="S108" i="6"/>
  <c r="R108" i="6"/>
  <c r="E108" i="6"/>
  <c r="S107" i="6"/>
  <c r="R107" i="6"/>
  <c r="E107" i="6"/>
  <c r="S106" i="6"/>
  <c r="R106" i="6"/>
  <c r="E106" i="6"/>
  <c r="T106" i="6" s="1"/>
  <c r="S105" i="6"/>
  <c r="R105" i="6"/>
  <c r="E105" i="6"/>
  <c r="U105" i="6" s="1"/>
  <c r="U104" i="6"/>
  <c r="S104" i="6"/>
  <c r="R104" i="6"/>
  <c r="E104" i="6"/>
  <c r="T104" i="6" s="1"/>
  <c r="S103" i="6"/>
  <c r="R103" i="6"/>
  <c r="E103" i="6"/>
  <c r="U103" i="6" s="1"/>
  <c r="S102" i="6"/>
  <c r="R102" i="6"/>
  <c r="E102" i="6"/>
  <c r="U102" i="6" s="1"/>
  <c r="S101" i="6"/>
  <c r="R101" i="6"/>
  <c r="E101" i="6"/>
  <c r="S100" i="6"/>
  <c r="R100" i="6"/>
  <c r="E100" i="6"/>
  <c r="U99" i="6"/>
  <c r="S99" i="6"/>
  <c r="R99" i="6"/>
  <c r="E99" i="6"/>
  <c r="T99" i="6" s="1"/>
  <c r="S98" i="6"/>
  <c r="R98" i="6"/>
  <c r="E98" i="6"/>
  <c r="S97" i="6"/>
  <c r="R97" i="6"/>
  <c r="E97" i="6"/>
  <c r="U97" i="6" s="1"/>
  <c r="W96" i="6"/>
  <c r="W113" i="6" s="1"/>
  <c r="V96" i="6"/>
  <c r="V113" i="6" s="1"/>
  <c r="M96" i="6"/>
  <c r="S96" i="6" s="1"/>
  <c r="L96" i="6"/>
  <c r="K96" i="6"/>
  <c r="K113" i="6" s="1"/>
  <c r="J96" i="6"/>
  <c r="J113" i="6" s="1"/>
  <c r="I96" i="6"/>
  <c r="H96" i="6"/>
  <c r="H113" i="6" s="1"/>
  <c r="G96" i="6"/>
  <c r="G113" i="6" s="1"/>
  <c r="F96" i="6"/>
  <c r="F113" i="6" s="1"/>
  <c r="D96" i="6"/>
  <c r="D113" i="6" s="1"/>
  <c r="C96" i="6"/>
  <c r="C113" i="6" s="1"/>
  <c r="B96" i="6"/>
  <c r="B113" i="6" s="1"/>
  <c r="W114" i="7"/>
  <c r="V114" i="7"/>
  <c r="Q114" i="7"/>
  <c r="P114" i="7"/>
  <c r="O114" i="7"/>
  <c r="N114" i="7"/>
  <c r="M114" i="7"/>
  <c r="S114" i="7" s="1"/>
  <c r="L114" i="7"/>
  <c r="R114" i="7" s="1"/>
  <c r="K114" i="7"/>
  <c r="J114" i="7"/>
  <c r="I114" i="7"/>
  <c r="H114" i="7"/>
  <c r="G114" i="7"/>
  <c r="F114" i="7"/>
  <c r="E114" i="7"/>
  <c r="U114" i="7" s="1"/>
  <c r="D114" i="7"/>
  <c r="C114" i="7"/>
  <c r="B114" i="7"/>
  <c r="Q113" i="7"/>
  <c r="P113" i="7"/>
  <c r="O113" i="7"/>
  <c r="N113" i="7"/>
  <c r="U112" i="7"/>
  <c r="T112" i="7"/>
  <c r="S112" i="7"/>
  <c r="R112" i="7"/>
  <c r="S111" i="7"/>
  <c r="R111" i="7"/>
  <c r="E111" i="7"/>
  <c r="U111" i="7" s="1"/>
  <c r="S110" i="7"/>
  <c r="R110" i="7"/>
  <c r="E110" i="7"/>
  <c r="T110" i="7" s="1"/>
  <c r="S109" i="7"/>
  <c r="R109" i="7"/>
  <c r="E109" i="7"/>
  <c r="S108" i="7"/>
  <c r="R108" i="7"/>
  <c r="E108" i="7"/>
  <c r="T108" i="7" s="1"/>
  <c r="S107" i="7"/>
  <c r="R107" i="7"/>
  <c r="E107" i="7"/>
  <c r="S106" i="7"/>
  <c r="R106" i="7"/>
  <c r="E106" i="7"/>
  <c r="U106" i="7" s="1"/>
  <c r="S105" i="7"/>
  <c r="R105" i="7"/>
  <c r="E105" i="7"/>
  <c r="S104" i="7"/>
  <c r="R104" i="7"/>
  <c r="E104" i="7"/>
  <c r="U104" i="7" s="1"/>
  <c r="S103" i="7"/>
  <c r="R103" i="7"/>
  <c r="E103" i="7"/>
  <c r="U103" i="7" s="1"/>
  <c r="S102" i="7"/>
  <c r="R102" i="7"/>
  <c r="E102" i="7"/>
  <c r="U102" i="7" s="1"/>
  <c r="S101" i="7"/>
  <c r="R101" i="7"/>
  <c r="E101" i="7"/>
  <c r="S100" i="7"/>
  <c r="R100" i="7"/>
  <c r="E100" i="7"/>
  <c r="T100" i="7" s="1"/>
  <c r="S99" i="7"/>
  <c r="R99" i="7"/>
  <c r="E99" i="7"/>
  <c r="S98" i="7"/>
  <c r="R98" i="7"/>
  <c r="E98" i="7"/>
  <c r="U98" i="7" s="1"/>
  <c r="S97" i="7"/>
  <c r="R97" i="7"/>
  <c r="E97" i="7"/>
  <c r="W96" i="7"/>
  <c r="W113" i="7" s="1"/>
  <c r="V96" i="7"/>
  <c r="V113" i="7" s="1"/>
  <c r="M96" i="7"/>
  <c r="M113" i="7" s="1"/>
  <c r="S113" i="7" s="1"/>
  <c r="L96" i="7"/>
  <c r="R96" i="7" s="1"/>
  <c r="K96" i="7"/>
  <c r="K113" i="7" s="1"/>
  <c r="J96" i="7"/>
  <c r="J113" i="7" s="1"/>
  <c r="I96" i="7"/>
  <c r="I113" i="7" s="1"/>
  <c r="H96" i="7"/>
  <c r="H113" i="7" s="1"/>
  <c r="G96" i="7"/>
  <c r="G113" i="7" s="1"/>
  <c r="F96" i="7"/>
  <c r="F113" i="7" s="1"/>
  <c r="D96" i="7"/>
  <c r="D113" i="7" s="1"/>
  <c r="C96" i="7"/>
  <c r="C113" i="7" s="1"/>
  <c r="B96" i="7"/>
  <c r="B113" i="7" s="1"/>
  <c r="W114" i="8"/>
  <c r="V114" i="8"/>
  <c r="Q114" i="8"/>
  <c r="P114" i="8"/>
  <c r="O114" i="8"/>
  <c r="N114" i="8"/>
  <c r="M114" i="8"/>
  <c r="S114" i="8" s="1"/>
  <c r="L114" i="8"/>
  <c r="R114" i="8" s="1"/>
  <c r="K114" i="8"/>
  <c r="J114" i="8"/>
  <c r="I114" i="8"/>
  <c r="H114" i="8"/>
  <c r="G114" i="8"/>
  <c r="F114" i="8"/>
  <c r="E114" i="8"/>
  <c r="U114" i="8" s="1"/>
  <c r="D114" i="8"/>
  <c r="C114" i="8"/>
  <c r="B114" i="8"/>
  <c r="Q113" i="8"/>
  <c r="P113" i="8"/>
  <c r="O113" i="8"/>
  <c r="N113" i="8"/>
  <c r="L113" i="8"/>
  <c r="R113" i="8" s="1"/>
  <c r="U112" i="8"/>
  <c r="T112" i="8"/>
  <c r="S112" i="8"/>
  <c r="R112" i="8"/>
  <c r="S111" i="8"/>
  <c r="R111" i="8"/>
  <c r="E111" i="8"/>
  <c r="S110" i="8"/>
  <c r="R110" i="8"/>
  <c r="E110" i="8"/>
  <c r="S109" i="8"/>
  <c r="R109" i="8"/>
  <c r="E109" i="8"/>
  <c r="S108" i="8"/>
  <c r="R108" i="8"/>
  <c r="E108" i="8"/>
  <c r="S107" i="8"/>
  <c r="R107" i="8"/>
  <c r="E107" i="8"/>
  <c r="U107" i="8" s="1"/>
  <c r="S106" i="8"/>
  <c r="R106" i="8"/>
  <c r="E106" i="8"/>
  <c r="S105" i="8"/>
  <c r="R105" i="8"/>
  <c r="E105" i="8"/>
  <c r="U105" i="8" s="1"/>
  <c r="S104" i="8"/>
  <c r="R104" i="8"/>
  <c r="E104" i="8"/>
  <c r="U104" i="8" s="1"/>
  <c r="S103" i="8"/>
  <c r="R103" i="8"/>
  <c r="E103" i="8"/>
  <c r="S102" i="8"/>
  <c r="R102" i="8"/>
  <c r="E102" i="8"/>
  <c r="S101" i="8"/>
  <c r="R101" i="8"/>
  <c r="E101" i="8"/>
  <c r="T101" i="8" s="1"/>
  <c r="S100" i="8"/>
  <c r="R100" i="8"/>
  <c r="E100" i="8"/>
  <c r="U100" i="8" s="1"/>
  <c r="S99" i="8"/>
  <c r="R99" i="8"/>
  <c r="E99" i="8"/>
  <c r="U99" i="8" s="1"/>
  <c r="S98" i="8"/>
  <c r="R98" i="8"/>
  <c r="E98" i="8"/>
  <c r="U98" i="8" s="1"/>
  <c r="S97" i="8"/>
  <c r="R97" i="8"/>
  <c r="E97" i="8"/>
  <c r="U97" i="8" s="1"/>
  <c r="W96" i="8"/>
  <c r="W113" i="8" s="1"/>
  <c r="V96" i="8"/>
  <c r="V113" i="8" s="1"/>
  <c r="M96" i="8"/>
  <c r="L96" i="8"/>
  <c r="R96" i="8" s="1"/>
  <c r="K96" i="8"/>
  <c r="K113" i="8" s="1"/>
  <c r="J96" i="8"/>
  <c r="J113" i="8" s="1"/>
  <c r="I96" i="8"/>
  <c r="I113" i="8" s="1"/>
  <c r="H96" i="8"/>
  <c r="H113" i="8" s="1"/>
  <c r="G96" i="8"/>
  <c r="G113" i="8" s="1"/>
  <c r="F96" i="8"/>
  <c r="F113" i="8" s="1"/>
  <c r="D96" i="8"/>
  <c r="D113" i="8" s="1"/>
  <c r="C96" i="8"/>
  <c r="C113" i="8" s="1"/>
  <c r="B96" i="8"/>
  <c r="B113" i="8" s="1"/>
  <c r="W114" i="9"/>
  <c r="V114" i="9"/>
  <c r="Q114" i="9"/>
  <c r="P114" i="9"/>
  <c r="O114" i="9"/>
  <c r="N114" i="9"/>
  <c r="M114" i="9"/>
  <c r="S114" i="9" s="1"/>
  <c r="L114" i="9"/>
  <c r="R114" i="9" s="1"/>
  <c r="K114" i="9"/>
  <c r="J114" i="9"/>
  <c r="I114" i="9"/>
  <c r="H114" i="9"/>
  <c r="G114" i="9"/>
  <c r="F114" i="9"/>
  <c r="E114" i="9"/>
  <c r="U114" i="9" s="1"/>
  <c r="D114" i="9"/>
  <c r="C114" i="9"/>
  <c r="B114" i="9"/>
  <c r="Q113" i="9"/>
  <c r="P113" i="9"/>
  <c r="O113" i="9"/>
  <c r="N113" i="9"/>
  <c r="U112" i="9"/>
  <c r="T112" i="9"/>
  <c r="S112" i="9"/>
  <c r="R112" i="9"/>
  <c r="S111" i="9"/>
  <c r="R111" i="9"/>
  <c r="E111" i="9"/>
  <c r="S110" i="9"/>
  <c r="R110" i="9"/>
  <c r="E110" i="9"/>
  <c r="T110" i="9" s="1"/>
  <c r="S109" i="9"/>
  <c r="R109" i="9"/>
  <c r="E109" i="9"/>
  <c r="T109" i="9" s="1"/>
  <c r="S108" i="9"/>
  <c r="R108" i="9"/>
  <c r="E108" i="9"/>
  <c r="U108" i="9" s="1"/>
  <c r="S107" i="9"/>
  <c r="R107" i="9"/>
  <c r="E107" i="9"/>
  <c r="T107" i="9" s="1"/>
  <c r="S106" i="9"/>
  <c r="R106" i="9"/>
  <c r="E106" i="9"/>
  <c r="U106" i="9" s="1"/>
  <c r="S105" i="9"/>
  <c r="R105" i="9"/>
  <c r="E105" i="9"/>
  <c r="U105" i="9" s="1"/>
  <c r="S104" i="9"/>
  <c r="R104" i="9"/>
  <c r="E104" i="9"/>
  <c r="T104" i="9" s="1"/>
  <c r="S103" i="9"/>
  <c r="R103" i="9"/>
  <c r="E103" i="9"/>
  <c r="S102" i="9"/>
  <c r="R102" i="9"/>
  <c r="E102" i="9"/>
  <c r="T102" i="9" s="1"/>
  <c r="S101" i="9"/>
  <c r="R101" i="9"/>
  <c r="E101" i="9"/>
  <c r="S100" i="9"/>
  <c r="R100" i="9"/>
  <c r="E100" i="9"/>
  <c r="U100" i="9" s="1"/>
  <c r="S99" i="9"/>
  <c r="R99" i="9"/>
  <c r="E99" i="9"/>
  <c r="S98" i="9"/>
  <c r="R98" i="9"/>
  <c r="E98" i="9"/>
  <c r="U98" i="9" s="1"/>
  <c r="S97" i="9"/>
  <c r="R97" i="9"/>
  <c r="E97" i="9"/>
  <c r="U97" i="9" s="1"/>
  <c r="W96" i="9"/>
  <c r="W113" i="9" s="1"/>
  <c r="V96" i="9"/>
  <c r="V113" i="9" s="1"/>
  <c r="M96" i="9"/>
  <c r="S96" i="9" s="1"/>
  <c r="L96" i="9"/>
  <c r="R96" i="9" s="1"/>
  <c r="K96" i="9"/>
  <c r="K113" i="9" s="1"/>
  <c r="J96" i="9"/>
  <c r="J113" i="9" s="1"/>
  <c r="I96" i="9"/>
  <c r="I113" i="9" s="1"/>
  <c r="H96" i="9"/>
  <c r="H113" i="9" s="1"/>
  <c r="G96" i="9"/>
  <c r="G113" i="9" s="1"/>
  <c r="F96" i="9"/>
  <c r="F113" i="9" s="1"/>
  <c r="D96" i="9"/>
  <c r="D113" i="9" s="1"/>
  <c r="C96" i="9"/>
  <c r="C113" i="9" s="1"/>
  <c r="B96" i="9"/>
  <c r="B113" i="9" s="1"/>
  <c r="W114" i="10"/>
  <c r="V114" i="10"/>
  <c r="R114" i="10"/>
  <c r="Q114" i="10"/>
  <c r="P114" i="10"/>
  <c r="O114" i="10"/>
  <c r="N114" i="10"/>
  <c r="M114" i="10"/>
  <c r="S114" i="10" s="1"/>
  <c r="L114" i="10"/>
  <c r="K114" i="10"/>
  <c r="J114" i="10"/>
  <c r="I114" i="10"/>
  <c r="H114" i="10"/>
  <c r="G114" i="10"/>
  <c r="F114" i="10"/>
  <c r="E114" i="10"/>
  <c r="U114" i="10" s="1"/>
  <c r="D114" i="10"/>
  <c r="C114" i="10"/>
  <c r="B114" i="10"/>
  <c r="V113" i="10"/>
  <c r="Q113" i="10"/>
  <c r="P113" i="10"/>
  <c r="O113" i="10"/>
  <c r="N113" i="10"/>
  <c r="U112" i="10"/>
  <c r="T112" i="10"/>
  <c r="S112" i="10"/>
  <c r="R112" i="10"/>
  <c r="S111" i="10"/>
  <c r="R111" i="10"/>
  <c r="E111" i="10"/>
  <c r="T111" i="10" s="1"/>
  <c r="S110" i="10"/>
  <c r="R110" i="10"/>
  <c r="E110" i="10"/>
  <c r="U110" i="10" s="1"/>
  <c r="S109" i="10"/>
  <c r="R109" i="10"/>
  <c r="E109" i="10"/>
  <c r="U109" i="10" s="1"/>
  <c r="S108" i="10"/>
  <c r="R108" i="10"/>
  <c r="E108" i="10"/>
  <c r="U108" i="10" s="1"/>
  <c r="S107" i="10"/>
  <c r="R107" i="10"/>
  <c r="E107" i="10"/>
  <c r="S106" i="10"/>
  <c r="R106" i="10"/>
  <c r="E106" i="10"/>
  <c r="U106" i="10" s="1"/>
  <c r="S105" i="10"/>
  <c r="R105" i="10"/>
  <c r="E105" i="10"/>
  <c r="U105" i="10" s="1"/>
  <c r="S104" i="10"/>
  <c r="R104" i="10"/>
  <c r="E104" i="10"/>
  <c r="S103" i="10"/>
  <c r="R103" i="10"/>
  <c r="E103" i="10"/>
  <c r="T103" i="10" s="1"/>
  <c r="S102" i="10"/>
  <c r="R102" i="10"/>
  <c r="E102" i="10"/>
  <c r="S101" i="10"/>
  <c r="R101" i="10"/>
  <c r="E101" i="10"/>
  <c r="U101" i="10" s="1"/>
  <c r="S100" i="10"/>
  <c r="R100" i="10"/>
  <c r="E100" i="10"/>
  <c r="T100" i="10" s="1"/>
  <c r="S99" i="10"/>
  <c r="R99" i="10"/>
  <c r="E99" i="10"/>
  <c r="S98" i="10"/>
  <c r="R98" i="10"/>
  <c r="E98" i="10"/>
  <c r="U98" i="10" s="1"/>
  <c r="S97" i="10"/>
  <c r="R97" i="10"/>
  <c r="E97" i="10"/>
  <c r="W96" i="10"/>
  <c r="W113" i="10" s="1"/>
  <c r="V96" i="10"/>
  <c r="M96" i="10"/>
  <c r="M113" i="10" s="1"/>
  <c r="S113" i="10" s="1"/>
  <c r="L96" i="10"/>
  <c r="L113" i="10" s="1"/>
  <c r="R113" i="10" s="1"/>
  <c r="K96" i="10"/>
  <c r="K113" i="10" s="1"/>
  <c r="J96" i="10"/>
  <c r="J113" i="10" s="1"/>
  <c r="I96" i="10"/>
  <c r="I113" i="10" s="1"/>
  <c r="H96" i="10"/>
  <c r="H113" i="10" s="1"/>
  <c r="G96" i="10"/>
  <c r="G113" i="10" s="1"/>
  <c r="F96" i="10"/>
  <c r="F113" i="10" s="1"/>
  <c r="D96" i="10"/>
  <c r="D113" i="10" s="1"/>
  <c r="C96" i="10"/>
  <c r="C113" i="10" s="1"/>
  <c r="B96" i="10"/>
  <c r="B113" i="10" s="1"/>
  <c r="W114" i="11"/>
  <c r="V114" i="11"/>
  <c r="Q114" i="11"/>
  <c r="P114" i="11"/>
  <c r="O114" i="11"/>
  <c r="N114" i="11"/>
  <c r="M114" i="11"/>
  <c r="S114" i="11" s="1"/>
  <c r="L114" i="11"/>
  <c r="R114" i="11" s="1"/>
  <c r="K114" i="11"/>
  <c r="J114" i="11"/>
  <c r="I114" i="11"/>
  <c r="H114" i="11"/>
  <c r="G114" i="11"/>
  <c r="F114" i="11"/>
  <c r="E114" i="11"/>
  <c r="T114" i="11" s="1"/>
  <c r="D114" i="11"/>
  <c r="C114" i="11"/>
  <c r="B114" i="11"/>
  <c r="S113" i="11"/>
  <c r="Q113" i="11"/>
  <c r="P113" i="11"/>
  <c r="O113" i="11"/>
  <c r="N113" i="11"/>
  <c r="U112" i="11"/>
  <c r="T112" i="11"/>
  <c r="S112" i="11"/>
  <c r="R112" i="11"/>
  <c r="S111" i="11"/>
  <c r="R111" i="11"/>
  <c r="E111" i="11"/>
  <c r="S110" i="11"/>
  <c r="R110" i="11"/>
  <c r="E110" i="11"/>
  <c r="U110" i="11" s="1"/>
  <c r="S109" i="11"/>
  <c r="R109" i="11"/>
  <c r="E109" i="11"/>
  <c r="S108" i="11"/>
  <c r="R108" i="11"/>
  <c r="E108" i="11"/>
  <c r="S107" i="11"/>
  <c r="R107" i="11"/>
  <c r="E107" i="11"/>
  <c r="U107" i="11" s="1"/>
  <c r="S106" i="11"/>
  <c r="R106" i="11"/>
  <c r="E106" i="11"/>
  <c r="U106" i="11" s="1"/>
  <c r="S105" i="11"/>
  <c r="R105" i="11"/>
  <c r="E105" i="11"/>
  <c r="S104" i="11"/>
  <c r="R104" i="11"/>
  <c r="E104" i="11"/>
  <c r="S103" i="11"/>
  <c r="R103" i="11"/>
  <c r="E103" i="11"/>
  <c r="S102" i="11"/>
  <c r="R102" i="11"/>
  <c r="E102" i="11"/>
  <c r="U102" i="11" s="1"/>
  <c r="S101" i="11"/>
  <c r="R101" i="11"/>
  <c r="E101" i="11"/>
  <c r="S100" i="11"/>
  <c r="R100" i="11"/>
  <c r="E100" i="11"/>
  <c r="S99" i="11"/>
  <c r="R99" i="11"/>
  <c r="E99" i="11"/>
  <c r="U99" i="11" s="1"/>
  <c r="T98" i="11"/>
  <c r="S98" i="11"/>
  <c r="R98" i="11"/>
  <c r="E98" i="11"/>
  <c r="U98" i="11" s="1"/>
  <c r="S97" i="11"/>
  <c r="R97" i="11"/>
  <c r="E97" i="11"/>
  <c r="W96" i="11"/>
  <c r="W113" i="11" s="1"/>
  <c r="V96" i="11"/>
  <c r="V113" i="11" s="1"/>
  <c r="S96" i="11"/>
  <c r="M96" i="11"/>
  <c r="M113" i="11" s="1"/>
  <c r="L96" i="11"/>
  <c r="K96" i="11"/>
  <c r="K113" i="11" s="1"/>
  <c r="J96" i="11"/>
  <c r="J113" i="11" s="1"/>
  <c r="I96" i="11"/>
  <c r="I113" i="11" s="1"/>
  <c r="H96" i="11"/>
  <c r="H113" i="11" s="1"/>
  <c r="G96" i="11"/>
  <c r="G113" i="11" s="1"/>
  <c r="F96" i="11"/>
  <c r="F113" i="11" s="1"/>
  <c r="D96" i="11"/>
  <c r="D113" i="11" s="1"/>
  <c r="C96" i="11"/>
  <c r="C113" i="11" s="1"/>
  <c r="B96" i="11"/>
  <c r="B113" i="11" s="1"/>
  <c r="W114" i="12"/>
  <c r="V114" i="12"/>
  <c r="R114" i="12"/>
  <c r="Q114" i="12"/>
  <c r="P114" i="12"/>
  <c r="O114" i="12"/>
  <c r="N114" i="12"/>
  <c r="M114" i="12"/>
  <c r="S114" i="12" s="1"/>
  <c r="L114" i="12"/>
  <c r="K114" i="12"/>
  <c r="J114" i="12"/>
  <c r="I114" i="12"/>
  <c r="H114" i="12"/>
  <c r="G114" i="12"/>
  <c r="F114" i="12"/>
  <c r="E114" i="12"/>
  <c r="U114" i="12" s="1"/>
  <c r="D114" i="12"/>
  <c r="C114" i="12"/>
  <c r="B114" i="12"/>
  <c r="Q113" i="12"/>
  <c r="P113" i="12"/>
  <c r="O113" i="12"/>
  <c r="N113" i="12"/>
  <c r="U112" i="12"/>
  <c r="T112" i="12"/>
  <c r="S112" i="12"/>
  <c r="R112" i="12"/>
  <c r="S111" i="12"/>
  <c r="R111" i="12"/>
  <c r="E111" i="12"/>
  <c r="U111" i="12" s="1"/>
  <c r="S110" i="12"/>
  <c r="R110" i="12"/>
  <c r="E110" i="12"/>
  <c r="T110" i="12" s="1"/>
  <c r="S109" i="12"/>
  <c r="R109" i="12"/>
  <c r="E109" i="12"/>
  <c r="S108" i="12"/>
  <c r="R108" i="12"/>
  <c r="E108" i="12"/>
  <c r="U108" i="12" s="1"/>
  <c r="S107" i="12"/>
  <c r="R107" i="12"/>
  <c r="E107" i="12"/>
  <c r="T107" i="12" s="1"/>
  <c r="S106" i="12"/>
  <c r="R106" i="12"/>
  <c r="E106" i="12"/>
  <c r="S105" i="12"/>
  <c r="R105" i="12"/>
  <c r="E105" i="12"/>
  <c r="T105" i="12" s="1"/>
  <c r="S104" i="12"/>
  <c r="R104" i="12"/>
  <c r="E104" i="12"/>
  <c r="S103" i="12"/>
  <c r="R103" i="12"/>
  <c r="E103" i="12"/>
  <c r="U103" i="12" s="1"/>
  <c r="S102" i="12"/>
  <c r="R102" i="12"/>
  <c r="E102" i="12"/>
  <c r="S101" i="12"/>
  <c r="R101" i="12"/>
  <c r="E101" i="12"/>
  <c r="S100" i="12"/>
  <c r="R100" i="12"/>
  <c r="E100" i="12"/>
  <c r="U99" i="12"/>
  <c r="T99" i="12"/>
  <c r="S99" i="12"/>
  <c r="R99" i="12"/>
  <c r="E99" i="12"/>
  <c r="S98" i="12"/>
  <c r="R98" i="12"/>
  <c r="E98" i="12"/>
  <c r="S97" i="12"/>
  <c r="R97" i="12"/>
  <c r="E97" i="12"/>
  <c r="W96" i="12"/>
  <c r="W113" i="12" s="1"/>
  <c r="V96" i="12"/>
  <c r="V113" i="12" s="1"/>
  <c r="M96" i="12"/>
  <c r="S96" i="12" s="1"/>
  <c r="L96" i="12"/>
  <c r="K96" i="12"/>
  <c r="K113" i="12" s="1"/>
  <c r="J96" i="12"/>
  <c r="J113" i="12" s="1"/>
  <c r="I96" i="12"/>
  <c r="I113" i="12" s="1"/>
  <c r="H96" i="12"/>
  <c r="H113" i="12" s="1"/>
  <c r="G96" i="12"/>
  <c r="G113" i="12" s="1"/>
  <c r="F96" i="12"/>
  <c r="F113" i="12" s="1"/>
  <c r="D96" i="12"/>
  <c r="D113" i="12" s="1"/>
  <c r="C96" i="12"/>
  <c r="C113" i="12" s="1"/>
  <c r="B96" i="12"/>
  <c r="B113" i="12" s="1"/>
  <c r="W114" i="13"/>
  <c r="V114" i="13"/>
  <c r="T114" i="13"/>
  <c r="Q114" i="13"/>
  <c r="P114" i="13"/>
  <c r="O114" i="13"/>
  <c r="N114" i="13"/>
  <c r="M114" i="13"/>
  <c r="S114" i="13" s="1"/>
  <c r="L114" i="13"/>
  <c r="R114" i="13" s="1"/>
  <c r="K114" i="13"/>
  <c r="J114" i="13"/>
  <c r="I114" i="13"/>
  <c r="H114" i="13"/>
  <c r="G114" i="13"/>
  <c r="F114" i="13"/>
  <c r="E114" i="13"/>
  <c r="U114" i="13" s="1"/>
  <c r="D114" i="13"/>
  <c r="C114" i="13"/>
  <c r="B114" i="13"/>
  <c r="Q113" i="13"/>
  <c r="P113" i="13"/>
  <c r="O113" i="13"/>
  <c r="N113" i="13"/>
  <c r="U112" i="13"/>
  <c r="T112" i="13"/>
  <c r="S112" i="13"/>
  <c r="R112" i="13"/>
  <c r="S111" i="13"/>
  <c r="R111" i="13"/>
  <c r="E111" i="13"/>
  <c r="T111" i="13" s="1"/>
  <c r="S110" i="13"/>
  <c r="R110" i="13"/>
  <c r="E110" i="13"/>
  <c r="U110" i="13" s="1"/>
  <c r="S109" i="13"/>
  <c r="R109" i="13"/>
  <c r="E109" i="13"/>
  <c r="S108" i="13"/>
  <c r="R108" i="13"/>
  <c r="E108" i="13"/>
  <c r="U108" i="13" s="1"/>
  <c r="S107" i="13"/>
  <c r="R107" i="13"/>
  <c r="E107" i="13"/>
  <c r="U107" i="13" s="1"/>
  <c r="S106" i="13"/>
  <c r="R106" i="13"/>
  <c r="E106" i="13"/>
  <c r="T106" i="13" s="1"/>
  <c r="S105" i="13"/>
  <c r="R105" i="13"/>
  <c r="E105" i="13"/>
  <c r="S104" i="13"/>
  <c r="R104" i="13"/>
  <c r="E104" i="13"/>
  <c r="U104" i="13" s="1"/>
  <c r="S103" i="13"/>
  <c r="R103" i="13"/>
  <c r="E103" i="13"/>
  <c r="U103" i="13" s="1"/>
  <c r="S102" i="13"/>
  <c r="R102" i="13"/>
  <c r="E102" i="13"/>
  <c r="U102" i="13" s="1"/>
  <c r="S101" i="13"/>
  <c r="R101" i="13"/>
  <c r="E101" i="13"/>
  <c r="U101" i="13" s="1"/>
  <c r="S100" i="13"/>
  <c r="R100" i="13"/>
  <c r="E100" i="13"/>
  <c r="T100" i="13" s="1"/>
  <c r="S99" i="13"/>
  <c r="R99" i="13"/>
  <c r="E99" i="13"/>
  <c r="T99" i="13" s="1"/>
  <c r="S98" i="13"/>
  <c r="R98" i="13"/>
  <c r="E98" i="13"/>
  <c r="S97" i="13"/>
  <c r="R97" i="13"/>
  <c r="E97" i="13"/>
  <c r="T97" i="13" s="1"/>
  <c r="W96" i="13"/>
  <c r="W113" i="13" s="1"/>
  <c r="V96" i="13"/>
  <c r="V113" i="13" s="1"/>
  <c r="M96" i="13"/>
  <c r="L96" i="13"/>
  <c r="R96" i="13" s="1"/>
  <c r="K96" i="13"/>
  <c r="K113" i="13" s="1"/>
  <c r="J96" i="13"/>
  <c r="J113" i="13" s="1"/>
  <c r="I96" i="13"/>
  <c r="I113" i="13" s="1"/>
  <c r="H96" i="13"/>
  <c r="H113" i="13" s="1"/>
  <c r="G96" i="13"/>
  <c r="G113" i="13" s="1"/>
  <c r="F96" i="13"/>
  <c r="F113" i="13" s="1"/>
  <c r="D96" i="13"/>
  <c r="D113" i="13" s="1"/>
  <c r="C96" i="13"/>
  <c r="C113" i="13" s="1"/>
  <c r="B96" i="13"/>
  <c r="B113" i="13" s="1"/>
  <c r="W114" i="14"/>
  <c r="V114" i="14"/>
  <c r="Q114" i="14"/>
  <c r="P114" i="14"/>
  <c r="O114" i="14"/>
  <c r="N114" i="14"/>
  <c r="M114" i="14"/>
  <c r="S114" i="14" s="1"/>
  <c r="L114" i="14"/>
  <c r="R114" i="14" s="1"/>
  <c r="K114" i="14"/>
  <c r="J114" i="14"/>
  <c r="I114" i="14"/>
  <c r="H114" i="14"/>
  <c r="G114" i="14"/>
  <c r="F114" i="14"/>
  <c r="E114" i="14"/>
  <c r="U114" i="14" s="1"/>
  <c r="D114" i="14"/>
  <c r="C114" i="14"/>
  <c r="B114" i="14"/>
  <c r="Q113" i="14"/>
  <c r="P113" i="14"/>
  <c r="O113" i="14"/>
  <c r="N113" i="14"/>
  <c r="U112" i="14"/>
  <c r="T112" i="14"/>
  <c r="S112" i="14"/>
  <c r="R112" i="14"/>
  <c r="S111" i="14"/>
  <c r="R111" i="14"/>
  <c r="E111" i="14"/>
  <c r="U111" i="14" s="1"/>
  <c r="S110" i="14"/>
  <c r="R110" i="14"/>
  <c r="E110" i="14"/>
  <c r="U110" i="14" s="1"/>
  <c r="S109" i="14"/>
  <c r="R109" i="14"/>
  <c r="E109" i="14"/>
  <c r="U109" i="14" s="1"/>
  <c r="S108" i="14"/>
  <c r="R108" i="14"/>
  <c r="E108" i="14"/>
  <c r="S107" i="14"/>
  <c r="R107" i="14"/>
  <c r="E107" i="14"/>
  <c r="S106" i="14"/>
  <c r="R106" i="14"/>
  <c r="E106" i="14"/>
  <c r="U106" i="14" s="1"/>
  <c r="S105" i="14"/>
  <c r="R105" i="14"/>
  <c r="E105" i="14"/>
  <c r="T105" i="14" s="1"/>
  <c r="S104" i="14"/>
  <c r="R104" i="14"/>
  <c r="E104" i="14"/>
  <c r="T104" i="14" s="1"/>
  <c r="U103" i="14"/>
  <c r="S103" i="14"/>
  <c r="R103" i="14"/>
  <c r="E103" i="14"/>
  <c r="T103" i="14" s="1"/>
  <c r="S102" i="14"/>
  <c r="R102" i="14"/>
  <c r="E102" i="14"/>
  <c r="U102" i="14" s="1"/>
  <c r="S101" i="14"/>
  <c r="R101" i="14"/>
  <c r="E101" i="14"/>
  <c r="U101" i="14" s="1"/>
  <c r="S100" i="14"/>
  <c r="R100" i="14"/>
  <c r="E100" i="14"/>
  <c r="U100" i="14" s="1"/>
  <c r="S99" i="14"/>
  <c r="R99" i="14"/>
  <c r="E99" i="14"/>
  <c r="S98" i="14"/>
  <c r="R98" i="14"/>
  <c r="E98" i="14"/>
  <c r="T98" i="14" s="1"/>
  <c r="S97" i="14"/>
  <c r="R97" i="14"/>
  <c r="E97" i="14"/>
  <c r="W96" i="14"/>
  <c r="W113" i="14" s="1"/>
  <c r="V96" i="14"/>
  <c r="V113" i="14" s="1"/>
  <c r="M96" i="14"/>
  <c r="S96" i="14" s="1"/>
  <c r="L96" i="14"/>
  <c r="L113" i="14" s="1"/>
  <c r="R113" i="14" s="1"/>
  <c r="K96" i="14"/>
  <c r="K113" i="14" s="1"/>
  <c r="J96" i="14"/>
  <c r="J113" i="14" s="1"/>
  <c r="I96" i="14"/>
  <c r="I113" i="14" s="1"/>
  <c r="H96" i="14"/>
  <c r="H113" i="14" s="1"/>
  <c r="G96" i="14"/>
  <c r="G113" i="14" s="1"/>
  <c r="F96" i="14"/>
  <c r="F113" i="14" s="1"/>
  <c r="D96" i="14"/>
  <c r="D113" i="14" s="1"/>
  <c r="C96" i="14"/>
  <c r="C113" i="14" s="1"/>
  <c r="B96" i="14"/>
  <c r="B113" i="14" s="1"/>
  <c r="W114" i="15"/>
  <c r="V114" i="15"/>
  <c r="Q114" i="15"/>
  <c r="P114" i="15"/>
  <c r="O114" i="15"/>
  <c r="N114" i="15"/>
  <c r="M114" i="15"/>
  <c r="S114" i="15" s="1"/>
  <c r="L114" i="15"/>
  <c r="R114" i="15" s="1"/>
  <c r="K114" i="15"/>
  <c r="J114" i="15"/>
  <c r="I114" i="15"/>
  <c r="H114" i="15"/>
  <c r="G114" i="15"/>
  <c r="F114" i="15"/>
  <c r="E114" i="15"/>
  <c r="U114" i="15" s="1"/>
  <c r="D114" i="15"/>
  <c r="C114" i="15"/>
  <c r="B114" i="15"/>
  <c r="Q113" i="15"/>
  <c r="P113" i="15"/>
  <c r="O113" i="15"/>
  <c r="N113" i="15"/>
  <c r="U112" i="15"/>
  <c r="T112" i="15"/>
  <c r="S112" i="15"/>
  <c r="R112" i="15"/>
  <c r="S111" i="15"/>
  <c r="R111" i="15"/>
  <c r="E111" i="15"/>
  <c r="U111" i="15" s="1"/>
  <c r="S110" i="15"/>
  <c r="R110" i="15"/>
  <c r="E110" i="15"/>
  <c r="U110" i="15" s="1"/>
  <c r="S109" i="15"/>
  <c r="R109" i="15"/>
  <c r="E109" i="15"/>
  <c r="U109" i="15" s="1"/>
  <c r="S108" i="15"/>
  <c r="R108" i="15"/>
  <c r="E108" i="15"/>
  <c r="S107" i="15"/>
  <c r="R107" i="15"/>
  <c r="E107" i="15"/>
  <c r="U107" i="15" s="1"/>
  <c r="S106" i="15"/>
  <c r="R106" i="15"/>
  <c r="E106" i="15"/>
  <c r="T106" i="15" s="1"/>
  <c r="U105" i="15"/>
  <c r="S105" i="15"/>
  <c r="R105" i="15"/>
  <c r="E105" i="15"/>
  <c r="T105" i="15" s="1"/>
  <c r="S104" i="15"/>
  <c r="R104" i="15"/>
  <c r="E104" i="15"/>
  <c r="S103" i="15"/>
  <c r="R103" i="15"/>
  <c r="E103" i="15"/>
  <c r="U103" i="15" s="1"/>
  <c r="S102" i="15"/>
  <c r="R102" i="15"/>
  <c r="E102" i="15"/>
  <c r="U102" i="15" s="1"/>
  <c r="S101" i="15"/>
  <c r="R101" i="15"/>
  <c r="E101" i="15"/>
  <c r="S100" i="15"/>
  <c r="R100" i="15"/>
  <c r="E100" i="15"/>
  <c r="S99" i="15"/>
  <c r="R99" i="15"/>
  <c r="E99" i="15"/>
  <c r="S98" i="15"/>
  <c r="R98" i="15"/>
  <c r="E98" i="15"/>
  <c r="U98" i="15" s="1"/>
  <c r="S97" i="15"/>
  <c r="R97" i="15"/>
  <c r="E97" i="15"/>
  <c r="T97" i="15" s="1"/>
  <c r="W96" i="15"/>
  <c r="W113" i="15" s="1"/>
  <c r="V96" i="15"/>
  <c r="V113" i="15" s="1"/>
  <c r="M96" i="15"/>
  <c r="S96" i="15" s="1"/>
  <c r="L96" i="15"/>
  <c r="R96" i="15" s="1"/>
  <c r="K96" i="15"/>
  <c r="K113" i="15" s="1"/>
  <c r="J96" i="15"/>
  <c r="J113" i="15" s="1"/>
  <c r="I96" i="15"/>
  <c r="I113" i="15" s="1"/>
  <c r="H96" i="15"/>
  <c r="H113" i="15" s="1"/>
  <c r="G96" i="15"/>
  <c r="G113" i="15" s="1"/>
  <c r="F96" i="15"/>
  <c r="F113" i="15" s="1"/>
  <c r="D96" i="15"/>
  <c r="D113" i="15" s="1"/>
  <c r="C96" i="15"/>
  <c r="C113" i="15" s="1"/>
  <c r="B96" i="15"/>
  <c r="B113" i="15" s="1"/>
  <c r="W114" i="16"/>
  <c r="V114" i="16"/>
  <c r="Q114" i="16"/>
  <c r="P114" i="16"/>
  <c r="O114" i="16"/>
  <c r="N114" i="16"/>
  <c r="M114" i="16"/>
  <c r="S114" i="16" s="1"/>
  <c r="L114" i="16"/>
  <c r="R114" i="16" s="1"/>
  <c r="K114" i="16"/>
  <c r="J114" i="16"/>
  <c r="I114" i="16"/>
  <c r="H114" i="16"/>
  <c r="G114" i="16"/>
  <c r="F114" i="16"/>
  <c r="E114" i="16"/>
  <c r="U114" i="16" s="1"/>
  <c r="D114" i="16"/>
  <c r="C114" i="16"/>
  <c r="B114" i="16"/>
  <c r="Q113" i="16"/>
  <c r="P113" i="16"/>
  <c r="O113" i="16"/>
  <c r="N113" i="16"/>
  <c r="U112" i="16"/>
  <c r="T112" i="16"/>
  <c r="S112" i="16"/>
  <c r="R112" i="16"/>
  <c r="S111" i="16"/>
  <c r="R111" i="16"/>
  <c r="E111" i="16"/>
  <c r="U111" i="16" s="1"/>
  <c r="S110" i="16"/>
  <c r="R110" i="16"/>
  <c r="E110" i="16"/>
  <c r="S109" i="16"/>
  <c r="R109" i="16"/>
  <c r="E109" i="16"/>
  <c r="S108" i="16"/>
  <c r="R108" i="16"/>
  <c r="E108" i="16"/>
  <c r="S107" i="16"/>
  <c r="R107" i="16"/>
  <c r="E107" i="16"/>
  <c r="U107" i="16" s="1"/>
  <c r="S106" i="16"/>
  <c r="R106" i="16"/>
  <c r="E106" i="16"/>
  <c r="T106" i="16" s="1"/>
  <c r="U105" i="16"/>
  <c r="S105" i="16"/>
  <c r="R105" i="16"/>
  <c r="E105" i="16"/>
  <c r="T105" i="16" s="1"/>
  <c r="S104" i="16"/>
  <c r="R104" i="16"/>
  <c r="E104" i="16"/>
  <c r="U103" i="16"/>
  <c r="S103" i="16"/>
  <c r="R103" i="16"/>
  <c r="E103" i="16"/>
  <c r="T103" i="16" s="1"/>
  <c r="S102" i="16"/>
  <c r="R102" i="16"/>
  <c r="E102" i="16"/>
  <c r="U102" i="16" s="1"/>
  <c r="S101" i="16"/>
  <c r="R101" i="16"/>
  <c r="E101" i="16"/>
  <c r="S100" i="16"/>
  <c r="R100" i="16"/>
  <c r="E100" i="16"/>
  <c r="U100" i="16" s="1"/>
  <c r="S99" i="16"/>
  <c r="R99" i="16"/>
  <c r="E99" i="16"/>
  <c r="S98" i="16"/>
  <c r="R98" i="16"/>
  <c r="E98" i="16"/>
  <c r="S97" i="16"/>
  <c r="R97" i="16"/>
  <c r="E97" i="16"/>
  <c r="U97" i="16" s="1"/>
  <c r="W96" i="16"/>
  <c r="W113" i="16" s="1"/>
  <c r="V96" i="16"/>
  <c r="V113" i="16" s="1"/>
  <c r="M96" i="16"/>
  <c r="L96" i="16"/>
  <c r="L113" i="16" s="1"/>
  <c r="R113" i="16" s="1"/>
  <c r="K96" i="16"/>
  <c r="K113" i="16" s="1"/>
  <c r="J96" i="16"/>
  <c r="J113" i="16" s="1"/>
  <c r="I96" i="16"/>
  <c r="I113" i="16" s="1"/>
  <c r="H96" i="16"/>
  <c r="H113" i="16" s="1"/>
  <c r="G96" i="16"/>
  <c r="G113" i="16" s="1"/>
  <c r="F96" i="16"/>
  <c r="F113" i="16" s="1"/>
  <c r="D96" i="16"/>
  <c r="D113" i="16" s="1"/>
  <c r="C96" i="16"/>
  <c r="C113" i="16" s="1"/>
  <c r="B96" i="16"/>
  <c r="B113" i="16" s="1"/>
  <c r="W114" i="17"/>
  <c r="V114" i="17"/>
  <c r="Q114" i="17"/>
  <c r="P114" i="17"/>
  <c r="O114" i="17"/>
  <c r="N114" i="17"/>
  <c r="M114" i="17"/>
  <c r="S114" i="17" s="1"/>
  <c r="L114" i="17"/>
  <c r="R114" i="17" s="1"/>
  <c r="K114" i="17"/>
  <c r="J114" i="17"/>
  <c r="I114" i="17"/>
  <c r="H114" i="17"/>
  <c r="G114" i="17"/>
  <c r="F114" i="17"/>
  <c r="E114" i="17"/>
  <c r="T114" i="17" s="1"/>
  <c r="D114" i="17"/>
  <c r="C114" i="17"/>
  <c r="B114" i="17"/>
  <c r="Q113" i="17"/>
  <c r="P113" i="17"/>
  <c r="O113" i="17"/>
  <c r="N113" i="17"/>
  <c r="U112" i="17"/>
  <c r="T112" i="17"/>
  <c r="S112" i="17"/>
  <c r="R112" i="17"/>
  <c r="S111" i="17"/>
  <c r="R111" i="17"/>
  <c r="E111" i="17"/>
  <c r="U111" i="17" s="1"/>
  <c r="S110" i="17"/>
  <c r="R110" i="17"/>
  <c r="E110" i="17"/>
  <c r="S109" i="17"/>
  <c r="R109" i="17"/>
  <c r="E109" i="17"/>
  <c r="U109" i="17" s="1"/>
  <c r="S108" i="17"/>
  <c r="R108" i="17"/>
  <c r="E108" i="17"/>
  <c r="U108" i="17" s="1"/>
  <c r="S107" i="17"/>
  <c r="R107" i="17"/>
  <c r="E107" i="17"/>
  <c r="T107" i="17" s="1"/>
  <c r="S106" i="17"/>
  <c r="R106" i="17"/>
  <c r="E106" i="17"/>
  <c r="U106" i="17" s="1"/>
  <c r="S105" i="17"/>
  <c r="R105" i="17"/>
  <c r="E105" i="17"/>
  <c r="S104" i="17"/>
  <c r="R104" i="17"/>
  <c r="E104" i="17"/>
  <c r="S103" i="17"/>
  <c r="R103" i="17"/>
  <c r="E103" i="17"/>
  <c r="U103" i="17" s="1"/>
  <c r="S102" i="17"/>
  <c r="R102" i="17"/>
  <c r="E102" i="17"/>
  <c r="S101" i="17"/>
  <c r="R101" i="17"/>
  <c r="E101" i="17"/>
  <c r="T101" i="17" s="1"/>
  <c r="S100" i="17"/>
  <c r="R100" i="17"/>
  <c r="E100" i="17"/>
  <c r="U100" i="17" s="1"/>
  <c r="S99" i="17"/>
  <c r="R99" i="17"/>
  <c r="E99" i="17"/>
  <c r="T99" i="17" s="1"/>
  <c r="S98" i="17"/>
  <c r="R98" i="17"/>
  <c r="E98" i="17"/>
  <c r="S97" i="17"/>
  <c r="R97" i="17"/>
  <c r="E97" i="17"/>
  <c r="W96" i="17"/>
  <c r="W113" i="17" s="1"/>
  <c r="V96" i="17"/>
  <c r="V113" i="17" s="1"/>
  <c r="M96" i="17"/>
  <c r="L96" i="17"/>
  <c r="K96" i="17"/>
  <c r="K113" i="17" s="1"/>
  <c r="J96" i="17"/>
  <c r="J113" i="17" s="1"/>
  <c r="I96" i="17"/>
  <c r="I113" i="17" s="1"/>
  <c r="H96" i="17"/>
  <c r="H113" i="17" s="1"/>
  <c r="G96" i="17"/>
  <c r="G113" i="17" s="1"/>
  <c r="F96" i="17"/>
  <c r="F113" i="17" s="1"/>
  <c r="D96" i="17"/>
  <c r="D113" i="17" s="1"/>
  <c r="C96" i="17"/>
  <c r="C113" i="17" s="1"/>
  <c r="B96" i="17"/>
  <c r="B113" i="17" s="1"/>
  <c r="W114" i="18"/>
  <c r="V114" i="18"/>
  <c r="Q114" i="18"/>
  <c r="P114" i="18"/>
  <c r="O114" i="18"/>
  <c r="N114" i="18"/>
  <c r="M114" i="18"/>
  <c r="S114" i="18" s="1"/>
  <c r="L114" i="18"/>
  <c r="R114" i="18" s="1"/>
  <c r="K114" i="18"/>
  <c r="J114" i="18"/>
  <c r="I114" i="18"/>
  <c r="H114" i="18"/>
  <c r="G114" i="18"/>
  <c r="F114" i="18"/>
  <c r="E114" i="18"/>
  <c r="U114" i="18" s="1"/>
  <c r="D114" i="18"/>
  <c r="C114" i="18"/>
  <c r="B114" i="18"/>
  <c r="Q113" i="18"/>
  <c r="P113" i="18"/>
  <c r="O113" i="18"/>
  <c r="N113" i="18"/>
  <c r="H113" i="18"/>
  <c r="U112" i="18"/>
  <c r="T112" i="18"/>
  <c r="S112" i="18"/>
  <c r="R112" i="18"/>
  <c r="S111" i="18"/>
  <c r="R111" i="18"/>
  <c r="E111" i="18"/>
  <c r="S110" i="18"/>
  <c r="R110" i="18"/>
  <c r="E110" i="18"/>
  <c r="U110" i="18" s="1"/>
  <c r="S109" i="18"/>
  <c r="R109" i="18"/>
  <c r="E109" i="18"/>
  <c r="U109" i="18" s="1"/>
  <c r="S108" i="18"/>
  <c r="R108" i="18"/>
  <c r="E108" i="18"/>
  <c r="U108" i="18" s="1"/>
  <c r="S107" i="18"/>
  <c r="R107" i="18"/>
  <c r="E107" i="18"/>
  <c r="S106" i="18"/>
  <c r="R106" i="18"/>
  <c r="E106" i="18"/>
  <c r="S105" i="18"/>
  <c r="R105" i="18"/>
  <c r="E105" i="18"/>
  <c r="T104" i="18"/>
  <c r="S104" i="18"/>
  <c r="R104" i="18"/>
  <c r="E104" i="18"/>
  <c r="U104" i="18" s="1"/>
  <c r="S103" i="18"/>
  <c r="R103" i="18"/>
  <c r="E103" i="18"/>
  <c r="U102" i="18"/>
  <c r="T102" i="18"/>
  <c r="S102" i="18"/>
  <c r="R102" i="18"/>
  <c r="E102" i="18"/>
  <c r="S101" i="18"/>
  <c r="R101" i="18"/>
  <c r="E101" i="18"/>
  <c r="U101" i="18" s="1"/>
  <c r="U100" i="18"/>
  <c r="T100" i="18"/>
  <c r="S100" i="18"/>
  <c r="R100" i="18"/>
  <c r="E100" i="18"/>
  <c r="S99" i="18"/>
  <c r="R99" i="18"/>
  <c r="E99" i="18"/>
  <c r="U99" i="18" s="1"/>
  <c r="S98" i="18"/>
  <c r="R98" i="18"/>
  <c r="E98" i="18"/>
  <c r="S97" i="18"/>
  <c r="R97" i="18"/>
  <c r="E97" i="18"/>
  <c r="U97" i="18" s="1"/>
  <c r="W96" i="18"/>
  <c r="W113" i="18" s="1"/>
  <c r="V96" i="18"/>
  <c r="V113" i="18" s="1"/>
  <c r="M96" i="18"/>
  <c r="M113" i="18" s="1"/>
  <c r="S113" i="18" s="1"/>
  <c r="L96" i="18"/>
  <c r="R96" i="18" s="1"/>
  <c r="K96" i="18"/>
  <c r="K113" i="18" s="1"/>
  <c r="J96" i="18"/>
  <c r="J113" i="18" s="1"/>
  <c r="I96" i="18"/>
  <c r="I113" i="18" s="1"/>
  <c r="H96" i="18"/>
  <c r="G96" i="18"/>
  <c r="G113" i="18" s="1"/>
  <c r="F96" i="18"/>
  <c r="F113" i="18" s="1"/>
  <c r="D96" i="18"/>
  <c r="D113" i="18" s="1"/>
  <c r="C96" i="18"/>
  <c r="C113" i="18" s="1"/>
  <c r="B96" i="18"/>
  <c r="B113" i="18" s="1"/>
  <c r="W114" i="19"/>
  <c r="V114" i="19"/>
  <c r="Q114" i="19"/>
  <c r="P114" i="19"/>
  <c r="O114" i="19"/>
  <c r="N114" i="19"/>
  <c r="M114" i="19"/>
  <c r="S114" i="19" s="1"/>
  <c r="L114" i="19"/>
  <c r="R114" i="19" s="1"/>
  <c r="K114" i="19"/>
  <c r="J114" i="19"/>
  <c r="I114" i="19"/>
  <c r="H114" i="19"/>
  <c r="G114" i="19"/>
  <c r="F114" i="19"/>
  <c r="E114" i="19"/>
  <c r="U114" i="19" s="1"/>
  <c r="D114" i="19"/>
  <c r="C114" i="19"/>
  <c r="B114" i="19"/>
  <c r="Q113" i="19"/>
  <c r="P113" i="19"/>
  <c r="O113" i="19"/>
  <c r="N113" i="19"/>
  <c r="U112" i="19"/>
  <c r="T112" i="19"/>
  <c r="S112" i="19"/>
  <c r="R112" i="19"/>
  <c r="S111" i="19"/>
  <c r="R111" i="19"/>
  <c r="E111" i="19"/>
  <c r="S110" i="19"/>
  <c r="R110" i="19"/>
  <c r="E110" i="19"/>
  <c r="U110" i="19" s="1"/>
  <c r="S109" i="19"/>
  <c r="R109" i="19"/>
  <c r="E109" i="19"/>
  <c r="S108" i="19"/>
  <c r="R108" i="19"/>
  <c r="E108" i="19"/>
  <c r="U108" i="19" s="1"/>
  <c r="S107" i="19"/>
  <c r="R107" i="19"/>
  <c r="E107" i="19"/>
  <c r="S106" i="19"/>
  <c r="R106" i="19"/>
  <c r="E106" i="19"/>
  <c r="U106" i="19" s="1"/>
  <c r="S105" i="19"/>
  <c r="R105" i="19"/>
  <c r="E105" i="19"/>
  <c r="U105" i="19" s="1"/>
  <c r="S104" i="19"/>
  <c r="R104" i="19"/>
  <c r="E104" i="19"/>
  <c r="S103" i="19"/>
  <c r="R103" i="19"/>
  <c r="E103" i="19"/>
  <c r="U103" i="19" s="1"/>
  <c r="S102" i="19"/>
  <c r="R102" i="19"/>
  <c r="E102" i="19"/>
  <c r="U102" i="19" s="1"/>
  <c r="S101" i="19"/>
  <c r="R101" i="19"/>
  <c r="E101" i="19"/>
  <c r="U101" i="19" s="1"/>
  <c r="U100" i="19"/>
  <c r="T100" i="19"/>
  <c r="S100" i="19"/>
  <c r="R100" i="19"/>
  <c r="E100" i="19"/>
  <c r="S99" i="19"/>
  <c r="R99" i="19"/>
  <c r="E99" i="19"/>
  <c r="U98" i="19"/>
  <c r="T98" i="19"/>
  <c r="S98" i="19"/>
  <c r="R98" i="19"/>
  <c r="E98" i="19"/>
  <c r="S97" i="19"/>
  <c r="R97" i="19"/>
  <c r="E97" i="19"/>
  <c r="W96" i="19"/>
  <c r="W113" i="19" s="1"/>
  <c r="V96" i="19"/>
  <c r="V113" i="19" s="1"/>
  <c r="M96" i="19"/>
  <c r="L96" i="19"/>
  <c r="L113" i="19" s="1"/>
  <c r="R113" i="19" s="1"/>
  <c r="K96" i="19"/>
  <c r="K113" i="19" s="1"/>
  <c r="J96" i="19"/>
  <c r="J113" i="19" s="1"/>
  <c r="I96" i="19"/>
  <c r="I113" i="19" s="1"/>
  <c r="H96" i="19"/>
  <c r="H113" i="19" s="1"/>
  <c r="G96" i="19"/>
  <c r="G113" i="19" s="1"/>
  <c r="F96" i="19"/>
  <c r="F113" i="19" s="1"/>
  <c r="D96" i="19"/>
  <c r="D113" i="19" s="1"/>
  <c r="C96" i="19"/>
  <c r="C113" i="19" s="1"/>
  <c r="B96" i="19"/>
  <c r="B113" i="19" s="1"/>
  <c r="W114" i="20"/>
  <c r="V114" i="20"/>
  <c r="Q114" i="20"/>
  <c r="P114" i="20"/>
  <c r="O114" i="20"/>
  <c r="N114" i="20"/>
  <c r="M114" i="20"/>
  <c r="S114" i="20" s="1"/>
  <c r="L114" i="20"/>
  <c r="R114" i="20" s="1"/>
  <c r="K114" i="20"/>
  <c r="J114" i="20"/>
  <c r="I114" i="20"/>
  <c r="H114" i="20"/>
  <c r="G114" i="20"/>
  <c r="F114" i="20"/>
  <c r="E114" i="20"/>
  <c r="U114" i="20" s="1"/>
  <c r="D114" i="20"/>
  <c r="C114" i="20"/>
  <c r="B114" i="20"/>
  <c r="Q113" i="20"/>
  <c r="P113" i="20"/>
  <c r="O113" i="20"/>
  <c r="N113" i="20"/>
  <c r="U112" i="20"/>
  <c r="T112" i="20"/>
  <c r="S112" i="20"/>
  <c r="R112" i="20"/>
  <c r="S111" i="20"/>
  <c r="R111" i="20"/>
  <c r="E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S107" i="20"/>
  <c r="R107" i="20"/>
  <c r="E107" i="20"/>
  <c r="U107" i="20" s="1"/>
  <c r="S106" i="20"/>
  <c r="R106" i="20"/>
  <c r="E106" i="20"/>
  <c r="S105" i="20"/>
  <c r="R105" i="20"/>
  <c r="E105" i="20"/>
  <c r="S104" i="20"/>
  <c r="R104" i="20"/>
  <c r="E104" i="20"/>
  <c r="S103" i="20"/>
  <c r="R103" i="20"/>
  <c r="E103" i="20"/>
  <c r="S102" i="20"/>
  <c r="R102" i="20"/>
  <c r="E102" i="20"/>
  <c r="S101" i="20"/>
  <c r="R101" i="20"/>
  <c r="E101" i="20"/>
  <c r="U101" i="20" s="1"/>
  <c r="S100" i="20"/>
  <c r="R100" i="20"/>
  <c r="E100" i="20"/>
  <c r="S99" i="20"/>
  <c r="R99" i="20"/>
  <c r="E99" i="20"/>
  <c r="U99" i="20" s="1"/>
  <c r="S98" i="20"/>
  <c r="R98" i="20"/>
  <c r="E98" i="20"/>
  <c r="U98" i="20" s="1"/>
  <c r="S97" i="20"/>
  <c r="R97" i="20"/>
  <c r="E97" i="20"/>
  <c r="W96" i="20"/>
  <c r="W113" i="20" s="1"/>
  <c r="V96" i="20"/>
  <c r="V113" i="20" s="1"/>
  <c r="M96" i="20"/>
  <c r="S96" i="20" s="1"/>
  <c r="L96" i="20"/>
  <c r="K96" i="20"/>
  <c r="K113" i="20" s="1"/>
  <c r="J96" i="20"/>
  <c r="J113" i="20" s="1"/>
  <c r="I96" i="20"/>
  <c r="I113" i="20" s="1"/>
  <c r="H96" i="20"/>
  <c r="H113" i="20" s="1"/>
  <c r="G96" i="20"/>
  <c r="G113" i="20" s="1"/>
  <c r="F96" i="20"/>
  <c r="F113" i="20" s="1"/>
  <c r="D96" i="20"/>
  <c r="D113" i="20" s="1"/>
  <c r="C96" i="20"/>
  <c r="C113" i="20" s="1"/>
  <c r="B96" i="20"/>
  <c r="B113" i="20" s="1"/>
  <c r="W114" i="21"/>
  <c r="V114" i="21"/>
  <c r="Q114" i="21"/>
  <c r="P114" i="21"/>
  <c r="O114" i="21"/>
  <c r="N114" i="21"/>
  <c r="M114" i="21"/>
  <c r="S114" i="21" s="1"/>
  <c r="L114" i="21"/>
  <c r="R114" i="21" s="1"/>
  <c r="K114" i="21"/>
  <c r="J114" i="21"/>
  <c r="I114" i="21"/>
  <c r="H114" i="21"/>
  <c r="G114" i="21"/>
  <c r="F114" i="21"/>
  <c r="E114" i="21"/>
  <c r="D114" i="21"/>
  <c r="C114" i="21"/>
  <c r="B114" i="21"/>
  <c r="Q113" i="21"/>
  <c r="P113" i="21"/>
  <c r="O113" i="21"/>
  <c r="N113" i="21"/>
  <c r="U112" i="21"/>
  <c r="T112" i="21"/>
  <c r="S112" i="21"/>
  <c r="R112" i="21"/>
  <c r="U111" i="21"/>
  <c r="S111" i="21"/>
  <c r="R111" i="21"/>
  <c r="E111" i="21"/>
  <c r="T111" i="21" s="1"/>
  <c r="S110" i="21"/>
  <c r="R110" i="21"/>
  <c r="E110" i="21"/>
  <c r="S109" i="21"/>
  <c r="R109" i="21"/>
  <c r="E109" i="21"/>
  <c r="S108" i="21"/>
  <c r="R108" i="21"/>
  <c r="E108" i="21"/>
  <c r="T108" i="21" s="1"/>
  <c r="S107" i="21"/>
  <c r="R107" i="21"/>
  <c r="E107" i="21"/>
  <c r="U107" i="21" s="1"/>
  <c r="S106" i="21"/>
  <c r="R106" i="21"/>
  <c r="E106" i="21"/>
  <c r="S105" i="21"/>
  <c r="R105" i="21"/>
  <c r="E105" i="21"/>
  <c r="U105" i="21" s="1"/>
  <c r="S104" i="21"/>
  <c r="R104" i="21"/>
  <c r="E104" i="21"/>
  <c r="T104" i="21" s="1"/>
  <c r="S103" i="21"/>
  <c r="R103" i="21"/>
  <c r="E103" i="21"/>
  <c r="T103" i="21" s="1"/>
  <c r="S102" i="21"/>
  <c r="R102" i="21"/>
  <c r="E102" i="21"/>
  <c r="S101" i="21"/>
  <c r="R101" i="21"/>
  <c r="E101" i="21"/>
  <c r="U101" i="21" s="1"/>
  <c r="S100" i="21"/>
  <c r="R100" i="21"/>
  <c r="E100" i="21"/>
  <c r="U100" i="21" s="1"/>
  <c r="S99" i="21"/>
  <c r="R99" i="21"/>
  <c r="E99" i="21"/>
  <c r="S98" i="21"/>
  <c r="R98" i="21"/>
  <c r="E98" i="21"/>
  <c r="S97" i="21"/>
  <c r="R97" i="21"/>
  <c r="E97" i="21"/>
  <c r="W96" i="21"/>
  <c r="W113" i="21" s="1"/>
  <c r="V96" i="21"/>
  <c r="V113" i="21" s="1"/>
  <c r="M96" i="21"/>
  <c r="L96" i="21"/>
  <c r="L113" i="21" s="1"/>
  <c r="R113" i="21" s="1"/>
  <c r="K96" i="21"/>
  <c r="K113" i="21" s="1"/>
  <c r="J96" i="21"/>
  <c r="J113" i="21" s="1"/>
  <c r="I96" i="21"/>
  <c r="I113" i="21" s="1"/>
  <c r="H96" i="21"/>
  <c r="H113" i="21" s="1"/>
  <c r="G96" i="21"/>
  <c r="G113" i="21" s="1"/>
  <c r="F96" i="21"/>
  <c r="F113" i="21" s="1"/>
  <c r="D96" i="21"/>
  <c r="D113" i="21" s="1"/>
  <c r="C96" i="21"/>
  <c r="C113" i="21" s="1"/>
  <c r="B96" i="21"/>
  <c r="B113" i="21" s="1"/>
  <c r="W114" i="22"/>
  <c r="V114" i="22"/>
  <c r="Q114" i="22"/>
  <c r="P114" i="22"/>
  <c r="O114" i="22"/>
  <c r="N114" i="22"/>
  <c r="M114" i="22"/>
  <c r="S114" i="22" s="1"/>
  <c r="L114" i="22"/>
  <c r="R114" i="22" s="1"/>
  <c r="K114" i="22"/>
  <c r="J114" i="22"/>
  <c r="I114" i="22"/>
  <c r="H114" i="22"/>
  <c r="G114" i="22"/>
  <c r="F114" i="22"/>
  <c r="E114" i="22"/>
  <c r="D114" i="22"/>
  <c r="C114" i="22"/>
  <c r="B114" i="22"/>
  <c r="Q113" i="22"/>
  <c r="P113" i="22"/>
  <c r="O113" i="22"/>
  <c r="N113" i="22"/>
  <c r="U112" i="22"/>
  <c r="T112" i="22"/>
  <c r="S112" i="22"/>
  <c r="R112" i="22"/>
  <c r="S111" i="22"/>
  <c r="R111" i="22"/>
  <c r="E111" i="22"/>
  <c r="S110" i="22"/>
  <c r="R110" i="22"/>
  <c r="E110" i="22"/>
  <c r="U110" i="22" s="1"/>
  <c r="S109" i="22"/>
  <c r="R109" i="22"/>
  <c r="E109" i="22"/>
  <c r="S108" i="22"/>
  <c r="R108" i="22"/>
  <c r="E108" i="22"/>
  <c r="S107" i="22"/>
  <c r="R107" i="22"/>
  <c r="E107" i="22"/>
  <c r="S106" i="22"/>
  <c r="R106" i="22"/>
  <c r="E106" i="22"/>
  <c r="U106" i="22" s="1"/>
  <c r="S105" i="22"/>
  <c r="R105" i="22"/>
  <c r="E105" i="22"/>
  <c r="T105" i="22" s="1"/>
  <c r="S104" i="22"/>
  <c r="R104" i="22"/>
  <c r="E104" i="22"/>
  <c r="T104" i="22" s="1"/>
  <c r="S103" i="22"/>
  <c r="R103" i="22"/>
  <c r="E103" i="22"/>
  <c r="S102" i="22"/>
  <c r="R102" i="22"/>
  <c r="E102" i="22"/>
  <c r="U102" i="22" s="1"/>
  <c r="S101" i="22"/>
  <c r="R101" i="22"/>
  <c r="E101" i="22"/>
  <c r="U101" i="22" s="1"/>
  <c r="S100" i="22"/>
  <c r="R100" i="22"/>
  <c r="E100" i="22"/>
  <c r="U100" i="22" s="1"/>
  <c r="S99" i="22"/>
  <c r="R99" i="22"/>
  <c r="E99" i="22"/>
  <c r="U98" i="22"/>
  <c r="S98" i="22"/>
  <c r="R98" i="22"/>
  <c r="E98" i="22"/>
  <c r="T98" i="22" s="1"/>
  <c r="S97" i="22"/>
  <c r="R97" i="22"/>
  <c r="E97" i="22"/>
  <c r="T97" i="22" s="1"/>
  <c r="W96" i="22"/>
  <c r="W113" i="22" s="1"/>
  <c r="V96" i="22"/>
  <c r="V113" i="22" s="1"/>
  <c r="M96" i="22"/>
  <c r="S96" i="22" s="1"/>
  <c r="L96" i="22"/>
  <c r="L113" i="22" s="1"/>
  <c r="R113" i="22" s="1"/>
  <c r="K96" i="22"/>
  <c r="K113" i="22" s="1"/>
  <c r="J96" i="22"/>
  <c r="J113" i="22" s="1"/>
  <c r="I96" i="22"/>
  <c r="I113" i="22" s="1"/>
  <c r="H96" i="22"/>
  <c r="H113" i="22" s="1"/>
  <c r="G96" i="22"/>
  <c r="G113" i="22" s="1"/>
  <c r="F96" i="22"/>
  <c r="F113" i="22" s="1"/>
  <c r="D96" i="22"/>
  <c r="D113" i="22" s="1"/>
  <c r="C96" i="22"/>
  <c r="C113" i="22" s="1"/>
  <c r="B96" i="22"/>
  <c r="B113" i="22" s="1"/>
  <c r="W114" i="23"/>
  <c r="V114" i="23"/>
  <c r="T114" i="23"/>
  <c r="S114" i="23"/>
  <c r="Q114" i="23"/>
  <c r="P114" i="23"/>
  <c r="O114" i="23"/>
  <c r="N114" i="23"/>
  <c r="M114" i="23"/>
  <c r="L114" i="23"/>
  <c r="R114" i="23" s="1"/>
  <c r="K114" i="23"/>
  <c r="J114" i="23"/>
  <c r="I114" i="23"/>
  <c r="H114" i="23"/>
  <c r="G114" i="23"/>
  <c r="F114" i="23"/>
  <c r="E114" i="23"/>
  <c r="U114" i="23" s="1"/>
  <c r="D114" i="23"/>
  <c r="C114" i="23"/>
  <c r="B114" i="23"/>
  <c r="Q113" i="23"/>
  <c r="P113" i="23"/>
  <c r="O113" i="23"/>
  <c r="N113" i="23"/>
  <c r="B113" i="23"/>
  <c r="U112" i="23"/>
  <c r="T112" i="23"/>
  <c r="S112" i="23"/>
  <c r="R112" i="23"/>
  <c r="S111" i="23"/>
  <c r="R111" i="23"/>
  <c r="E111" i="23"/>
  <c r="U111" i="23" s="1"/>
  <c r="S110" i="23"/>
  <c r="R110" i="23"/>
  <c r="E110" i="23"/>
  <c r="U110" i="23" s="1"/>
  <c r="S109" i="23"/>
  <c r="R109" i="23"/>
  <c r="E109" i="23"/>
  <c r="U109" i="23" s="1"/>
  <c r="S108" i="23"/>
  <c r="R108" i="23"/>
  <c r="E108" i="23"/>
  <c r="S107" i="23"/>
  <c r="R107" i="23"/>
  <c r="E107" i="23"/>
  <c r="U107" i="23" s="1"/>
  <c r="S106" i="23"/>
  <c r="R106" i="23"/>
  <c r="E106" i="23"/>
  <c r="T106" i="23" s="1"/>
  <c r="S105" i="23"/>
  <c r="R105" i="23"/>
  <c r="E105" i="23"/>
  <c r="U105" i="23" s="1"/>
  <c r="S104" i="23"/>
  <c r="R104" i="23"/>
  <c r="E104" i="23"/>
  <c r="U104" i="23" s="1"/>
  <c r="S103" i="23"/>
  <c r="R103" i="23"/>
  <c r="E103" i="23"/>
  <c r="S102" i="23"/>
  <c r="R102" i="23"/>
  <c r="E102" i="23"/>
  <c r="U102" i="23" s="1"/>
  <c r="S101" i="23"/>
  <c r="R101" i="23"/>
  <c r="E101" i="23"/>
  <c r="U101" i="23" s="1"/>
  <c r="S100" i="23"/>
  <c r="R100" i="23"/>
  <c r="E100" i="23"/>
  <c r="S99" i="23"/>
  <c r="R99" i="23"/>
  <c r="E99" i="23"/>
  <c r="T99" i="23" s="1"/>
  <c r="S98" i="23"/>
  <c r="R98" i="23"/>
  <c r="E98" i="23"/>
  <c r="T98" i="23" s="1"/>
  <c r="S97" i="23"/>
  <c r="R97" i="23"/>
  <c r="E97" i="23"/>
  <c r="T97" i="23" s="1"/>
  <c r="W96" i="23"/>
  <c r="W113" i="23" s="1"/>
  <c r="V96" i="23"/>
  <c r="V113" i="23" s="1"/>
  <c r="M96" i="23"/>
  <c r="L96" i="23"/>
  <c r="R96" i="23" s="1"/>
  <c r="K96" i="23"/>
  <c r="K113" i="23" s="1"/>
  <c r="J96" i="23"/>
  <c r="J113" i="23" s="1"/>
  <c r="I96" i="23"/>
  <c r="I113" i="23" s="1"/>
  <c r="H96" i="23"/>
  <c r="H113" i="23" s="1"/>
  <c r="G96" i="23"/>
  <c r="G113" i="23" s="1"/>
  <c r="F96" i="23"/>
  <c r="F113" i="23" s="1"/>
  <c r="D96" i="23"/>
  <c r="D113" i="23" s="1"/>
  <c r="C96" i="23"/>
  <c r="C113" i="23" s="1"/>
  <c r="B96" i="23"/>
  <c r="W114" i="24"/>
  <c r="V114" i="24"/>
  <c r="S114" i="24"/>
  <c r="Q114" i="24"/>
  <c r="P114" i="24"/>
  <c r="O114" i="24"/>
  <c r="N114" i="24"/>
  <c r="M114" i="24"/>
  <c r="L114" i="24"/>
  <c r="R114" i="24" s="1"/>
  <c r="K114" i="24"/>
  <c r="J114" i="24"/>
  <c r="I114" i="24"/>
  <c r="H114" i="24"/>
  <c r="G114" i="24"/>
  <c r="F114" i="24"/>
  <c r="E114" i="24"/>
  <c r="U114" i="24" s="1"/>
  <c r="D114" i="24"/>
  <c r="C114" i="24"/>
  <c r="B114" i="24"/>
  <c r="Q113" i="24"/>
  <c r="P113" i="24"/>
  <c r="O113" i="24"/>
  <c r="N113" i="24"/>
  <c r="U112" i="24"/>
  <c r="T112" i="24"/>
  <c r="S112" i="24"/>
  <c r="R112" i="24"/>
  <c r="S111" i="24"/>
  <c r="R111" i="24"/>
  <c r="E111" i="24"/>
  <c r="U111" i="24" s="1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U107" i="24" s="1"/>
  <c r="S106" i="24"/>
  <c r="R106" i="24"/>
  <c r="E106" i="24"/>
  <c r="T106" i="24" s="1"/>
  <c r="S105" i="24"/>
  <c r="R105" i="24"/>
  <c r="E105" i="24"/>
  <c r="S104" i="24"/>
  <c r="R104" i="24"/>
  <c r="E104" i="24"/>
  <c r="T104" i="24" s="1"/>
  <c r="S103" i="24"/>
  <c r="R103" i="24"/>
  <c r="E103" i="24"/>
  <c r="S102" i="24"/>
  <c r="R102" i="24"/>
  <c r="E102" i="24"/>
  <c r="U102" i="24" s="1"/>
  <c r="S101" i="24"/>
  <c r="R101" i="24"/>
  <c r="E101" i="24"/>
  <c r="S100" i="24"/>
  <c r="R100" i="24"/>
  <c r="E100" i="24"/>
  <c r="U100" i="24" s="1"/>
  <c r="S99" i="24"/>
  <c r="R99" i="24"/>
  <c r="E99" i="24"/>
  <c r="U99" i="24" s="1"/>
  <c r="U98" i="24"/>
  <c r="S98" i="24"/>
  <c r="R98" i="24"/>
  <c r="E98" i="24"/>
  <c r="T98" i="24" s="1"/>
  <c r="S97" i="24"/>
  <c r="R97" i="24"/>
  <c r="E97" i="24"/>
  <c r="W96" i="24"/>
  <c r="W113" i="24" s="1"/>
  <c r="V96" i="24"/>
  <c r="V113" i="24" s="1"/>
  <c r="S96" i="24"/>
  <c r="M96" i="24"/>
  <c r="M113" i="24" s="1"/>
  <c r="S113" i="24" s="1"/>
  <c r="L96" i="24"/>
  <c r="K96" i="24"/>
  <c r="K113" i="24" s="1"/>
  <c r="J96" i="24"/>
  <c r="J113" i="24" s="1"/>
  <c r="I96" i="24"/>
  <c r="I113" i="24" s="1"/>
  <c r="H96" i="24"/>
  <c r="H113" i="24" s="1"/>
  <c r="G96" i="24"/>
  <c r="G113" i="24" s="1"/>
  <c r="F96" i="24"/>
  <c r="F113" i="24" s="1"/>
  <c r="D96" i="24"/>
  <c r="D113" i="24" s="1"/>
  <c r="C96" i="24"/>
  <c r="C113" i="24" s="1"/>
  <c r="B96" i="24"/>
  <c r="B113" i="24" s="1"/>
  <c r="W114" i="25"/>
  <c r="V114" i="25"/>
  <c r="Q114" i="25"/>
  <c r="P114" i="25"/>
  <c r="O114" i="25"/>
  <c r="N114" i="25"/>
  <c r="M114" i="25"/>
  <c r="S114" i="25" s="1"/>
  <c r="L114" i="25"/>
  <c r="R114" i="25" s="1"/>
  <c r="K114" i="25"/>
  <c r="J114" i="25"/>
  <c r="I114" i="25"/>
  <c r="H114" i="25"/>
  <c r="G114" i="25"/>
  <c r="F114" i="25"/>
  <c r="E114" i="25"/>
  <c r="U114" i="25" s="1"/>
  <c r="D114" i="25"/>
  <c r="C114" i="25"/>
  <c r="B114" i="25"/>
  <c r="Q113" i="25"/>
  <c r="P113" i="25"/>
  <c r="O113" i="25"/>
  <c r="N113" i="25"/>
  <c r="U112" i="25"/>
  <c r="T112" i="25"/>
  <c r="S112" i="25"/>
  <c r="R112" i="25"/>
  <c r="S111" i="25"/>
  <c r="R111" i="25"/>
  <c r="E111" i="25"/>
  <c r="U111" i="25" s="1"/>
  <c r="S110" i="25"/>
  <c r="R110" i="25"/>
  <c r="E110" i="25"/>
  <c r="U110" i="25" s="1"/>
  <c r="S109" i="25"/>
  <c r="R109" i="25"/>
  <c r="E109" i="25"/>
  <c r="U109" i="25" s="1"/>
  <c r="S108" i="25"/>
  <c r="R108" i="25"/>
  <c r="E108" i="25"/>
  <c r="T108" i="25" s="1"/>
  <c r="T107" i="25"/>
  <c r="S107" i="25"/>
  <c r="R107" i="25"/>
  <c r="E107" i="25"/>
  <c r="U107" i="25" s="1"/>
  <c r="S106" i="25"/>
  <c r="R106" i="25"/>
  <c r="E106" i="25"/>
  <c r="S105" i="25"/>
  <c r="R105" i="25"/>
  <c r="E105" i="25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1" i="25" s="1"/>
  <c r="S100" i="25"/>
  <c r="R100" i="25"/>
  <c r="E100" i="25"/>
  <c r="S99" i="25"/>
  <c r="R99" i="25"/>
  <c r="E99" i="25"/>
  <c r="U99" i="25" s="1"/>
  <c r="S98" i="25"/>
  <c r="R98" i="25"/>
  <c r="E98" i="25"/>
  <c r="S97" i="25"/>
  <c r="R97" i="25"/>
  <c r="E97" i="25"/>
  <c r="U97" i="25" s="1"/>
  <c r="W96" i="25"/>
  <c r="W113" i="25" s="1"/>
  <c r="V96" i="25"/>
  <c r="V113" i="25" s="1"/>
  <c r="M96" i="25"/>
  <c r="S96" i="25" s="1"/>
  <c r="L96" i="25"/>
  <c r="R96" i="25" s="1"/>
  <c r="K96" i="25"/>
  <c r="K113" i="25" s="1"/>
  <c r="J96" i="25"/>
  <c r="J113" i="25" s="1"/>
  <c r="I96" i="25"/>
  <c r="I113" i="25" s="1"/>
  <c r="H96" i="25"/>
  <c r="H113" i="25" s="1"/>
  <c r="G96" i="25"/>
  <c r="G113" i="25" s="1"/>
  <c r="F96" i="25"/>
  <c r="F113" i="25" s="1"/>
  <c r="D96" i="25"/>
  <c r="D113" i="25" s="1"/>
  <c r="C96" i="25"/>
  <c r="C113" i="25" s="1"/>
  <c r="B96" i="25"/>
  <c r="B113" i="25" s="1"/>
  <c r="W114" i="26"/>
  <c r="V114" i="26"/>
  <c r="Q114" i="26"/>
  <c r="P114" i="26"/>
  <c r="O114" i="26"/>
  <c r="N114" i="26"/>
  <c r="M114" i="26"/>
  <c r="S114" i="26" s="1"/>
  <c r="L114" i="26"/>
  <c r="R114" i="26" s="1"/>
  <c r="K114" i="26"/>
  <c r="J114" i="26"/>
  <c r="I114" i="26"/>
  <c r="H114" i="26"/>
  <c r="G114" i="26"/>
  <c r="F114" i="26"/>
  <c r="E114" i="26"/>
  <c r="U114" i="26" s="1"/>
  <c r="D114" i="26"/>
  <c r="C114" i="26"/>
  <c r="B114" i="26"/>
  <c r="Q113" i="26"/>
  <c r="P113" i="26"/>
  <c r="O113" i="26"/>
  <c r="N113" i="26"/>
  <c r="U112" i="26"/>
  <c r="T112" i="26"/>
  <c r="S112" i="26"/>
  <c r="R112" i="26"/>
  <c r="S111" i="26"/>
  <c r="R111" i="26"/>
  <c r="E111" i="26"/>
  <c r="U111" i="26" s="1"/>
  <c r="S110" i="26"/>
  <c r="R110" i="26"/>
  <c r="E110" i="26"/>
  <c r="U110" i="26" s="1"/>
  <c r="S109" i="26"/>
  <c r="R109" i="26"/>
  <c r="E109" i="26"/>
  <c r="T109" i="26" s="1"/>
  <c r="S108" i="26"/>
  <c r="R108" i="26"/>
  <c r="E108" i="26"/>
  <c r="U108" i="26" s="1"/>
  <c r="S107" i="26"/>
  <c r="R107" i="26"/>
  <c r="E107" i="26"/>
  <c r="S106" i="26"/>
  <c r="R106" i="26"/>
  <c r="E106" i="26"/>
  <c r="U106" i="26" s="1"/>
  <c r="S105" i="26"/>
  <c r="R105" i="26"/>
  <c r="E105" i="26"/>
  <c r="U105" i="26" s="1"/>
  <c r="S104" i="26"/>
  <c r="R104" i="26"/>
  <c r="E104" i="26"/>
  <c r="U104" i="26" s="1"/>
  <c r="S103" i="26"/>
  <c r="R103" i="26"/>
  <c r="E103" i="26"/>
  <c r="S102" i="26"/>
  <c r="R102" i="26"/>
  <c r="E102" i="26"/>
  <c r="U102" i="26" s="1"/>
  <c r="S101" i="26"/>
  <c r="R101" i="26"/>
  <c r="E101" i="26"/>
  <c r="S100" i="26"/>
  <c r="R100" i="26"/>
  <c r="E100" i="26"/>
  <c r="S99" i="26"/>
  <c r="R99" i="26"/>
  <c r="E99" i="26"/>
  <c r="S98" i="26"/>
  <c r="R98" i="26"/>
  <c r="E98" i="26"/>
  <c r="S97" i="26"/>
  <c r="R97" i="26"/>
  <c r="E97" i="26"/>
  <c r="U97" i="26" s="1"/>
  <c r="W96" i="26"/>
  <c r="W113" i="26" s="1"/>
  <c r="V96" i="26"/>
  <c r="V113" i="26" s="1"/>
  <c r="M96" i="26"/>
  <c r="S96" i="26" s="1"/>
  <c r="L96" i="26"/>
  <c r="K96" i="26"/>
  <c r="K113" i="26" s="1"/>
  <c r="J96" i="26"/>
  <c r="J113" i="26" s="1"/>
  <c r="I96" i="26"/>
  <c r="I113" i="26" s="1"/>
  <c r="H96" i="26"/>
  <c r="H113" i="26" s="1"/>
  <c r="G96" i="26"/>
  <c r="G113" i="26" s="1"/>
  <c r="F96" i="26"/>
  <c r="F113" i="26" s="1"/>
  <c r="D96" i="26"/>
  <c r="D113" i="26" s="1"/>
  <c r="C96" i="26"/>
  <c r="C113" i="26" s="1"/>
  <c r="B96" i="26"/>
  <c r="B113" i="26" s="1"/>
  <c r="W114" i="27"/>
  <c r="V114" i="27"/>
  <c r="Q114" i="27"/>
  <c r="P114" i="27"/>
  <c r="O114" i="27"/>
  <c r="N114" i="27"/>
  <c r="M114" i="27"/>
  <c r="S114" i="27" s="1"/>
  <c r="L114" i="27"/>
  <c r="R114" i="27" s="1"/>
  <c r="K114" i="27"/>
  <c r="J114" i="27"/>
  <c r="I114" i="27"/>
  <c r="H114" i="27"/>
  <c r="G114" i="27"/>
  <c r="F114" i="27"/>
  <c r="E114" i="27"/>
  <c r="D114" i="27"/>
  <c r="C114" i="27"/>
  <c r="B114" i="27"/>
  <c r="Q113" i="27"/>
  <c r="P113" i="27"/>
  <c r="O113" i="27"/>
  <c r="N113" i="27"/>
  <c r="U112" i="27"/>
  <c r="T112" i="27"/>
  <c r="S112" i="27"/>
  <c r="R112" i="27"/>
  <c r="S111" i="27"/>
  <c r="R111" i="27"/>
  <c r="E111" i="27"/>
  <c r="U111" i="27" s="1"/>
  <c r="S110" i="27"/>
  <c r="R110" i="27"/>
  <c r="E110" i="27"/>
  <c r="S109" i="27"/>
  <c r="R109" i="27"/>
  <c r="E109" i="27"/>
  <c r="U109" i="27" s="1"/>
  <c r="S108" i="27"/>
  <c r="R108" i="27"/>
  <c r="E108" i="27"/>
  <c r="S107" i="27"/>
  <c r="R107" i="27"/>
  <c r="E107" i="27"/>
  <c r="U107" i="27" s="1"/>
  <c r="S106" i="27"/>
  <c r="R106" i="27"/>
  <c r="E106" i="27"/>
  <c r="U106" i="27" s="1"/>
  <c r="S105" i="27"/>
  <c r="R105" i="27"/>
  <c r="E105" i="27"/>
  <c r="U105" i="27" s="1"/>
  <c r="S104" i="27"/>
  <c r="R104" i="27"/>
  <c r="E104" i="27"/>
  <c r="S103" i="27"/>
  <c r="R103" i="27"/>
  <c r="E103" i="27"/>
  <c r="U103" i="27" s="1"/>
  <c r="S102" i="27"/>
  <c r="R102" i="27"/>
  <c r="E102" i="27"/>
  <c r="T102" i="27" s="1"/>
  <c r="U101" i="27"/>
  <c r="S101" i="27"/>
  <c r="R101" i="27"/>
  <c r="E101" i="27"/>
  <c r="T101" i="27" s="1"/>
  <c r="S100" i="27"/>
  <c r="R100" i="27"/>
  <c r="E100" i="27"/>
  <c r="U99" i="27"/>
  <c r="S99" i="27"/>
  <c r="R99" i="27"/>
  <c r="E99" i="27"/>
  <c r="T99" i="27" s="1"/>
  <c r="S98" i="27"/>
  <c r="R98" i="27"/>
  <c r="E98" i="27"/>
  <c r="U98" i="27" s="1"/>
  <c r="S97" i="27"/>
  <c r="R97" i="27"/>
  <c r="E97" i="27"/>
  <c r="U97" i="27" s="1"/>
  <c r="W96" i="27"/>
  <c r="W113" i="27" s="1"/>
  <c r="V96" i="27"/>
  <c r="V113" i="27" s="1"/>
  <c r="M96" i="27"/>
  <c r="S96" i="27" s="1"/>
  <c r="L96" i="27"/>
  <c r="R96" i="27" s="1"/>
  <c r="K96" i="27"/>
  <c r="K113" i="27" s="1"/>
  <c r="J96" i="27"/>
  <c r="J113" i="27" s="1"/>
  <c r="I96" i="27"/>
  <c r="I113" i="27" s="1"/>
  <c r="H96" i="27"/>
  <c r="H113" i="27" s="1"/>
  <c r="G96" i="27"/>
  <c r="G113" i="27" s="1"/>
  <c r="F96" i="27"/>
  <c r="F113" i="27" s="1"/>
  <c r="D96" i="27"/>
  <c r="D113" i="27" s="1"/>
  <c r="C96" i="27"/>
  <c r="C113" i="27" s="1"/>
  <c r="B96" i="27"/>
  <c r="B113" i="27" s="1"/>
  <c r="W114" i="28"/>
  <c r="V114" i="28"/>
  <c r="Q114" i="28"/>
  <c r="P114" i="28"/>
  <c r="O114" i="28"/>
  <c r="N114" i="28"/>
  <c r="M114" i="28"/>
  <c r="S114" i="28" s="1"/>
  <c r="L114" i="28"/>
  <c r="R114" i="28" s="1"/>
  <c r="K114" i="28"/>
  <c r="J114" i="28"/>
  <c r="I114" i="28"/>
  <c r="H114" i="28"/>
  <c r="G114" i="28"/>
  <c r="F114" i="28"/>
  <c r="E114" i="28"/>
  <c r="D114" i="28"/>
  <c r="C114" i="28"/>
  <c r="B114" i="28"/>
  <c r="Q113" i="28"/>
  <c r="P113" i="28"/>
  <c r="O113" i="28"/>
  <c r="N113" i="28"/>
  <c r="U112" i="28"/>
  <c r="T112" i="28"/>
  <c r="S112" i="28"/>
  <c r="R112" i="28"/>
  <c r="S111" i="28"/>
  <c r="R111" i="28"/>
  <c r="E111" i="28"/>
  <c r="S110" i="28"/>
  <c r="R110" i="28"/>
  <c r="E110" i="28"/>
  <c r="S109" i="28"/>
  <c r="R109" i="28"/>
  <c r="E109" i="28"/>
  <c r="S108" i="28"/>
  <c r="R108" i="28"/>
  <c r="E108" i="28"/>
  <c r="S107" i="28"/>
  <c r="R107" i="28"/>
  <c r="E107" i="28"/>
  <c r="U107" i="28" s="1"/>
  <c r="S106" i="28"/>
  <c r="R106" i="28"/>
  <c r="E106" i="28"/>
  <c r="U106" i="28" s="1"/>
  <c r="U105" i="28"/>
  <c r="T105" i="28"/>
  <c r="S105" i="28"/>
  <c r="R105" i="28"/>
  <c r="E105" i="28"/>
  <c r="S104" i="28"/>
  <c r="R104" i="28"/>
  <c r="E104" i="28"/>
  <c r="U104" i="28" s="1"/>
  <c r="U103" i="28"/>
  <c r="S103" i="28"/>
  <c r="R103" i="28"/>
  <c r="E103" i="28"/>
  <c r="T103" i="28" s="1"/>
  <c r="S102" i="28"/>
  <c r="R102" i="28"/>
  <c r="E102" i="28"/>
  <c r="U102" i="28" s="1"/>
  <c r="S101" i="28"/>
  <c r="R101" i="28"/>
  <c r="E101" i="28"/>
  <c r="S100" i="28"/>
  <c r="R100" i="28"/>
  <c r="E100" i="28"/>
  <c r="U100" i="28" s="1"/>
  <c r="S99" i="28"/>
  <c r="R99" i="28"/>
  <c r="E99" i="28"/>
  <c r="U99" i="28" s="1"/>
  <c r="S98" i="28"/>
  <c r="R98" i="28"/>
  <c r="E98" i="28"/>
  <c r="U98" i="28" s="1"/>
  <c r="S97" i="28"/>
  <c r="R97" i="28"/>
  <c r="E97" i="28"/>
  <c r="U97" i="28" s="1"/>
  <c r="W96" i="28"/>
  <c r="W113" i="28" s="1"/>
  <c r="V96" i="28"/>
  <c r="V113" i="28" s="1"/>
  <c r="M96" i="28"/>
  <c r="M113" i="28" s="1"/>
  <c r="S113" i="28" s="1"/>
  <c r="L96" i="28"/>
  <c r="L113" i="28" s="1"/>
  <c r="R113" i="28" s="1"/>
  <c r="K96" i="28"/>
  <c r="K113" i="28" s="1"/>
  <c r="J96" i="28"/>
  <c r="J113" i="28" s="1"/>
  <c r="I96" i="28"/>
  <c r="I113" i="28" s="1"/>
  <c r="H96" i="28"/>
  <c r="H113" i="28" s="1"/>
  <c r="G96" i="28"/>
  <c r="G113" i="28" s="1"/>
  <c r="F96" i="28"/>
  <c r="F113" i="28" s="1"/>
  <c r="D96" i="28"/>
  <c r="D113" i="28" s="1"/>
  <c r="C96" i="28"/>
  <c r="C113" i="28" s="1"/>
  <c r="B96" i="28"/>
  <c r="B113" i="28" s="1"/>
  <c r="W114" i="29"/>
  <c r="V114" i="29"/>
  <c r="Q114" i="29"/>
  <c r="P114" i="29"/>
  <c r="O114" i="29"/>
  <c r="N114" i="29"/>
  <c r="M114" i="29"/>
  <c r="S114" i="29" s="1"/>
  <c r="L114" i="29"/>
  <c r="R114" i="29" s="1"/>
  <c r="K114" i="29"/>
  <c r="J114" i="29"/>
  <c r="I114" i="29"/>
  <c r="H114" i="29"/>
  <c r="G114" i="29"/>
  <c r="F114" i="29"/>
  <c r="E114" i="29"/>
  <c r="U114" i="29" s="1"/>
  <c r="D114" i="29"/>
  <c r="C114" i="29"/>
  <c r="B114" i="29"/>
  <c r="Q113" i="29"/>
  <c r="P113" i="29"/>
  <c r="O113" i="29"/>
  <c r="N113" i="29"/>
  <c r="U112" i="29"/>
  <c r="T112" i="29"/>
  <c r="S112" i="29"/>
  <c r="R112" i="29"/>
  <c r="S111" i="29"/>
  <c r="R111" i="29"/>
  <c r="E111" i="29"/>
  <c r="T111" i="29" s="1"/>
  <c r="S110" i="29"/>
  <c r="R110" i="29"/>
  <c r="E110" i="29"/>
  <c r="S109" i="29"/>
  <c r="R109" i="29"/>
  <c r="E109" i="29"/>
  <c r="U109" i="29" s="1"/>
  <c r="S108" i="29"/>
  <c r="R108" i="29"/>
  <c r="E108" i="29"/>
  <c r="U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S103" i="29"/>
  <c r="R103" i="29"/>
  <c r="E103" i="29"/>
  <c r="S102" i="29"/>
  <c r="R102" i="29"/>
  <c r="E102" i="29"/>
  <c r="S101" i="29"/>
  <c r="R101" i="29"/>
  <c r="E101" i="29"/>
  <c r="T101" i="29" s="1"/>
  <c r="S100" i="29"/>
  <c r="R100" i="29"/>
  <c r="E100" i="29"/>
  <c r="U100" i="29" s="1"/>
  <c r="S99" i="29"/>
  <c r="R99" i="29"/>
  <c r="E99" i="29"/>
  <c r="U99" i="29" s="1"/>
  <c r="S98" i="29"/>
  <c r="R98" i="29"/>
  <c r="E98" i="29"/>
  <c r="S97" i="29"/>
  <c r="R97" i="29"/>
  <c r="E97" i="29"/>
  <c r="W96" i="29"/>
  <c r="W113" i="29" s="1"/>
  <c r="V96" i="29"/>
  <c r="V113" i="29" s="1"/>
  <c r="M96" i="29"/>
  <c r="L96" i="29"/>
  <c r="R96" i="29" s="1"/>
  <c r="K96" i="29"/>
  <c r="K113" i="29" s="1"/>
  <c r="J96" i="29"/>
  <c r="J113" i="29" s="1"/>
  <c r="I96" i="29"/>
  <c r="I113" i="29" s="1"/>
  <c r="H96" i="29"/>
  <c r="H113" i="29" s="1"/>
  <c r="G96" i="29"/>
  <c r="G113" i="29" s="1"/>
  <c r="F96" i="29"/>
  <c r="F113" i="29" s="1"/>
  <c r="D96" i="29"/>
  <c r="D113" i="29" s="1"/>
  <c r="C96" i="29"/>
  <c r="C113" i="29" s="1"/>
  <c r="B96" i="29"/>
  <c r="B113" i="29" s="1"/>
  <c r="W114" i="30"/>
  <c r="V114" i="30"/>
  <c r="Q114" i="30"/>
  <c r="P114" i="30"/>
  <c r="O114" i="30"/>
  <c r="N114" i="30"/>
  <c r="M114" i="30"/>
  <c r="S114" i="30" s="1"/>
  <c r="L114" i="30"/>
  <c r="R114" i="30" s="1"/>
  <c r="K114" i="30"/>
  <c r="J114" i="30"/>
  <c r="I114" i="30"/>
  <c r="H114" i="30"/>
  <c r="G114" i="30"/>
  <c r="F114" i="30"/>
  <c r="E114" i="30"/>
  <c r="U114" i="30" s="1"/>
  <c r="D114" i="30"/>
  <c r="C114" i="30"/>
  <c r="B114" i="30"/>
  <c r="Q113" i="30"/>
  <c r="P113" i="30"/>
  <c r="O113" i="30"/>
  <c r="N113" i="30"/>
  <c r="U112" i="30"/>
  <c r="T112" i="30"/>
  <c r="S112" i="30"/>
  <c r="R112" i="30"/>
  <c r="S111" i="30"/>
  <c r="R111" i="30"/>
  <c r="E111" i="30"/>
  <c r="S110" i="30"/>
  <c r="R110" i="30"/>
  <c r="E110" i="30"/>
  <c r="U110" i="30" s="1"/>
  <c r="S109" i="30"/>
  <c r="R109" i="30"/>
  <c r="E109" i="30"/>
  <c r="U109" i="30" s="1"/>
  <c r="S108" i="30"/>
  <c r="R108" i="30"/>
  <c r="E108" i="30"/>
  <c r="U108" i="30" s="1"/>
  <c r="S107" i="30"/>
  <c r="R107" i="30"/>
  <c r="E107" i="30"/>
  <c r="S106" i="30"/>
  <c r="R106" i="30"/>
  <c r="E106" i="30"/>
  <c r="S105" i="30"/>
  <c r="R105" i="30"/>
  <c r="E105" i="30"/>
  <c r="T105" i="30" s="1"/>
  <c r="U104" i="30"/>
  <c r="S104" i="30"/>
  <c r="R104" i="30"/>
  <c r="E104" i="30"/>
  <c r="T104" i="30" s="1"/>
  <c r="S103" i="30"/>
  <c r="R103" i="30"/>
  <c r="E103" i="30"/>
  <c r="S102" i="30"/>
  <c r="R102" i="30"/>
  <c r="E102" i="30"/>
  <c r="T102" i="30" s="1"/>
  <c r="S101" i="30"/>
  <c r="R101" i="30"/>
  <c r="E101" i="30"/>
  <c r="U101" i="30" s="1"/>
  <c r="S100" i="30"/>
  <c r="R100" i="30"/>
  <c r="E100" i="30"/>
  <c r="U100" i="30" s="1"/>
  <c r="S99" i="30"/>
  <c r="R99" i="30"/>
  <c r="E99" i="30"/>
  <c r="U99" i="30" s="1"/>
  <c r="S98" i="30"/>
  <c r="R98" i="30"/>
  <c r="E98" i="30"/>
  <c r="S97" i="30"/>
  <c r="R97" i="30"/>
  <c r="E97" i="30"/>
  <c r="W96" i="30"/>
  <c r="W113" i="30" s="1"/>
  <c r="V96" i="30"/>
  <c r="V113" i="30" s="1"/>
  <c r="M96" i="30"/>
  <c r="S96" i="30" s="1"/>
  <c r="L96" i="30"/>
  <c r="R96" i="30" s="1"/>
  <c r="K96" i="30"/>
  <c r="K113" i="30" s="1"/>
  <c r="J96" i="30"/>
  <c r="J113" i="30" s="1"/>
  <c r="I96" i="30"/>
  <c r="I113" i="30" s="1"/>
  <c r="H96" i="30"/>
  <c r="H113" i="30" s="1"/>
  <c r="G96" i="30"/>
  <c r="G113" i="30" s="1"/>
  <c r="F96" i="30"/>
  <c r="F113" i="30" s="1"/>
  <c r="D96" i="30"/>
  <c r="D113" i="30" s="1"/>
  <c r="C96" i="30"/>
  <c r="C113" i="30" s="1"/>
  <c r="B96" i="30"/>
  <c r="B113" i="30" s="1"/>
  <c r="W114" i="31"/>
  <c r="V114" i="31"/>
  <c r="R114" i="31"/>
  <c r="Q114" i="31"/>
  <c r="P114" i="31"/>
  <c r="O114" i="31"/>
  <c r="N114" i="31"/>
  <c r="M114" i="31"/>
  <c r="S114" i="31" s="1"/>
  <c r="L114" i="31"/>
  <c r="K114" i="31"/>
  <c r="J114" i="31"/>
  <c r="I114" i="31"/>
  <c r="H114" i="31"/>
  <c r="G114" i="31"/>
  <c r="F114" i="31"/>
  <c r="E114" i="31"/>
  <c r="U114" i="31" s="1"/>
  <c r="D114" i="31"/>
  <c r="C114" i="31"/>
  <c r="B114" i="31"/>
  <c r="Q113" i="31"/>
  <c r="P113" i="31"/>
  <c r="O113" i="31"/>
  <c r="N113" i="31"/>
  <c r="U112" i="31"/>
  <c r="T112" i="31"/>
  <c r="S112" i="31"/>
  <c r="R112" i="31"/>
  <c r="S111" i="31"/>
  <c r="R111" i="31"/>
  <c r="E111" i="31"/>
  <c r="S110" i="31"/>
  <c r="R110" i="31"/>
  <c r="E110" i="31"/>
  <c r="U110" i="31" s="1"/>
  <c r="S109" i="31"/>
  <c r="R109" i="31"/>
  <c r="E109" i="31"/>
  <c r="S108" i="31"/>
  <c r="R108" i="31"/>
  <c r="E108" i="31"/>
  <c r="U108" i="31" s="1"/>
  <c r="S107" i="31"/>
  <c r="R107" i="31"/>
  <c r="E107" i="31"/>
  <c r="S106" i="31"/>
  <c r="R106" i="31"/>
  <c r="E106" i="31"/>
  <c r="T106" i="31" s="1"/>
  <c r="S105" i="31"/>
  <c r="R105" i="31"/>
  <c r="E105" i="31"/>
  <c r="S104" i="31"/>
  <c r="R104" i="31"/>
  <c r="E104" i="31"/>
  <c r="S103" i="31"/>
  <c r="R103" i="31"/>
  <c r="E103" i="31"/>
  <c r="S102" i="31"/>
  <c r="R102" i="31"/>
  <c r="E102" i="31"/>
  <c r="U102" i="31" s="1"/>
  <c r="S101" i="31"/>
  <c r="R101" i="31"/>
  <c r="E101" i="31"/>
  <c r="S100" i="31"/>
  <c r="R100" i="31"/>
  <c r="E100" i="31"/>
  <c r="U100" i="31" s="1"/>
  <c r="S99" i="31"/>
  <c r="R99" i="31"/>
  <c r="E99" i="31"/>
  <c r="S98" i="31"/>
  <c r="R98" i="31"/>
  <c r="E98" i="31"/>
  <c r="U98" i="31" s="1"/>
  <c r="S97" i="31"/>
  <c r="R97" i="31"/>
  <c r="E97" i="31"/>
  <c r="U97" i="31" s="1"/>
  <c r="W96" i="31"/>
  <c r="W113" i="31" s="1"/>
  <c r="V96" i="31"/>
  <c r="V113" i="31" s="1"/>
  <c r="M96" i="31"/>
  <c r="S96" i="31" s="1"/>
  <c r="L96" i="31"/>
  <c r="L113" i="31" s="1"/>
  <c r="R113" i="31" s="1"/>
  <c r="K96" i="31"/>
  <c r="K113" i="31" s="1"/>
  <c r="J96" i="31"/>
  <c r="J113" i="31" s="1"/>
  <c r="I96" i="31"/>
  <c r="I113" i="31" s="1"/>
  <c r="H96" i="31"/>
  <c r="H113" i="31" s="1"/>
  <c r="G96" i="31"/>
  <c r="G113" i="31" s="1"/>
  <c r="F96" i="31"/>
  <c r="F113" i="31" s="1"/>
  <c r="D96" i="31"/>
  <c r="D113" i="31" s="1"/>
  <c r="C96" i="31"/>
  <c r="C113" i="31" s="1"/>
  <c r="B96" i="31"/>
  <c r="B113" i="31" s="1"/>
  <c r="W114" i="32"/>
  <c r="V114" i="32"/>
  <c r="Q114" i="32"/>
  <c r="P114" i="32"/>
  <c r="O114" i="32"/>
  <c r="N114" i="32"/>
  <c r="M114" i="32"/>
  <c r="S114" i="32" s="1"/>
  <c r="L114" i="32"/>
  <c r="R114" i="32" s="1"/>
  <c r="K114" i="32"/>
  <c r="J114" i="32"/>
  <c r="I114" i="32"/>
  <c r="H114" i="32"/>
  <c r="G114" i="32"/>
  <c r="F114" i="32"/>
  <c r="E114" i="32"/>
  <c r="U114" i="32" s="1"/>
  <c r="D114" i="32"/>
  <c r="C114" i="32"/>
  <c r="B114" i="32"/>
  <c r="Q113" i="32"/>
  <c r="P113" i="32"/>
  <c r="O113" i="32"/>
  <c r="N113" i="32"/>
  <c r="U112" i="32"/>
  <c r="T112" i="32"/>
  <c r="S112" i="32"/>
  <c r="R112" i="32"/>
  <c r="S111" i="32"/>
  <c r="R111" i="32"/>
  <c r="E111" i="32"/>
  <c r="U111" i="32" s="1"/>
  <c r="S110" i="32"/>
  <c r="R110" i="32"/>
  <c r="E110" i="32"/>
  <c r="U110" i="32" s="1"/>
  <c r="T109" i="32"/>
  <c r="S109" i="32"/>
  <c r="R109" i="32"/>
  <c r="E109" i="32"/>
  <c r="U109" i="32" s="1"/>
  <c r="S108" i="32"/>
  <c r="R108" i="32"/>
  <c r="E108" i="32"/>
  <c r="S107" i="32"/>
  <c r="R107" i="32"/>
  <c r="E107" i="32"/>
  <c r="U107" i="32" s="1"/>
  <c r="S106" i="32"/>
  <c r="R106" i="32"/>
  <c r="E106" i="32"/>
  <c r="S105" i="32"/>
  <c r="R105" i="32"/>
  <c r="E105" i="32"/>
  <c r="S104" i="32"/>
  <c r="R104" i="32"/>
  <c r="E104" i="32"/>
  <c r="S103" i="32"/>
  <c r="R103" i="32"/>
  <c r="E103" i="32"/>
  <c r="U103" i="32" s="1"/>
  <c r="S102" i="32"/>
  <c r="R102" i="32"/>
  <c r="E102" i="32"/>
  <c r="T101" i="32"/>
  <c r="S101" i="32"/>
  <c r="R101" i="32"/>
  <c r="E101" i="32"/>
  <c r="U101" i="32" s="1"/>
  <c r="S100" i="32"/>
  <c r="R100" i="32"/>
  <c r="E100" i="32"/>
  <c r="U99" i="32"/>
  <c r="T99" i="32"/>
  <c r="S99" i="32"/>
  <c r="R99" i="32"/>
  <c r="E99" i="32"/>
  <c r="S98" i="32"/>
  <c r="R98" i="32"/>
  <c r="E98" i="32"/>
  <c r="U98" i="32" s="1"/>
  <c r="S97" i="32"/>
  <c r="R97" i="32"/>
  <c r="E97" i="32"/>
  <c r="W96" i="32"/>
  <c r="W113" i="32" s="1"/>
  <c r="V96" i="32"/>
  <c r="V113" i="32" s="1"/>
  <c r="M96" i="32"/>
  <c r="S96" i="32" s="1"/>
  <c r="L96" i="32"/>
  <c r="K96" i="32"/>
  <c r="K113" i="32" s="1"/>
  <c r="J96" i="32"/>
  <c r="J113" i="32" s="1"/>
  <c r="I96" i="32"/>
  <c r="I113" i="32" s="1"/>
  <c r="H96" i="32"/>
  <c r="H113" i="32" s="1"/>
  <c r="G96" i="32"/>
  <c r="G113" i="32" s="1"/>
  <c r="F96" i="32"/>
  <c r="F113" i="32" s="1"/>
  <c r="D96" i="32"/>
  <c r="D113" i="32" s="1"/>
  <c r="C96" i="32"/>
  <c r="C113" i="32" s="1"/>
  <c r="B96" i="32"/>
  <c r="B113" i="32" s="1"/>
  <c r="W114" i="33"/>
  <c r="V114" i="33"/>
  <c r="Q114" i="33"/>
  <c r="P114" i="33"/>
  <c r="O114" i="33"/>
  <c r="N114" i="33"/>
  <c r="M114" i="33"/>
  <c r="S114" i="33" s="1"/>
  <c r="L114" i="33"/>
  <c r="R114" i="33" s="1"/>
  <c r="K114" i="33"/>
  <c r="J114" i="33"/>
  <c r="I114" i="33"/>
  <c r="H114" i="33"/>
  <c r="G114" i="33"/>
  <c r="F114" i="33"/>
  <c r="E114" i="33"/>
  <c r="U114" i="33" s="1"/>
  <c r="D114" i="33"/>
  <c r="C114" i="33"/>
  <c r="B114" i="33"/>
  <c r="Q113" i="33"/>
  <c r="P113" i="33"/>
  <c r="O113" i="33"/>
  <c r="N113" i="33"/>
  <c r="U112" i="33"/>
  <c r="T112" i="33"/>
  <c r="S112" i="33"/>
  <c r="R112" i="33"/>
  <c r="S111" i="33"/>
  <c r="R111" i="33"/>
  <c r="E111" i="33"/>
  <c r="U111" i="33" s="1"/>
  <c r="S110" i="33"/>
  <c r="R110" i="33"/>
  <c r="E110" i="33"/>
  <c r="S109" i="33"/>
  <c r="R109" i="33"/>
  <c r="E109" i="33"/>
  <c r="S108" i="33"/>
  <c r="R108" i="33"/>
  <c r="E108" i="33"/>
  <c r="S107" i="33"/>
  <c r="R107" i="33"/>
  <c r="E107" i="33"/>
  <c r="U107" i="33" s="1"/>
  <c r="S106" i="33"/>
  <c r="R106" i="33"/>
  <c r="E106" i="33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S100" i="33"/>
  <c r="R100" i="33"/>
  <c r="E100" i="33"/>
  <c r="U100" i="33" s="1"/>
  <c r="S99" i="33"/>
  <c r="R99" i="33"/>
  <c r="E99" i="33"/>
  <c r="U99" i="33" s="1"/>
  <c r="S98" i="33"/>
  <c r="R98" i="33"/>
  <c r="E98" i="33"/>
  <c r="S97" i="33"/>
  <c r="R97" i="33"/>
  <c r="E97" i="33"/>
  <c r="U97" i="33" s="1"/>
  <c r="W96" i="33"/>
  <c r="W113" i="33" s="1"/>
  <c r="V96" i="33"/>
  <c r="V113" i="33" s="1"/>
  <c r="M96" i="33"/>
  <c r="M113" i="33" s="1"/>
  <c r="S113" i="33" s="1"/>
  <c r="L96" i="33"/>
  <c r="L113" i="33" s="1"/>
  <c r="R113" i="33" s="1"/>
  <c r="K96" i="33"/>
  <c r="K113" i="33" s="1"/>
  <c r="J96" i="33"/>
  <c r="J113" i="33" s="1"/>
  <c r="I96" i="33"/>
  <c r="I113" i="33" s="1"/>
  <c r="H96" i="33"/>
  <c r="H113" i="33" s="1"/>
  <c r="G96" i="33"/>
  <c r="G113" i="33" s="1"/>
  <c r="F96" i="33"/>
  <c r="F113" i="33" s="1"/>
  <c r="D96" i="33"/>
  <c r="D113" i="33" s="1"/>
  <c r="C96" i="33"/>
  <c r="C113" i="33" s="1"/>
  <c r="B96" i="33"/>
  <c r="B113" i="33" s="1"/>
  <c r="W114" i="34"/>
  <c r="V114" i="34"/>
  <c r="Q114" i="34"/>
  <c r="P114" i="34"/>
  <c r="O114" i="34"/>
  <c r="N114" i="34"/>
  <c r="M114" i="34"/>
  <c r="S114" i="34" s="1"/>
  <c r="L114" i="34"/>
  <c r="R114" i="34" s="1"/>
  <c r="K114" i="34"/>
  <c r="J114" i="34"/>
  <c r="I114" i="34"/>
  <c r="H114" i="34"/>
  <c r="G114" i="34"/>
  <c r="F114" i="34"/>
  <c r="E114" i="34"/>
  <c r="U114" i="34" s="1"/>
  <c r="D114" i="34"/>
  <c r="C114" i="34"/>
  <c r="B114" i="34"/>
  <c r="Q113" i="34"/>
  <c r="P113" i="34"/>
  <c r="O113" i="34"/>
  <c r="N113" i="34"/>
  <c r="U112" i="34"/>
  <c r="T112" i="34"/>
  <c r="S112" i="34"/>
  <c r="R112" i="34"/>
  <c r="S111" i="34"/>
  <c r="R111" i="34"/>
  <c r="E111" i="34"/>
  <c r="U111" i="34" s="1"/>
  <c r="S110" i="34"/>
  <c r="R110" i="34"/>
  <c r="E110" i="34"/>
  <c r="S109" i="34"/>
  <c r="R109" i="34"/>
  <c r="E109" i="34"/>
  <c r="U109" i="34" s="1"/>
  <c r="S108" i="34"/>
  <c r="R108" i="34"/>
  <c r="E108" i="34"/>
  <c r="U108" i="34" s="1"/>
  <c r="S107" i="34"/>
  <c r="R107" i="34"/>
  <c r="E107" i="34"/>
  <c r="S106" i="34"/>
  <c r="R106" i="34"/>
  <c r="E106" i="34"/>
  <c r="U106" i="34" s="1"/>
  <c r="S105" i="34"/>
  <c r="R105" i="34"/>
  <c r="E105" i="34"/>
  <c r="S104" i="34"/>
  <c r="R104" i="34"/>
  <c r="E104" i="34"/>
  <c r="U104" i="34" s="1"/>
  <c r="S103" i="34"/>
  <c r="R103" i="34"/>
  <c r="E103" i="34"/>
  <c r="U103" i="34" s="1"/>
  <c r="S102" i="34"/>
  <c r="R102" i="34"/>
  <c r="E102" i="34"/>
  <c r="U102" i="34" s="1"/>
  <c r="S101" i="34"/>
  <c r="R101" i="34"/>
  <c r="E101" i="34"/>
  <c r="T101" i="34" s="1"/>
  <c r="S100" i="34"/>
  <c r="R100" i="34"/>
  <c r="E100" i="34"/>
  <c r="U100" i="34" s="1"/>
  <c r="S99" i="34"/>
  <c r="R99" i="34"/>
  <c r="E99" i="34"/>
  <c r="U99" i="34" s="1"/>
  <c r="S98" i="34"/>
  <c r="R98" i="34"/>
  <c r="E98" i="34"/>
  <c r="U98" i="34" s="1"/>
  <c r="S97" i="34"/>
  <c r="R97" i="34"/>
  <c r="E97" i="34"/>
  <c r="W96" i="34"/>
  <c r="W113" i="34" s="1"/>
  <c r="V96" i="34"/>
  <c r="V113" i="34" s="1"/>
  <c r="M96" i="34"/>
  <c r="M113" i="34" s="1"/>
  <c r="S113" i="34" s="1"/>
  <c r="L96" i="34"/>
  <c r="K96" i="34"/>
  <c r="K113" i="34" s="1"/>
  <c r="J96" i="34"/>
  <c r="J113" i="34" s="1"/>
  <c r="I96" i="34"/>
  <c r="I113" i="34" s="1"/>
  <c r="H96" i="34"/>
  <c r="H113" i="34" s="1"/>
  <c r="G96" i="34"/>
  <c r="G113" i="34" s="1"/>
  <c r="F96" i="34"/>
  <c r="F113" i="34" s="1"/>
  <c r="D96" i="34"/>
  <c r="D113" i="34" s="1"/>
  <c r="C96" i="34"/>
  <c r="C113" i="34" s="1"/>
  <c r="B96" i="34"/>
  <c r="B113" i="34" s="1"/>
  <c r="W114" i="35"/>
  <c r="V114" i="35"/>
  <c r="Q114" i="35"/>
  <c r="P114" i="35"/>
  <c r="O114" i="35"/>
  <c r="N114" i="35"/>
  <c r="M114" i="35"/>
  <c r="S114" i="35" s="1"/>
  <c r="L114" i="35"/>
  <c r="R114" i="35" s="1"/>
  <c r="K114" i="35"/>
  <c r="J114" i="35"/>
  <c r="I114" i="35"/>
  <c r="H114" i="35"/>
  <c r="G114" i="35"/>
  <c r="F114" i="35"/>
  <c r="E114" i="35"/>
  <c r="U114" i="35" s="1"/>
  <c r="D114" i="35"/>
  <c r="C114" i="35"/>
  <c r="B114" i="35"/>
  <c r="Q113" i="35"/>
  <c r="P113" i="35"/>
  <c r="O113" i="35"/>
  <c r="N113" i="35"/>
  <c r="U112" i="35"/>
  <c r="T112" i="35"/>
  <c r="S112" i="35"/>
  <c r="R112" i="35"/>
  <c r="S111" i="35"/>
  <c r="R111" i="35"/>
  <c r="E111" i="35"/>
  <c r="S110" i="35"/>
  <c r="R110" i="35"/>
  <c r="E110" i="35"/>
  <c r="T110" i="35" s="1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S105" i="35"/>
  <c r="R105" i="35"/>
  <c r="E105" i="35"/>
  <c r="U105" i="35" s="1"/>
  <c r="S104" i="35"/>
  <c r="R104" i="35"/>
  <c r="E104" i="35"/>
  <c r="U104" i="35" s="1"/>
  <c r="S103" i="35"/>
  <c r="R103" i="35"/>
  <c r="E103" i="35"/>
  <c r="S102" i="35"/>
  <c r="R102" i="35"/>
  <c r="E102" i="35"/>
  <c r="T102" i="35" s="1"/>
  <c r="S101" i="35"/>
  <c r="R101" i="35"/>
  <c r="E101" i="35"/>
  <c r="U101" i="35" s="1"/>
  <c r="S100" i="35"/>
  <c r="R100" i="35"/>
  <c r="E100" i="35"/>
  <c r="U100" i="35" s="1"/>
  <c r="S99" i="35"/>
  <c r="R99" i="35"/>
  <c r="E99" i="35"/>
  <c r="U99" i="35" s="1"/>
  <c r="S98" i="35"/>
  <c r="R98" i="35"/>
  <c r="E98" i="35"/>
  <c r="S97" i="35"/>
  <c r="R97" i="35"/>
  <c r="E97" i="35"/>
  <c r="U97" i="35" s="1"/>
  <c r="W96" i="35"/>
  <c r="W113" i="35" s="1"/>
  <c r="V96" i="35"/>
  <c r="V113" i="35" s="1"/>
  <c r="M96" i="35"/>
  <c r="S96" i="35" s="1"/>
  <c r="L96" i="35"/>
  <c r="R96" i="35" s="1"/>
  <c r="K96" i="35"/>
  <c r="K113" i="35" s="1"/>
  <c r="J96" i="35"/>
  <c r="J113" i="35" s="1"/>
  <c r="I96" i="35"/>
  <c r="I113" i="35" s="1"/>
  <c r="H96" i="35"/>
  <c r="H113" i="35" s="1"/>
  <c r="G96" i="35"/>
  <c r="G113" i="35" s="1"/>
  <c r="F96" i="35"/>
  <c r="F113" i="35" s="1"/>
  <c r="D96" i="35"/>
  <c r="D113" i="35" s="1"/>
  <c r="C96" i="35"/>
  <c r="C113" i="35" s="1"/>
  <c r="B96" i="35"/>
  <c r="B113" i="35" s="1"/>
  <c r="W114" i="36"/>
  <c r="V114" i="36"/>
  <c r="S114" i="36"/>
  <c r="Q114" i="36"/>
  <c r="P114" i="36"/>
  <c r="O114" i="36"/>
  <c r="N114" i="36"/>
  <c r="M114" i="36"/>
  <c r="L114" i="36"/>
  <c r="R114" i="36" s="1"/>
  <c r="K114" i="36"/>
  <c r="J114" i="36"/>
  <c r="I114" i="36"/>
  <c r="H114" i="36"/>
  <c r="G114" i="36"/>
  <c r="F114" i="36"/>
  <c r="E114" i="36"/>
  <c r="U114" i="36" s="1"/>
  <c r="D114" i="36"/>
  <c r="C114" i="36"/>
  <c r="B114" i="36"/>
  <c r="Q113" i="36"/>
  <c r="P113" i="36"/>
  <c r="O113" i="36"/>
  <c r="N113" i="36"/>
  <c r="U112" i="36"/>
  <c r="T112" i="36"/>
  <c r="S112" i="36"/>
  <c r="R112" i="36"/>
  <c r="S111" i="36"/>
  <c r="R111" i="36"/>
  <c r="E111" i="36"/>
  <c r="T111" i="36" s="1"/>
  <c r="S110" i="36"/>
  <c r="R110" i="36"/>
  <c r="E110" i="36"/>
  <c r="U110" i="36" s="1"/>
  <c r="S109" i="36"/>
  <c r="R109" i="36"/>
  <c r="E109" i="36"/>
  <c r="U109" i="36" s="1"/>
  <c r="S108" i="36"/>
  <c r="R108" i="36"/>
  <c r="E108" i="36"/>
  <c r="U108" i="36" s="1"/>
  <c r="S107" i="36"/>
  <c r="R107" i="36"/>
  <c r="E107" i="36"/>
  <c r="S106" i="36"/>
  <c r="R106" i="36"/>
  <c r="E106" i="36"/>
  <c r="U106" i="36" s="1"/>
  <c r="S105" i="36"/>
  <c r="R105" i="36"/>
  <c r="E105" i="36"/>
  <c r="U105" i="36" s="1"/>
  <c r="S104" i="36"/>
  <c r="R104" i="36"/>
  <c r="E104" i="36"/>
  <c r="U104" i="36" s="1"/>
  <c r="S103" i="36"/>
  <c r="R103" i="36"/>
  <c r="E103" i="36"/>
  <c r="T103" i="36" s="1"/>
  <c r="S102" i="36"/>
  <c r="R102" i="36"/>
  <c r="E102" i="36"/>
  <c r="U102" i="36" s="1"/>
  <c r="S101" i="36"/>
  <c r="R101" i="36"/>
  <c r="E101" i="36"/>
  <c r="U101" i="36" s="1"/>
  <c r="S100" i="36"/>
  <c r="R100" i="36"/>
  <c r="E100" i="36"/>
  <c r="U100" i="36" s="1"/>
  <c r="S99" i="36"/>
  <c r="R99" i="36"/>
  <c r="E99" i="36"/>
  <c r="S98" i="36"/>
  <c r="R98" i="36"/>
  <c r="E98" i="36"/>
  <c r="U98" i="36" s="1"/>
  <c r="S97" i="36"/>
  <c r="R97" i="36"/>
  <c r="E97" i="36"/>
  <c r="U97" i="36" s="1"/>
  <c r="W96" i="36"/>
  <c r="W113" i="36" s="1"/>
  <c r="V96" i="36"/>
  <c r="V113" i="36" s="1"/>
  <c r="M96" i="36"/>
  <c r="M113" i="36" s="1"/>
  <c r="S113" i="36" s="1"/>
  <c r="L96" i="36"/>
  <c r="L113" i="36" s="1"/>
  <c r="R113" i="36" s="1"/>
  <c r="K96" i="36"/>
  <c r="K113" i="36" s="1"/>
  <c r="J96" i="36"/>
  <c r="J113" i="36" s="1"/>
  <c r="I96" i="36"/>
  <c r="I113" i="36" s="1"/>
  <c r="H96" i="36"/>
  <c r="H113" i="36" s="1"/>
  <c r="G96" i="36"/>
  <c r="G113" i="36" s="1"/>
  <c r="F96" i="36"/>
  <c r="F113" i="36" s="1"/>
  <c r="D96" i="36"/>
  <c r="D113" i="36" s="1"/>
  <c r="C96" i="36"/>
  <c r="C113" i="36" s="1"/>
  <c r="B96" i="36"/>
  <c r="B113" i="36" s="1"/>
  <c r="W114" i="37"/>
  <c r="V114" i="37"/>
  <c r="Q114" i="37"/>
  <c r="P114" i="37"/>
  <c r="O114" i="37"/>
  <c r="N114" i="37"/>
  <c r="M114" i="37"/>
  <c r="S114" i="37" s="1"/>
  <c r="L114" i="37"/>
  <c r="R114" i="37" s="1"/>
  <c r="K114" i="37"/>
  <c r="J114" i="37"/>
  <c r="I114" i="37"/>
  <c r="H114" i="37"/>
  <c r="G114" i="37"/>
  <c r="F114" i="37"/>
  <c r="E114" i="37"/>
  <c r="D114" i="37"/>
  <c r="C114" i="37"/>
  <c r="B114" i="37"/>
  <c r="Q113" i="37"/>
  <c r="P113" i="37"/>
  <c r="O113" i="37"/>
  <c r="N113" i="37"/>
  <c r="U112" i="37"/>
  <c r="T112" i="37"/>
  <c r="S112" i="37"/>
  <c r="R112" i="37"/>
  <c r="S111" i="37"/>
  <c r="R111" i="37"/>
  <c r="E111" i="37"/>
  <c r="S110" i="37"/>
  <c r="R110" i="37"/>
  <c r="E110" i="37"/>
  <c r="U110" i="37" s="1"/>
  <c r="S109" i="37"/>
  <c r="R109" i="37"/>
  <c r="E109" i="37"/>
  <c r="S108" i="37"/>
  <c r="R108" i="37"/>
  <c r="E108" i="37"/>
  <c r="S107" i="37"/>
  <c r="R107" i="37"/>
  <c r="E107" i="37"/>
  <c r="U107" i="37" s="1"/>
  <c r="S106" i="37"/>
  <c r="R106" i="37"/>
  <c r="E106" i="37"/>
  <c r="S105" i="37"/>
  <c r="R105" i="37"/>
  <c r="E105" i="37"/>
  <c r="S104" i="37"/>
  <c r="R104" i="37"/>
  <c r="E104" i="37"/>
  <c r="T104" i="37" s="1"/>
  <c r="S103" i="37"/>
  <c r="R103" i="37"/>
  <c r="E103" i="37"/>
  <c r="T103" i="37" s="1"/>
  <c r="S102" i="37"/>
  <c r="R102" i="37"/>
  <c r="E102" i="37"/>
  <c r="U102" i="37" s="1"/>
  <c r="S101" i="37"/>
  <c r="R101" i="37"/>
  <c r="E101" i="37"/>
  <c r="S100" i="37"/>
  <c r="R100" i="37"/>
  <c r="E100" i="37"/>
  <c r="S99" i="37"/>
  <c r="R99" i="37"/>
  <c r="E99" i="37"/>
  <c r="U99" i="37" s="1"/>
  <c r="S98" i="37"/>
  <c r="R98" i="37"/>
  <c r="E98" i="37"/>
  <c r="T98" i="37" s="1"/>
  <c r="T97" i="37"/>
  <c r="S97" i="37"/>
  <c r="R97" i="37"/>
  <c r="E97" i="37"/>
  <c r="U97" i="37" s="1"/>
  <c r="W96" i="37"/>
  <c r="W113" i="37" s="1"/>
  <c r="V96" i="37"/>
  <c r="V113" i="37" s="1"/>
  <c r="M96" i="37"/>
  <c r="L96" i="37"/>
  <c r="L113" i="37" s="1"/>
  <c r="R113" i="37" s="1"/>
  <c r="K96" i="37"/>
  <c r="K113" i="37" s="1"/>
  <c r="J96" i="37"/>
  <c r="J113" i="37" s="1"/>
  <c r="I96" i="37"/>
  <c r="I113" i="37" s="1"/>
  <c r="H96" i="37"/>
  <c r="H113" i="37" s="1"/>
  <c r="G96" i="37"/>
  <c r="G113" i="37" s="1"/>
  <c r="F96" i="37"/>
  <c r="F113" i="37" s="1"/>
  <c r="D96" i="37"/>
  <c r="D113" i="37" s="1"/>
  <c r="C96" i="37"/>
  <c r="C113" i="37" s="1"/>
  <c r="B96" i="37"/>
  <c r="B113" i="37" s="1"/>
  <c r="W114" i="38"/>
  <c r="V114" i="38"/>
  <c r="Q114" i="38"/>
  <c r="P114" i="38"/>
  <c r="O114" i="38"/>
  <c r="N114" i="38"/>
  <c r="M114" i="38"/>
  <c r="S114" i="38" s="1"/>
  <c r="L114" i="38"/>
  <c r="R114" i="38" s="1"/>
  <c r="K114" i="38"/>
  <c r="J114" i="38"/>
  <c r="I114" i="38"/>
  <c r="H114" i="38"/>
  <c r="G114" i="38"/>
  <c r="F114" i="38"/>
  <c r="E114" i="38"/>
  <c r="U114" i="38" s="1"/>
  <c r="D114" i="38"/>
  <c r="C114" i="38"/>
  <c r="B114" i="38"/>
  <c r="Q113" i="38"/>
  <c r="P113" i="38"/>
  <c r="O113" i="38"/>
  <c r="N113" i="38"/>
  <c r="U112" i="38"/>
  <c r="T112" i="38"/>
  <c r="S112" i="38"/>
  <c r="R112" i="38"/>
  <c r="S111" i="38"/>
  <c r="R111" i="38"/>
  <c r="E111" i="38"/>
  <c r="U111" i="38" s="1"/>
  <c r="S110" i="38"/>
  <c r="R110" i="38"/>
  <c r="E110" i="38"/>
  <c r="S109" i="38"/>
  <c r="R109" i="38"/>
  <c r="E109" i="38"/>
  <c r="S108" i="38"/>
  <c r="R108" i="38"/>
  <c r="E108" i="38"/>
  <c r="U108" i="38" s="1"/>
  <c r="T107" i="38"/>
  <c r="S107" i="38"/>
  <c r="R107" i="38"/>
  <c r="E107" i="38"/>
  <c r="U107" i="38" s="1"/>
  <c r="S106" i="38"/>
  <c r="R106" i="38"/>
  <c r="E106" i="38"/>
  <c r="U105" i="38"/>
  <c r="S105" i="38"/>
  <c r="R105" i="38"/>
  <c r="E105" i="38"/>
  <c r="T105" i="38" s="1"/>
  <c r="S104" i="38"/>
  <c r="R104" i="38"/>
  <c r="E104" i="38"/>
  <c r="S103" i="38"/>
  <c r="R103" i="38"/>
  <c r="E103" i="38"/>
  <c r="U103" i="38" s="1"/>
  <c r="S102" i="38"/>
  <c r="R102" i="38"/>
  <c r="E102" i="38"/>
  <c r="S101" i="38"/>
  <c r="R101" i="38"/>
  <c r="E101" i="38"/>
  <c r="S100" i="38"/>
  <c r="R100" i="38"/>
  <c r="E100" i="38"/>
  <c r="U100" i="38" s="1"/>
  <c r="S99" i="38"/>
  <c r="R99" i="38"/>
  <c r="E99" i="38"/>
  <c r="S98" i="38"/>
  <c r="R98" i="38"/>
  <c r="E98" i="38"/>
  <c r="U98" i="38" s="1"/>
  <c r="U97" i="38"/>
  <c r="S97" i="38"/>
  <c r="R97" i="38"/>
  <c r="E97" i="38"/>
  <c r="T97" i="38" s="1"/>
  <c r="W96" i="38"/>
  <c r="W113" i="38" s="1"/>
  <c r="V96" i="38"/>
  <c r="V113" i="38" s="1"/>
  <c r="M96" i="38"/>
  <c r="S96" i="38" s="1"/>
  <c r="L96" i="38"/>
  <c r="R96" i="38" s="1"/>
  <c r="K96" i="38"/>
  <c r="K113" i="38" s="1"/>
  <c r="J96" i="38"/>
  <c r="J113" i="38" s="1"/>
  <c r="I96" i="38"/>
  <c r="I113" i="38" s="1"/>
  <c r="H96" i="38"/>
  <c r="H113" i="38" s="1"/>
  <c r="G96" i="38"/>
  <c r="G113" i="38" s="1"/>
  <c r="F96" i="38"/>
  <c r="F113" i="38" s="1"/>
  <c r="D96" i="38"/>
  <c r="D113" i="38" s="1"/>
  <c r="C96" i="38"/>
  <c r="C113" i="38" s="1"/>
  <c r="B96" i="38"/>
  <c r="B113" i="38" s="1"/>
  <c r="W114" i="39"/>
  <c r="V114" i="39"/>
  <c r="Q114" i="39"/>
  <c r="P114" i="39"/>
  <c r="O114" i="39"/>
  <c r="N114" i="39"/>
  <c r="M114" i="39"/>
  <c r="S114" i="39" s="1"/>
  <c r="L114" i="39"/>
  <c r="R114" i="39" s="1"/>
  <c r="K114" i="39"/>
  <c r="J114" i="39"/>
  <c r="I114" i="39"/>
  <c r="H114" i="39"/>
  <c r="G114" i="39"/>
  <c r="F114" i="39"/>
  <c r="E114" i="39"/>
  <c r="U114" i="39" s="1"/>
  <c r="D114" i="39"/>
  <c r="C114" i="39"/>
  <c r="B114" i="39"/>
  <c r="Q113" i="39"/>
  <c r="P113" i="39"/>
  <c r="O113" i="39"/>
  <c r="N113" i="39"/>
  <c r="U112" i="39"/>
  <c r="T112" i="39"/>
  <c r="S112" i="39"/>
  <c r="R112" i="39"/>
  <c r="S111" i="39"/>
  <c r="R111" i="39"/>
  <c r="E111" i="39"/>
  <c r="U111" i="39" s="1"/>
  <c r="S110" i="39"/>
  <c r="R110" i="39"/>
  <c r="E110" i="39"/>
  <c r="S109" i="39"/>
  <c r="R109" i="39"/>
  <c r="E109" i="39"/>
  <c r="U109" i="39" s="1"/>
  <c r="S108" i="39"/>
  <c r="R108" i="39"/>
  <c r="E108" i="39"/>
  <c r="S107" i="39"/>
  <c r="R107" i="39"/>
  <c r="E107" i="39"/>
  <c r="U107" i="39" s="1"/>
  <c r="S106" i="39"/>
  <c r="R106" i="39"/>
  <c r="E106" i="39"/>
  <c r="S105" i="39"/>
  <c r="R105" i="39"/>
  <c r="E105" i="39"/>
  <c r="T105" i="39" s="1"/>
  <c r="S104" i="39"/>
  <c r="R104" i="39"/>
  <c r="E104" i="39"/>
  <c r="S103" i="39"/>
  <c r="R103" i="39"/>
  <c r="E103" i="39"/>
  <c r="U103" i="39" s="1"/>
  <c r="S102" i="39"/>
  <c r="R102" i="39"/>
  <c r="E102" i="39"/>
  <c r="S101" i="39"/>
  <c r="R101" i="39"/>
  <c r="E101" i="39"/>
  <c r="U101" i="39" s="1"/>
  <c r="S100" i="39"/>
  <c r="R100" i="39"/>
  <c r="E100" i="39"/>
  <c r="S99" i="39"/>
  <c r="R99" i="39"/>
  <c r="E99" i="39"/>
  <c r="U99" i="39" s="1"/>
  <c r="S98" i="39"/>
  <c r="R98" i="39"/>
  <c r="E98" i="39"/>
  <c r="S97" i="39"/>
  <c r="R97" i="39"/>
  <c r="E97" i="39"/>
  <c r="T97" i="39" s="1"/>
  <c r="W96" i="39"/>
  <c r="W113" i="39" s="1"/>
  <c r="V96" i="39"/>
  <c r="V113" i="39" s="1"/>
  <c r="M96" i="39"/>
  <c r="L96" i="39"/>
  <c r="K96" i="39"/>
  <c r="K113" i="39" s="1"/>
  <c r="J96" i="39"/>
  <c r="J113" i="39" s="1"/>
  <c r="I96" i="39"/>
  <c r="I113" i="39" s="1"/>
  <c r="H96" i="39"/>
  <c r="H113" i="39" s="1"/>
  <c r="G96" i="39"/>
  <c r="G113" i="39" s="1"/>
  <c r="F96" i="39"/>
  <c r="F113" i="39" s="1"/>
  <c r="D96" i="39"/>
  <c r="D113" i="39" s="1"/>
  <c r="C96" i="39"/>
  <c r="C113" i="39" s="1"/>
  <c r="B96" i="39"/>
  <c r="B113" i="39" s="1"/>
  <c r="W114" i="40"/>
  <c r="V114" i="40"/>
  <c r="Q114" i="40"/>
  <c r="P114" i="40"/>
  <c r="O114" i="40"/>
  <c r="N114" i="40"/>
  <c r="M114" i="40"/>
  <c r="S114" i="40" s="1"/>
  <c r="L114" i="40"/>
  <c r="R114" i="40" s="1"/>
  <c r="K114" i="40"/>
  <c r="J114" i="40"/>
  <c r="I114" i="40"/>
  <c r="H114" i="40"/>
  <c r="G114" i="40"/>
  <c r="F114" i="40"/>
  <c r="E114" i="40"/>
  <c r="U114" i="40" s="1"/>
  <c r="D114" i="40"/>
  <c r="C114" i="40"/>
  <c r="B114" i="40"/>
  <c r="Q113" i="40"/>
  <c r="P113" i="40"/>
  <c r="O113" i="40"/>
  <c r="N113" i="40"/>
  <c r="U112" i="40"/>
  <c r="T112" i="40"/>
  <c r="S112" i="40"/>
  <c r="R112" i="40"/>
  <c r="S111" i="40"/>
  <c r="R111" i="40"/>
  <c r="E111" i="40"/>
  <c r="S110" i="40"/>
  <c r="R110" i="40"/>
  <c r="E110" i="40"/>
  <c r="U110" i="40" s="1"/>
  <c r="S109" i="40"/>
  <c r="R109" i="40"/>
  <c r="E109" i="40"/>
  <c r="S108" i="40"/>
  <c r="R108" i="40"/>
  <c r="E108" i="40"/>
  <c r="U108" i="40" s="1"/>
  <c r="S107" i="40"/>
  <c r="R107" i="40"/>
  <c r="E107" i="40"/>
  <c r="S106" i="40"/>
  <c r="R106" i="40"/>
  <c r="E106" i="40"/>
  <c r="S105" i="40"/>
  <c r="R105" i="40"/>
  <c r="E105" i="40"/>
  <c r="S104" i="40"/>
  <c r="R104" i="40"/>
  <c r="E104" i="40"/>
  <c r="S103" i="40"/>
  <c r="R103" i="40"/>
  <c r="E103" i="40"/>
  <c r="S102" i="40"/>
  <c r="R102" i="40"/>
  <c r="E102" i="40"/>
  <c r="U102" i="40" s="1"/>
  <c r="S101" i="40"/>
  <c r="R101" i="40"/>
  <c r="E101" i="40"/>
  <c r="S100" i="40"/>
  <c r="R100" i="40"/>
  <c r="E100" i="40"/>
  <c r="U100" i="40" s="1"/>
  <c r="S99" i="40"/>
  <c r="R99" i="40"/>
  <c r="E99" i="40"/>
  <c r="S98" i="40"/>
  <c r="R98" i="40"/>
  <c r="E98" i="40"/>
  <c r="T98" i="40" s="1"/>
  <c r="S97" i="40"/>
  <c r="R97" i="40"/>
  <c r="E97" i="40"/>
  <c r="W96" i="40"/>
  <c r="W113" i="40" s="1"/>
  <c r="V96" i="40"/>
  <c r="V113" i="40" s="1"/>
  <c r="M96" i="40"/>
  <c r="S96" i="40" s="1"/>
  <c r="L96" i="40"/>
  <c r="L113" i="40" s="1"/>
  <c r="R113" i="40" s="1"/>
  <c r="K96" i="40"/>
  <c r="K113" i="40" s="1"/>
  <c r="J96" i="40"/>
  <c r="J113" i="40" s="1"/>
  <c r="I96" i="40"/>
  <c r="I113" i="40" s="1"/>
  <c r="H96" i="40"/>
  <c r="H113" i="40" s="1"/>
  <c r="G96" i="40"/>
  <c r="G113" i="40" s="1"/>
  <c r="F96" i="40"/>
  <c r="F113" i="40" s="1"/>
  <c r="D96" i="40"/>
  <c r="D113" i="40" s="1"/>
  <c r="C96" i="40"/>
  <c r="C113" i="40" s="1"/>
  <c r="B96" i="40"/>
  <c r="B113" i="40" s="1"/>
  <c r="W114" i="41"/>
  <c r="V114" i="41"/>
  <c r="Q114" i="41"/>
  <c r="P114" i="41"/>
  <c r="O114" i="41"/>
  <c r="N114" i="41"/>
  <c r="M114" i="41"/>
  <c r="S114" i="41" s="1"/>
  <c r="L114" i="41"/>
  <c r="R114" i="41" s="1"/>
  <c r="K114" i="41"/>
  <c r="J114" i="41"/>
  <c r="I114" i="41"/>
  <c r="H114" i="41"/>
  <c r="G114" i="41"/>
  <c r="F114" i="41"/>
  <c r="E114" i="41"/>
  <c r="U114" i="41" s="1"/>
  <c r="D114" i="41"/>
  <c r="C114" i="41"/>
  <c r="B114" i="41"/>
  <c r="Q113" i="41"/>
  <c r="P113" i="41"/>
  <c r="O113" i="41"/>
  <c r="N113" i="41"/>
  <c r="U112" i="41"/>
  <c r="T112" i="41"/>
  <c r="S112" i="41"/>
  <c r="R112" i="41"/>
  <c r="S111" i="41"/>
  <c r="R111" i="41"/>
  <c r="E111" i="41"/>
  <c r="U111" i="41" s="1"/>
  <c r="S110" i="41"/>
  <c r="R110" i="41"/>
  <c r="E110" i="41"/>
  <c r="S109" i="41"/>
  <c r="R109" i="41"/>
  <c r="E109" i="41"/>
  <c r="U109" i="41" s="1"/>
  <c r="S108" i="41"/>
  <c r="R108" i="41"/>
  <c r="E108" i="41"/>
  <c r="S107" i="41"/>
  <c r="R107" i="41"/>
  <c r="E107" i="41"/>
  <c r="T107" i="41" s="1"/>
  <c r="S106" i="41"/>
  <c r="R106" i="41"/>
  <c r="E106" i="41"/>
  <c r="S105" i="41"/>
  <c r="R105" i="41"/>
  <c r="E105" i="41"/>
  <c r="U105" i="41" s="1"/>
  <c r="S104" i="41"/>
  <c r="R104" i="41"/>
  <c r="E104" i="41"/>
  <c r="S103" i="41"/>
  <c r="R103" i="41"/>
  <c r="E103" i="41"/>
  <c r="U103" i="41" s="1"/>
  <c r="S102" i="41"/>
  <c r="R102" i="41"/>
  <c r="E102" i="41"/>
  <c r="S101" i="41"/>
  <c r="R101" i="41"/>
  <c r="E101" i="41"/>
  <c r="U101" i="41" s="1"/>
  <c r="S100" i="41"/>
  <c r="R100" i="41"/>
  <c r="E100" i="41"/>
  <c r="T100" i="41" s="1"/>
  <c r="S99" i="41"/>
  <c r="R99" i="41"/>
  <c r="E99" i="41"/>
  <c r="T99" i="41" s="1"/>
  <c r="S98" i="41"/>
  <c r="R98" i="41"/>
  <c r="E98" i="41"/>
  <c r="U98" i="41" s="1"/>
  <c r="S97" i="41"/>
  <c r="R97" i="41"/>
  <c r="E97" i="41"/>
  <c r="T97" i="41" s="1"/>
  <c r="W96" i="41"/>
  <c r="W113" i="41" s="1"/>
  <c r="V96" i="41"/>
  <c r="V113" i="41" s="1"/>
  <c r="M96" i="41"/>
  <c r="S96" i="41" s="1"/>
  <c r="L96" i="41"/>
  <c r="R96" i="41" s="1"/>
  <c r="K96" i="41"/>
  <c r="K113" i="41" s="1"/>
  <c r="J96" i="41"/>
  <c r="J113" i="41" s="1"/>
  <c r="I96" i="41"/>
  <c r="I113" i="41" s="1"/>
  <c r="H96" i="41"/>
  <c r="H113" i="41" s="1"/>
  <c r="G96" i="41"/>
  <c r="G113" i="41" s="1"/>
  <c r="F96" i="41"/>
  <c r="F113" i="41" s="1"/>
  <c r="D96" i="41"/>
  <c r="D113" i="41" s="1"/>
  <c r="C96" i="41"/>
  <c r="C113" i="41" s="1"/>
  <c r="B96" i="41"/>
  <c r="B113" i="41" s="1"/>
  <c r="W114" i="42"/>
  <c r="V114" i="42"/>
  <c r="Q114" i="42"/>
  <c r="P114" i="42"/>
  <c r="O114" i="42"/>
  <c r="N114" i="42"/>
  <c r="M114" i="42"/>
  <c r="S114" i="42" s="1"/>
  <c r="L114" i="42"/>
  <c r="R114" i="42" s="1"/>
  <c r="K114" i="42"/>
  <c r="J114" i="42"/>
  <c r="I114" i="42"/>
  <c r="H114" i="42"/>
  <c r="G114" i="42"/>
  <c r="F114" i="42"/>
  <c r="E114" i="42"/>
  <c r="D114" i="42"/>
  <c r="C114" i="42"/>
  <c r="B114" i="42"/>
  <c r="Q113" i="42"/>
  <c r="P113" i="42"/>
  <c r="O113" i="42"/>
  <c r="N113" i="42"/>
  <c r="U112" i="42"/>
  <c r="T112" i="42"/>
  <c r="S112" i="42"/>
  <c r="R112" i="42"/>
  <c r="S111" i="42"/>
  <c r="R111" i="42"/>
  <c r="E111" i="42"/>
  <c r="S110" i="42"/>
  <c r="R110" i="42"/>
  <c r="E110" i="42"/>
  <c r="U110" i="42" s="1"/>
  <c r="S109" i="42"/>
  <c r="R109" i="42"/>
  <c r="E109" i="42"/>
  <c r="S108" i="42"/>
  <c r="R108" i="42"/>
  <c r="E108" i="42"/>
  <c r="T108" i="42" s="1"/>
  <c r="S107" i="42"/>
  <c r="R107" i="42"/>
  <c r="E107" i="42"/>
  <c r="S106" i="42"/>
  <c r="R106" i="42"/>
  <c r="E106" i="42"/>
  <c r="U106" i="42" s="1"/>
  <c r="S105" i="42"/>
  <c r="R105" i="42"/>
  <c r="E105" i="42"/>
  <c r="S104" i="42"/>
  <c r="R104" i="42"/>
  <c r="E104" i="42"/>
  <c r="U104" i="42" s="1"/>
  <c r="S103" i="42"/>
  <c r="R103" i="42"/>
  <c r="E103" i="42"/>
  <c r="S102" i="42"/>
  <c r="R102" i="42"/>
  <c r="E102" i="42"/>
  <c r="U102" i="42" s="1"/>
  <c r="S101" i="42"/>
  <c r="R101" i="42"/>
  <c r="E101" i="42"/>
  <c r="S100" i="42"/>
  <c r="R100" i="42"/>
  <c r="E100" i="42"/>
  <c r="T100" i="42" s="1"/>
  <c r="S99" i="42"/>
  <c r="R99" i="42"/>
  <c r="E99" i="42"/>
  <c r="S98" i="42"/>
  <c r="R98" i="42"/>
  <c r="E98" i="42"/>
  <c r="U98" i="42" s="1"/>
  <c r="S97" i="42"/>
  <c r="R97" i="42"/>
  <c r="E97" i="42"/>
  <c r="W96" i="42"/>
  <c r="W113" i="42" s="1"/>
  <c r="V96" i="42"/>
  <c r="V113" i="42" s="1"/>
  <c r="M96" i="42"/>
  <c r="M113" i="42" s="1"/>
  <c r="S113" i="42" s="1"/>
  <c r="L96" i="42"/>
  <c r="K96" i="42"/>
  <c r="K113" i="42" s="1"/>
  <c r="J96" i="42"/>
  <c r="J113" i="42" s="1"/>
  <c r="I96" i="42"/>
  <c r="I113" i="42" s="1"/>
  <c r="H96" i="42"/>
  <c r="H113" i="42" s="1"/>
  <c r="G96" i="42"/>
  <c r="G113" i="42" s="1"/>
  <c r="F96" i="42"/>
  <c r="F113" i="42" s="1"/>
  <c r="D96" i="42"/>
  <c r="D113" i="42" s="1"/>
  <c r="C96" i="42"/>
  <c r="C113" i="42" s="1"/>
  <c r="B96" i="42"/>
  <c r="B113" i="42" s="1"/>
  <c r="W114" i="43"/>
  <c r="V114" i="43"/>
  <c r="Q114" i="43"/>
  <c r="P114" i="43"/>
  <c r="O114" i="43"/>
  <c r="N114" i="43"/>
  <c r="M114" i="43"/>
  <c r="S114" i="43" s="1"/>
  <c r="L114" i="43"/>
  <c r="R114" i="43" s="1"/>
  <c r="K114" i="43"/>
  <c r="J114" i="43"/>
  <c r="I114" i="43"/>
  <c r="H114" i="43"/>
  <c r="G114" i="43"/>
  <c r="F114" i="43"/>
  <c r="E114" i="43"/>
  <c r="U114" i="43" s="1"/>
  <c r="D114" i="43"/>
  <c r="C114" i="43"/>
  <c r="B114" i="43"/>
  <c r="Q113" i="43"/>
  <c r="P113" i="43"/>
  <c r="O113" i="43"/>
  <c r="N113" i="43"/>
  <c r="U112" i="43"/>
  <c r="T112" i="43"/>
  <c r="S112" i="43"/>
  <c r="R112" i="43"/>
  <c r="S111" i="43"/>
  <c r="R111" i="43"/>
  <c r="E111" i="43"/>
  <c r="U111" i="43" s="1"/>
  <c r="S110" i="43"/>
  <c r="R110" i="43"/>
  <c r="E110" i="43"/>
  <c r="S109" i="43"/>
  <c r="R109" i="43"/>
  <c r="E109" i="43"/>
  <c r="T109" i="43" s="1"/>
  <c r="S108" i="43"/>
  <c r="R108" i="43"/>
  <c r="E108" i="43"/>
  <c r="S107" i="43"/>
  <c r="R107" i="43"/>
  <c r="E107" i="43"/>
  <c r="T107" i="43" s="1"/>
  <c r="S106" i="43"/>
  <c r="R106" i="43"/>
  <c r="E106" i="43"/>
  <c r="S105" i="43"/>
  <c r="R105" i="43"/>
  <c r="E105" i="43"/>
  <c r="U105" i="43" s="1"/>
  <c r="T104" i="43"/>
  <c r="S104" i="43"/>
  <c r="R104" i="43"/>
  <c r="E104" i="43"/>
  <c r="U104" i="43" s="1"/>
  <c r="S103" i="43"/>
  <c r="R103" i="43"/>
  <c r="E103" i="43"/>
  <c r="U103" i="43" s="1"/>
  <c r="U102" i="43"/>
  <c r="S102" i="43"/>
  <c r="R102" i="43"/>
  <c r="E102" i="43"/>
  <c r="T102" i="43" s="1"/>
  <c r="S101" i="43"/>
  <c r="R101" i="43"/>
  <c r="E101" i="43"/>
  <c r="T101" i="43" s="1"/>
  <c r="T100" i="43"/>
  <c r="S100" i="43"/>
  <c r="R100" i="43"/>
  <c r="E100" i="43"/>
  <c r="U100" i="43" s="1"/>
  <c r="S99" i="43"/>
  <c r="R99" i="43"/>
  <c r="E99" i="43"/>
  <c r="T99" i="43" s="1"/>
  <c r="S98" i="43"/>
  <c r="R98" i="43"/>
  <c r="E98" i="43"/>
  <c r="S97" i="43"/>
  <c r="R97" i="43"/>
  <c r="E97" i="43"/>
  <c r="W96" i="43"/>
  <c r="W113" i="43" s="1"/>
  <c r="V96" i="43"/>
  <c r="V113" i="43" s="1"/>
  <c r="M96" i="43"/>
  <c r="S96" i="43" s="1"/>
  <c r="L96" i="43"/>
  <c r="K96" i="43"/>
  <c r="K113" i="43" s="1"/>
  <c r="J96" i="43"/>
  <c r="J113" i="43" s="1"/>
  <c r="I96" i="43"/>
  <c r="I113" i="43" s="1"/>
  <c r="H96" i="43"/>
  <c r="H113" i="43" s="1"/>
  <c r="G96" i="43"/>
  <c r="G113" i="43" s="1"/>
  <c r="F96" i="43"/>
  <c r="F113" i="43" s="1"/>
  <c r="D96" i="43"/>
  <c r="D113" i="43" s="1"/>
  <c r="C96" i="43"/>
  <c r="C113" i="43" s="1"/>
  <c r="B96" i="43"/>
  <c r="B113" i="43" s="1"/>
  <c r="W114" i="44"/>
  <c r="V114" i="44"/>
  <c r="Q114" i="44"/>
  <c r="P114" i="44"/>
  <c r="O114" i="44"/>
  <c r="N114" i="44"/>
  <c r="M114" i="44"/>
  <c r="S114" i="44" s="1"/>
  <c r="L114" i="44"/>
  <c r="R114" i="44" s="1"/>
  <c r="K114" i="44"/>
  <c r="J114" i="44"/>
  <c r="I114" i="44"/>
  <c r="H114" i="44"/>
  <c r="G114" i="44"/>
  <c r="F114" i="44"/>
  <c r="E114" i="44"/>
  <c r="D114" i="44"/>
  <c r="C114" i="44"/>
  <c r="B114" i="44"/>
  <c r="Q113" i="44"/>
  <c r="P113" i="44"/>
  <c r="O113" i="44"/>
  <c r="N113" i="44"/>
  <c r="D113" i="44"/>
  <c r="U112" i="44"/>
  <c r="T112" i="44"/>
  <c r="S112" i="44"/>
  <c r="R112" i="44"/>
  <c r="S111" i="44"/>
  <c r="R111" i="44"/>
  <c r="E111" i="44"/>
  <c r="T111" i="44" s="1"/>
  <c r="U110" i="44"/>
  <c r="S110" i="44"/>
  <c r="R110" i="44"/>
  <c r="E110" i="44"/>
  <c r="T110" i="44" s="1"/>
  <c r="S109" i="44"/>
  <c r="R109" i="44"/>
  <c r="E109" i="44"/>
  <c r="S108" i="44"/>
  <c r="R108" i="44"/>
  <c r="E108" i="44"/>
  <c r="S107" i="44"/>
  <c r="R107" i="44"/>
  <c r="E107" i="44"/>
  <c r="U107" i="44" s="1"/>
  <c r="S106" i="44"/>
  <c r="R106" i="44"/>
  <c r="E106" i="44"/>
  <c r="S105" i="44"/>
  <c r="R105" i="44"/>
  <c r="E105" i="44"/>
  <c r="U105" i="44" s="1"/>
  <c r="S104" i="44"/>
  <c r="R104" i="44"/>
  <c r="E104" i="44"/>
  <c r="U104" i="44" s="1"/>
  <c r="S103" i="44"/>
  <c r="R103" i="44"/>
  <c r="E103" i="44"/>
  <c r="T103" i="44" s="1"/>
  <c r="S102" i="44"/>
  <c r="R102" i="44"/>
  <c r="E102" i="44"/>
  <c r="S101" i="44"/>
  <c r="R101" i="44"/>
  <c r="E101" i="44"/>
  <c r="U101" i="44" s="1"/>
  <c r="S100" i="44"/>
  <c r="R100" i="44"/>
  <c r="E100" i="44"/>
  <c r="U100" i="44" s="1"/>
  <c r="S99" i="44"/>
  <c r="R99" i="44"/>
  <c r="E99" i="44"/>
  <c r="T99" i="44" s="1"/>
  <c r="S98" i="44"/>
  <c r="R98" i="44"/>
  <c r="E98" i="44"/>
  <c r="S97" i="44"/>
  <c r="R97" i="44"/>
  <c r="E97" i="44"/>
  <c r="T97" i="44" s="1"/>
  <c r="W96" i="44"/>
  <c r="W113" i="44" s="1"/>
  <c r="V96" i="44"/>
  <c r="V113" i="44" s="1"/>
  <c r="R96" i="44"/>
  <c r="M96" i="44"/>
  <c r="M113" i="44" s="1"/>
  <c r="S113" i="44" s="1"/>
  <c r="L96" i="44"/>
  <c r="L113" i="44" s="1"/>
  <c r="R113" i="44" s="1"/>
  <c r="K96" i="44"/>
  <c r="K113" i="44" s="1"/>
  <c r="J96" i="44"/>
  <c r="J113" i="44" s="1"/>
  <c r="I96" i="44"/>
  <c r="I113" i="44" s="1"/>
  <c r="H96" i="44"/>
  <c r="H113" i="44" s="1"/>
  <c r="G96" i="44"/>
  <c r="G113" i="44" s="1"/>
  <c r="F96" i="44"/>
  <c r="F113" i="44" s="1"/>
  <c r="D96" i="44"/>
  <c r="C96" i="44"/>
  <c r="C113" i="44" s="1"/>
  <c r="B96" i="44"/>
  <c r="B113" i="44" s="1"/>
  <c r="W114" i="45"/>
  <c r="V114" i="45"/>
  <c r="U114" i="45"/>
  <c r="Q114" i="45"/>
  <c r="P114" i="45"/>
  <c r="O114" i="45"/>
  <c r="N114" i="45"/>
  <c r="M114" i="45"/>
  <c r="S114" i="45" s="1"/>
  <c r="L114" i="45"/>
  <c r="R114" i="45" s="1"/>
  <c r="K114" i="45"/>
  <c r="J114" i="45"/>
  <c r="I114" i="45"/>
  <c r="H114" i="45"/>
  <c r="G114" i="45"/>
  <c r="F114" i="45"/>
  <c r="E114" i="45"/>
  <c r="T114" i="45" s="1"/>
  <c r="D114" i="45"/>
  <c r="C114" i="45"/>
  <c r="B114" i="45"/>
  <c r="Q113" i="45"/>
  <c r="P113" i="45"/>
  <c r="O113" i="45"/>
  <c r="N113" i="45"/>
  <c r="U112" i="45"/>
  <c r="T112" i="45"/>
  <c r="S112" i="45"/>
  <c r="R112" i="45"/>
  <c r="S111" i="45"/>
  <c r="R111" i="45"/>
  <c r="E111" i="45"/>
  <c r="T111" i="45" s="1"/>
  <c r="S110" i="45"/>
  <c r="R110" i="45"/>
  <c r="E110" i="45"/>
  <c r="U110" i="45" s="1"/>
  <c r="S109" i="45"/>
  <c r="R109" i="45"/>
  <c r="E109" i="45"/>
  <c r="S108" i="45"/>
  <c r="R108" i="45"/>
  <c r="E108" i="45"/>
  <c r="U108" i="45" s="1"/>
  <c r="S107" i="45"/>
  <c r="R107" i="45"/>
  <c r="E107" i="45"/>
  <c r="S106" i="45"/>
  <c r="R106" i="45"/>
  <c r="E106" i="45"/>
  <c r="S105" i="45"/>
  <c r="R105" i="45"/>
  <c r="E105" i="45"/>
  <c r="U105" i="45" s="1"/>
  <c r="S104" i="45"/>
  <c r="R104" i="45"/>
  <c r="E104" i="45"/>
  <c r="T104" i="45" s="1"/>
  <c r="S103" i="45"/>
  <c r="R103" i="45"/>
  <c r="E103" i="45"/>
  <c r="T103" i="45" s="1"/>
  <c r="S102" i="45"/>
  <c r="R102" i="45"/>
  <c r="E102" i="45"/>
  <c r="U102" i="45" s="1"/>
  <c r="S101" i="45"/>
  <c r="R101" i="45"/>
  <c r="E101" i="45"/>
  <c r="T101" i="45" s="1"/>
  <c r="S100" i="45"/>
  <c r="R100" i="45"/>
  <c r="E100" i="45"/>
  <c r="U100" i="45" s="1"/>
  <c r="S99" i="45"/>
  <c r="R99" i="45"/>
  <c r="E99" i="45"/>
  <c r="S98" i="45"/>
  <c r="R98" i="45"/>
  <c r="E98" i="45"/>
  <c r="S97" i="45"/>
  <c r="R97" i="45"/>
  <c r="E97" i="45"/>
  <c r="T97" i="45" s="1"/>
  <c r="W96" i="45"/>
  <c r="W113" i="45" s="1"/>
  <c r="V96" i="45"/>
  <c r="V113" i="45" s="1"/>
  <c r="M96" i="45"/>
  <c r="L96" i="45"/>
  <c r="L113" i="45" s="1"/>
  <c r="R113" i="45" s="1"/>
  <c r="K96" i="45"/>
  <c r="K113" i="45" s="1"/>
  <c r="J96" i="45"/>
  <c r="J113" i="45" s="1"/>
  <c r="I96" i="45"/>
  <c r="I113" i="45" s="1"/>
  <c r="H96" i="45"/>
  <c r="H113" i="45" s="1"/>
  <c r="G96" i="45"/>
  <c r="G113" i="45" s="1"/>
  <c r="F96" i="45"/>
  <c r="F113" i="45" s="1"/>
  <c r="D96" i="45"/>
  <c r="D113" i="45" s="1"/>
  <c r="C96" i="45"/>
  <c r="C113" i="45" s="1"/>
  <c r="B96" i="45"/>
  <c r="B113" i="45" s="1"/>
  <c r="W114" i="46"/>
  <c r="V114" i="46"/>
  <c r="Q114" i="46"/>
  <c r="P114" i="46"/>
  <c r="O114" i="46"/>
  <c r="N114" i="46"/>
  <c r="M114" i="46"/>
  <c r="S114" i="46" s="1"/>
  <c r="L114" i="46"/>
  <c r="R114" i="46" s="1"/>
  <c r="K114" i="46"/>
  <c r="J114" i="46"/>
  <c r="I114" i="46"/>
  <c r="H114" i="46"/>
  <c r="G114" i="46"/>
  <c r="F114" i="46"/>
  <c r="E114" i="46"/>
  <c r="U114" i="46" s="1"/>
  <c r="D114" i="46"/>
  <c r="C114" i="46"/>
  <c r="B114" i="46"/>
  <c r="Q113" i="46"/>
  <c r="P113" i="46"/>
  <c r="O113" i="46"/>
  <c r="N113" i="46"/>
  <c r="U112" i="46"/>
  <c r="T112" i="46"/>
  <c r="S112" i="46"/>
  <c r="R112" i="46"/>
  <c r="S111" i="46"/>
  <c r="R111" i="46"/>
  <c r="E111" i="46"/>
  <c r="S110" i="46"/>
  <c r="R110" i="46"/>
  <c r="E110" i="46"/>
  <c r="U110" i="46" s="1"/>
  <c r="S109" i="46"/>
  <c r="R109" i="46"/>
  <c r="E109" i="46"/>
  <c r="U109" i="46" s="1"/>
  <c r="S108" i="46"/>
  <c r="R108" i="46"/>
  <c r="E108" i="46"/>
  <c r="S107" i="46"/>
  <c r="R107" i="46"/>
  <c r="E107" i="46"/>
  <c r="U107" i="46" s="1"/>
  <c r="S106" i="46"/>
  <c r="R106" i="46"/>
  <c r="E106" i="46"/>
  <c r="S105" i="46"/>
  <c r="R105" i="46"/>
  <c r="E105" i="46"/>
  <c r="T105" i="46" s="1"/>
  <c r="S104" i="46"/>
  <c r="R104" i="46"/>
  <c r="E104" i="46"/>
  <c r="S103" i="46"/>
  <c r="R103" i="46"/>
  <c r="E103" i="46"/>
  <c r="U103" i="46" s="1"/>
  <c r="S102" i="46"/>
  <c r="R102" i="46"/>
  <c r="E102" i="46"/>
  <c r="S101" i="46"/>
  <c r="R101" i="46"/>
  <c r="E101" i="46"/>
  <c r="U101" i="46" s="1"/>
  <c r="S100" i="46"/>
  <c r="R100" i="46"/>
  <c r="E100" i="46"/>
  <c r="S99" i="46"/>
  <c r="R99" i="46"/>
  <c r="E99" i="46"/>
  <c r="T99" i="46" s="1"/>
  <c r="S98" i="46"/>
  <c r="R98" i="46"/>
  <c r="E98" i="46"/>
  <c r="U98" i="46" s="1"/>
  <c r="S97" i="46"/>
  <c r="R97" i="46"/>
  <c r="E97" i="46"/>
  <c r="W96" i="46"/>
  <c r="W113" i="46" s="1"/>
  <c r="V96" i="46"/>
  <c r="V113" i="46" s="1"/>
  <c r="M96" i="46"/>
  <c r="L96" i="46"/>
  <c r="R96" i="46" s="1"/>
  <c r="K96" i="46"/>
  <c r="K113" i="46" s="1"/>
  <c r="J96" i="46"/>
  <c r="J113" i="46" s="1"/>
  <c r="I96" i="46"/>
  <c r="I113" i="46" s="1"/>
  <c r="H96" i="46"/>
  <c r="H113" i="46" s="1"/>
  <c r="G96" i="46"/>
  <c r="G113" i="46" s="1"/>
  <c r="F96" i="46"/>
  <c r="F113" i="46" s="1"/>
  <c r="D96" i="46"/>
  <c r="D113" i="46" s="1"/>
  <c r="C96" i="46"/>
  <c r="C113" i="46" s="1"/>
  <c r="B96" i="46"/>
  <c r="B113" i="46" s="1"/>
  <c r="W114" i="47"/>
  <c r="V114" i="47"/>
  <c r="Q114" i="47"/>
  <c r="P114" i="47"/>
  <c r="O114" i="47"/>
  <c r="N114" i="47"/>
  <c r="M114" i="47"/>
  <c r="S114" i="47" s="1"/>
  <c r="L114" i="47"/>
  <c r="R114" i="47" s="1"/>
  <c r="K114" i="47"/>
  <c r="J114" i="47"/>
  <c r="I114" i="47"/>
  <c r="H114" i="47"/>
  <c r="G114" i="47"/>
  <c r="F114" i="47"/>
  <c r="E114" i="47"/>
  <c r="T114" i="47" s="1"/>
  <c r="D114" i="47"/>
  <c r="C114" i="47"/>
  <c r="B114" i="47"/>
  <c r="Q113" i="47"/>
  <c r="P113" i="47"/>
  <c r="O113" i="47"/>
  <c r="N113" i="47"/>
  <c r="U112" i="47"/>
  <c r="T112" i="47"/>
  <c r="S112" i="47"/>
  <c r="R112" i="47"/>
  <c r="S111" i="47"/>
  <c r="R111" i="47"/>
  <c r="E111" i="47"/>
  <c r="U111" i="47" s="1"/>
  <c r="S110" i="47"/>
  <c r="R110" i="47"/>
  <c r="E110" i="47"/>
  <c r="S109" i="47"/>
  <c r="R109" i="47"/>
  <c r="E109" i="47"/>
  <c r="T109" i="47" s="1"/>
  <c r="S108" i="47"/>
  <c r="R108" i="47"/>
  <c r="E108" i="47"/>
  <c r="U108" i="47" s="1"/>
  <c r="U107" i="47"/>
  <c r="S107" i="47"/>
  <c r="R107" i="47"/>
  <c r="E107" i="47"/>
  <c r="T107" i="47" s="1"/>
  <c r="S106" i="47"/>
  <c r="R106" i="47"/>
  <c r="E106" i="47"/>
  <c r="U106" i="47" s="1"/>
  <c r="S105" i="47"/>
  <c r="R105" i="47"/>
  <c r="E105" i="47"/>
  <c r="T105" i="47" s="1"/>
  <c r="S104" i="47"/>
  <c r="R104" i="47"/>
  <c r="E104" i="47"/>
  <c r="S103" i="47"/>
  <c r="R103" i="47"/>
  <c r="E103" i="47"/>
  <c r="U103" i="47" s="1"/>
  <c r="S102" i="47"/>
  <c r="R102" i="47"/>
  <c r="E102" i="47"/>
  <c r="S101" i="47"/>
  <c r="R101" i="47"/>
  <c r="E101" i="47"/>
  <c r="T101" i="47" s="1"/>
  <c r="T100" i="47"/>
  <c r="S100" i="47"/>
  <c r="R100" i="47"/>
  <c r="E100" i="47"/>
  <c r="U100" i="47" s="1"/>
  <c r="S99" i="47"/>
  <c r="R99" i="47"/>
  <c r="E99" i="47"/>
  <c r="U99" i="47" s="1"/>
  <c r="S98" i="47"/>
  <c r="R98" i="47"/>
  <c r="E98" i="47"/>
  <c r="U98" i="47" s="1"/>
  <c r="T97" i="47"/>
  <c r="S97" i="47"/>
  <c r="R97" i="47"/>
  <c r="E97" i="47"/>
  <c r="W96" i="47"/>
  <c r="W113" i="47" s="1"/>
  <c r="V96" i="47"/>
  <c r="V113" i="47" s="1"/>
  <c r="R96" i="47"/>
  <c r="M96" i="47"/>
  <c r="L96" i="47"/>
  <c r="L113" i="47" s="1"/>
  <c r="R113" i="47" s="1"/>
  <c r="K96" i="47"/>
  <c r="K113" i="47" s="1"/>
  <c r="J96" i="47"/>
  <c r="J113" i="47" s="1"/>
  <c r="I96" i="47"/>
  <c r="I113" i="47" s="1"/>
  <c r="H96" i="47"/>
  <c r="H113" i="47" s="1"/>
  <c r="G96" i="47"/>
  <c r="G113" i="47" s="1"/>
  <c r="F96" i="47"/>
  <c r="F113" i="47" s="1"/>
  <c r="D96" i="47"/>
  <c r="D113" i="47" s="1"/>
  <c r="C96" i="47"/>
  <c r="C113" i="47" s="1"/>
  <c r="B96" i="47"/>
  <c r="B113" i="47" s="1"/>
  <c r="W114" i="48"/>
  <c r="V114" i="48"/>
  <c r="Q114" i="48"/>
  <c r="P114" i="48"/>
  <c r="O114" i="48"/>
  <c r="N114" i="48"/>
  <c r="M114" i="48"/>
  <c r="S114" i="48" s="1"/>
  <c r="L114" i="48"/>
  <c r="R114" i="48" s="1"/>
  <c r="K114" i="48"/>
  <c r="J114" i="48"/>
  <c r="I114" i="48"/>
  <c r="H114" i="48"/>
  <c r="G114" i="48"/>
  <c r="F114" i="48"/>
  <c r="E114" i="48"/>
  <c r="T114" i="48" s="1"/>
  <c r="D114" i="48"/>
  <c r="C114" i="48"/>
  <c r="B114" i="48"/>
  <c r="Q113" i="48"/>
  <c r="P113" i="48"/>
  <c r="O113" i="48"/>
  <c r="N113" i="48"/>
  <c r="C113" i="48"/>
  <c r="U112" i="48"/>
  <c r="T112" i="48"/>
  <c r="S112" i="48"/>
  <c r="R112" i="48"/>
  <c r="S111" i="48"/>
  <c r="R111" i="48"/>
  <c r="E111" i="48"/>
  <c r="U111" i="48" s="1"/>
  <c r="S110" i="48"/>
  <c r="R110" i="48"/>
  <c r="E110" i="48"/>
  <c r="T110" i="48" s="1"/>
  <c r="S109" i="48"/>
  <c r="R109" i="48"/>
  <c r="E109" i="48"/>
  <c r="S108" i="48"/>
  <c r="R108" i="48"/>
  <c r="E108" i="48"/>
  <c r="U108" i="48" s="1"/>
  <c r="S107" i="48"/>
  <c r="R107" i="48"/>
  <c r="E107" i="48"/>
  <c r="S106" i="48"/>
  <c r="R106" i="48"/>
  <c r="E106" i="48"/>
  <c r="U106" i="48" s="1"/>
  <c r="S105" i="48"/>
  <c r="R105" i="48"/>
  <c r="E105" i="48"/>
  <c r="U105" i="48" s="1"/>
  <c r="S104" i="48"/>
  <c r="R104" i="48"/>
  <c r="E104" i="48"/>
  <c r="S103" i="48"/>
  <c r="R103" i="48"/>
  <c r="E103" i="48"/>
  <c r="U103" i="48" s="1"/>
  <c r="S102" i="48"/>
  <c r="R102" i="48"/>
  <c r="E102" i="48"/>
  <c r="S101" i="48"/>
  <c r="R101" i="48"/>
  <c r="E101" i="48"/>
  <c r="S100" i="48"/>
  <c r="R100" i="48"/>
  <c r="E100" i="48"/>
  <c r="U100" i="48" s="1"/>
  <c r="T99" i="48"/>
  <c r="S99" i="48"/>
  <c r="R99" i="48"/>
  <c r="E99" i="48"/>
  <c r="U99" i="48" s="1"/>
  <c r="S98" i="48"/>
  <c r="R98" i="48"/>
  <c r="E98" i="48"/>
  <c r="U98" i="48" s="1"/>
  <c r="S97" i="48"/>
  <c r="R97" i="48"/>
  <c r="E97" i="48"/>
  <c r="U97" i="48" s="1"/>
  <c r="W96" i="48"/>
  <c r="W113" i="48" s="1"/>
  <c r="V96" i="48"/>
  <c r="V113" i="48" s="1"/>
  <c r="M96" i="48"/>
  <c r="L96" i="48"/>
  <c r="R96" i="48" s="1"/>
  <c r="K96" i="48"/>
  <c r="K113" i="48" s="1"/>
  <c r="J96" i="48"/>
  <c r="J113" i="48" s="1"/>
  <c r="I96" i="48"/>
  <c r="I113" i="48" s="1"/>
  <c r="H96" i="48"/>
  <c r="H113" i="48" s="1"/>
  <c r="G96" i="48"/>
  <c r="G113" i="48" s="1"/>
  <c r="F96" i="48"/>
  <c r="F113" i="48" s="1"/>
  <c r="D96" i="48"/>
  <c r="D113" i="48" s="1"/>
  <c r="C96" i="48"/>
  <c r="B96" i="48"/>
  <c r="B113" i="48" s="1"/>
  <c r="W114" i="49"/>
  <c r="V114" i="49"/>
  <c r="R114" i="49"/>
  <c r="Q114" i="49"/>
  <c r="P114" i="49"/>
  <c r="O114" i="49"/>
  <c r="N114" i="49"/>
  <c r="M114" i="49"/>
  <c r="S114" i="49" s="1"/>
  <c r="L114" i="49"/>
  <c r="K114" i="49"/>
  <c r="J114" i="49"/>
  <c r="I114" i="49"/>
  <c r="H114" i="49"/>
  <c r="G114" i="49"/>
  <c r="F114" i="49"/>
  <c r="E114" i="49"/>
  <c r="U114" i="49" s="1"/>
  <c r="D114" i="49"/>
  <c r="C114" i="49"/>
  <c r="B114" i="49"/>
  <c r="Q113" i="49"/>
  <c r="P113" i="49"/>
  <c r="O113" i="49"/>
  <c r="N113" i="49"/>
  <c r="U112" i="49"/>
  <c r="T112" i="49"/>
  <c r="S112" i="49"/>
  <c r="R112" i="49"/>
  <c r="S111" i="49"/>
  <c r="R111" i="49"/>
  <c r="E111" i="49"/>
  <c r="S110" i="49"/>
  <c r="R110" i="49"/>
  <c r="E110" i="49"/>
  <c r="S109" i="49"/>
  <c r="R109" i="49"/>
  <c r="E109" i="49"/>
  <c r="U109" i="49" s="1"/>
  <c r="S108" i="49"/>
  <c r="R108" i="49"/>
  <c r="E108" i="49"/>
  <c r="S107" i="49"/>
  <c r="R107" i="49"/>
  <c r="E107" i="49"/>
  <c r="U107" i="49" s="1"/>
  <c r="S106" i="49"/>
  <c r="R106" i="49"/>
  <c r="E106" i="49"/>
  <c r="U106" i="49" s="1"/>
  <c r="S105" i="49"/>
  <c r="R105" i="49"/>
  <c r="E105" i="49"/>
  <c r="S104" i="49"/>
  <c r="R104" i="49"/>
  <c r="E104" i="49"/>
  <c r="U104" i="49" s="1"/>
  <c r="S103" i="49"/>
  <c r="R103" i="49"/>
  <c r="E103" i="49"/>
  <c r="S102" i="49"/>
  <c r="R102" i="49"/>
  <c r="E102" i="49"/>
  <c r="U102" i="49" s="1"/>
  <c r="S101" i="49"/>
  <c r="R101" i="49"/>
  <c r="E101" i="49"/>
  <c r="U101" i="49" s="1"/>
  <c r="S100" i="49"/>
  <c r="R100" i="49"/>
  <c r="E100" i="49"/>
  <c r="U100" i="49" s="1"/>
  <c r="T99" i="49"/>
  <c r="S99" i="49"/>
  <c r="R99" i="49"/>
  <c r="E99" i="49"/>
  <c r="U99" i="49" s="1"/>
  <c r="S98" i="49"/>
  <c r="R98" i="49"/>
  <c r="E98" i="49"/>
  <c r="U98" i="49" s="1"/>
  <c r="S97" i="49"/>
  <c r="R97" i="49"/>
  <c r="E97" i="49"/>
  <c r="W96" i="49"/>
  <c r="W113" i="49" s="1"/>
  <c r="V96" i="49"/>
  <c r="V113" i="49" s="1"/>
  <c r="M96" i="49"/>
  <c r="S96" i="49" s="1"/>
  <c r="L96" i="49"/>
  <c r="R96" i="49" s="1"/>
  <c r="K96" i="49"/>
  <c r="K113" i="49" s="1"/>
  <c r="J96" i="49"/>
  <c r="J113" i="49" s="1"/>
  <c r="I96" i="49"/>
  <c r="I113" i="49" s="1"/>
  <c r="H96" i="49"/>
  <c r="H113" i="49" s="1"/>
  <c r="G96" i="49"/>
  <c r="G113" i="49" s="1"/>
  <c r="F96" i="49"/>
  <c r="F113" i="49" s="1"/>
  <c r="D96" i="49"/>
  <c r="D113" i="49" s="1"/>
  <c r="C96" i="49"/>
  <c r="C113" i="49" s="1"/>
  <c r="B96" i="49"/>
  <c r="B113" i="49" s="1"/>
  <c r="W114" i="50"/>
  <c r="V114" i="50"/>
  <c r="S114" i="50"/>
  <c r="Q114" i="50"/>
  <c r="P114" i="50"/>
  <c r="O114" i="50"/>
  <c r="N114" i="50"/>
  <c r="M114" i="50"/>
  <c r="L114" i="50"/>
  <c r="R114" i="50" s="1"/>
  <c r="K114" i="50"/>
  <c r="J114" i="50"/>
  <c r="I114" i="50"/>
  <c r="H114" i="50"/>
  <c r="G114" i="50"/>
  <c r="F114" i="50"/>
  <c r="E114" i="50"/>
  <c r="U114" i="50" s="1"/>
  <c r="D114" i="50"/>
  <c r="C114" i="50"/>
  <c r="B114" i="50"/>
  <c r="Q113" i="50"/>
  <c r="P113" i="50"/>
  <c r="O113" i="50"/>
  <c r="N113" i="50"/>
  <c r="U112" i="50"/>
  <c r="T112" i="50"/>
  <c r="S112" i="50"/>
  <c r="R112" i="50"/>
  <c r="S111" i="50"/>
  <c r="R111" i="50"/>
  <c r="E111" i="50"/>
  <c r="S110" i="50"/>
  <c r="R110" i="50"/>
  <c r="E110" i="50"/>
  <c r="U110" i="50" s="1"/>
  <c r="S109" i="50"/>
  <c r="R109" i="50"/>
  <c r="E109" i="50"/>
  <c r="S108" i="50"/>
  <c r="R108" i="50"/>
  <c r="E108" i="50"/>
  <c r="U108" i="50" s="1"/>
  <c r="S107" i="50"/>
  <c r="R107" i="50"/>
  <c r="E107" i="50"/>
  <c r="U107" i="50" s="1"/>
  <c r="S106" i="50"/>
  <c r="R106" i="50"/>
  <c r="E106" i="50"/>
  <c r="T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S102" i="50"/>
  <c r="R102" i="50"/>
  <c r="E102" i="50"/>
  <c r="U102" i="50" s="1"/>
  <c r="S101" i="50"/>
  <c r="R101" i="50"/>
  <c r="E101" i="50"/>
  <c r="S100" i="50"/>
  <c r="R100" i="50"/>
  <c r="E100" i="50"/>
  <c r="U100" i="50" s="1"/>
  <c r="S99" i="50"/>
  <c r="R99" i="50"/>
  <c r="E99" i="50"/>
  <c r="S98" i="50"/>
  <c r="R98" i="50"/>
  <c r="E98" i="50"/>
  <c r="T98" i="50" s="1"/>
  <c r="S97" i="50"/>
  <c r="R97" i="50"/>
  <c r="E97" i="50"/>
  <c r="U97" i="50" s="1"/>
  <c r="W96" i="50"/>
  <c r="W113" i="50" s="1"/>
  <c r="V96" i="50"/>
  <c r="V113" i="50" s="1"/>
  <c r="M96" i="50"/>
  <c r="S96" i="50" s="1"/>
  <c r="L96" i="50"/>
  <c r="R96" i="50" s="1"/>
  <c r="K96" i="50"/>
  <c r="K113" i="50" s="1"/>
  <c r="J96" i="50"/>
  <c r="J113" i="50" s="1"/>
  <c r="I96" i="50"/>
  <c r="I113" i="50" s="1"/>
  <c r="H96" i="50"/>
  <c r="H113" i="50" s="1"/>
  <c r="G96" i="50"/>
  <c r="G113" i="50" s="1"/>
  <c r="F96" i="50"/>
  <c r="F113" i="50" s="1"/>
  <c r="D96" i="50"/>
  <c r="D113" i="50" s="1"/>
  <c r="C96" i="50"/>
  <c r="C113" i="50" s="1"/>
  <c r="B96" i="50"/>
  <c r="B113" i="50" s="1"/>
  <c r="W114" i="51"/>
  <c r="V114" i="51"/>
  <c r="S114" i="51"/>
  <c r="Q114" i="51"/>
  <c r="P114" i="51"/>
  <c r="O114" i="51"/>
  <c r="N114" i="51"/>
  <c r="M114" i="51"/>
  <c r="L114" i="51"/>
  <c r="R114" i="51" s="1"/>
  <c r="K114" i="51"/>
  <c r="J114" i="51"/>
  <c r="I114" i="51"/>
  <c r="H114" i="51"/>
  <c r="G114" i="51"/>
  <c r="F114" i="51"/>
  <c r="E114" i="51"/>
  <c r="U114" i="51" s="1"/>
  <c r="D114" i="51"/>
  <c r="C114" i="51"/>
  <c r="B114" i="51"/>
  <c r="Q113" i="51"/>
  <c r="P113" i="51"/>
  <c r="O113" i="51"/>
  <c r="N113" i="51"/>
  <c r="U112" i="51"/>
  <c r="T112" i="51"/>
  <c r="S112" i="51"/>
  <c r="R112" i="51"/>
  <c r="S111" i="51"/>
  <c r="R111" i="51"/>
  <c r="E111" i="51"/>
  <c r="U111" i="51" s="1"/>
  <c r="S110" i="51"/>
  <c r="R110" i="51"/>
  <c r="E110" i="51"/>
  <c r="S109" i="51"/>
  <c r="R109" i="51"/>
  <c r="E109" i="51"/>
  <c r="S108" i="51"/>
  <c r="R108" i="51"/>
  <c r="E108" i="51"/>
  <c r="U108" i="51" s="1"/>
  <c r="S107" i="51"/>
  <c r="R107" i="51"/>
  <c r="E107" i="51"/>
  <c r="T107" i="51" s="1"/>
  <c r="S106" i="51"/>
  <c r="R106" i="51"/>
  <c r="E106" i="51"/>
  <c r="U106" i="51" s="1"/>
  <c r="S105" i="51"/>
  <c r="R105" i="51"/>
  <c r="E105" i="51"/>
  <c r="S104" i="51"/>
  <c r="R104" i="51"/>
  <c r="E104" i="51"/>
  <c r="U104" i="51" s="1"/>
  <c r="S103" i="51"/>
  <c r="R103" i="51"/>
  <c r="E103" i="51"/>
  <c r="U103" i="51" s="1"/>
  <c r="S102" i="51"/>
  <c r="R102" i="51"/>
  <c r="E102" i="51"/>
  <c r="T102" i="51" s="1"/>
  <c r="S101" i="51"/>
  <c r="R101" i="51"/>
  <c r="E101" i="51"/>
  <c r="U101" i="51" s="1"/>
  <c r="S100" i="51"/>
  <c r="R100" i="51"/>
  <c r="E100" i="51"/>
  <c r="U100" i="51" s="1"/>
  <c r="S99" i="51"/>
  <c r="R99" i="51"/>
  <c r="E99" i="51"/>
  <c r="S98" i="51"/>
  <c r="R98" i="51"/>
  <c r="E98" i="51"/>
  <c r="U98" i="51" s="1"/>
  <c r="S97" i="51"/>
  <c r="R97" i="51"/>
  <c r="E97" i="51"/>
  <c r="W96" i="51"/>
  <c r="W113" i="51" s="1"/>
  <c r="V96" i="51"/>
  <c r="V113" i="51" s="1"/>
  <c r="M96" i="51"/>
  <c r="S96" i="51" s="1"/>
  <c r="L96" i="51"/>
  <c r="L113" i="51" s="1"/>
  <c r="R113" i="51" s="1"/>
  <c r="K96" i="51"/>
  <c r="K113" i="51" s="1"/>
  <c r="J96" i="51"/>
  <c r="J113" i="51" s="1"/>
  <c r="I96" i="51"/>
  <c r="I113" i="51" s="1"/>
  <c r="H96" i="51"/>
  <c r="H113" i="51" s="1"/>
  <c r="G96" i="51"/>
  <c r="G113" i="51" s="1"/>
  <c r="F96" i="51"/>
  <c r="F113" i="51" s="1"/>
  <c r="D96" i="51"/>
  <c r="D113" i="51" s="1"/>
  <c r="C96" i="51"/>
  <c r="C113" i="51" s="1"/>
  <c r="B96" i="51"/>
  <c r="B113" i="51" s="1"/>
  <c r="W114" i="52"/>
  <c r="V114" i="52"/>
  <c r="Q114" i="52"/>
  <c r="P114" i="52"/>
  <c r="O114" i="52"/>
  <c r="N114" i="52"/>
  <c r="M114" i="52"/>
  <c r="S114" i="52" s="1"/>
  <c r="L114" i="52"/>
  <c r="R114" i="52" s="1"/>
  <c r="K114" i="52"/>
  <c r="J114" i="52"/>
  <c r="I114" i="52"/>
  <c r="H114" i="52"/>
  <c r="G114" i="52"/>
  <c r="F114" i="52"/>
  <c r="E114" i="52"/>
  <c r="U114" i="52" s="1"/>
  <c r="D114" i="52"/>
  <c r="C114" i="52"/>
  <c r="B114" i="52"/>
  <c r="Q113" i="52"/>
  <c r="P113" i="52"/>
  <c r="O113" i="52"/>
  <c r="N113" i="52"/>
  <c r="U112" i="52"/>
  <c r="T112" i="52"/>
  <c r="S112" i="52"/>
  <c r="R112" i="52"/>
  <c r="S111" i="52"/>
  <c r="R111" i="52"/>
  <c r="E111" i="52"/>
  <c r="U111" i="52" s="1"/>
  <c r="S110" i="52"/>
  <c r="R110" i="52"/>
  <c r="E110" i="52"/>
  <c r="U110" i="52" s="1"/>
  <c r="S109" i="52"/>
  <c r="R109" i="52"/>
  <c r="E109" i="52"/>
  <c r="U109" i="52" s="1"/>
  <c r="S108" i="52"/>
  <c r="R108" i="52"/>
  <c r="E108" i="52"/>
  <c r="T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U102" i="52" s="1"/>
  <c r="S101" i="52"/>
  <c r="R101" i="52"/>
  <c r="E101" i="52"/>
  <c r="U101" i="52" s="1"/>
  <c r="S100" i="52"/>
  <c r="R100" i="52"/>
  <c r="E100" i="52"/>
  <c r="S99" i="52"/>
  <c r="R99" i="52"/>
  <c r="E99" i="52"/>
  <c r="U99" i="52" s="1"/>
  <c r="S98" i="52"/>
  <c r="R98" i="52"/>
  <c r="E98" i="52"/>
  <c r="S97" i="52"/>
  <c r="R97" i="52"/>
  <c r="E97" i="52"/>
  <c r="T97" i="52" s="1"/>
  <c r="W96" i="52"/>
  <c r="W113" i="52" s="1"/>
  <c r="V96" i="52"/>
  <c r="V113" i="52" s="1"/>
  <c r="M96" i="52"/>
  <c r="M113" i="52" s="1"/>
  <c r="S113" i="52" s="1"/>
  <c r="L96" i="52"/>
  <c r="R96" i="52" s="1"/>
  <c r="K96" i="52"/>
  <c r="K113" i="52" s="1"/>
  <c r="J96" i="52"/>
  <c r="J113" i="52" s="1"/>
  <c r="I96" i="52"/>
  <c r="I113" i="52" s="1"/>
  <c r="H96" i="52"/>
  <c r="H113" i="52" s="1"/>
  <c r="G96" i="52"/>
  <c r="G113" i="52" s="1"/>
  <c r="F96" i="52"/>
  <c r="F113" i="52" s="1"/>
  <c r="D96" i="52"/>
  <c r="D113" i="52" s="1"/>
  <c r="C96" i="52"/>
  <c r="C113" i="52" s="1"/>
  <c r="B96" i="52"/>
  <c r="B113" i="52" s="1"/>
  <c r="W114" i="53"/>
  <c r="V114" i="53"/>
  <c r="R114" i="53"/>
  <c r="Q114" i="53"/>
  <c r="P114" i="53"/>
  <c r="O114" i="53"/>
  <c r="N114" i="53"/>
  <c r="M114" i="53"/>
  <c r="S114" i="53" s="1"/>
  <c r="L114" i="53"/>
  <c r="K114" i="53"/>
  <c r="J114" i="53"/>
  <c r="I114" i="53"/>
  <c r="H114" i="53"/>
  <c r="G114" i="53"/>
  <c r="F114" i="53"/>
  <c r="E114" i="53"/>
  <c r="U114" i="53" s="1"/>
  <c r="D114" i="53"/>
  <c r="C114" i="53"/>
  <c r="B114" i="53"/>
  <c r="Q113" i="53"/>
  <c r="P113" i="53"/>
  <c r="O113" i="53"/>
  <c r="N113" i="53"/>
  <c r="U112" i="53"/>
  <c r="T112" i="53"/>
  <c r="S112" i="53"/>
  <c r="R112" i="53"/>
  <c r="S111" i="53"/>
  <c r="R111" i="53"/>
  <c r="E111" i="53"/>
  <c r="S110" i="53"/>
  <c r="R110" i="53"/>
  <c r="E110" i="53"/>
  <c r="U110" i="53" s="1"/>
  <c r="S109" i="53"/>
  <c r="R109" i="53"/>
  <c r="E109" i="53"/>
  <c r="T109" i="53" s="1"/>
  <c r="S108" i="53"/>
  <c r="R108" i="53"/>
  <c r="E108" i="53"/>
  <c r="U108" i="53" s="1"/>
  <c r="S107" i="53"/>
  <c r="R107" i="53"/>
  <c r="E107" i="53"/>
  <c r="U107" i="53" s="1"/>
  <c r="U106" i="53"/>
  <c r="S106" i="53"/>
  <c r="R106" i="53"/>
  <c r="E106" i="53"/>
  <c r="T106" i="53" s="1"/>
  <c r="S105" i="53"/>
  <c r="R105" i="53"/>
  <c r="E105" i="53"/>
  <c r="U105" i="53" s="1"/>
  <c r="S104" i="53"/>
  <c r="R104" i="53"/>
  <c r="E104" i="53"/>
  <c r="S103" i="53"/>
  <c r="R103" i="53"/>
  <c r="E103" i="53"/>
  <c r="S102" i="53"/>
  <c r="R102" i="53"/>
  <c r="E102" i="53"/>
  <c r="U102" i="53" s="1"/>
  <c r="S101" i="53"/>
  <c r="R101" i="53"/>
  <c r="E101" i="53"/>
  <c r="T101" i="53" s="1"/>
  <c r="S100" i="53"/>
  <c r="R100" i="53"/>
  <c r="E100" i="53"/>
  <c r="U100" i="53" s="1"/>
  <c r="S99" i="53"/>
  <c r="R99" i="53"/>
  <c r="E99" i="53"/>
  <c r="U98" i="53"/>
  <c r="S98" i="53"/>
  <c r="R98" i="53"/>
  <c r="E98" i="53"/>
  <c r="T98" i="53" s="1"/>
  <c r="S97" i="53"/>
  <c r="R97" i="53"/>
  <c r="E97" i="53"/>
  <c r="U97" i="53" s="1"/>
  <c r="W96" i="53"/>
  <c r="W113" i="53" s="1"/>
  <c r="V96" i="53"/>
  <c r="V113" i="53" s="1"/>
  <c r="M96" i="53"/>
  <c r="S96" i="53" s="1"/>
  <c r="L96" i="53"/>
  <c r="R96" i="53" s="1"/>
  <c r="K96" i="53"/>
  <c r="K113" i="53" s="1"/>
  <c r="J96" i="53"/>
  <c r="J113" i="53" s="1"/>
  <c r="I96" i="53"/>
  <c r="I113" i="53" s="1"/>
  <c r="H96" i="53"/>
  <c r="H113" i="53" s="1"/>
  <c r="G96" i="53"/>
  <c r="G113" i="53" s="1"/>
  <c r="F96" i="53"/>
  <c r="F113" i="53" s="1"/>
  <c r="D96" i="53"/>
  <c r="D113" i="53" s="1"/>
  <c r="C96" i="53"/>
  <c r="C113" i="53" s="1"/>
  <c r="B96" i="53"/>
  <c r="B113" i="53" s="1"/>
  <c r="W114" i="54"/>
  <c r="V114" i="54"/>
  <c r="Q114" i="54"/>
  <c r="P114" i="54"/>
  <c r="O114" i="54"/>
  <c r="N114" i="54"/>
  <c r="M114" i="54"/>
  <c r="S114" i="54" s="1"/>
  <c r="L114" i="54"/>
  <c r="R114" i="54" s="1"/>
  <c r="K114" i="54"/>
  <c r="J114" i="54"/>
  <c r="I114" i="54"/>
  <c r="H114" i="54"/>
  <c r="G114" i="54"/>
  <c r="F114" i="54"/>
  <c r="E114" i="54"/>
  <c r="U114" i="54" s="1"/>
  <c r="D114" i="54"/>
  <c r="C114" i="54"/>
  <c r="B114" i="54"/>
  <c r="Q113" i="54"/>
  <c r="P113" i="54"/>
  <c r="O113" i="54"/>
  <c r="N113" i="54"/>
  <c r="U112" i="54"/>
  <c r="T112" i="54"/>
  <c r="S112" i="54"/>
  <c r="R112" i="54"/>
  <c r="S111" i="54"/>
  <c r="R111" i="54"/>
  <c r="E111" i="54"/>
  <c r="U111" i="54" s="1"/>
  <c r="S110" i="54"/>
  <c r="R110" i="54"/>
  <c r="E110" i="54"/>
  <c r="T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S106" i="54"/>
  <c r="R106" i="54"/>
  <c r="E106" i="54"/>
  <c r="U106" i="54" s="1"/>
  <c r="S105" i="54"/>
  <c r="R105" i="54"/>
  <c r="E105" i="54"/>
  <c r="S104" i="54"/>
  <c r="R104" i="54"/>
  <c r="E104" i="54"/>
  <c r="U104" i="54" s="1"/>
  <c r="S103" i="54"/>
  <c r="R103" i="54"/>
  <c r="E103" i="54"/>
  <c r="U103" i="54" s="1"/>
  <c r="S102" i="54"/>
  <c r="R102" i="54"/>
  <c r="E102" i="54"/>
  <c r="T102" i="54" s="1"/>
  <c r="S101" i="54"/>
  <c r="R101" i="54"/>
  <c r="E101" i="54"/>
  <c r="U101" i="54" s="1"/>
  <c r="S100" i="54"/>
  <c r="R100" i="54"/>
  <c r="E100" i="54"/>
  <c r="U100" i="54" s="1"/>
  <c r="S99" i="54"/>
  <c r="R99" i="54"/>
  <c r="E99" i="54"/>
  <c r="S98" i="54"/>
  <c r="R98" i="54"/>
  <c r="E98" i="54"/>
  <c r="U98" i="54" s="1"/>
  <c r="S97" i="54"/>
  <c r="R97" i="54"/>
  <c r="E97" i="54"/>
  <c r="W96" i="54"/>
  <c r="W113" i="54" s="1"/>
  <c r="V96" i="54"/>
  <c r="V113" i="54" s="1"/>
  <c r="M96" i="54"/>
  <c r="S96" i="54" s="1"/>
  <c r="L96" i="54"/>
  <c r="L113" i="54" s="1"/>
  <c r="R113" i="54" s="1"/>
  <c r="K96" i="54"/>
  <c r="K113" i="54" s="1"/>
  <c r="J96" i="54"/>
  <c r="J113" i="54" s="1"/>
  <c r="I96" i="54"/>
  <c r="I113" i="54" s="1"/>
  <c r="H96" i="54"/>
  <c r="H113" i="54" s="1"/>
  <c r="G96" i="54"/>
  <c r="G113" i="54" s="1"/>
  <c r="F96" i="54"/>
  <c r="F113" i="54" s="1"/>
  <c r="D96" i="54"/>
  <c r="D113" i="54" s="1"/>
  <c r="C96" i="54"/>
  <c r="C113" i="54" s="1"/>
  <c r="B96" i="54"/>
  <c r="B113" i="54" s="1"/>
  <c r="W114" i="55"/>
  <c r="V114" i="55"/>
  <c r="S114" i="55"/>
  <c r="Q114" i="55"/>
  <c r="P114" i="55"/>
  <c r="O114" i="55"/>
  <c r="N114" i="55"/>
  <c r="M114" i="55"/>
  <c r="L114" i="55"/>
  <c r="R114" i="55" s="1"/>
  <c r="K114" i="55"/>
  <c r="J114" i="55"/>
  <c r="I114" i="55"/>
  <c r="H114" i="55"/>
  <c r="G114" i="55"/>
  <c r="F114" i="55"/>
  <c r="E114" i="55"/>
  <c r="U114" i="55" s="1"/>
  <c r="D114" i="55"/>
  <c r="C114" i="55"/>
  <c r="B114" i="55"/>
  <c r="Q113" i="55"/>
  <c r="P113" i="55"/>
  <c r="O113" i="55"/>
  <c r="N113" i="55"/>
  <c r="U112" i="55"/>
  <c r="T112" i="55"/>
  <c r="S112" i="55"/>
  <c r="R112" i="55"/>
  <c r="U111" i="55"/>
  <c r="S111" i="55"/>
  <c r="R111" i="55"/>
  <c r="E111" i="55"/>
  <c r="T111" i="55" s="1"/>
  <c r="S110" i="55"/>
  <c r="R110" i="55"/>
  <c r="E110" i="55"/>
  <c r="U110" i="55" s="1"/>
  <c r="U109" i="55"/>
  <c r="T109" i="55"/>
  <c r="S109" i="55"/>
  <c r="R109" i="55"/>
  <c r="E109" i="55"/>
  <c r="S108" i="55"/>
  <c r="R108" i="55"/>
  <c r="E108" i="55"/>
  <c r="S107" i="55"/>
  <c r="R107" i="55"/>
  <c r="E107" i="55"/>
  <c r="U107" i="55" s="1"/>
  <c r="S106" i="55"/>
  <c r="R106" i="55"/>
  <c r="E106" i="55"/>
  <c r="S105" i="55"/>
  <c r="R105" i="55"/>
  <c r="E105" i="55"/>
  <c r="U105" i="55" s="1"/>
  <c r="S104" i="55"/>
  <c r="R104" i="55"/>
  <c r="E104" i="55"/>
  <c r="U104" i="55" s="1"/>
  <c r="S103" i="55"/>
  <c r="R103" i="55"/>
  <c r="E103" i="55"/>
  <c r="T103" i="55" s="1"/>
  <c r="S102" i="55"/>
  <c r="R102" i="55"/>
  <c r="E102" i="55"/>
  <c r="U102" i="55" s="1"/>
  <c r="S101" i="55"/>
  <c r="R101" i="55"/>
  <c r="E101" i="55"/>
  <c r="U101" i="55" s="1"/>
  <c r="S100" i="55"/>
  <c r="R100" i="55"/>
  <c r="E100" i="55"/>
  <c r="S99" i="55"/>
  <c r="R99" i="55"/>
  <c r="E99" i="55"/>
  <c r="S98" i="55"/>
  <c r="R98" i="55"/>
  <c r="E98" i="55"/>
  <c r="U98" i="55" s="1"/>
  <c r="S97" i="55"/>
  <c r="R97" i="55"/>
  <c r="E97" i="55"/>
  <c r="W96" i="55"/>
  <c r="W113" i="55" s="1"/>
  <c r="V96" i="55"/>
  <c r="V113" i="55" s="1"/>
  <c r="M96" i="55"/>
  <c r="S96" i="55" s="1"/>
  <c r="L96" i="55"/>
  <c r="K96" i="55"/>
  <c r="K113" i="55" s="1"/>
  <c r="J96" i="55"/>
  <c r="J113" i="55" s="1"/>
  <c r="I96" i="55"/>
  <c r="I113" i="55" s="1"/>
  <c r="H96" i="55"/>
  <c r="H113" i="55" s="1"/>
  <c r="G96" i="55"/>
  <c r="G113" i="55" s="1"/>
  <c r="F96" i="55"/>
  <c r="F113" i="55" s="1"/>
  <c r="D96" i="55"/>
  <c r="D113" i="55" s="1"/>
  <c r="C96" i="55"/>
  <c r="C113" i="55" s="1"/>
  <c r="B96" i="55"/>
  <c r="B113" i="55" s="1"/>
  <c r="W114" i="1"/>
  <c r="V114" i="1"/>
  <c r="Q114" i="1"/>
  <c r="P114" i="1"/>
  <c r="O114" i="1"/>
  <c r="N114" i="1"/>
  <c r="M114" i="1"/>
  <c r="S114" i="1" s="1"/>
  <c r="L114" i="1"/>
  <c r="R114" i="1" s="1"/>
  <c r="K114" i="1"/>
  <c r="J114" i="1"/>
  <c r="I114" i="1"/>
  <c r="H114" i="1"/>
  <c r="G114" i="1"/>
  <c r="F114" i="1"/>
  <c r="E114" i="1"/>
  <c r="T114" i="1" s="1"/>
  <c r="D114" i="1"/>
  <c r="C114" i="1"/>
  <c r="B114" i="1"/>
  <c r="Q113" i="1"/>
  <c r="P113" i="1"/>
  <c r="O113" i="1"/>
  <c r="N113" i="1"/>
  <c r="U112" i="1"/>
  <c r="T112" i="1"/>
  <c r="S112" i="1"/>
  <c r="R112" i="1"/>
  <c r="S111" i="1"/>
  <c r="R111" i="1"/>
  <c r="E111" i="1"/>
  <c r="U111" i="1" s="1"/>
  <c r="S110" i="1"/>
  <c r="R110" i="1"/>
  <c r="E110" i="1"/>
  <c r="U110" i="1" s="1"/>
  <c r="S109" i="1"/>
  <c r="R109" i="1"/>
  <c r="E109" i="1"/>
  <c r="T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U106" i="1" s="1"/>
  <c r="S105" i="1"/>
  <c r="R105" i="1"/>
  <c r="E105" i="1"/>
  <c r="U105" i="1" s="1"/>
  <c r="S104" i="1"/>
  <c r="R104" i="1"/>
  <c r="E104" i="1"/>
  <c r="T104" i="1" s="1"/>
  <c r="S103" i="1"/>
  <c r="R103" i="1"/>
  <c r="E103" i="1"/>
  <c r="U103" i="1" s="1"/>
  <c r="S102" i="1"/>
  <c r="R102" i="1"/>
  <c r="E102" i="1"/>
  <c r="T102" i="1" s="1"/>
  <c r="U101" i="1"/>
  <c r="T101" i="1"/>
  <c r="S101" i="1"/>
  <c r="R101" i="1"/>
  <c r="E101" i="1"/>
  <c r="S100" i="1"/>
  <c r="R100" i="1"/>
  <c r="E100" i="1"/>
  <c r="U100" i="1" s="1"/>
  <c r="U99" i="1"/>
  <c r="T99" i="1"/>
  <c r="S99" i="1"/>
  <c r="R99" i="1"/>
  <c r="E99" i="1"/>
  <c r="S98" i="1"/>
  <c r="R98" i="1"/>
  <c r="E98" i="1"/>
  <c r="U98" i="1" s="1"/>
  <c r="S97" i="1"/>
  <c r="R97" i="1"/>
  <c r="E97" i="1"/>
  <c r="U97" i="1" s="1"/>
  <c r="W96" i="1"/>
  <c r="W113" i="1" s="1"/>
  <c r="V96" i="1"/>
  <c r="V113" i="1" s="1"/>
  <c r="M96" i="1"/>
  <c r="M113" i="1" s="1"/>
  <c r="S113" i="1" s="1"/>
  <c r="L96" i="1"/>
  <c r="R96" i="1" s="1"/>
  <c r="K96" i="1"/>
  <c r="K113" i="1" s="1"/>
  <c r="J96" i="1"/>
  <c r="J113" i="1" s="1"/>
  <c r="I96" i="1"/>
  <c r="I113" i="1" s="1"/>
  <c r="H96" i="1"/>
  <c r="H113" i="1" s="1"/>
  <c r="G96" i="1"/>
  <c r="G113" i="1" s="1"/>
  <c r="F96" i="1"/>
  <c r="F113" i="1" s="1"/>
  <c r="D96" i="1"/>
  <c r="D113" i="1" s="1"/>
  <c r="C96" i="1"/>
  <c r="C113" i="1" s="1"/>
  <c r="B96" i="1"/>
  <c r="B113" i="1" s="1"/>
  <c r="E84" i="2"/>
  <c r="E83" i="2"/>
  <c r="E82" i="2"/>
  <c r="E81" i="2"/>
  <c r="W80" i="2"/>
  <c r="V80" i="2"/>
  <c r="M80" i="2"/>
  <c r="L80" i="2"/>
  <c r="K80" i="2"/>
  <c r="J80" i="2"/>
  <c r="I80" i="2"/>
  <c r="H80" i="2"/>
  <c r="G80" i="2"/>
  <c r="F80" i="2"/>
  <c r="D80" i="2"/>
  <c r="C80" i="2"/>
  <c r="B80" i="2"/>
  <c r="A77" i="2"/>
  <c r="E84" i="3"/>
  <c r="E83" i="3"/>
  <c r="E82" i="3"/>
  <c r="E81" i="3"/>
  <c r="W80" i="3"/>
  <c r="V80" i="3"/>
  <c r="M80" i="3"/>
  <c r="L80" i="3"/>
  <c r="K80" i="3"/>
  <c r="J80" i="3"/>
  <c r="I80" i="3"/>
  <c r="H80" i="3"/>
  <c r="G80" i="3"/>
  <c r="F80" i="3"/>
  <c r="D80" i="3"/>
  <c r="C80" i="3"/>
  <c r="B80" i="3"/>
  <c r="A77" i="3"/>
  <c r="E84" i="4"/>
  <c r="E83" i="4"/>
  <c r="E82" i="4"/>
  <c r="E81" i="4"/>
  <c r="W80" i="4"/>
  <c r="V80" i="4"/>
  <c r="M80" i="4"/>
  <c r="L80" i="4"/>
  <c r="K80" i="4"/>
  <c r="J80" i="4"/>
  <c r="I80" i="4"/>
  <c r="H80" i="4"/>
  <c r="G80" i="4"/>
  <c r="F80" i="4"/>
  <c r="D80" i="4"/>
  <c r="C80" i="4"/>
  <c r="B80" i="4"/>
  <c r="A77" i="4"/>
  <c r="E84" i="5"/>
  <c r="E83" i="5"/>
  <c r="E82" i="5"/>
  <c r="E81" i="5"/>
  <c r="W80" i="5"/>
  <c r="V80" i="5"/>
  <c r="M80" i="5"/>
  <c r="L80" i="5"/>
  <c r="K80" i="5"/>
  <c r="J80" i="5"/>
  <c r="I80" i="5"/>
  <c r="H80" i="5"/>
  <c r="G80" i="5"/>
  <c r="F80" i="5"/>
  <c r="D80" i="5"/>
  <c r="C80" i="5"/>
  <c r="B80" i="5"/>
  <c r="A77" i="5"/>
  <c r="E84" i="6"/>
  <c r="E83" i="6"/>
  <c r="E82" i="6"/>
  <c r="E81" i="6"/>
  <c r="W80" i="6"/>
  <c r="V80" i="6"/>
  <c r="M80" i="6"/>
  <c r="L80" i="6"/>
  <c r="K80" i="6"/>
  <c r="J80" i="6"/>
  <c r="I80" i="6"/>
  <c r="H80" i="6"/>
  <c r="G80" i="6"/>
  <c r="F80" i="6"/>
  <c r="D80" i="6"/>
  <c r="C80" i="6"/>
  <c r="B80" i="6"/>
  <c r="A77" i="6"/>
  <c r="E84" i="7"/>
  <c r="E83" i="7"/>
  <c r="E82" i="7"/>
  <c r="E81" i="7"/>
  <c r="W80" i="7"/>
  <c r="V80" i="7"/>
  <c r="M80" i="7"/>
  <c r="L80" i="7"/>
  <c r="K80" i="7"/>
  <c r="J80" i="7"/>
  <c r="I80" i="7"/>
  <c r="H80" i="7"/>
  <c r="G80" i="7"/>
  <c r="F80" i="7"/>
  <c r="D80" i="7"/>
  <c r="C80" i="7"/>
  <c r="B80" i="7"/>
  <c r="A77" i="7"/>
  <c r="E84" i="8"/>
  <c r="E83" i="8"/>
  <c r="E82" i="8"/>
  <c r="E81" i="8"/>
  <c r="W80" i="8"/>
  <c r="V80" i="8"/>
  <c r="M80" i="8"/>
  <c r="L80" i="8"/>
  <c r="K80" i="8"/>
  <c r="J80" i="8"/>
  <c r="I80" i="8"/>
  <c r="H80" i="8"/>
  <c r="G80" i="8"/>
  <c r="F80" i="8"/>
  <c r="D80" i="8"/>
  <c r="C80" i="8"/>
  <c r="B80" i="8"/>
  <c r="A77" i="8"/>
  <c r="E84" i="9"/>
  <c r="E83" i="9"/>
  <c r="E82" i="9"/>
  <c r="E81" i="9"/>
  <c r="W80" i="9"/>
  <c r="V80" i="9"/>
  <c r="M80" i="9"/>
  <c r="L80" i="9"/>
  <c r="K80" i="9"/>
  <c r="J80" i="9"/>
  <c r="I80" i="9"/>
  <c r="H80" i="9"/>
  <c r="G80" i="9"/>
  <c r="F80" i="9"/>
  <c r="D80" i="9"/>
  <c r="C80" i="9"/>
  <c r="B80" i="9"/>
  <c r="A77" i="9"/>
  <c r="E84" i="10"/>
  <c r="E83" i="10"/>
  <c r="E82" i="10"/>
  <c r="E81" i="10"/>
  <c r="E80" i="10" s="1"/>
  <c r="W80" i="10"/>
  <c r="V80" i="10"/>
  <c r="M80" i="10"/>
  <c r="L80" i="10"/>
  <c r="K80" i="10"/>
  <c r="J80" i="10"/>
  <c r="I80" i="10"/>
  <c r="H80" i="10"/>
  <c r="G80" i="10"/>
  <c r="F80" i="10"/>
  <c r="D80" i="10"/>
  <c r="C80" i="10"/>
  <c r="B80" i="10"/>
  <c r="A77" i="10"/>
  <c r="E84" i="11"/>
  <c r="E83" i="11"/>
  <c r="E82" i="11"/>
  <c r="E81" i="11"/>
  <c r="W80" i="11"/>
  <c r="V80" i="11"/>
  <c r="M80" i="11"/>
  <c r="L80" i="11"/>
  <c r="K80" i="11"/>
  <c r="J80" i="11"/>
  <c r="I80" i="11"/>
  <c r="H80" i="11"/>
  <c r="G80" i="11"/>
  <c r="F80" i="11"/>
  <c r="D80" i="11"/>
  <c r="C80" i="11"/>
  <c r="B80" i="11"/>
  <c r="A77" i="11"/>
  <c r="E84" i="12"/>
  <c r="E83" i="12"/>
  <c r="E82" i="12"/>
  <c r="E81" i="12"/>
  <c r="W80" i="12"/>
  <c r="V80" i="12"/>
  <c r="M80" i="12"/>
  <c r="L80" i="12"/>
  <c r="K80" i="12"/>
  <c r="J80" i="12"/>
  <c r="I80" i="12"/>
  <c r="H80" i="12"/>
  <c r="G80" i="12"/>
  <c r="F80" i="12"/>
  <c r="D80" i="12"/>
  <c r="C80" i="12"/>
  <c r="B80" i="12"/>
  <c r="A77" i="12"/>
  <c r="E84" i="13"/>
  <c r="E83" i="13"/>
  <c r="E82" i="13"/>
  <c r="E81" i="13"/>
  <c r="W80" i="13"/>
  <c r="V80" i="13"/>
  <c r="M80" i="13"/>
  <c r="L80" i="13"/>
  <c r="K80" i="13"/>
  <c r="J80" i="13"/>
  <c r="I80" i="13"/>
  <c r="H80" i="13"/>
  <c r="G80" i="13"/>
  <c r="F80" i="13"/>
  <c r="D80" i="13"/>
  <c r="C80" i="13"/>
  <c r="B80" i="13"/>
  <c r="A77" i="13"/>
  <c r="E84" i="14"/>
  <c r="E83" i="14"/>
  <c r="E82" i="14"/>
  <c r="E81" i="14"/>
  <c r="W80" i="14"/>
  <c r="V80" i="14"/>
  <c r="M80" i="14"/>
  <c r="L80" i="14"/>
  <c r="K80" i="14"/>
  <c r="J80" i="14"/>
  <c r="I80" i="14"/>
  <c r="H80" i="14"/>
  <c r="G80" i="14"/>
  <c r="F80" i="14"/>
  <c r="D80" i="14"/>
  <c r="C80" i="14"/>
  <c r="B80" i="14"/>
  <c r="A77" i="14"/>
  <c r="E84" i="15"/>
  <c r="E83" i="15"/>
  <c r="E82" i="15"/>
  <c r="E81" i="15"/>
  <c r="W80" i="15"/>
  <c r="V80" i="15"/>
  <c r="M80" i="15"/>
  <c r="L80" i="15"/>
  <c r="K80" i="15"/>
  <c r="J80" i="15"/>
  <c r="I80" i="15"/>
  <c r="H80" i="15"/>
  <c r="G80" i="15"/>
  <c r="F80" i="15"/>
  <c r="D80" i="15"/>
  <c r="C80" i="15"/>
  <c r="B80" i="15"/>
  <c r="A77" i="15"/>
  <c r="E84" i="16"/>
  <c r="E83" i="16"/>
  <c r="E82" i="16"/>
  <c r="E81" i="16"/>
  <c r="W80" i="16"/>
  <c r="V80" i="16"/>
  <c r="M80" i="16"/>
  <c r="L80" i="16"/>
  <c r="K80" i="16"/>
  <c r="J80" i="16"/>
  <c r="I80" i="16"/>
  <c r="H80" i="16"/>
  <c r="G80" i="16"/>
  <c r="F80" i="16"/>
  <c r="D80" i="16"/>
  <c r="C80" i="16"/>
  <c r="B80" i="16"/>
  <c r="A77" i="16"/>
  <c r="E84" i="17"/>
  <c r="E83" i="17"/>
  <c r="E82" i="17"/>
  <c r="E81" i="17"/>
  <c r="W80" i="17"/>
  <c r="V80" i="17"/>
  <c r="M80" i="17"/>
  <c r="L80" i="17"/>
  <c r="K80" i="17"/>
  <c r="J80" i="17"/>
  <c r="I80" i="17"/>
  <c r="H80" i="17"/>
  <c r="G80" i="17"/>
  <c r="F80" i="17"/>
  <c r="D80" i="17"/>
  <c r="C80" i="17"/>
  <c r="B80" i="17"/>
  <c r="A77" i="17"/>
  <c r="E84" i="18"/>
  <c r="E83" i="18"/>
  <c r="E82" i="18"/>
  <c r="E81" i="18"/>
  <c r="W80" i="18"/>
  <c r="V80" i="18"/>
  <c r="M80" i="18"/>
  <c r="L80" i="18"/>
  <c r="K80" i="18"/>
  <c r="J80" i="18"/>
  <c r="I80" i="18"/>
  <c r="H80" i="18"/>
  <c r="G80" i="18"/>
  <c r="F80" i="18"/>
  <c r="D80" i="18"/>
  <c r="C80" i="18"/>
  <c r="B80" i="18"/>
  <c r="A77" i="18"/>
  <c r="E84" i="19"/>
  <c r="E83" i="19"/>
  <c r="E82" i="19"/>
  <c r="E81" i="19"/>
  <c r="W80" i="19"/>
  <c r="V80" i="19"/>
  <c r="M80" i="19"/>
  <c r="L80" i="19"/>
  <c r="K80" i="19"/>
  <c r="J80" i="19"/>
  <c r="I80" i="19"/>
  <c r="H80" i="19"/>
  <c r="G80" i="19"/>
  <c r="F80" i="19"/>
  <c r="D80" i="19"/>
  <c r="C80" i="19"/>
  <c r="B80" i="19"/>
  <c r="A77" i="19"/>
  <c r="E84" i="20"/>
  <c r="E83" i="20"/>
  <c r="E82" i="20"/>
  <c r="E81" i="20"/>
  <c r="E80" i="20" s="1"/>
  <c r="W80" i="20"/>
  <c r="V80" i="20"/>
  <c r="M80" i="20"/>
  <c r="L80" i="20"/>
  <c r="K80" i="20"/>
  <c r="J80" i="20"/>
  <c r="I80" i="20"/>
  <c r="H80" i="20"/>
  <c r="G80" i="20"/>
  <c r="F80" i="20"/>
  <c r="D80" i="20"/>
  <c r="C80" i="20"/>
  <c r="B80" i="20"/>
  <c r="A77" i="20"/>
  <c r="E84" i="21"/>
  <c r="E83" i="21"/>
  <c r="E82" i="21"/>
  <c r="E81" i="21"/>
  <c r="E80" i="21" s="1"/>
  <c r="W80" i="21"/>
  <c r="V80" i="21"/>
  <c r="M80" i="21"/>
  <c r="L80" i="21"/>
  <c r="K80" i="21"/>
  <c r="J80" i="21"/>
  <c r="I80" i="21"/>
  <c r="H80" i="21"/>
  <c r="G80" i="21"/>
  <c r="F80" i="21"/>
  <c r="D80" i="21"/>
  <c r="C80" i="21"/>
  <c r="B80" i="21"/>
  <c r="A77" i="21"/>
  <c r="E84" i="22"/>
  <c r="E83" i="22"/>
  <c r="E82" i="22"/>
  <c r="E81" i="22"/>
  <c r="W80" i="22"/>
  <c r="V80" i="22"/>
  <c r="M80" i="22"/>
  <c r="L80" i="22"/>
  <c r="K80" i="22"/>
  <c r="J80" i="22"/>
  <c r="I80" i="22"/>
  <c r="H80" i="22"/>
  <c r="G80" i="22"/>
  <c r="F80" i="22"/>
  <c r="D80" i="22"/>
  <c r="C80" i="22"/>
  <c r="B80" i="22"/>
  <c r="A77" i="22"/>
  <c r="E84" i="23"/>
  <c r="E83" i="23"/>
  <c r="E82" i="23"/>
  <c r="E81" i="23"/>
  <c r="W80" i="23"/>
  <c r="V80" i="23"/>
  <c r="M80" i="23"/>
  <c r="L80" i="23"/>
  <c r="K80" i="23"/>
  <c r="J80" i="23"/>
  <c r="I80" i="23"/>
  <c r="H80" i="23"/>
  <c r="G80" i="23"/>
  <c r="F80" i="23"/>
  <c r="D80" i="23"/>
  <c r="C80" i="23"/>
  <c r="B80" i="23"/>
  <c r="A77" i="23"/>
  <c r="E84" i="24"/>
  <c r="E83" i="24"/>
  <c r="E82" i="24"/>
  <c r="E81" i="24"/>
  <c r="W80" i="24"/>
  <c r="V80" i="24"/>
  <c r="M80" i="24"/>
  <c r="L80" i="24"/>
  <c r="K80" i="24"/>
  <c r="J80" i="24"/>
  <c r="I80" i="24"/>
  <c r="H80" i="24"/>
  <c r="G80" i="24"/>
  <c r="F80" i="24"/>
  <c r="D80" i="24"/>
  <c r="C80" i="24"/>
  <c r="B80" i="24"/>
  <c r="A77" i="24"/>
  <c r="E84" i="25"/>
  <c r="E83" i="25"/>
  <c r="E82" i="25"/>
  <c r="E81" i="25"/>
  <c r="W80" i="25"/>
  <c r="V80" i="25"/>
  <c r="M80" i="25"/>
  <c r="L80" i="25"/>
  <c r="K80" i="25"/>
  <c r="J80" i="25"/>
  <c r="I80" i="25"/>
  <c r="H80" i="25"/>
  <c r="G80" i="25"/>
  <c r="F80" i="25"/>
  <c r="D80" i="25"/>
  <c r="C80" i="25"/>
  <c r="B80" i="25"/>
  <c r="A77" i="25"/>
  <c r="E84" i="26"/>
  <c r="E83" i="26"/>
  <c r="E82" i="26"/>
  <c r="E81" i="26"/>
  <c r="W80" i="26"/>
  <c r="V80" i="26"/>
  <c r="M80" i="26"/>
  <c r="L80" i="26"/>
  <c r="K80" i="26"/>
  <c r="J80" i="26"/>
  <c r="I80" i="26"/>
  <c r="H80" i="26"/>
  <c r="G80" i="26"/>
  <c r="F80" i="26"/>
  <c r="D80" i="26"/>
  <c r="C80" i="26"/>
  <c r="B80" i="26"/>
  <c r="A77" i="26"/>
  <c r="E84" i="27"/>
  <c r="E83" i="27"/>
  <c r="E82" i="27"/>
  <c r="E81" i="27"/>
  <c r="W80" i="27"/>
  <c r="V80" i="27"/>
  <c r="M80" i="27"/>
  <c r="L80" i="27"/>
  <c r="K80" i="27"/>
  <c r="J80" i="27"/>
  <c r="I80" i="27"/>
  <c r="H80" i="27"/>
  <c r="G80" i="27"/>
  <c r="F80" i="27"/>
  <c r="D80" i="27"/>
  <c r="C80" i="27"/>
  <c r="B80" i="27"/>
  <c r="A77" i="27"/>
  <c r="E84" i="28"/>
  <c r="E83" i="28"/>
  <c r="E82" i="28"/>
  <c r="E81" i="28"/>
  <c r="W80" i="28"/>
  <c r="V80" i="28"/>
  <c r="M80" i="28"/>
  <c r="L80" i="28"/>
  <c r="K80" i="28"/>
  <c r="J80" i="28"/>
  <c r="I80" i="28"/>
  <c r="H80" i="28"/>
  <c r="G80" i="28"/>
  <c r="F80" i="28"/>
  <c r="D80" i="28"/>
  <c r="C80" i="28"/>
  <c r="B80" i="28"/>
  <c r="A77" i="28"/>
  <c r="E84" i="29"/>
  <c r="E83" i="29"/>
  <c r="E82" i="29"/>
  <c r="E81" i="29"/>
  <c r="W80" i="29"/>
  <c r="V80" i="29"/>
  <c r="M80" i="29"/>
  <c r="L80" i="29"/>
  <c r="K80" i="29"/>
  <c r="J80" i="29"/>
  <c r="I80" i="29"/>
  <c r="H80" i="29"/>
  <c r="G80" i="29"/>
  <c r="F80" i="29"/>
  <c r="D80" i="29"/>
  <c r="C80" i="29"/>
  <c r="B80" i="29"/>
  <c r="A77" i="29"/>
  <c r="E84" i="30"/>
  <c r="E83" i="30"/>
  <c r="E82" i="30"/>
  <c r="E81" i="30"/>
  <c r="W80" i="30"/>
  <c r="V80" i="30"/>
  <c r="M80" i="30"/>
  <c r="L80" i="30"/>
  <c r="K80" i="30"/>
  <c r="J80" i="30"/>
  <c r="I80" i="30"/>
  <c r="H80" i="30"/>
  <c r="G80" i="30"/>
  <c r="F80" i="30"/>
  <c r="D80" i="30"/>
  <c r="C80" i="30"/>
  <c r="B80" i="30"/>
  <c r="A77" i="30"/>
  <c r="E84" i="31"/>
  <c r="E83" i="31"/>
  <c r="E82" i="31"/>
  <c r="E81" i="31"/>
  <c r="W80" i="31"/>
  <c r="V80" i="31"/>
  <c r="M80" i="31"/>
  <c r="L80" i="31"/>
  <c r="K80" i="31"/>
  <c r="J80" i="31"/>
  <c r="I80" i="31"/>
  <c r="H80" i="31"/>
  <c r="G80" i="31"/>
  <c r="F80" i="31"/>
  <c r="D80" i="31"/>
  <c r="C80" i="31"/>
  <c r="B80" i="31"/>
  <c r="A77" i="31"/>
  <c r="E84" i="32"/>
  <c r="E83" i="32"/>
  <c r="E82" i="32"/>
  <c r="E81" i="32"/>
  <c r="W80" i="32"/>
  <c r="V80" i="32"/>
  <c r="M80" i="32"/>
  <c r="L80" i="32"/>
  <c r="K80" i="32"/>
  <c r="J80" i="32"/>
  <c r="I80" i="32"/>
  <c r="H80" i="32"/>
  <c r="G80" i="32"/>
  <c r="F80" i="32"/>
  <c r="D80" i="32"/>
  <c r="C80" i="32"/>
  <c r="B80" i="32"/>
  <c r="A77" i="32"/>
  <c r="E84" i="33"/>
  <c r="E83" i="33"/>
  <c r="E82" i="33"/>
  <c r="E81" i="33"/>
  <c r="W80" i="33"/>
  <c r="V80" i="33"/>
  <c r="M80" i="33"/>
  <c r="L80" i="33"/>
  <c r="K80" i="33"/>
  <c r="J80" i="33"/>
  <c r="I80" i="33"/>
  <c r="H80" i="33"/>
  <c r="G80" i="33"/>
  <c r="F80" i="33"/>
  <c r="D80" i="33"/>
  <c r="C80" i="33"/>
  <c r="B80" i="33"/>
  <c r="A77" i="33"/>
  <c r="E84" i="34"/>
  <c r="E83" i="34"/>
  <c r="E82" i="34"/>
  <c r="E81" i="34"/>
  <c r="W80" i="34"/>
  <c r="V80" i="34"/>
  <c r="M80" i="34"/>
  <c r="L80" i="34"/>
  <c r="K80" i="34"/>
  <c r="J80" i="34"/>
  <c r="I80" i="34"/>
  <c r="H80" i="34"/>
  <c r="G80" i="34"/>
  <c r="F80" i="34"/>
  <c r="D80" i="34"/>
  <c r="C80" i="34"/>
  <c r="B80" i="34"/>
  <c r="A77" i="34"/>
  <c r="E84" i="35"/>
  <c r="E83" i="35"/>
  <c r="E82" i="35"/>
  <c r="E81" i="35"/>
  <c r="W80" i="35"/>
  <c r="V80" i="35"/>
  <c r="M80" i="35"/>
  <c r="L80" i="35"/>
  <c r="K80" i="35"/>
  <c r="J80" i="35"/>
  <c r="I80" i="35"/>
  <c r="H80" i="35"/>
  <c r="G80" i="35"/>
  <c r="F80" i="35"/>
  <c r="D80" i="35"/>
  <c r="C80" i="35"/>
  <c r="B80" i="35"/>
  <c r="A77" i="35"/>
  <c r="E84" i="36"/>
  <c r="E83" i="36"/>
  <c r="E82" i="36"/>
  <c r="E81" i="36"/>
  <c r="W80" i="36"/>
  <c r="V80" i="36"/>
  <c r="M80" i="36"/>
  <c r="L80" i="36"/>
  <c r="K80" i="36"/>
  <c r="J80" i="36"/>
  <c r="I80" i="36"/>
  <c r="H80" i="36"/>
  <c r="G80" i="36"/>
  <c r="F80" i="36"/>
  <c r="D80" i="36"/>
  <c r="C80" i="36"/>
  <c r="B80" i="36"/>
  <c r="A77" i="36"/>
  <c r="E84" i="37"/>
  <c r="E83" i="37"/>
  <c r="E82" i="37"/>
  <c r="E81" i="37"/>
  <c r="W80" i="37"/>
  <c r="V80" i="37"/>
  <c r="M80" i="37"/>
  <c r="L80" i="37"/>
  <c r="K80" i="37"/>
  <c r="J80" i="37"/>
  <c r="I80" i="37"/>
  <c r="H80" i="37"/>
  <c r="G80" i="37"/>
  <c r="F80" i="37"/>
  <c r="D80" i="37"/>
  <c r="C80" i="37"/>
  <c r="B80" i="37"/>
  <c r="A77" i="37"/>
  <c r="E84" i="38"/>
  <c r="E83" i="38"/>
  <c r="E82" i="38"/>
  <c r="E81" i="38"/>
  <c r="W80" i="38"/>
  <c r="V80" i="38"/>
  <c r="M80" i="38"/>
  <c r="L80" i="38"/>
  <c r="K80" i="38"/>
  <c r="J80" i="38"/>
  <c r="I80" i="38"/>
  <c r="H80" i="38"/>
  <c r="G80" i="38"/>
  <c r="F80" i="38"/>
  <c r="D80" i="38"/>
  <c r="C80" i="38"/>
  <c r="B80" i="38"/>
  <c r="A77" i="38"/>
  <c r="E84" i="39"/>
  <c r="E83" i="39"/>
  <c r="E82" i="39"/>
  <c r="E81" i="39"/>
  <c r="W80" i="39"/>
  <c r="V80" i="39"/>
  <c r="M80" i="39"/>
  <c r="L80" i="39"/>
  <c r="K80" i="39"/>
  <c r="J80" i="39"/>
  <c r="I80" i="39"/>
  <c r="H80" i="39"/>
  <c r="G80" i="39"/>
  <c r="F80" i="39"/>
  <c r="D80" i="39"/>
  <c r="C80" i="39"/>
  <c r="B80" i="39"/>
  <c r="A77" i="39"/>
  <c r="E84" i="40"/>
  <c r="E83" i="40"/>
  <c r="E82" i="40"/>
  <c r="E81" i="40"/>
  <c r="W80" i="40"/>
  <c r="V80" i="40"/>
  <c r="M80" i="40"/>
  <c r="L80" i="40"/>
  <c r="K80" i="40"/>
  <c r="J80" i="40"/>
  <c r="I80" i="40"/>
  <c r="H80" i="40"/>
  <c r="G80" i="40"/>
  <c r="F80" i="40"/>
  <c r="D80" i="40"/>
  <c r="C80" i="40"/>
  <c r="B80" i="40"/>
  <c r="A77" i="40"/>
  <c r="E84" i="41"/>
  <c r="E83" i="41"/>
  <c r="E82" i="41"/>
  <c r="E81" i="41"/>
  <c r="W80" i="41"/>
  <c r="V80" i="41"/>
  <c r="M80" i="41"/>
  <c r="L80" i="41"/>
  <c r="K80" i="41"/>
  <c r="J80" i="41"/>
  <c r="I80" i="41"/>
  <c r="H80" i="41"/>
  <c r="G80" i="41"/>
  <c r="F80" i="41"/>
  <c r="D80" i="41"/>
  <c r="C80" i="41"/>
  <c r="B80" i="41"/>
  <c r="A77" i="41"/>
  <c r="E84" i="42"/>
  <c r="E83" i="42"/>
  <c r="E82" i="42"/>
  <c r="E81" i="42"/>
  <c r="W80" i="42"/>
  <c r="V80" i="42"/>
  <c r="M80" i="42"/>
  <c r="L80" i="42"/>
  <c r="K80" i="42"/>
  <c r="J80" i="42"/>
  <c r="I80" i="42"/>
  <c r="H80" i="42"/>
  <c r="G80" i="42"/>
  <c r="F80" i="42"/>
  <c r="D80" i="42"/>
  <c r="C80" i="42"/>
  <c r="B80" i="42"/>
  <c r="A77" i="42"/>
  <c r="E84" i="43"/>
  <c r="E83" i="43"/>
  <c r="E82" i="43"/>
  <c r="E81" i="43"/>
  <c r="W80" i="43"/>
  <c r="V80" i="43"/>
  <c r="M80" i="43"/>
  <c r="L80" i="43"/>
  <c r="K80" i="43"/>
  <c r="J80" i="43"/>
  <c r="I80" i="43"/>
  <c r="H80" i="43"/>
  <c r="G80" i="43"/>
  <c r="F80" i="43"/>
  <c r="D80" i="43"/>
  <c r="C80" i="43"/>
  <c r="B80" i="43"/>
  <c r="A77" i="43"/>
  <c r="E84" i="44"/>
  <c r="E83" i="44"/>
  <c r="E82" i="44"/>
  <c r="E81" i="44"/>
  <c r="W80" i="44"/>
  <c r="V80" i="44"/>
  <c r="M80" i="44"/>
  <c r="L80" i="44"/>
  <c r="K80" i="44"/>
  <c r="J80" i="44"/>
  <c r="I80" i="44"/>
  <c r="H80" i="44"/>
  <c r="G80" i="44"/>
  <c r="F80" i="44"/>
  <c r="D80" i="44"/>
  <c r="C80" i="44"/>
  <c r="B80" i="44"/>
  <c r="A77" i="44"/>
  <c r="E84" i="45"/>
  <c r="E83" i="45"/>
  <c r="E82" i="45"/>
  <c r="E81" i="45"/>
  <c r="W80" i="45"/>
  <c r="V80" i="45"/>
  <c r="M80" i="45"/>
  <c r="L80" i="45"/>
  <c r="K80" i="45"/>
  <c r="J80" i="45"/>
  <c r="I80" i="45"/>
  <c r="H80" i="45"/>
  <c r="G80" i="45"/>
  <c r="F80" i="45"/>
  <c r="D80" i="45"/>
  <c r="C80" i="45"/>
  <c r="B80" i="45"/>
  <c r="A77" i="45"/>
  <c r="E84" i="46"/>
  <c r="E83" i="46"/>
  <c r="E82" i="46"/>
  <c r="E81" i="46"/>
  <c r="W80" i="46"/>
  <c r="V80" i="46"/>
  <c r="M80" i="46"/>
  <c r="L80" i="46"/>
  <c r="K80" i="46"/>
  <c r="J80" i="46"/>
  <c r="I80" i="46"/>
  <c r="H80" i="46"/>
  <c r="G80" i="46"/>
  <c r="F80" i="46"/>
  <c r="D80" i="46"/>
  <c r="C80" i="46"/>
  <c r="B80" i="46"/>
  <c r="A77" i="46"/>
  <c r="E84" i="47"/>
  <c r="E83" i="47"/>
  <c r="E82" i="47"/>
  <c r="E81" i="47"/>
  <c r="W80" i="47"/>
  <c r="V80" i="47"/>
  <c r="M80" i="47"/>
  <c r="L80" i="47"/>
  <c r="K80" i="47"/>
  <c r="J80" i="47"/>
  <c r="I80" i="47"/>
  <c r="H80" i="47"/>
  <c r="G80" i="47"/>
  <c r="F80" i="47"/>
  <c r="D80" i="47"/>
  <c r="C80" i="47"/>
  <c r="B80" i="47"/>
  <c r="A77" i="47"/>
  <c r="E84" i="48"/>
  <c r="E83" i="48"/>
  <c r="E82" i="48"/>
  <c r="E81" i="48"/>
  <c r="W80" i="48"/>
  <c r="V80" i="48"/>
  <c r="M80" i="48"/>
  <c r="L80" i="48"/>
  <c r="K80" i="48"/>
  <c r="J80" i="48"/>
  <c r="I80" i="48"/>
  <c r="H80" i="48"/>
  <c r="G80" i="48"/>
  <c r="F80" i="48"/>
  <c r="D80" i="48"/>
  <c r="C80" i="48"/>
  <c r="B80" i="48"/>
  <c r="A77" i="48"/>
  <c r="E84" i="49"/>
  <c r="E83" i="49"/>
  <c r="E82" i="49"/>
  <c r="E81" i="49"/>
  <c r="W80" i="49"/>
  <c r="V80" i="49"/>
  <c r="M80" i="49"/>
  <c r="L80" i="49"/>
  <c r="K80" i="49"/>
  <c r="J80" i="49"/>
  <c r="I80" i="49"/>
  <c r="H80" i="49"/>
  <c r="G80" i="49"/>
  <c r="F80" i="49"/>
  <c r="D80" i="49"/>
  <c r="C80" i="49"/>
  <c r="B80" i="49"/>
  <c r="A77" i="49"/>
  <c r="E84" i="50"/>
  <c r="E83" i="50"/>
  <c r="E82" i="50"/>
  <c r="E81" i="50"/>
  <c r="W80" i="50"/>
  <c r="V80" i="50"/>
  <c r="M80" i="50"/>
  <c r="L80" i="50"/>
  <c r="K80" i="50"/>
  <c r="J80" i="50"/>
  <c r="I80" i="50"/>
  <c r="H80" i="50"/>
  <c r="G80" i="50"/>
  <c r="F80" i="50"/>
  <c r="D80" i="50"/>
  <c r="C80" i="50"/>
  <c r="B80" i="50"/>
  <c r="A77" i="50"/>
  <c r="E84" i="51"/>
  <c r="E83" i="51"/>
  <c r="E82" i="51"/>
  <c r="E81" i="51"/>
  <c r="W80" i="51"/>
  <c r="V80" i="51"/>
  <c r="M80" i="51"/>
  <c r="L80" i="51"/>
  <c r="K80" i="51"/>
  <c r="J80" i="51"/>
  <c r="I80" i="51"/>
  <c r="H80" i="51"/>
  <c r="G80" i="51"/>
  <c r="F80" i="51"/>
  <c r="D80" i="51"/>
  <c r="C80" i="51"/>
  <c r="B80" i="51"/>
  <c r="A77" i="51"/>
  <c r="E84" i="52"/>
  <c r="E83" i="52"/>
  <c r="E82" i="52"/>
  <c r="E81" i="52"/>
  <c r="W80" i="52"/>
  <c r="V80" i="52"/>
  <c r="M80" i="52"/>
  <c r="L80" i="52"/>
  <c r="K80" i="52"/>
  <c r="J80" i="52"/>
  <c r="I80" i="52"/>
  <c r="H80" i="52"/>
  <c r="G80" i="52"/>
  <c r="F80" i="52"/>
  <c r="D80" i="52"/>
  <c r="C80" i="52"/>
  <c r="B80" i="52"/>
  <c r="A77" i="52"/>
  <c r="E84" i="53"/>
  <c r="E83" i="53"/>
  <c r="E82" i="53"/>
  <c r="E81" i="53"/>
  <c r="E80" i="53" s="1"/>
  <c r="W80" i="53"/>
  <c r="V80" i="53"/>
  <c r="M80" i="53"/>
  <c r="L80" i="53"/>
  <c r="K80" i="53"/>
  <c r="J80" i="53"/>
  <c r="I80" i="53"/>
  <c r="H80" i="53"/>
  <c r="G80" i="53"/>
  <c r="F80" i="53"/>
  <c r="D80" i="53"/>
  <c r="C80" i="53"/>
  <c r="B80" i="53"/>
  <c r="A77" i="53"/>
  <c r="E84" i="54"/>
  <c r="E83" i="54"/>
  <c r="E82" i="54"/>
  <c r="E81" i="54"/>
  <c r="W80" i="54"/>
  <c r="V80" i="54"/>
  <c r="M80" i="54"/>
  <c r="L80" i="54"/>
  <c r="K80" i="54"/>
  <c r="J80" i="54"/>
  <c r="I80" i="54"/>
  <c r="H80" i="54"/>
  <c r="G80" i="54"/>
  <c r="F80" i="54"/>
  <c r="D80" i="54"/>
  <c r="C80" i="54"/>
  <c r="B80" i="54"/>
  <c r="A77" i="54"/>
  <c r="E84" i="55"/>
  <c r="E83" i="55"/>
  <c r="E82" i="55"/>
  <c r="E81" i="55"/>
  <c r="W80" i="55"/>
  <c r="V80" i="55"/>
  <c r="M80" i="55"/>
  <c r="L80" i="55"/>
  <c r="K80" i="55"/>
  <c r="J80" i="55"/>
  <c r="I80" i="55"/>
  <c r="H80" i="55"/>
  <c r="G80" i="55"/>
  <c r="F80" i="55"/>
  <c r="D80" i="55"/>
  <c r="C80" i="55"/>
  <c r="B80" i="55"/>
  <c r="A77" i="55"/>
  <c r="E84" i="1"/>
  <c r="E83" i="1"/>
  <c r="E82" i="1"/>
  <c r="E81" i="1"/>
  <c r="W80" i="1"/>
  <c r="V80" i="1"/>
  <c r="M80" i="1"/>
  <c r="L80" i="1"/>
  <c r="K80" i="1"/>
  <c r="J80" i="1"/>
  <c r="I80" i="1"/>
  <c r="H80" i="1"/>
  <c r="G80" i="1"/>
  <c r="F80" i="1"/>
  <c r="D80" i="1"/>
  <c r="C80" i="1"/>
  <c r="B80" i="1"/>
  <c r="A77" i="1"/>
  <c r="U94" i="55"/>
  <c r="S94" i="55"/>
  <c r="R94" i="55"/>
  <c r="Q94" i="55"/>
  <c r="P94" i="55"/>
  <c r="E94" i="55"/>
  <c r="T94" i="55" s="1"/>
  <c r="S93" i="55"/>
  <c r="R93" i="55"/>
  <c r="Q93" i="55"/>
  <c r="P93" i="55"/>
  <c r="E93" i="55"/>
  <c r="S92" i="55"/>
  <c r="R92" i="55"/>
  <c r="Q92" i="55"/>
  <c r="P92" i="55"/>
  <c r="E92" i="55"/>
  <c r="T92" i="55" s="1"/>
  <c r="U91" i="55"/>
  <c r="T91" i="55"/>
  <c r="S91" i="55"/>
  <c r="R91" i="55"/>
  <c r="Q91" i="55"/>
  <c r="P91" i="55"/>
  <c r="E91" i="55"/>
  <c r="S90" i="55"/>
  <c r="R90" i="55"/>
  <c r="Q90" i="55"/>
  <c r="P90" i="55"/>
  <c r="E90" i="55"/>
  <c r="U90" i="55" s="1"/>
  <c r="S89" i="55"/>
  <c r="R89" i="55"/>
  <c r="Q89" i="55"/>
  <c r="P89" i="55"/>
  <c r="E89" i="55"/>
  <c r="U89" i="55" s="1"/>
  <c r="S88" i="55"/>
  <c r="R88" i="55"/>
  <c r="Q88" i="55"/>
  <c r="P88" i="55"/>
  <c r="E88" i="55"/>
  <c r="T87" i="55"/>
  <c r="S87" i="55"/>
  <c r="R87" i="55"/>
  <c r="Q87" i="55"/>
  <c r="P87" i="55"/>
  <c r="E87" i="55"/>
  <c r="U87" i="55" s="1"/>
  <c r="W73" i="55"/>
  <c r="V73" i="55"/>
  <c r="O73" i="55"/>
  <c r="N73" i="55"/>
  <c r="M73" i="55"/>
  <c r="S73" i="55" s="1"/>
  <c r="L73" i="55"/>
  <c r="R73" i="55" s="1"/>
  <c r="K73" i="55"/>
  <c r="J73" i="55"/>
  <c r="I73" i="55"/>
  <c r="H73" i="55"/>
  <c r="G73" i="55"/>
  <c r="F73" i="55"/>
  <c r="C73" i="55"/>
  <c r="B73" i="55"/>
  <c r="W72" i="55"/>
  <c r="V72" i="55"/>
  <c r="O72" i="55"/>
  <c r="N72" i="55"/>
  <c r="M72" i="55"/>
  <c r="L72" i="55"/>
  <c r="R72" i="55" s="1"/>
  <c r="K72" i="55"/>
  <c r="J72" i="55"/>
  <c r="I72" i="55"/>
  <c r="H72" i="55"/>
  <c r="G72" i="55"/>
  <c r="F72" i="55"/>
  <c r="C72" i="55"/>
  <c r="B72" i="55"/>
  <c r="E72" i="55" s="1"/>
  <c r="W71" i="55"/>
  <c r="V71" i="55"/>
  <c r="O71" i="55"/>
  <c r="N71" i="55"/>
  <c r="M71" i="55"/>
  <c r="S71" i="55" s="1"/>
  <c r="L71" i="55"/>
  <c r="R71" i="55" s="1"/>
  <c r="K71" i="55"/>
  <c r="J71" i="55"/>
  <c r="I71" i="55"/>
  <c r="H71" i="55"/>
  <c r="G71" i="55"/>
  <c r="F71" i="55"/>
  <c r="C71" i="55"/>
  <c r="B71" i="55"/>
  <c r="E71" i="55" s="1"/>
  <c r="U70" i="55"/>
  <c r="S70" i="55"/>
  <c r="R70" i="55"/>
  <c r="Q70" i="55"/>
  <c r="P70" i="55"/>
  <c r="E70" i="55"/>
  <c r="T70" i="55" s="1"/>
  <c r="S69" i="55"/>
  <c r="R69" i="55"/>
  <c r="Q69" i="55"/>
  <c r="P69" i="55"/>
  <c r="E69" i="55"/>
  <c r="V67" i="55"/>
  <c r="O67" i="55"/>
  <c r="N67" i="55"/>
  <c r="M67" i="55"/>
  <c r="S67" i="55" s="1"/>
  <c r="L67" i="55"/>
  <c r="K67" i="55"/>
  <c r="J67" i="55"/>
  <c r="I67" i="55"/>
  <c r="H67" i="55"/>
  <c r="G67" i="55"/>
  <c r="F67" i="55"/>
  <c r="C67" i="55"/>
  <c r="B67" i="55"/>
  <c r="V66" i="55"/>
  <c r="O66" i="55"/>
  <c r="N66" i="55"/>
  <c r="M66" i="55"/>
  <c r="S66" i="55" s="1"/>
  <c r="L66" i="55"/>
  <c r="R66" i="55" s="1"/>
  <c r="K66" i="55"/>
  <c r="J66" i="55"/>
  <c r="I66" i="55"/>
  <c r="H66" i="55"/>
  <c r="G66" i="55"/>
  <c r="F66" i="55"/>
  <c r="C66" i="55"/>
  <c r="B66" i="55"/>
  <c r="E66" i="55" s="1"/>
  <c r="S65" i="55"/>
  <c r="R65" i="55"/>
  <c r="Q65" i="55"/>
  <c r="P65" i="55"/>
  <c r="E65" i="55"/>
  <c r="U65" i="55" s="1"/>
  <c r="S64" i="55"/>
  <c r="R64" i="55"/>
  <c r="Q64" i="55"/>
  <c r="P64" i="55"/>
  <c r="E64" i="55"/>
  <c r="S63" i="55"/>
  <c r="R63" i="55"/>
  <c r="Q63" i="55"/>
  <c r="P63" i="55"/>
  <c r="E63" i="55"/>
  <c r="U63" i="55" s="1"/>
  <c r="U62" i="55"/>
  <c r="S62" i="55"/>
  <c r="R62" i="55"/>
  <c r="Q62" i="55"/>
  <c r="P62" i="55"/>
  <c r="E62" i="55"/>
  <c r="T62" i="55" s="1"/>
  <c r="T61" i="55"/>
  <c r="S61" i="55"/>
  <c r="R61" i="55"/>
  <c r="Q61" i="55"/>
  <c r="P61" i="55"/>
  <c r="E61" i="55"/>
  <c r="U61" i="55" s="1"/>
  <c r="V59" i="55"/>
  <c r="O59" i="55"/>
  <c r="N59" i="55"/>
  <c r="M59" i="55"/>
  <c r="S59" i="55" s="1"/>
  <c r="L59" i="55"/>
  <c r="R59" i="55" s="1"/>
  <c r="K59" i="55"/>
  <c r="J59" i="55"/>
  <c r="I59" i="55"/>
  <c r="H59" i="55"/>
  <c r="G59" i="55"/>
  <c r="F59" i="55"/>
  <c r="C59" i="55"/>
  <c r="B59" i="55"/>
  <c r="S58" i="55"/>
  <c r="R58" i="55"/>
  <c r="Q58" i="55"/>
  <c r="P58" i="55"/>
  <c r="E58" i="55"/>
  <c r="T58" i="55" s="1"/>
  <c r="T57" i="55"/>
  <c r="S57" i="55"/>
  <c r="R57" i="55"/>
  <c r="Q57" i="55"/>
  <c r="P57" i="55"/>
  <c r="E57" i="55"/>
  <c r="U57" i="55" s="1"/>
  <c r="S56" i="55"/>
  <c r="R56" i="55"/>
  <c r="Q56" i="55"/>
  <c r="P56" i="55"/>
  <c r="E56" i="55"/>
  <c r="S55" i="55"/>
  <c r="R55" i="55"/>
  <c r="Q55" i="55"/>
  <c r="P55" i="55"/>
  <c r="E55" i="55"/>
  <c r="U55" i="55" s="1"/>
  <c r="V53" i="55"/>
  <c r="R53" i="55"/>
  <c r="O53" i="55"/>
  <c r="N53" i="55"/>
  <c r="M53" i="55"/>
  <c r="S53" i="55" s="1"/>
  <c r="L53" i="55"/>
  <c r="K53" i="55"/>
  <c r="J53" i="55"/>
  <c r="I53" i="55"/>
  <c r="Q53" i="55" s="1"/>
  <c r="H53" i="55"/>
  <c r="G53" i="55"/>
  <c r="F53" i="55"/>
  <c r="C53" i="55"/>
  <c r="B53" i="55"/>
  <c r="U52" i="55"/>
  <c r="S52" i="55"/>
  <c r="R52" i="55"/>
  <c r="Q52" i="55"/>
  <c r="P52" i="55"/>
  <c r="E52" i="55"/>
  <c r="T52" i="55" s="1"/>
  <c r="S51" i="55"/>
  <c r="R51" i="55"/>
  <c r="Q51" i="55"/>
  <c r="P51" i="55"/>
  <c r="E51" i="55"/>
  <c r="S50" i="55"/>
  <c r="R50" i="55"/>
  <c r="Q50" i="55"/>
  <c r="P50" i="55"/>
  <c r="E50" i="55"/>
  <c r="U50" i="55" s="1"/>
  <c r="S49" i="55"/>
  <c r="R49" i="55"/>
  <c r="Q49" i="55"/>
  <c r="P49" i="55"/>
  <c r="E49" i="55"/>
  <c r="U49" i="55" s="1"/>
  <c r="S48" i="55"/>
  <c r="R48" i="55"/>
  <c r="Q48" i="55"/>
  <c r="P48" i="55"/>
  <c r="E48" i="55"/>
  <c r="T47" i="55"/>
  <c r="S47" i="55"/>
  <c r="R47" i="55"/>
  <c r="Q47" i="55"/>
  <c r="P47" i="55"/>
  <c r="E47" i="55"/>
  <c r="U47" i="55" s="1"/>
  <c r="U46" i="55"/>
  <c r="S46" i="55"/>
  <c r="R46" i="55"/>
  <c r="Q46" i="55"/>
  <c r="P46" i="55"/>
  <c r="E46" i="55"/>
  <c r="T46" i="55" s="1"/>
  <c r="S45" i="55"/>
  <c r="R45" i="55"/>
  <c r="Q45" i="55"/>
  <c r="P45" i="55"/>
  <c r="E45" i="55"/>
  <c r="U45" i="55" s="1"/>
  <c r="S44" i="55"/>
  <c r="R44" i="55"/>
  <c r="Q44" i="55"/>
  <c r="P44" i="55"/>
  <c r="E44" i="55"/>
  <c r="U43" i="55"/>
  <c r="T43" i="55"/>
  <c r="S43" i="55"/>
  <c r="R43" i="55"/>
  <c r="Q43" i="55"/>
  <c r="P43" i="55"/>
  <c r="E43" i="55"/>
  <c r="S42" i="55"/>
  <c r="R42" i="55"/>
  <c r="Q42" i="55"/>
  <c r="P42" i="55"/>
  <c r="E42" i="55"/>
  <c r="V40" i="55"/>
  <c r="R40" i="55"/>
  <c r="O40" i="55"/>
  <c r="N40" i="55"/>
  <c r="M40" i="55"/>
  <c r="S40" i="55" s="1"/>
  <c r="L40" i="55"/>
  <c r="K40" i="55"/>
  <c r="J40" i="55"/>
  <c r="I40" i="55"/>
  <c r="H40" i="55"/>
  <c r="G40" i="55"/>
  <c r="F40" i="55"/>
  <c r="E40" i="55"/>
  <c r="C40" i="55"/>
  <c r="B40" i="55"/>
  <c r="S39" i="55"/>
  <c r="R39" i="55"/>
  <c r="Q39" i="55"/>
  <c r="P39" i="55"/>
  <c r="E39" i="55"/>
  <c r="S38" i="55"/>
  <c r="R38" i="55"/>
  <c r="Q38" i="55"/>
  <c r="P38" i="55"/>
  <c r="E38" i="55"/>
  <c r="S37" i="55"/>
  <c r="R37" i="55"/>
  <c r="Q37" i="55"/>
  <c r="P37" i="55"/>
  <c r="E37" i="55"/>
  <c r="U37" i="55" s="1"/>
  <c r="S36" i="55"/>
  <c r="R36" i="55"/>
  <c r="Q36" i="55"/>
  <c r="P36" i="55"/>
  <c r="E36" i="55"/>
  <c r="S35" i="55"/>
  <c r="R35" i="55"/>
  <c r="Q35" i="55"/>
  <c r="P35" i="55"/>
  <c r="E35" i="55"/>
  <c r="T35" i="55" s="1"/>
  <c r="V33" i="55"/>
  <c r="O33" i="55"/>
  <c r="N33" i="55"/>
  <c r="M33" i="55"/>
  <c r="L33" i="55"/>
  <c r="R33" i="55" s="1"/>
  <c r="K33" i="55"/>
  <c r="J33" i="55"/>
  <c r="I33" i="55"/>
  <c r="H33" i="55"/>
  <c r="G33" i="55"/>
  <c r="F33" i="55"/>
  <c r="C33" i="55"/>
  <c r="E33" i="55" s="1"/>
  <c r="B33" i="55"/>
  <c r="S32" i="55"/>
  <c r="R32" i="55"/>
  <c r="Q32" i="55"/>
  <c r="U32" i="55" s="1"/>
  <c r="P32" i="55"/>
  <c r="E32" i="55"/>
  <c r="V30" i="55"/>
  <c r="O30" i="55"/>
  <c r="N30" i="55"/>
  <c r="M30" i="55"/>
  <c r="L30" i="55"/>
  <c r="K30" i="55"/>
  <c r="J30" i="55"/>
  <c r="I30" i="55"/>
  <c r="H30" i="55"/>
  <c r="G30" i="55"/>
  <c r="F30" i="55"/>
  <c r="C30" i="55"/>
  <c r="B30" i="55"/>
  <c r="E30" i="55" s="1"/>
  <c r="S29" i="55"/>
  <c r="R29" i="55"/>
  <c r="Q29" i="55"/>
  <c r="P29" i="55"/>
  <c r="E29" i="55"/>
  <c r="U29" i="55" s="1"/>
  <c r="S28" i="55"/>
  <c r="R28" i="55"/>
  <c r="Q28" i="55"/>
  <c r="P28" i="55"/>
  <c r="E28" i="55"/>
  <c r="T28" i="55" s="1"/>
  <c r="S27" i="55"/>
  <c r="R27" i="55"/>
  <c r="Q27" i="55"/>
  <c r="P27" i="55"/>
  <c r="E27" i="55"/>
  <c r="U26" i="55"/>
  <c r="S26" i="55"/>
  <c r="R26" i="55"/>
  <c r="Q26" i="55"/>
  <c r="P26" i="55"/>
  <c r="E26" i="55"/>
  <c r="T26" i="55" s="1"/>
  <c r="V24" i="55"/>
  <c r="O24" i="55"/>
  <c r="N24" i="55"/>
  <c r="M24" i="55"/>
  <c r="S24" i="55" s="1"/>
  <c r="L24" i="55"/>
  <c r="R24" i="55" s="1"/>
  <c r="K24" i="55"/>
  <c r="J24" i="55"/>
  <c r="I24" i="55"/>
  <c r="H24" i="55"/>
  <c r="G24" i="55"/>
  <c r="F24" i="55"/>
  <c r="E24" i="55"/>
  <c r="C24" i="55"/>
  <c r="B24" i="55"/>
  <c r="S23" i="55"/>
  <c r="R23" i="55"/>
  <c r="Q23" i="55"/>
  <c r="P23" i="55"/>
  <c r="E23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U20" i="55"/>
  <c r="S20" i="55"/>
  <c r="R20" i="55"/>
  <c r="Q20" i="55"/>
  <c r="P20" i="55"/>
  <c r="E20" i="55"/>
  <c r="T20" i="55" s="1"/>
  <c r="S19" i="55"/>
  <c r="R19" i="55"/>
  <c r="Q19" i="55"/>
  <c r="P19" i="55"/>
  <c r="T19" i="55" s="1"/>
  <c r="E19" i="55"/>
  <c r="U19" i="55" s="1"/>
  <c r="S18" i="55"/>
  <c r="R18" i="55"/>
  <c r="Q18" i="55"/>
  <c r="P18" i="55"/>
  <c r="E18" i="55"/>
  <c r="S17" i="55"/>
  <c r="R17" i="55"/>
  <c r="Q17" i="55"/>
  <c r="P17" i="55"/>
  <c r="E17" i="55"/>
  <c r="U17" i="55" s="1"/>
  <c r="V15" i="55"/>
  <c r="O15" i="55"/>
  <c r="N15" i="55"/>
  <c r="M15" i="55"/>
  <c r="S15" i="55" s="1"/>
  <c r="L15" i="55"/>
  <c r="R15" i="55" s="1"/>
  <c r="K15" i="55"/>
  <c r="J15" i="55"/>
  <c r="I15" i="55"/>
  <c r="H15" i="55"/>
  <c r="G15" i="55"/>
  <c r="F15" i="55"/>
  <c r="C15" i="55"/>
  <c r="B15" i="55"/>
  <c r="S14" i="55"/>
  <c r="R14" i="55"/>
  <c r="Q14" i="55"/>
  <c r="P14" i="55"/>
  <c r="E14" i="55"/>
  <c r="S13" i="55"/>
  <c r="R13" i="55"/>
  <c r="Q13" i="55"/>
  <c r="P13" i="55"/>
  <c r="E13" i="55"/>
  <c r="U13" i="55" s="1"/>
  <c r="S12" i="55"/>
  <c r="R12" i="55"/>
  <c r="Q12" i="55"/>
  <c r="P12" i="55"/>
  <c r="E12" i="55"/>
  <c r="T11" i="55"/>
  <c r="S11" i="55"/>
  <c r="R11" i="55"/>
  <c r="Q11" i="55"/>
  <c r="P11" i="55"/>
  <c r="E11" i="55"/>
  <c r="U11" i="55" s="1"/>
  <c r="S10" i="55"/>
  <c r="R10" i="55"/>
  <c r="Q10" i="55"/>
  <c r="U10" i="55" s="1"/>
  <c r="P10" i="55"/>
  <c r="E10" i="55"/>
  <c r="T10" i="55" s="1"/>
  <c r="S9" i="55"/>
  <c r="R9" i="55"/>
  <c r="Q9" i="55"/>
  <c r="P9" i="55"/>
  <c r="E9" i="55"/>
  <c r="S94" i="54"/>
  <c r="R94" i="54"/>
  <c r="Q94" i="54"/>
  <c r="P94" i="54"/>
  <c r="E94" i="54"/>
  <c r="U93" i="54"/>
  <c r="T93" i="54"/>
  <c r="S93" i="54"/>
  <c r="R93" i="54"/>
  <c r="Q93" i="54"/>
  <c r="P93" i="54"/>
  <c r="E93" i="54"/>
  <c r="S92" i="54"/>
  <c r="R92" i="54"/>
  <c r="Q92" i="54"/>
  <c r="P92" i="54"/>
  <c r="E92" i="54"/>
  <c r="S91" i="54"/>
  <c r="R91" i="54"/>
  <c r="Q91" i="54"/>
  <c r="P91" i="54"/>
  <c r="E91" i="54"/>
  <c r="U91" i="54" s="1"/>
  <c r="S90" i="54"/>
  <c r="R90" i="54"/>
  <c r="Q90" i="54"/>
  <c r="P90" i="54"/>
  <c r="E90" i="54"/>
  <c r="T89" i="54"/>
  <c r="S89" i="54"/>
  <c r="R89" i="54"/>
  <c r="Q89" i="54"/>
  <c r="P89" i="54"/>
  <c r="E89" i="54"/>
  <c r="U89" i="54" s="1"/>
  <c r="S88" i="54"/>
  <c r="R88" i="54"/>
  <c r="Q88" i="54"/>
  <c r="P88" i="54"/>
  <c r="E88" i="54"/>
  <c r="S87" i="54"/>
  <c r="R87" i="54"/>
  <c r="Q87" i="54"/>
  <c r="P87" i="54"/>
  <c r="E87" i="54"/>
  <c r="V73" i="54"/>
  <c r="R73" i="54"/>
  <c r="O73" i="54"/>
  <c r="N73" i="54"/>
  <c r="M73" i="54"/>
  <c r="L73" i="54"/>
  <c r="K73" i="54"/>
  <c r="J73" i="54"/>
  <c r="I73" i="54"/>
  <c r="H73" i="54"/>
  <c r="P73" i="54" s="1"/>
  <c r="G73" i="54"/>
  <c r="F73" i="54"/>
  <c r="C73" i="54"/>
  <c r="B73" i="54"/>
  <c r="V72" i="54"/>
  <c r="O72" i="54"/>
  <c r="N72" i="54"/>
  <c r="M72" i="54"/>
  <c r="S72" i="54" s="1"/>
  <c r="L72" i="54"/>
  <c r="K72" i="54"/>
  <c r="J72" i="54"/>
  <c r="I72" i="54"/>
  <c r="H72" i="54"/>
  <c r="G72" i="54"/>
  <c r="F72" i="54"/>
  <c r="C72" i="54"/>
  <c r="E72" i="54" s="1"/>
  <c r="B72" i="54"/>
  <c r="V71" i="54"/>
  <c r="O71" i="54"/>
  <c r="N71" i="54"/>
  <c r="M71" i="54"/>
  <c r="L71" i="54"/>
  <c r="K71" i="54"/>
  <c r="J71" i="54"/>
  <c r="I71" i="54"/>
  <c r="H71" i="54"/>
  <c r="G71" i="54"/>
  <c r="F71" i="54"/>
  <c r="C71" i="54"/>
  <c r="B71" i="54"/>
  <c r="S70" i="54"/>
  <c r="R70" i="54"/>
  <c r="Q70" i="54"/>
  <c r="P70" i="54"/>
  <c r="E70" i="54"/>
  <c r="S69" i="54"/>
  <c r="R69" i="54"/>
  <c r="Q69" i="54"/>
  <c r="P69" i="54"/>
  <c r="T69" i="54" s="1"/>
  <c r="E69" i="54"/>
  <c r="V67" i="54"/>
  <c r="O67" i="54"/>
  <c r="N67" i="54"/>
  <c r="M67" i="54"/>
  <c r="S67" i="54" s="1"/>
  <c r="L67" i="54"/>
  <c r="K67" i="54"/>
  <c r="J67" i="54"/>
  <c r="I67" i="54"/>
  <c r="Q67" i="54" s="1"/>
  <c r="H67" i="54"/>
  <c r="G67" i="54"/>
  <c r="F67" i="54"/>
  <c r="C67" i="54"/>
  <c r="B67" i="54"/>
  <c r="V66" i="54"/>
  <c r="R66" i="54"/>
  <c r="O66" i="54"/>
  <c r="N66" i="54"/>
  <c r="M66" i="54"/>
  <c r="S66" i="54" s="1"/>
  <c r="L66" i="54"/>
  <c r="K66" i="54"/>
  <c r="J66" i="54"/>
  <c r="I66" i="54"/>
  <c r="H66" i="54"/>
  <c r="P66" i="54" s="1"/>
  <c r="G66" i="54"/>
  <c r="F66" i="54"/>
  <c r="C66" i="54"/>
  <c r="B66" i="54"/>
  <c r="U65" i="54"/>
  <c r="S65" i="54"/>
  <c r="R65" i="54"/>
  <c r="Q65" i="54"/>
  <c r="P65" i="54"/>
  <c r="E65" i="54"/>
  <c r="T65" i="54" s="1"/>
  <c r="S64" i="54"/>
  <c r="R64" i="54"/>
  <c r="Q64" i="54"/>
  <c r="P64" i="54"/>
  <c r="E64" i="54"/>
  <c r="S63" i="54"/>
  <c r="R63" i="54"/>
  <c r="Q63" i="54"/>
  <c r="P63" i="54"/>
  <c r="E63" i="54"/>
  <c r="S62" i="54"/>
  <c r="R62" i="54"/>
  <c r="Q62" i="54"/>
  <c r="P62" i="54"/>
  <c r="E62" i="54"/>
  <c r="U62" i="54" s="1"/>
  <c r="S61" i="54"/>
  <c r="R61" i="54"/>
  <c r="Q61" i="54"/>
  <c r="P61" i="54"/>
  <c r="E61" i="54"/>
  <c r="U61" i="54" s="1"/>
  <c r="V59" i="54"/>
  <c r="O59" i="54"/>
  <c r="N59" i="54"/>
  <c r="M59" i="54"/>
  <c r="S59" i="54" s="1"/>
  <c r="L59" i="54"/>
  <c r="R59" i="54" s="1"/>
  <c r="K59" i="54"/>
  <c r="J59" i="54"/>
  <c r="I59" i="54"/>
  <c r="H59" i="54"/>
  <c r="G59" i="54"/>
  <c r="F59" i="54"/>
  <c r="C59" i="54"/>
  <c r="B59" i="54"/>
  <c r="E59" i="54" s="1"/>
  <c r="S58" i="54"/>
  <c r="R58" i="54"/>
  <c r="Q58" i="54"/>
  <c r="P58" i="54"/>
  <c r="E58" i="54"/>
  <c r="U58" i="54" s="1"/>
  <c r="S57" i="54"/>
  <c r="R57" i="54"/>
  <c r="Q57" i="54"/>
  <c r="P57" i="54"/>
  <c r="E57" i="54"/>
  <c r="T57" i="54" s="1"/>
  <c r="T56" i="54"/>
  <c r="S56" i="54"/>
  <c r="R56" i="54"/>
  <c r="Q56" i="54"/>
  <c r="P56" i="54"/>
  <c r="E56" i="54"/>
  <c r="U56" i="54" s="1"/>
  <c r="S55" i="54"/>
  <c r="R55" i="54"/>
  <c r="Q55" i="54"/>
  <c r="P55" i="54"/>
  <c r="E55" i="54"/>
  <c r="V53" i="54"/>
  <c r="O53" i="54"/>
  <c r="N53" i="54"/>
  <c r="M53" i="54"/>
  <c r="S53" i="54" s="1"/>
  <c r="L53" i="54"/>
  <c r="R53" i="54" s="1"/>
  <c r="K53" i="54"/>
  <c r="J53" i="54"/>
  <c r="I53" i="54"/>
  <c r="H53" i="54"/>
  <c r="G53" i="54"/>
  <c r="F53" i="54"/>
  <c r="C53" i="54"/>
  <c r="B53" i="54"/>
  <c r="E53" i="54" s="1"/>
  <c r="T52" i="54"/>
  <c r="S52" i="54"/>
  <c r="R52" i="54"/>
  <c r="Q52" i="54"/>
  <c r="P52" i="54"/>
  <c r="E52" i="54"/>
  <c r="U52" i="54" s="1"/>
  <c r="U51" i="54"/>
  <c r="S51" i="54"/>
  <c r="R51" i="54"/>
  <c r="Q51" i="54"/>
  <c r="P51" i="54"/>
  <c r="E51" i="54"/>
  <c r="T51" i="54" s="1"/>
  <c r="T50" i="54"/>
  <c r="S50" i="54"/>
  <c r="R50" i="54"/>
  <c r="Q50" i="54"/>
  <c r="P50" i="54"/>
  <c r="E50" i="54"/>
  <c r="U50" i="54" s="1"/>
  <c r="S49" i="54"/>
  <c r="R49" i="54"/>
  <c r="Q49" i="54"/>
  <c r="P49" i="54"/>
  <c r="E49" i="54"/>
  <c r="U48" i="54"/>
  <c r="S48" i="54"/>
  <c r="R48" i="54"/>
  <c r="Q48" i="54"/>
  <c r="P48" i="54"/>
  <c r="E48" i="54"/>
  <c r="T48" i="54" s="1"/>
  <c r="S47" i="54"/>
  <c r="R47" i="54"/>
  <c r="Q47" i="54"/>
  <c r="P47" i="54"/>
  <c r="E47" i="54"/>
  <c r="S46" i="54"/>
  <c r="R46" i="54"/>
  <c r="Q46" i="54"/>
  <c r="P46" i="54"/>
  <c r="E46" i="54"/>
  <c r="U46" i="54" s="1"/>
  <c r="S45" i="54"/>
  <c r="R45" i="54"/>
  <c r="Q45" i="54"/>
  <c r="P45" i="54"/>
  <c r="E45" i="54"/>
  <c r="T45" i="54" s="1"/>
  <c r="T44" i="54"/>
  <c r="S44" i="54"/>
  <c r="R44" i="54"/>
  <c r="Q44" i="54"/>
  <c r="P44" i="54"/>
  <c r="E44" i="54"/>
  <c r="U44" i="54" s="1"/>
  <c r="U43" i="54"/>
  <c r="S43" i="54"/>
  <c r="R43" i="54"/>
  <c r="Q43" i="54"/>
  <c r="P43" i="54"/>
  <c r="E43" i="54"/>
  <c r="S42" i="54"/>
  <c r="R42" i="54"/>
  <c r="Q42" i="54"/>
  <c r="P42" i="54"/>
  <c r="E42" i="54"/>
  <c r="V40" i="54"/>
  <c r="O40" i="54"/>
  <c r="N40" i="54"/>
  <c r="M40" i="54"/>
  <c r="S40" i="54" s="1"/>
  <c r="L40" i="54"/>
  <c r="K40" i="54"/>
  <c r="J40" i="54"/>
  <c r="I40" i="54"/>
  <c r="Q40" i="54" s="1"/>
  <c r="H40" i="54"/>
  <c r="G40" i="54"/>
  <c r="F40" i="54"/>
  <c r="C40" i="54"/>
  <c r="B40" i="54"/>
  <c r="S39" i="54"/>
  <c r="R39" i="54"/>
  <c r="Q39" i="54"/>
  <c r="P39" i="54"/>
  <c r="E39" i="54"/>
  <c r="T39" i="54" s="1"/>
  <c r="S38" i="54"/>
  <c r="R38" i="54"/>
  <c r="Q38" i="54"/>
  <c r="P38" i="54"/>
  <c r="E38" i="54"/>
  <c r="U37" i="54"/>
  <c r="S37" i="54"/>
  <c r="R37" i="54"/>
  <c r="Q37" i="54"/>
  <c r="P37" i="54"/>
  <c r="E37" i="54"/>
  <c r="T37" i="54" s="1"/>
  <c r="U36" i="54"/>
  <c r="S36" i="54"/>
  <c r="R36" i="54"/>
  <c r="Q36" i="54"/>
  <c r="P36" i="54"/>
  <c r="T36" i="54" s="1"/>
  <c r="E36" i="54"/>
  <c r="S35" i="54"/>
  <c r="R35" i="54"/>
  <c r="Q35" i="54"/>
  <c r="P35" i="54"/>
  <c r="E35" i="54"/>
  <c r="V33" i="54"/>
  <c r="O33" i="54"/>
  <c r="N33" i="54"/>
  <c r="M33" i="54"/>
  <c r="L33" i="54"/>
  <c r="R33" i="54" s="1"/>
  <c r="K33" i="54"/>
  <c r="J33" i="54"/>
  <c r="I33" i="54"/>
  <c r="H33" i="54"/>
  <c r="G33" i="54"/>
  <c r="F33" i="54"/>
  <c r="C33" i="54"/>
  <c r="B33" i="54"/>
  <c r="E33" i="54" s="1"/>
  <c r="U32" i="54"/>
  <c r="S32" i="54"/>
  <c r="R32" i="54"/>
  <c r="Q32" i="54"/>
  <c r="P32" i="54"/>
  <c r="E32" i="54"/>
  <c r="V30" i="54"/>
  <c r="S30" i="54"/>
  <c r="R30" i="54"/>
  <c r="O30" i="54"/>
  <c r="N30" i="54"/>
  <c r="M30" i="54"/>
  <c r="L30" i="54"/>
  <c r="K30" i="54"/>
  <c r="J30" i="54"/>
  <c r="I30" i="54"/>
  <c r="H30" i="54"/>
  <c r="G30" i="54"/>
  <c r="F30" i="54"/>
  <c r="C30" i="54"/>
  <c r="B30" i="54"/>
  <c r="E30" i="54" s="1"/>
  <c r="U29" i="54"/>
  <c r="S29" i="54"/>
  <c r="R29" i="54"/>
  <c r="Q29" i="54"/>
  <c r="P29" i="54"/>
  <c r="E29" i="54"/>
  <c r="T29" i="54" s="1"/>
  <c r="T28" i="54"/>
  <c r="S28" i="54"/>
  <c r="R28" i="54"/>
  <c r="Q28" i="54"/>
  <c r="P28" i="54"/>
  <c r="E28" i="54"/>
  <c r="U28" i="54" s="1"/>
  <c r="S27" i="54"/>
  <c r="R27" i="54"/>
  <c r="Q27" i="54"/>
  <c r="P27" i="54"/>
  <c r="E27" i="54"/>
  <c r="S26" i="54"/>
  <c r="R26" i="54"/>
  <c r="Q26" i="54"/>
  <c r="P26" i="54"/>
  <c r="E26" i="54"/>
  <c r="V24" i="54"/>
  <c r="R24" i="54"/>
  <c r="O24" i="54"/>
  <c r="N24" i="54"/>
  <c r="M24" i="54"/>
  <c r="S24" i="54" s="1"/>
  <c r="L24" i="54"/>
  <c r="K24" i="54"/>
  <c r="J24" i="54"/>
  <c r="I24" i="54"/>
  <c r="Q24" i="54" s="1"/>
  <c r="H24" i="54"/>
  <c r="P24" i="54" s="1"/>
  <c r="G24" i="54"/>
  <c r="F24" i="54"/>
  <c r="C24" i="54"/>
  <c r="B24" i="54"/>
  <c r="U23" i="54"/>
  <c r="T23" i="54"/>
  <c r="S23" i="54"/>
  <c r="R23" i="54"/>
  <c r="Q23" i="54"/>
  <c r="P23" i="54"/>
  <c r="E23" i="54"/>
  <c r="T22" i="54"/>
  <c r="S22" i="54"/>
  <c r="R22" i="54"/>
  <c r="Q22" i="54"/>
  <c r="P22" i="54"/>
  <c r="E22" i="54"/>
  <c r="U22" i="54" s="1"/>
  <c r="S21" i="54"/>
  <c r="R21" i="54"/>
  <c r="Q21" i="54"/>
  <c r="P21" i="54"/>
  <c r="E21" i="54"/>
  <c r="S20" i="54"/>
  <c r="R20" i="54"/>
  <c r="Q20" i="54"/>
  <c r="P20" i="54"/>
  <c r="E20" i="54"/>
  <c r="S19" i="54"/>
  <c r="R19" i="54"/>
  <c r="Q19" i="54"/>
  <c r="P19" i="54"/>
  <c r="E19" i="54"/>
  <c r="S18" i="54"/>
  <c r="R18" i="54"/>
  <c r="Q18" i="54"/>
  <c r="P18" i="54"/>
  <c r="E18" i="54"/>
  <c r="S17" i="54"/>
  <c r="R17" i="54"/>
  <c r="Q17" i="54"/>
  <c r="P17" i="54"/>
  <c r="E17" i="54"/>
  <c r="V15" i="54"/>
  <c r="O15" i="54"/>
  <c r="N15" i="54"/>
  <c r="M15" i="54"/>
  <c r="S15" i="54" s="1"/>
  <c r="L15" i="54"/>
  <c r="R15" i="54" s="1"/>
  <c r="K15" i="54"/>
  <c r="J15" i="54"/>
  <c r="I15" i="54"/>
  <c r="H15" i="54"/>
  <c r="G15" i="54"/>
  <c r="F15" i="54"/>
  <c r="C15" i="54"/>
  <c r="B15" i="54"/>
  <c r="S14" i="54"/>
  <c r="R14" i="54"/>
  <c r="Q14" i="54"/>
  <c r="P14" i="54"/>
  <c r="E14" i="54"/>
  <c r="S13" i="54"/>
  <c r="R13" i="54"/>
  <c r="Q13" i="54"/>
  <c r="P13" i="54"/>
  <c r="E13" i="54"/>
  <c r="S12" i="54"/>
  <c r="R12" i="54"/>
  <c r="Q12" i="54"/>
  <c r="P12" i="54"/>
  <c r="E12" i="54"/>
  <c r="U11" i="54"/>
  <c r="S11" i="54"/>
  <c r="R11" i="54"/>
  <c r="Q11" i="54"/>
  <c r="P11" i="54"/>
  <c r="E11" i="54"/>
  <c r="T11" i="54" s="1"/>
  <c r="T10" i="54"/>
  <c r="S10" i="54"/>
  <c r="R10" i="54"/>
  <c r="Q10" i="54"/>
  <c r="P10" i="54"/>
  <c r="E10" i="54"/>
  <c r="U9" i="54"/>
  <c r="T9" i="54"/>
  <c r="S9" i="54"/>
  <c r="R9" i="54"/>
  <c r="Q9" i="54"/>
  <c r="P9" i="54"/>
  <c r="E9" i="54"/>
  <c r="T94" i="53"/>
  <c r="S94" i="53"/>
  <c r="R94" i="53"/>
  <c r="Q94" i="53"/>
  <c r="P94" i="53"/>
  <c r="E94" i="53"/>
  <c r="U94" i="53" s="1"/>
  <c r="S93" i="53"/>
  <c r="R93" i="53"/>
  <c r="Q93" i="53"/>
  <c r="P93" i="53"/>
  <c r="E93" i="53"/>
  <c r="S92" i="53"/>
  <c r="R92" i="53"/>
  <c r="Q92" i="53"/>
  <c r="P92" i="53"/>
  <c r="E92" i="53"/>
  <c r="U91" i="53"/>
  <c r="S91" i="53"/>
  <c r="R91" i="53"/>
  <c r="Q91" i="53"/>
  <c r="P91" i="53"/>
  <c r="E91" i="53"/>
  <c r="T91" i="53" s="1"/>
  <c r="S90" i="53"/>
  <c r="R90" i="53"/>
  <c r="Q90" i="53"/>
  <c r="P90" i="53"/>
  <c r="E90" i="53"/>
  <c r="U90" i="53" s="1"/>
  <c r="S89" i="53"/>
  <c r="R89" i="53"/>
  <c r="Q89" i="53"/>
  <c r="P89" i="53"/>
  <c r="E89" i="53"/>
  <c r="S88" i="53"/>
  <c r="R88" i="53"/>
  <c r="Q88" i="53"/>
  <c r="P88" i="53"/>
  <c r="E88" i="53"/>
  <c r="U87" i="53"/>
  <c r="T87" i="53"/>
  <c r="S87" i="53"/>
  <c r="R87" i="53"/>
  <c r="Q87" i="53"/>
  <c r="P87" i="53"/>
  <c r="E87" i="53"/>
  <c r="W73" i="53"/>
  <c r="V73" i="53"/>
  <c r="O73" i="53"/>
  <c r="N73" i="53"/>
  <c r="M73" i="53"/>
  <c r="L73" i="53"/>
  <c r="K73" i="53"/>
  <c r="J73" i="53"/>
  <c r="I73" i="53"/>
  <c r="H73" i="53"/>
  <c r="G73" i="53"/>
  <c r="F73" i="53"/>
  <c r="C73" i="53"/>
  <c r="E73" i="53" s="1"/>
  <c r="B73" i="53"/>
  <c r="V72" i="53"/>
  <c r="O72" i="53"/>
  <c r="S72" i="53" s="1"/>
  <c r="N72" i="53"/>
  <c r="R72" i="53" s="1"/>
  <c r="M72" i="53"/>
  <c r="L72" i="53"/>
  <c r="K72" i="53"/>
  <c r="J72" i="53"/>
  <c r="I72" i="53"/>
  <c r="H72" i="53"/>
  <c r="G72" i="53"/>
  <c r="F72" i="53"/>
  <c r="C72" i="53"/>
  <c r="B72" i="53"/>
  <c r="E72" i="53" s="1"/>
  <c r="V71" i="53"/>
  <c r="O71" i="53"/>
  <c r="N71" i="53"/>
  <c r="M71" i="53"/>
  <c r="S71" i="53" s="1"/>
  <c r="L71" i="53"/>
  <c r="R71" i="53" s="1"/>
  <c r="K71" i="53"/>
  <c r="J71" i="53"/>
  <c r="I71" i="53"/>
  <c r="H71" i="53"/>
  <c r="G71" i="53"/>
  <c r="F71" i="53"/>
  <c r="C71" i="53"/>
  <c r="B71" i="53"/>
  <c r="E71" i="53" s="1"/>
  <c r="S70" i="53"/>
  <c r="R70" i="53"/>
  <c r="Q70" i="53"/>
  <c r="P70" i="53"/>
  <c r="E70" i="53"/>
  <c r="S69" i="53"/>
  <c r="R69" i="53"/>
  <c r="Q69" i="53"/>
  <c r="P69" i="53"/>
  <c r="E69" i="53"/>
  <c r="W67" i="53"/>
  <c r="V67" i="53"/>
  <c r="O67" i="53"/>
  <c r="N67" i="53"/>
  <c r="M67" i="53"/>
  <c r="S67" i="53" s="1"/>
  <c r="L67" i="53"/>
  <c r="K67" i="53"/>
  <c r="J67" i="53"/>
  <c r="I67" i="53"/>
  <c r="H67" i="53"/>
  <c r="G67" i="53"/>
  <c r="F67" i="53"/>
  <c r="C67" i="53"/>
  <c r="B67" i="53"/>
  <c r="V66" i="53"/>
  <c r="O66" i="53"/>
  <c r="N66" i="53"/>
  <c r="M66" i="53"/>
  <c r="S66" i="53" s="1"/>
  <c r="L66" i="53"/>
  <c r="R66" i="53" s="1"/>
  <c r="K66" i="53"/>
  <c r="J66" i="53"/>
  <c r="I66" i="53"/>
  <c r="H66" i="53"/>
  <c r="G66" i="53"/>
  <c r="F66" i="53"/>
  <c r="C66" i="53"/>
  <c r="B66" i="53"/>
  <c r="E66" i="53" s="1"/>
  <c r="T65" i="53"/>
  <c r="S65" i="53"/>
  <c r="R65" i="53"/>
  <c r="Q65" i="53"/>
  <c r="P65" i="53"/>
  <c r="E65" i="53"/>
  <c r="U65" i="53" s="1"/>
  <c r="U64" i="53"/>
  <c r="T64" i="53"/>
  <c r="S64" i="53"/>
  <c r="R64" i="53"/>
  <c r="Q64" i="53"/>
  <c r="P64" i="53"/>
  <c r="E64" i="53"/>
  <c r="T63" i="53"/>
  <c r="S63" i="53"/>
  <c r="R63" i="53"/>
  <c r="Q63" i="53"/>
  <c r="P63" i="53"/>
  <c r="E63" i="53"/>
  <c r="U63" i="53" s="1"/>
  <c r="S62" i="53"/>
  <c r="R62" i="53"/>
  <c r="Q62" i="53"/>
  <c r="P62" i="53"/>
  <c r="E62" i="53"/>
  <c r="S61" i="53"/>
  <c r="R61" i="53"/>
  <c r="Q61" i="53"/>
  <c r="P61" i="53"/>
  <c r="E61" i="53"/>
  <c r="V59" i="53"/>
  <c r="O59" i="53"/>
  <c r="N59" i="53"/>
  <c r="M59" i="53"/>
  <c r="S59" i="53" s="1"/>
  <c r="L59" i="53"/>
  <c r="R59" i="53" s="1"/>
  <c r="K59" i="53"/>
  <c r="J59" i="53"/>
  <c r="I59" i="53"/>
  <c r="H59" i="53"/>
  <c r="G59" i="53"/>
  <c r="F59" i="53"/>
  <c r="C59" i="53"/>
  <c r="B59" i="53"/>
  <c r="S58" i="53"/>
  <c r="R58" i="53"/>
  <c r="Q58" i="53"/>
  <c r="P58" i="53"/>
  <c r="E58" i="53"/>
  <c r="S57" i="53"/>
  <c r="R57" i="53"/>
  <c r="Q57" i="53"/>
  <c r="P57" i="53"/>
  <c r="E57" i="53"/>
  <c r="S56" i="53"/>
  <c r="R56" i="53"/>
  <c r="Q56" i="53"/>
  <c r="P56" i="53"/>
  <c r="E56" i="53"/>
  <c r="T56" i="53" s="1"/>
  <c r="S55" i="53"/>
  <c r="R55" i="53"/>
  <c r="Q55" i="53"/>
  <c r="P55" i="53"/>
  <c r="E55" i="53"/>
  <c r="V53" i="53"/>
  <c r="O53" i="53"/>
  <c r="N53" i="53"/>
  <c r="M53" i="53"/>
  <c r="S53" i="53" s="1"/>
  <c r="L53" i="53"/>
  <c r="R53" i="53" s="1"/>
  <c r="K53" i="53"/>
  <c r="J53" i="53"/>
  <c r="I53" i="53"/>
  <c r="H53" i="53"/>
  <c r="G53" i="53"/>
  <c r="F53" i="53"/>
  <c r="C53" i="53"/>
  <c r="B53" i="53"/>
  <c r="E53" i="53" s="1"/>
  <c r="S52" i="53"/>
  <c r="R52" i="53"/>
  <c r="Q52" i="53"/>
  <c r="P52" i="53"/>
  <c r="E52" i="53"/>
  <c r="U51" i="53"/>
  <c r="T51" i="53"/>
  <c r="S51" i="53"/>
  <c r="R51" i="53"/>
  <c r="Q51" i="53"/>
  <c r="P51" i="53"/>
  <c r="E51" i="53"/>
  <c r="U50" i="53"/>
  <c r="T50" i="53"/>
  <c r="S50" i="53"/>
  <c r="R50" i="53"/>
  <c r="Q50" i="53"/>
  <c r="P50" i="53"/>
  <c r="E50" i="53"/>
  <c r="T49" i="53"/>
  <c r="S49" i="53"/>
  <c r="R49" i="53"/>
  <c r="Q49" i="53"/>
  <c r="P49" i="53"/>
  <c r="E49" i="53"/>
  <c r="U49" i="53" s="1"/>
  <c r="S48" i="53"/>
  <c r="R48" i="53"/>
  <c r="Q48" i="53"/>
  <c r="P48" i="53"/>
  <c r="E48" i="53"/>
  <c r="S47" i="53"/>
  <c r="R47" i="53"/>
  <c r="Q47" i="53"/>
  <c r="P47" i="53"/>
  <c r="E47" i="53"/>
  <c r="S46" i="53"/>
  <c r="R46" i="53"/>
  <c r="Q46" i="53"/>
  <c r="P46" i="53"/>
  <c r="E46" i="53"/>
  <c r="S45" i="53"/>
  <c r="R45" i="53"/>
  <c r="Q45" i="53"/>
  <c r="P45" i="53"/>
  <c r="E45" i="53"/>
  <c r="S44" i="53"/>
  <c r="R44" i="53"/>
  <c r="Q44" i="53"/>
  <c r="P44" i="53"/>
  <c r="E44" i="53"/>
  <c r="U43" i="53"/>
  <c r="S43" i="53"/>
  <c r="R43" i="53"/>
  <c r="Q43" i="53"/>
  <c r="P43" i="53"/>
  <c r="E43" i="53"/>
  <c r="T43" i="53" s="1"/>
  <c r="S42" i="53"/>
  <c r="R42" i="53"/>
  <c r="Q42" i="53"/>
  <c r="P42" i="53"/>
  <c r="E42" i="53"/>
  <c r="W40" i="53"/>
  <c r="V40" i="53"/>
  <c r="S40" i="53"/>
  <c r="O40" i="53"/>
  <c r="N40" i="53"/>
  <c r="M40" i="53"/>
  <c r="L40" i="53"/>
  <c r="R40" i="53" s="1"/>
  <c r="K40" i="53"/>
  <c r="J40" i="53"/>
  <c r="I40" i="53"/>
  <c r="H40" i="53"/>
  <c r="G40" i="53"/>
  <c r="F40" i="53"/>
  <c r="C40" i="53"/>
  <c r="B40" i="53"/>
  <c r="E40" i="53" s="1"/>
  <c r="U39" i="53"/>
  <c r="S39" i="53"/>
  <c r="R39" i="53"/>
  <c r="Q39" i="53"/>
  <c r="P39" i="53"/>
  <c r="E39" i="53"/>
  <c r="T39" i="53" s="1"/>
  <c r="T38" i="53"/>
  <c r="S38" i="53"/>
  <c r="R38" i="53"/>
  <c r="Q38" i="53"/>
  <c r="P38" i="53"/>
  <c r="E38" i="53"/>
  <c r="U38" i="53" s="1"/>
  <c r="U37" i="53"/>
  <c r="T37" i="53"/>
  <c r="S37" i="53"/>
  <c r="R37" i="53"/>
  <c r="Q37" i="53"/>
  <c r="P37" i="53"/>
  <c r="E37" i="53"/>
  <c r="S36" i="53"/>
  <c r="R36" i="53"/>
  <c r="Q36" i="53"/>
  <c r="P36" i="53"/>
  <c r="E36" i="53"/>
  <c r="T35" i="53"/>
  <c r="S35" i="53"/>
  <c r="R35" i="53"/>
  <c r="Q35" i="53"/>
  <c r="P35" i="53"/>
  <c r="E35" i="53"/>
  <c r="V33" i="53"/>
  <c r="O33" i="53"/>
  <c r="S33" i="53" s="1"/>
  <c r="N33" i="53"/>
  <c r="M33" i="53"/>
  <c r="L33" i="53"/>
  <c r="R33" i="53" s="1"/>
  <c r="K33" i="53"/>
  <c r="J33" i="53"/>
  <c r="I33" i="53"/>
  <c r="H33" i="53"/>
  <c r="P33" i="53" s="1"/>
  <c r="G33" i="53"/>
  <c r="F33" i="53"/>
  <c r="C33" i="53"/>
  <c r="B33" i="53"/>
  <c r="E33" i="53" s="1"/>
  <c r="S32" i="53"/>
  <c r="R32" i="53"/>
  <c r="Q32" i="53"/>
  <c r="P32" i="53"/>
  <c r="E32" i="53"/>
  <c r="V30" i="53"/>
  <c r="O30" i="53"/>
  <c r="N30" i="53"/>
  <c r="M30" i="53"/>
  <c r="S30" i="53" s="1"/>
  <c r="L30" i="53"/>
  <c r="R30" i="53" s="1"/>
  <c r="K30" i="53"/>
  <c r="J30" i="53"/>
  <c r="I30" i="53"/>
  <c r="H30" i="53"/>
  <c r="G30" i="53"/>
  <c r="F30" i="53"/>
  <c r="C30" i="53"/>
  <c r="E30" i="53" s="1"/>
  <c r="B30" i="53"/>
  <c r="U29" i="53"/>
  <c r="T29" i="53"/>
  <c r="S29" i="53"/>
  <c r="R29" i="53"/>
  <c r="Q29" i="53"/>
  <c r="P29" i="53"/>
  <c r="E29" i="53"/>
  <c r="T28" i="53"/>
  <c r="S28" i="53"/>
  <c r="R28" i="53"/>
  <c r="Q28" i="53"/>
  <c r="P28" i="53"/>
  <c r="E28" i="53"/>
  <c r="U28" i="53" s="1"/>
  <c r="T27" i="53"/>
  <c r="S27" i="53"/>
  <c r="R27" i="53"/>
  <c r="Q27" i="53"/>
  <c r="P27" i="53"/>
  <c r="E27" i="53"/>
  <c r="U27" i="53" s="1"/>
  <c r="U26" i="53"/>
  <c r="T26" i="53"/>
  <c r="S26" i="53"/>
  <c r="R26" i="53"/>
  <c r="Q26" i="53"/>
  <c r="P26" i="53"/>
  <c r="E26" i="53"/>
  <c r="V24" i="53"/>
  <c r="O24" i="53"/>
  <c r="N24" i="53"/>
  <c r="M24" i="53"/>
  <c r="S24" i="53" s="1"/>
  <c r="L24" i="53"/>
  <c r="R24" i="53" s="1"/>
  <c r="K24" i="53"/>
  <c r="J24" i="53"/>
  <c r="I24" i="53"/>
  <c r="H24" i="53"/>
  <c r="G24" i="53"/>
  <c r="F24" i="53"/>
  <c r="C24" i="53"/>
  <c r="B24" i="53"/>
  <c r="E24" i="53" s="1"/>
  <c r="S23" i="53"/>
  <c r="R23" i="53"/>
  <c r="Q23" i="53"/>
  <c r="P23" i="53"/>
  <c r="E23" i="53"/>
  <c r="S22" i="53"/>
  <c r="R22" i="53"/>
  <c r="Q22" i="53"/>
  <c r="P22" i="53"/>
  <c r="E22" i="53"/>
  <c r="S21" i="53"/>
  <c r="R21" i="53"/>
  <c r="Q21" i="53"/>
  <c r="P21" i="53"/>
  <c r="E21" i="53"/>
  <c r="S20" i="53"/>
  <c r="R20" i="53"/>
  <c r="Q20" i="53"/>
  <c r="P20" i="53"/>
  <c r="E20" i="53"/>
  <c r="S19" i="53"/>
  <c r="R19" i="53"/>
  <c r="Q19" i="53"/>
  <c r="P19" i="53"/>
  <c r="E19" i="53"/>
  <c r="U18" i="53"/>
  <c r="T18" i="53"/>
  <c r="S18" i="53"/>
  <c r="R18" i="53"/>
  <c r="Q18" i="53"/>
  <c r="P18" i="53"/>
  <c r="E18" i="53"/>
  <c r="T17" i="53"/>
  <c r="S17" i="53"/>
  <c r="R17" i="53"/>
  <c r="Q17" i="53"/>
  <c r="P17" i="53"/>
  <c r="E17" i="53"/>
  <c r="U17" i="53" s="1"/>
  <c r="V15" i="53"/>
  <c r="O15" i="53"/>
  <c r="N15" i="53"/>
  <c r="R15" i="53" s="1"/>
  <c r="M15" i="53"/>
  <c r="S15" i="53" s="1"/>
  <c r="L15" i="53"/>
  <c r="K15" i="53"/>
  <c r="J15" i="53"/>
  <c r="I15" i="53"/>
  <c r="H15" i="53"/>
  <c r="G15" i="53"/>
  <c r="F15" i="53"/>
  <c r="C15" i="53"/>
  <c r="B15" i="53"/>
  <c r="S14" i="53"/>
  <c r="R14" i="53"/>
  <c r="Q14" i="53"/>
  <c r="P14" i="53"/>
  <c r="E14" i="53"/>
  <c r="S13" i="53"/>
  <c r="R13" i="53"/>
  <c r="Q13" i="53"/>
  <c r="P13" i="53"/>
  <c r="E13" i="53"/>
  <c r="T12" i="53"/>
  <c r="S12" i="53"/>
  <c r="R12" i="53"/>
  <c r="Q12" i="53"/>
  <c r="P12" i="53"/>
  <c r="E12" i="53"/>
  <c r="U12" i="53" s="1"/>
  <c r="U11" i="53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Q9" i="53"/>
  <c r="P9" i="53"/>
  <c r="E9" i="53"/>
  <c r="S94" i="52"/>
  <c r="R94" i="52"/>
  <c r="Q94" i="52"/>
  <c r="P94" i="52"/>
  <c r="E94" i="52"/>
  <c r="S93" i="52"/>
  <c r="R93" i="52"/>
  <c r="Q93" i="52"/>
  <c r="P93" i="52"/>
  <c r="E93" i="52"/>
  <c r="S92" i="52"/>
  <c r="R92" i="52"/>
  <c r="Q92" i="52"/>
  <c r="P92" i="52"/>
  <c r="E92" i="52"/>
  <c r="T91" i="52"/>
  <c r="S91" i="52"/>
  <c r="R91" i="52"/>
  <c r="Q91" i="52"/>
  <c r="P91" i="52"/>
  <c r="E91" i="52"/>
  <c r="U91" i="52" s="1"/>
  <c r="T90" i="52"/>
  <c r="S90" i="52"/>
  <c r="R90" i="52"/>
  <c r="Q90" i="52"/>
  <c r="P90" i="52"/>
  <c r="E90" i="52"/>
  <c r="U90" i="52" s="1"/>
  <c r="S89" i="52"/>
  <c r="R89" i="52"/>
  <c r="Q89" i="52"/>
  <c r="P89" i="52"/>
  <c r="E89" i="52"/>
  <c r="S88" i="52"/>
  <c r="R88" i="52"/>
  <c r="Q88" i="52"/>
  <c r="P88" i="52"/>
  <c r="E88" i="52"/>
  <c r="S87" i="52"/>
  <c r="R87" i="52"/>
  <c r="Q87" i="52"/>
  <c r="P87" i="52"/>
  <c r="E87" i="52"/>
  <c r="V73" i="52"/>
  <c r="O73" i="52"/>
  <c r="N73" i="52"/>
  <c r="M73" i="52"/>
  <c r="L73" i="52"/>
  <c r="K73" i="52"/>
  <c r="J73" i="52"/>
  <c r="I73" i="52"/>
  <c r="H73" i="52"/>
  <c r="G73" i="52"/>
  <c r="F73" i="52"/>
  <c r="C73" i="52"/>
  <c r="B73" i="52"/>
  <c r="V72" i="52"/>
  <c r="O72" i="52"/>
  <c r="N72" i="52"/>
  <c r="M72" i="52"/>
  <c r="L72" i="52"/>
  <c r="R72" i="52" s="1"/>
  <c r="K72" i="52"/>
  <c r="J72" i="52"/>
  <c r="I72" i="52"/>
  <c r="H72" i="52"/>
  <c r="G72" i="52"/>
  <c r="F72" i="52"/>
  <c r="C72" i="52"/>
  <c r="B72" i="52"/>
  <c r="E72" i="52" s="1"/>
  <c r="V71" i="52"/>
  <c r="S71" i="52"/>
  <c r="O71" i="52"/>
  <c r="N71" i="52"/>
  <c r="M71" i="52"/>
  <c r="L71" i="52"/>
  <c r="R71" i="52" s="1"/>
  <c r="K71" i="52"/>
  <c r="Q71" i="52" s="1"/>
  <c r="J71" i="52"/>
  <c r="I71" i="52"/>
  <c r="H71" i="52"/>
  <c r="G71" i="52"/>
  <c r="F71" i="52"/>
  <c r="C71" i="52"/>
  <c r="B71" i="52"/>
  <c r="E71" i="52" s="1"/>
  <c r="U70" i="52"/>
  <c r="T70" i="52"/>
  <c r="S70" i="52"/>
  <c r="R70" i="52"/>
  <c r="Q70" i="52"/>
  <c r="P70" i="52"/>
  <c r="E70" i="52"/>
  <c r="S69" i="52"/>
  <c r="R69" i="52"/>
  <c r="Q69" i="52"/>
  <c r="P69" i="52"/>
  <c r="E69" i="52"/>
  <c r="V67" i="52"/>
  <c r="O67" i="52"/>
  <c r="N67" i="52"/>
  <c r="R67" i="52" s="1"/>
  <c r="M67" i="52"/>
  <c r="S67" i="52" s="1"/>
  <c r="L67" i="52"/>
  <c r="K67" i="52"/>
  <c r="J67" i="52"/>
  <c r="I67" i="52"/>
  <c r="H67" i="52"/>
  <c r="G67" i="52"/>
  <c r="F67" i="52"/>
  <c r="C67" i="52"/>
  <c r="B67" i="52"/>
  <c r="V66" i="52"/>
  <c r="O66" i="52"/>
  <c r="N66" i="52"/>
  <c r="M66" i="52"/>
  <c r="S66" i="52" s="1"/>
  <c r="L66" i="52"/>
  <c r="R66" i="52" s="1"/>
  <c r="K66" i="52"/>
  <c r="J66" i="52"/>
  <c r="I66" i="52"/>
  <c r="H66" i="52"/>
  <c r="G66" i="52"/>
  <c r="F66" i="52"/>
  <c r="C66" i="52"/>
  <c r="B66" i="52"/>
  <c r="E66" i="52" s="1"/>
  <c r="S65" i="52"/>
  <c r="R65" i="52"/>
  <c r="Q65" i="52"/>
  <c r="P65" i="52"/>
  <c r="E65" i="52"/>
  <c r="S64" i="52"/>
  <c r="R64" i="52"/>
  <c r="Q64" i="52"/>
  <c r="P64" i="52"/>
  <c r="E64" i="52"/>
  <c r="T64" i="52" s="1"/>
  <c r="S63" i="52"/>
  <c r="R63" i="52"/>
  <c r="Q63" i="52"/>
  <c r="P63" i="52"/>
  <c r="E63" i="52"/>
  <c r="S62" i="52"/>
  <c r="R62" i="52"/>
  <c r="Q62" i="52"/>
  <c r="P62" i="52"/>
  <c r="E62" i="52"/>
  <c r="T61" i="52"/>
  <c r="S61" i="52"/>
  <c r="R61" i="52"/>
  <c r="Q61" i="52"/>
  <c r="P61" i="52"/>
  <c r="E61" i="52"/>
  <c r="U61" i="52" s="1"/>
  <c r="V59" i="52"/>
  <c r="R59" i="52"/>
  <c r="O59" i="52"/>
  <c r="N59" i="52"/>
  <c r="M59" i="52"/>
  <c r="S59" i="52" s="1"/>
  <c r="L59" i="52"/>
  <c r="K59" i="52"/>
  <c r="J59" i="52"/>
  <c r="I59" i="52"/>
  <c r="H59" i="52"/>
  <c r="G59" i="52"/>
  <c r="F59" i="52"/>
  <c r="C59" i="52"/>
  <c r="E59" i="52" s="1"/>
  <c r="B59" i="52"/>
  <c r="S58" i="52"/>
  <c r="R58" i="52"/>
  <c r="Q58" i="52"/>
  <c r="P58" i="52"/>
  <c r="E58" i="52"/>
  <c r="S57" i="52"/>
  <c r="R57" i="52"/>
  <c r="Q57" i="52"/>
  <c r="P57" i="52"/>
  <c r="E57" i="52"/>
  <c r="U56" i="52"/>
  <c r="S56" i="52"/>
  <c r="R56" i="52"/>
  <c r="Q56" i="52"/>
  <c r="P56" i="52"/>
  <c r="E56" i="52"/>
  <c r="T56" i="52" s="1"/>
  <c r="U55" i="52"/>
  <c r="T55" i="52"/>
  <c r="S55" i="52"/>
  <c r="R55" i="52"/>
  <c r="Q55" i="52"/>
  <c r="P55" i="52"/>
  <c r="E55" i="52"/>
  <c r="V53" i="52"/>
  <c r="O53" i="52"/>
  <c r="N53" i="52"/>
  <c r="M53" i="52"/>
  <c r="S53" i="52" s="1"/>
  <c r="L53" i="52"/>
  <c r="R53" i="52" s="1"/>
  <c r="K53" i="52"/>
  <c r="J53" i="52"/>
  <c r="I53" i="52"/>
  <c r="H53" i="52"/>
  <c r="G53" i="52"/>
  <c r="F53" i="52"/>
  <c r="C53" i="52"/>
  <c r="B53" i="52"/>
  <c r="S52" i="52"/>
  <c r="R52" i="52"/>
  <c r="Q52" i="52"/>
  <c r="P52" i="52"/>
  <c r="E52" i="52"/>
  <c r="U51" i="52"/>
  <c r="S51" i="52"/>
  <c r="R51" i="52"/>
  <c r="Q51" i="52"/>
  <c r="P51" i="52"/>
  <c r="E51" i="52"/>
  <c r="T51" i="52" s="1"/>
  <c r="S50" i="52"/>
  <c r="R50" i="52"/>
  <c r="Q50" i="52"/>
  <c r="P50" i="52"/>
  <c r="E50" i="52"/>
  <c r="S49" i="52"/>
  <c r="R49" i="52"/>
  <c r="Q49" i="52"/>
  <c r="P49" i="52"/>
  <c r="E49" i="52"/>
  <c r="S48" i="52"/>
  <c r="R48" i="52"/>
  <c r="Q48" i="52"/>
  <c r="P48" i="52"/>
  <c r="E48" i="52"/>
  <c r="T47" i="52"/>
  <c r="S47" i="52"/>
  <c r="R47" i="52"/>
  <c r="Q47" i="52"/>
  <c r="P47" i="52"/>
  <c r="E47" i="52"/>
  <c r="U47" i="52" s="1"/>
  <c r="U46" i="52"/>
  <c r="S46" i="52"/>
  <c r="R46" i="52"/>
  <c r="Q46" i="52"/>
  <c r="P46" i="52"/>
  <c r="E46" i="52"/>
  <c r="T46" i="52" s="1"/>
  <c r="S45" i="52"/>
  <c r="R45" i="52"/>
  <c r="Q45" i="52"/>
  <c r="P45" i="52"/>
  <c r="E45" i="52"/>
  <c r="S44" i="52"/>
  <c r="R44" i="52"/>
  <c r="Q44" i="52"/>
  <c r="P44" i="52"/>
  <c r="E44" i="52"/>
  <c r="U43" i="52"/>
  <c r="S43" i="52"/>
  <c r="R43" i="52"/>
  <c r="Q43" i="52"/>
  <c r="P43" i="52"/>
  <c r="E43" i="52"/>
  <c r="T43" i="52" s="1"/>
  <c r="S42" i="52"/>
  <c r="R42" i="52"/>
  <c r="Q42" i="52"/>
  <c r="P42" i="52"/>
  <c r="E42" i="52"/>
  <c r="V40" i="52"/>
  <c r="O40" i="52"/>
  <c r="N40" i="52"/>
  <c r="M40" i="52"/>
  <c r="S40" i="52" s="1"/>
  <c r="L40" i="52"/>
  <c r="R40" i="52" s="1"/>
  <c r="K40" i="52"/>
  <c r="J40" i="52"/>
  <c r="I40" i="52"/>
  <c r="H40" i="52"/>
  <c r="G40" i="52"/>
  <c r="F40" i="52"/>
  <c r="C40" i="52"/>
  <c r="E40" i="52" s="1"/>
  <c r="B40" i="52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P37" i="52"/>
  <c r="E37" i="52"/>
  <c r="S36" i="52"/>
  <c r="R36" i="52"/>
  <c r="Q36" i="52"/>
  <c r="P36" i="52"/>
  <c r="E36" i="52"/>
  <c r="T36" i="52" s="1"/>
  <c r="U35" i="52"/>
  <c r="S35" i="52"/>
  <c r="R35" i="52"/>
  <c r="Q35" i="52"/>
  <c r="P35" i="52"/>
  <c r="E35" i="52"/>
  <c r="V33" i="52"/>
  <c r="S33" i="52"/>
  <c r="O33" i="52"/>
  <c r="N33" i="52"/>
  <c r="M33" i="52"/>
  <c r="L33" i="52"/>
  <c r="R33" i="52" s="1"/>
  <c r="K33" i="52"/>
  <c r="J33" i="52"/>
  <c r="I33" i="52"/>
  <c r="H33" i="52"/>
  <c r="G33" i="52"/>
  <c r="F33" i="52"/>
  <c r="C33" i="52"/>
  <c r="B33" i="52"/>
  <c r="S32" i="52"/>
  <c r="R32" i="52"/>
  <c r="Q32" i="52"/>
  <c r="U32" i="52" s="1"/>
  <c r="P32" i="52"/>
  <c r="E32" i="52"/>
  <c r="V30" i="52"/>
  <c r="O30" i="52"/>
  <c r="N30" i="52"/>
  <c r="M30" i="52"/>
  <c r="S30" i="52" s="1"/>
  <c r="L30" i="52"/>
  <c r="R30" i="52" s="1"/>
  <c r="K30" i="52"/>
  <c r="J30" i="52"/>
  <c r="I30" i="52"/>
  <c r="H30" i="52"/>
  <c r="G30" i="52"/>
  <c r="F30" i="52"/>
  <c r="C30" i="52"/>
  <c r="B30" i="52"/>
  <c r="S29" i="52"/>
  <c r="R29" i="52"/>
  <c r="Q29" i="52"/>
  <c r="P29" i="52"/>
  <c r="E29" i="52"/>
  <c r="S28" i="52"/>
  <c r="R28" i="52"/>
  <c r="Q28" i="52"/>
  <c r="P28" i="52"/>
  <c r="E28" i="52"/>
  <c r="U27" i="52"/>
  <c r="S27" i="52"/>
  <c r="R27" i="52"/>
  <c r="Q27" i="52"/>
  <c r="P27" i="52"/>
  <c r="E27" i="52"/>
  <c r="T27" i="52" s="1"/>
  <c r="T26" i="52"/>
  <c r="S26" i="52"/>
  <c r="R26" i="52"/>
  <c r="Q26" i="52"/>
  <c r="P26" i="52"/>
  <c r="E26" i="52"/>
  <c r="U26" i="52" s="1"/>
  <c r="V24" i="52"/>
  <c r="O24" i="52"/>
  <c r="N24" i="52"/>
  <c r="M24" i="52"/>
  <c r="S24" i="52" s="1"/>
  <c r="L24" i="52"/>
  <c r="R24" i="52" s="1"/>
  <c r="K24" i="52"/>
  <c r="J24" i="52"/>
  <c r="I24" i="52"/>
  <c r="H24" i="52"/>
  <c r="G24" i="52"/>
  <c r="F24" i="52"/>
  <c r="C24" i="52"/>
  <c r="B24" i="52"/>
  <c r="S23" i="52"/>
  <c r="R23" i="52"/>
  <c r="Q23" i="52"/>
  <c r="P23" i="52"/>
  <c r="E23" i="52"/>
  <c r="U22" i="52"/>
  <c r="T22" i="52"/>
  <c r="S22" i="52"/>
  <c r="R22" i="52"/>
  <c r="Q22" i="52"/>
  <c r="P22" i="52"/>
  <c r="E22" i="52"/>
  <c r="T21" i="52"/>
  <c r="S21" i="52"/>
  <c r="R21" i="52"/>
  <c r="Q21" i="52"/>
  <c r="P21" i="52"/>
  <c r="E21" i="52"/>
  <c r="U21" i="52" s="1"/>
  <c r="S20" i="52"/>
  <c r="R20" i="52"/>
  <c r="Q20" i="52"/>
  <c r="P20" i="52"/>
  <c r="E20" i="52"/>
  <c r="S19" i="52"/>
  <c r="R19" i="52"/>
  <c r="Q19" i="52"/>
  <c r="P19" i="52"/>
  <c r="E19" i="52"/>
  <c r="S18" i="52"/>
  <c r="R18" i="52"/>
  <c r="Q18" i="52"/>
  <c r="P18" i="52"/>
  <c r="E18" i="52"/>
  <c r="S17" i="52"/>
  <c r="R17" i="52"/>
  <c r="Q17" i="52"/>
  <c r="P17" i="52"/>
  <c r="E17" i="52"/>
  <c r="V15" i="52"/>
  <c r="O15" i="52"/>
  <c r="N15" i="52"/>
  <c r="M15" i="52"/>
  <c r="S15" i="52" s="1"/>
  <c r="L15" i="52"/>
  <c r="R15" i="52" s="1"/>
  <c r="K15" i="52"/>
  <c r="J15" i="52"/>
  <c r="I15" i="52"/>
  <c r="H15" i="52"/>
  <c r="G15" i="52"/>
  <c r="F15" i="52"/>
  <c r="C15" i="52"/>
  <c r="B15" i="52"/>
  <c r="S14" i="52"/>
  <c r="R14" i="52"/>
  <c r="Q14" i="52"/>
  <c r="P14" i="52"/>
  <c r="E14" i="52"/>
  <c r="S13" i="52"/>
  <c r="R13" i="52"/>
  <c r="Q13" i="52"/>
  <c r="P13" i="52"/>
  <c r="E13" i="52"/>
  <c r="S12" i="52"/>
  <c r="R12" i="52"/>
  <c r="Q12" i="52"/>
  <c r="P12" i="52"/>
  <c r="E12" i="52"/>
  <c r="T12" i="52" s="1"/>
  <c r="U11" i="52"/>
  <c r="T11" i="52"/>
  <c r="S11" i="52"/>
  <c r="R11" i="52"/>
  <c r="Q11" i="52"/>
  <c r="P11" i="52"/>
  <c r="E11" i="52"/>
  <c r="S10" i="52"/>
  <c r="R10" i="52"/>
  <c r="Q10" i="52"/>
  <c r="U10" i="52" s="1"/>
  <c r="P10" i="52"/>
  <c r="E10" i="52"/>
  <c r="T10" i="52" s="1"/>
  <c r="S9" i="52"/>
  <c r="R9" i="52"/>
  <c r="Q9" i="52"/>
  <c r="P9" i="52"/>
  <c r="E9" i="52"/>
  <c r="S94" i="51"/>
  <c r="R94" i="51"/>
  <c r="Q94" i="51"/>
  <c r="P94" i="51"/>
  <c r="E94" i="51"/>
  <c r="T93" i="51"/>
  <c r="S93" i="51"/>
  <c r="R93" i="51"/>
  <c r="Q93" i="51"/>
  <c r="P93" i="51"/>
  <c r="E93" i="51"/>
  <c r="U93" i="51" s="1"/>
  <c r="S92" i="51"/>
  <c r="R92" i="51"/>
  <c r="Q92" i="51"/>
  <c r="P92" i="51"/>
  <c r="E92" i="51"/>
  <c r="S91" i="51"/>
  <c r="R91" i="51"/>
  <c r="Q91" i="51"/>
  <c r="P91" i="51"/>
  <c r="E91" i="51"/>
  <c r="S90" i="51"/>
  <c r="R90" i="51"/>
  <c r="Q90" i="51"/>
  <c r="P90" i="51"/>
  <c r="E90" i="51"/>
  <c r="T90" i="51" s="1"/>
  <c r="S89" i="51"/>
  <c r="R89" i="51"/>
  <c r="Q89" i="51"/>
  <c r="P89" i="51"/>
  <c r="E89" i="51"/>
  <c r="S88" i="51"/>
  <c r="R88" i="51"/>
  <c r="Q88" i="51"/>
  <c r="P88" i="51"/>
  <c r="E88" i="51"/>
  <c r="S87" i="51"/>
  <c r="R87" i="51"/>
  <c r="Q87" i="51"/>
  <c r="P87" i="51"/>
  <c r="E87" i="51"/>
  <c r="V73" i="51"/>
  <c r="O73" i="51"/>
  <c r="N73" i="51"/>
  <c r="M73" i="51"/>
  <c r="S73" i="51" s="1"/>
  <c r="L73" i="51"/>
  <c r="R73" i="51" s="1"/>
  <c r="K73" i="51"/>
  <c r="J73" i="51"/>
  <c r="I73" i="51"/>
  <c r="H73" i="51"/>
  <c r="G73" i="51"/>
  <c r="F73" i="51"/>
  <c r="C73" i="51"/>
  <c r="B73" i="51"/>
  <c r="E73" i="51" s="1"/>
  <c r="V72" i="51"/>
  <c r="O72" i="51"/>
  <c r="N72" i="51"/>
  <c r="M72" i="51"/>
  <c r="S72" i="51" s="1"/>
  <c r="L72" i="51"/>
  <c r="R72" i="51" s="1"/>
  <c r="K72" i="51"/>
  <c r="J72" i="51"/>
  <c r="I72" i="51"/>
  <c r="H72" i="51"/>
  <c r="G72" i="51"/>
  <c r="F72" i="51"/>
  <c r="C72" i="51"/>
  <c r="B72" i="51"/>
  <c r="V71" i="51"/>
  <c r="O71" i="51"/>
  <c r="N71" i="51"/>
  <c r="M71" i="51"/>
  <c r="L71" i="51"/>
  <c r="R71" i="51" s="1"/>
  <c r="K71" i="51"/>
  <c r="J71" i="51"/>
  <c r="I71" i="51"/>
  <c r="H71" i="51"/>
  <c r="G71" i="51"/>
  <c r="F71" i="51"/>
  <c r="C71" i="51"/>
  <c r="B71" i="51"/>
  <c r="E71" i="51" s="1"/>
  <c r="S70" i="51"/>
  <c r="R70" i="51"/>
  <c r="Q70" i="51"/>
  <c r="P70" i="51"/>
  <c r="E70" i="51"/>
  <c r="S69" i="51"/>
  <c r="R69" i="51"/>
  <c r="Q69" i="51"/>
  <c r="P69" i="51"/>
  <c r="E69" i="51"/>
  <c r="V67" i="51"/>
  <c r="O67" i="51"/>
  <c r="N67" i="51"/>
  <c r="M67" i="51"/>
  <c r="L67" i="51"/>
  <c r="K67" i="51"/>
  <c r="J67" i="51"/>
  <c r="I67" i="51"/>
  <c r="H67" i="51"/>
  <c r="G67" i="51"/>
  <c r="F67" i="51"/>
  <c r="C67" i="51"/>
  <c r="B67" i="51"/>
  <c r="E67" i="51" s="1"/>
  <c r="V66" i="51"/>
  <c r="R66" i="51"/>
  <c r="O66" i="51"/>
  <c r="N66" i="51"/>
  <c r="M66" i="51"/>
  <c r="S66" i="51" s="1"/>
  <c r="L66" i="51"/>
  <c r="K66" i="51"/>
  <c r="J66" i="51"/>
  <c r="I66" i="51"/>
  <c r="H66" i="51"/>
  <c r="G66" i="51"/>
  <c r="F66" i="51"/>
  <c r="C66" i="51"/>
  <c r="B66" i="51"/>
  <c r="E66" i="51" s="1"/>
  <c r="S65" i="51"/>
  <c r="R65" i="51"/>
  <c r="Q65" i="51"/>
  <c r="P65" i="51"/>
  <c r="E65" i="51"/>
  <c r="S64" i="51"/>
  <c r="R64" i="51"/>
  <c r="Q64" i="51"/>
  <c r="P64" i="51"/>
  <c r="E64" i="51"/>
  <c r="S63" i="51"/>
  <c r="R63" i="51"/>
  <c r="Q63" i="51"/>
  <c r="P63" i="51"/>
  <c r="E63" i="51"/>
  <c r="S62" i="51"/>
  <c r="R62" i="51"/>
  <c r="Q62" i="51"/>
  <c r="P62" i="51"/>
  <c r="E62" i="51"/>
  <c r="S61" i="51"/>
  <c r="R61" i="51"/>
  <c r="Q61" i="51"/>
  <c r="P61" i="51"/>
  <c r="E61" i="51"/>
  <c r="U61" i="51" s="1"/>
  <c r="V59" i="51"/>
  <c r="S59" i="51"/>
  <c r="O59" i="51"/>
  <c r="N59" i="51"/>
  <c r="M59" i="51"/>
  <c r="L59" i="51"/>
  <c r="R59" i="51" s="1"/>
  <c r="K59" i="51"/>
  <c r="J59" i="51"/>
  <c r="I59" i="51"/>
  <c r="H59" i="51"/>
  <c r="G59" i="51"/>
  <c r="F59" i="51"/>
  <c r="C59" i="51"/>
  <c r="B59" i="51"/>
  <c r="S58" i="51"/>
  <c r="R58" i="51"/>
  <c r="Q58" i="51"/>
  <c r="P58" i="51"/>
  <c r="E58" i="51"/>
  <c r="S57" i="51"/>
  <c r="R57" i="51"/>
  <c r="Q57" i="51"/>
  <c r="P57" i="51"/>
  <c r="E57" i="51"/>
  <c r="T57" i="51" s="1"/>
  <c r="U56" i="51"/>
  <c r="T56" i="51"/>
  <c r="S56" i="51"/>
  <c r="R56" i="51"/>
  <c r="Q56" i="51"/>
  <c r="P56" i="51"/>
  <c r="E56" i="51"/>
  <c r="U55" i="51"/>
  <c r="S55" i="51"/>
  <c r="R55" i="51"/>
  <c r="Q55" i="51"/>
  <c r="P55" i="51"/>
  <c r="E55" i="51"/>
  <c r="T55" i="51" s="1"/>
  <c r="V53" i="51"/>
  <c r="O53" i="51"/>
  <c r="N53" i="51"/>
  <c r="M53" i="51"/>
  <c r="S53" i="51" s="1"/>
  <c r="L53" i="51"/>
  <c r="R53" i="51" s="1"/>
  <c r="K53" i="51"/>
  <c r="J53" i="51"/>
  <c r="I53" i="51"/>
  <c r="H53" i="51"/>
  <c r="G53" i="51"/>
  <c r="F53" i="51"/>
  <c r="C53" i="51"/>
  <c r="B53" i="51"/>
  <c r="E53" i="51" s="1"/>
  <c r="U52" i="51"/>
  <c r="S52" i="51"/>
  <c r="R52" i="51"/>
  <c r="Q52" i="51"/>
  <c r="P52" i="51"/>
  <c r="E52" i="51"/>
  <c r="T52" i="51" s="1"/>
  <c r="U51" i="51"/>
  <c r="T51" i="51"/>
  <c r="S51" i="51"/>
  <c r="R51" i="51"/>
  <c r="Q51" i="51"/>
  <c r="P51" i="51"/>
  <c r="E51" i="51"/>
  <c r="T50" i="51"/>
  <c r="S50" i="51"/>
  <c r="R50" i="51"/>
  <c r="Q50" i="51"/>
  <c r="P50" i="51"/>
  <c r="E50" i="51"/>
  <c r="U50" i="51" s="1"/>
  <c r="U49" i="51"/>
  <c r="S49" i="51"/>
  <c r="R49" i="51"/>
  <c r="Q49" i="51"/>
  <c r="P49" i="51"/>
  <c r="E49" i="51"/>
  <c r="T49" i="51" s="1"/>
  <c r="S48" i="51"/>
  <c r="R48" i="51"/>
  <c r="Q48" i="51"/>
  <c r="P48" i="51"/>
  <c r="E48" i="51"/>
  <c r="S47" i="51"/>
  <c r="R47" i="51"/>
  <c r="Q47" i="51"/>
  <c r="P47" i="51"/>
  <c r="E47" i="51"/>
  <c r="S46" i="51"/>
  <c r="R46" i="51"/>
  <c r="Q46" i="51"/>
  <c r="P46" i="51"/>
  <c r="E46" i="51"/>
  <c r="S45" i="51"/>
  <c r="R45" i="51"/>
  <c r="Q45" i="51"/>
  <c r="P45" i="51"/>
  <c r="E45" i="51"/>
  <c r="T45" i="51" s="1"/>
  <c r="S44" i="51"/>
  <c r="R44" i="51"/>
  <c r="Q44" i="51"/>
  <c r="P44" i="51"/>
  <c r="E44" i="51"/>
  <c r="U43" i="51"/>
  <c r="S43" i="51"/>
  <c r="R43" i="51"/>
  <c r="Q43" i="51"/>
  <c r="P43" i="51"/>
  <c r="E43" i="51"/>
  <c r="T43" i="51" s="1"/>
  <c r="T42" i="51"/>
  <c r="S42" i="51"/>
  <c r="R42" i="51"/>
  <c r="Q42" i="51"/>
  <c r="P42" i="51"/>
  <c r="E42" i="51"/>
  <c r="U42" i="51" s="1"/>
  <c r="V40" i="51"/>
  <c r="O40" i="51"/>
  <c r="N40" i="51"/>
  <c r="R40" i="51" s="1"/>
  <c r="M40" i="51"/>
  <c r="L40" i="51"/>
  <c r="K40" i="51"/>
  <c r="J40" i="51"/>
  <c r="I40" i="51"/>
  <c r="H40" i="51"/>
  <c r="G40" i="51"/>
  <c r="F40" i="51"/>
  <c r="C40" i="51"/>
  <c r="E40" i="51" s="1"/>
  <c r="B40" i="51"/>
  <c r="S39" i="51"/>
  <c r="R39" i="51"/>
  <c r="Q39" i="51"/>
  <c r="P39" i="51"/>
  <c r="E39" i="51"/>
  <c r="T38" i="51"/>
  <c r="S38" i="51"/>
  <c r="R38" i="51"/>
  <c r="Q38" i="51"/>
  <c r="P38" i="51"/>
  <c r="E38" i="51"/>
  <c r="U38" i="51" s="1"/>
  <c r="U37" i="51"/>
  <c r="S37" i="51"/>
  <c r="R37" i="51"/>
  <c r="Q37" i="51"/>
  <c r="P37" i="51"/>
  <c r="E37" i="51"/>
  <c r="T37" i="51" s="1"/>
  <c r="S36" i="51"/>
  <c r="R36" i="51"/>
  <c r="Q36" i="51"/>
  <c r="U36" i="51" s="1"/>
  <c r="P36" i="51"/>
  <c r="T36" i="51" s="1"/>
  <c r="E36" i="51"/>
  <c r="S35" i="51"/>
  <c r="R35" i="51"/>
  <c r="Q35" i="51"/>
  <c r="P35" i="51"/>
  <c r="E35" i="51"/>
  <c r="V33" i="51"/>
  <c r="O33" i="51"/>
  <c r="N33" i="51"/>
  <c r="M33" i="51"/>
  <c r="L33" i="51"/>
  <c r="K33" i="51"/>
  <c r="J33" i="51"/>
  <c r="I33" i="51"/>
  <c r="H33" i="51"/>
  <c r="G33" i="51"/>
  <c r="F33" i="51"/>
  <c r="C33" i="51"/>
  <c r="B33" i="51"/>
  <c r="E33" i="51" s="1"/>
  <c r="S32" i="51"/>
  <c r="R32" i="51"/>
  <c r="Q32" i="51"/>
  <c r="U32" i="51" s="1"/>
  <c r="P32" i="51"/>
  <c r="T32" i="51" s="1"/>
  <c r="E32" i="51"/>
  <c r="V30" i="51"/>
  <c r="O30" i="51"/>
  <c r="N30" i="51"/>
  <c r="M30" i="51"/>
  <c r="S30" i="51" s="1"/>
  <c r="L30" i="51"/>
  <c r="R30" i="51" s="1"/>
  <c r="K30" i="51"/>
  <c r="J30" i="51"/>
  <c r="I30" i="51"/>
  <c r="H30" i="51"/>
  <c r="G30" i="51"/>
  <c r="F30" i="51"/>
  <c r="C30" i="51"/>
  <c r="B30" i="51"/>
  <c r="E30" i="51" s="1"/>
  <c r="S29" i="51"/>
  <c r="R29" i="51"/>
  <c r="Q29" i="51"/>
  <c r="P29" i="51"/>
  <c r="E29" i="51"/>
  <c r="S28" i="51"/>
  <c r="R28" i="51"/>
  <c r="Q28" i="51"/>
  <c r="P28" i="51"/>
  <c r="E28" i="51"/>
  <c r="U28" i="51" s="1"/>
  <c r="S27" i="51"/>
  <c r="R27" i="51"/>
  <c r="Q27" i="51"/>
  <c r="P27" i="51"/>
  <c r="E27" i="51"/>
  <c r="U27" i="51" s="1"/>
  <c r="S26" i="51"/>
  <c r="R26" i="51"/>
  <c r="Q26" i="51"/>
  <c r="P26" i="51"/>
  <c r="E26" i="51"/>
  <c r="V24" i="51"/>
  <c r="O24" i="51"/>
  <c r="N24" i="51"/>
  <c r="M24" i="51"/>
  <c r="S24" i="51" s="1"/>
  <c r="L24" i="51"/>
  <c r="R24" i="51" s="1"/>
  <c r="K24" i="51"/>
  <c r="J24" i="51"/>
  <c r="I24" i="51"/>
  <c r="H24" i="51"/>
  <c r="P24" i="51" s="1"/>
  <c r="G24" i="51"/>
  <c r="F24" i="51"/>
  <c r="C24" i="51"/>
  <c r="B24" i="51"/>
  <c r="E24" i="51" s="1"/>
  <c r="S23" i="51"/>
  <c r="R23" i="51"/>
  <c r="Q23" i="51"/>
  <c r="P23" i="51"/>
  <c r="E23" i="51"/>
  <c r="U23" i="51" s="1"/>
  <c r="S22" i="51"/>
  <c r="R22" i="51"/>
  <c r="Q22" i="51"/>
  <c r="P22" i="51"/>
  <c r="E22" i="51"/>
  <c r="U21" i="51"/>
  <c r="S21" i="51"/>
  <c r="R21" i="51"/>
  <c r="Q21" i="51"/>
  <c r="P21" i="51"/>
  <c r="E21" i="51"/>
  <c r="T21" i="51" s="1"/>
  <c r="U20" i="51"/>
  <c r="T20" i="51"/>
  <c r="S20" i="51"/>
  <c r="R20" i="51"/>
  <c r="Q20" i="51"/>
  <c r="P20" i="51"/>
  <c r="E20" i="51"/>
  <c r="U19" i="51"/>
  <c r="T19" i="51"/>
  <c r="S19" i="51"/>
  <c r="R19" i="51"/>
  <c r="Q19" i="51"/>
  <c r="P19" i="51"/>
  <c r="E19" i="51"/>
  <c r="S18" i="51"/>
  <c r="R18" i="51"/>
  <c r="Q18" i="51"/>
  <c r="P18" i="51"/>
  <c r="E18" i="51"/>
  <c r="U17" i="51"/>
  <c r="S17" i="51"/>
  <c r="R17" i="51"/>
  <c r="Q17" i="51"/>
  <c r="P17" i="51"/>
  <c r="E17" i="51"/>
  <c r="T17" i="51" s="1"/>
  <c r="V15" i="51"/>
  <c r="O15" i="51"/>
  <c r="S15" i="51" s="1"/>
  <c r="N15" i="51"/>
  <c r="M15" i="51"/>
  <c r="L15" i="51"/>
  <c r="K15" i="51"/>
  <c r="J15" i="51"/>
  <c r="I15" i="51"/>
  <c r="H15" i="51"/>
  <c r="G15" i="51"/>
  <c r="F15" i="51"/>
  <c r="C15" i="51"/>
  <c r="B15" i="51"/>
  <c r="E15" i="51" s="1"/>
  <c r="S14" i="51"/>
  <c r="R14" i="51"/>
  <c r="Q14" i="51"/>
  <c r="P14" i="51"/>
  <c r="E14" i="51"/>
  <c r="S13" i="51"/>
  <c r="R13" i="51"/>
  <c r="Q13" i="51"/>
  <c r="P13" i="51"/>
  <c r="E13" i="51"/>
  <c r="S12" i="51"/>
  <c r="R12" i="51"/>
  <c r="Q12" i="51"/>
  <c r="P12" i="51"/>
  <c r="E12" i="51"/>
  <c r="U12" i="51" s="1"/>
  <c r="S11" i="51"/>
  <c r="R11" i="51"/>
  <c r="Q11" i="51"/>
  <c r="P11" i="51"/>
  <c r="E11" i="51"/>
  <c r="U11" i="51" s="1"/>
  <c r="S10" i="51"/>
  <c r="R10" i="51"/>
  <c r="Q10" i="51"/>
  <c r="P10" i="51"/>
  <c r="E10" i="51"/>
  <c r="U9" i="51"/>
  <c r="S9" i="51"/>
  <c r="R9" i="51"/>
  <c r="Q9" i="51"/>
  <c r="P9" i="51"/>
  <c r="E9" i="51"/>
  <c r="T9" i="51" s="1"/>
  <c r="U94" i="50"/>
  <c r="T94" i="50"/>
  <c r="S94" i="50"/>
  <c r="R94" i="50"/>
  <c r="Q94" i="50"/>
  <c r="P94" i="50"/>
  <c r="E94" i="50"/>
  <c r="U93" i="50"/>
  <c r="T93" i="50"/>
  <c r="S93" i="50"/>
  <c r="R93" i="50"/>
  <c r="Q93" i="50"/>
  <c r="P93" i="50"/>
  <c r="E93" i="50"/>
  <c r="S92" i="50"/>
  <c r="R92" i="50"/>
  <c r="Q92" i="50"/>
  <c r="P92" i="50"/>
  <c r="E92" i="50"/>
  <c r="U91" i="50"/>
  <c r="S91" i="50"/>
  <c r="R91" i="50"/>
  <c r="Q91" i="50"/>
  <c r="P91" i="50"/>
  <c r="E91" i="50"/>
  <c r="T91" i="50" s="1"/>
  <c r="S90" i="50"/>
  <c r="R90" i="50"/>
  <c r="Q90" i="50"/>
  <c r="P90" i="50"/>
  <c r="E90" i="50"/>
  <c r="U90" i="50" s="1"/>
  <c r="S89" i="50"/>
  <c r="R89" i="50"/>
  <c r="Q89" i="50"/>
  <c r="P89" i="50"/>
  <c r="E89" i="50"/>
  <c r="U89" i="50" s="1"/>
  <c r="S88" i="50"/>
  <c r="R88" i="50"/>
  <c r="Q88" i="50"/>
  <c r="P88" i="50"/>
  <c r="E88" i="50"/>
  <c r="U87" i="50"/>
  <c r="S87" i="50"/>
  <c r="R87" i="50"/>
  <c r="Q87" i="50"/>
  <c r="P87" i="50"/>
  <c r="E87" i="50"/>
  <c r="T87" i="50" s="1"/>
  <c r="V73" i="50"/>
  <c r="O73" i="50"/>
  <c r="N73" i="50"/>
  <c r="M73" i="50"/>
  <c r="S73" i="50" s="1"/>
  <c r="L73" i="50"/>
  <c r="R73" i="50" s="1"/>
  <c r="K73" i="50"/>
  <c r="J73" i="50"/>
  <c r="I73" i="50"/>
  <c r="H73" i="50"/>
  <c r="G73" i="50"/>
  <c r="F73" i="50"/>
  <c r="C73" i="50"/>
  <c r="B73" i="50"/>
  <c r="E73" i="50" s="1"/>
  <c r="V72" i="50"/>
  <c r="O72" i="50"/>
  <c r="N72" i="50"/>
  <c r="M72" i="50"/>
  <c r="S72" i="50" s="1"/>
  <c r="L72" i="50"/>
  <c r="R72" i="50" s="1"/>
  <c r="K72" i="50"/>
  <c r="J72" i="50"/>
  <c r="I72" i="50"/>
  <c r="Q72" i="50" s="1"/>
  <c r="H72" i="50"/>
  <c r="P72" i="50" s="1"/>
  <c r="G72" i="50"/>
  <c r="F72" i="50"/>
  <c r="C72" i="50"/>
  <c r="B72" i="50"/>
  <c r="E72" i="50" s="1"/>
  <c r="V71" i="50"/>
  <c r="O71" i="50"/>
  <c r="S71" i="50" s="1"/>
  <c r="N71" i="50"/>
  <c r="M71" i="50"/>
  <c r="L71" i="50"/>
  <c r="K71" i="50"/>
  <c r="J71" i="50"/>
  <c r="I71" i="50"/>
  <c r="H71" i="50"/>
  <c r="G71" i="50"/>
  <c r="F71" i="50"/>
  <c r="C71" i="50"/>
  <c r="B71" i="50"/>
  <c r="E71" i="50" s="1"/>
  <c r="S70" i="50"/>
  <c r="R70" i="50"/>
  <c r="Q70" i="50"/>
  <c r="P70" i="50"/>
  <c r="E70" i="50"/>
  <c r="S69" i="50"/>
  <c r="R69" i="50"/>
  <c r="Q69" i="50"/>
  <c r="P69" i="50"/>
  <c r="E69" i="50"/>
  <c r="T69" i="50" s="1"/>
  <c r="V67" i="50"/>
  <c r="O67" i="50"/>
  <c r="N67" i="50"/>
  <c r="M67" i="50"/>
  <c r="L67" i="50"/>
  <c r="K67" i="50"/>
  <c r="J67" i="50"/>
  <c r="I67" i="50"/>
  <c r="H67" i="50"/>
  <c r="G67" i="50"/>
  <c r="F67" i="50"/>
  <c r="C67" i="50"/>
  <c r="B67" i="50"/>
  <c r="V66" i="50"/>
  <c r="R66" i="50"/>
  <c r="O66" i="50"/>
  <c r="N66" i="50"/>
  <c r="M66" i="50"/>
  <c r="S66" i="50" s="1"/>
  <c r="L66" i="50"/>
  <c r="K66" i="50"/>
  <c r="J66" i="50"/>
  <c r="I66" i="50"/>
  <c r="H66" i="50"/>
  <c r="G66" i="50"/>
  <c r="F66" i="50"/>
  <c r="C66" i="50"/>
  <c r="B66" i="50"/>
  <c r="S65" i="50"/>
  <c r="R65" i="50"/>
  <c r="Q65" i="50"/>
  <c r="P65" i="50"/>
  <c r="E65" i="50"/>
  <c r="S64" i="50"/>
  <c r="R64" i="50"/>
  <c r="Q64" i="50"/>
  <c r="P64" i="50"/>
  <c r="E64" i="50"/>
  <c r="T63" i="50"/>
  <c r="S63" i="50"/>
  <c r="R63" i="50"/>
  <c r="Q63" i="50"/>
  <c r="P63" i="50"/>
  <c r="E63" i="50"/>
  <c r="U63" i="50" s="1"/>
  <c r="U62" i="50"/>
  <c r="S62" i="50"/>
  <c r="R62" i="50"/>
  <c r="Q62" i="50"/>
  <c r="P62" i="50"/>
  <c r="E62" i="50"/>
  <c r="T62" i="50" s="1"/>
  <c r="S61" i="50"/>
  <c r="R61" i="50"/>
  <c r="Q61" i="50"/>
  <c r="P61" i="50"/>
  <c r="E61" i="50"/>
  <c r="V59" i="50"/>
  <c r="O59" i="50"/>
  <c r="N59" i="50"/>
  <c r="M59" i="50"/>
  <c r="S59" i="50" s="1"/>
  <c r="L59" i="50"/>
  <c r="R59" i="50" s="1"/>
  <c r="K59" i="50"/>
  <c r="J59" i="50"/>
  <c r="I59" i="50"/>
  <c r="H59" i="50"/>
  <c r="G59" i="50"/>
  <c r="F59" i="50"/>
  <c r="C59" i="50"/>
  <c r="B59" i="50"/>
  <c r="E59" i="50" s="1"/>
  <c r="U58" i="50"/>
  <c r="S58" i="50"/>
  <c r="R58" i="50"/>
  <c r="Q58" i="50"/>
  <c r="P58" i="50"/>
  <c r="E58" i="50"/>
  <c r="T58" i="50" s="1"/>
  <c r="S57" i="50"/>
  <c r="R57" i="50"/>
  <c r="Q57" i="50"/>
  <c r="P57" i="50"/>
  <c r="E57" i="50"/>
  <c r="U57" i="50" s="1"/>
  <c r="S56" i="50"/>
  <c r="R56" i="50"/>
  <c r="Q56" i="50"/>
  <c r="P56" i="50"/>
  <c r="E56" i="50"/>
  <c r="U56" i="50" s="1"/>
  <c r="S55" i="50"/>
  <c r="R55" i="50"/>
  <c r="Q55" i="50"/>
  <c r="P55" i="50"/>
  <c r="E55" i="50"/>
  <c r="V53" i="50"/>
  <c r="O53" i="50"/>
  <c r="N53" i="50"/>
  <c r="M53" i="50"/>
  <c r="S53" i="50" s="1"/>
  <c r="L53" i="50"/>
  <c r="R53" i="50" s="1"/>
  <c r="K53" i="50"/>
  <c r="J53" i="50"/>
  <c r="I53" i="50"/>
  <c r="H53" i="50"/>
  <c r="G53" i="50"/>
  <c r="F53" i="50"/>
  <c r="C53" i="50"/>
  <c r="B53" i="50"/>
  <c r="S52" i="50"/>
  <c r="R52" i="50"/>
  <c r="Q52" i="50"/>
  <c r="P52" i="50"/>
  <c r="E52" i="50"/>
  <c r="U52" i="50" s="1"/>
  <c r="S51" i="50"/>
  <c r="R51" i="50"/>
  <c r="Q51" i="50"/>
  <c r="P51" i="50"/>
  <c r="E51" i="50"/>
  <c r="S50" i="50"/>
  <c r="R50" i="50"/>
  <c r="Q50" i="50"/>
  <c r="P50" i="50"/>
  <c r="E50" i="50"/>
  <c r="U49" i="50"/>
  <c r="S49" i="50"/>
  <c r="R49" i="50"/>
  <c r="Q49" i="50"/>
  <c r="P49" i="50"/>
  <c r="E49" i="50"/>
  <c r="T49" i="50" s="1"/>
  <c r="U48" i="50"/>
  <c r="T48" i="50"/>
  <c r="S48" i="50"/>
  <c r="R48" i="50"/>
  <c r="Q48" i="50"/>
  <c r="P48" i="50"/>
  <c r="E48" i="50"/>
  <c r="T47" i="50"/>
  <c r="S47" i="50"/>
  <c r="R47" i="50"/>
  <c r="Q47" i="50"/>
  <c r="P47" i="50"/>
  <c r="E47" i="50"/>
  <c r="U47" i="50" s="1"/>
  <c r="U46" i="50"/>
  <c r="S46" i="50"/>
  <c r="R46" i="50"/>
  <c r="Q46" i="50"/>
  <c r="P46" i="50"/>
  <c r="E46" i="50"/>
  <c r="T46" i="50" s="1"/>
  <c r="S45" i="50"/>
  <c r="R45" i="50"/>
  <c r="Q45" i="50"/>
  <c r="P45" i="50"/>
  <c r="E45" i="50"/>
  <c r="U45" i="50" s="1"/>
  <c r="S44" i="50"/>
  <c r="R44" i="50"/>
  <c r="Q44" i="50"/>
  <c r="P44" i="50"/>
  <c r="E44" i="50"/>
  <c r="U44" i="50" s="1"/>
  <c r="S43" i="50"/>
  <c r="R43" i="50"/>
  <c r="Q43" i="50"/>
  <c r="P43" i="50"/>
  <c r="E43" i="50"/>
  <c r="S42" i="50"/>
  <c r="R42" i="50"/>
  <c r="Q42" i="50"/>
  <c r="P42" i="50"/>
  <c r="E42" i="50"/>
  <c r="V40" i="50"/>
  <c r="S40" i="50"/>
  <c r="O40" i="50"/>
  <c r="N40" i="50"/>
  <c r="M40" i="50"/>
  <c r="L40" i="50"/>
  <c r="R40" i="50" s="1"/>
  <c r="K40" i="50"/>
  <c r="J40" i="50"/>
  <c r="I40" i="50"/>
  <c r="Q40" i="50" s="1"/>
  <c r="H40" i="50"/>
  <c r="G40" i="50"/>
  <c r="F40" i="50"/>
  <c r="C40" i="50"/>
  <c r="B40" i="50"/>
  <c r="S39" i="50"/>
  <c r="R39" i="50"/>
  <c r="Q39" i="50"/>
  <c r="P39" i="50"/>
  <c r="E39" i="50"/>
  <c r="S38" i="50"/>
  <c r="R38" i="50"/>
  <c r="Q38" i="50"/>
  <c r="P38" i="50"/>
  <c r="E38" i="50"/>
  <c r="S37" i="50"/>
  <c r="R37" i="50"/>
  <c r="Q37" i="50"/>
  <c r="P37" i="50"/>
  <c r="E37" i="50"/>
  <c r="U36" i="50"/>
  <c r="T36" i="50"/>
  <c r="S36" i="50"/>
  <c r="R36" i="50"/>
  <c r="Q36" i="50"/>
  <c r="P36" i="50"/>
  <c r="E36" i="50"/>
  <c r="T35" i="50"/>
  <c r="S35" i="50"/>
  <c r="R35" i="50"/>
  <c r="Q35" i="50"/>
  <c r="P35" i="50"/>
  <c r="E35" i="50"/>
  <c r="U35" i="50" s="1"/>
  <c r="V33" i="50"/>
  <c r="R33" i="50"/>
  <c r="Q33" i="50"/>
  <c r="O33" i="50"/>
  <c r="N33" i="50"/>
  <c r="M33" i="50"/>
  <c r="S33" i="50" s="1"/>
  <c r="L33" i="50"/>
  <c r="K33" i="50"/>
  <c r="J33" i="50"/>
  <c r="I33" i="50"/>
  <c r="H33" i="50"/>
  <c r="P33" i="50" s="1"/>
  <c r="G33" i="50"/>
  <c r="F33" i="50"/>
  <c r="C33" i="50"/>
  <c r="E33" i="50" s="1"/>
  <c r="B33" i="50"/>
  <c r="S32" i="50"/>
  <c r="R32" i="50"/>
  <c r="Q32" i="50"/>
  <c r="U32" i="50" s="1"/>
  <c r="P32" i="50"/>
  <c r="T32" i="50" s="1"/>
  <c r="E32" i="50"/>
  <c r="V30" i="50"/>
  <c r="O30" i="50"/>
  <c r="N30" i="50"/>
  <c r="M30" i="50"/>
  <c r="S30" i="50" s="1"/>
  <c r="L30" i="50"/>
  <c r="R30" i="50" s="1"/>
  <c r="K30" i="50"/>
  <c r="J30" i="50"/>
  <c r="I30" i="50"/>
  <c r="H30" i="50"/>
  <c r="G30" i="50"/>
  <c r="F30" i="50"/>
  <c r="C30" i="50"/>
  <c r="B30" i="50"/>
  <c r="S29" i="50"/>
  <c r="R29" i="50"/>
  <c r="Q29" i="50"/>
  <c r="P29" i="50"/>
  <c r="E29" i="50"/>
  <c r="S28" i="50"/>
  <c r="R28" i="50"/>
  <c r="Q28" i="50"/>
  <c r="P28" i="50"/>
  <c r="E28" i="50"/>
  <c r="T27" i="50"/>
  <c r="S27" i="50"/>
  <c r="R27" i="50"/>
  <c r="Q27" i="50"/>
  <c r="P27" i="50"/>
  <c r="E27" i="50"/>
  <c r="U27" i="50" s="1"/>
  <c r="U26" i="50"/>
  <c r="S26" i="50"/>
  <c r="R26" i="50"/>
  <c r="Q26" i="50"/>
  <c r="P26" i="50"/>
  <c r="E26" i="50"/>
  <c r="T26" i="50" s="1"/>
  <c r="V24" i="50"/>
  <c r="O24" i="50"/>
  <c r="N24" i="50"/>
  <c r="M24" i="50"/>
  <c r="L24" i="50"/>
  <c r="R24" i="50" s="1"/>
  <c r="K24" i="50"/>
  <c r="J24" i="50"/>
  <c r="I24" i="50"/>
  <c r="H24" i="50"/>
  <c r="G24" i="50"/>
  <c r="F24" i="50"/>
  <c r="C24" i="50"/>
  <c r="B24" i="50"/>
  <c r="T23" i="50"/>
  <c r="S23" i="50"/>
  <c r="R23" i="50"/>
  <c r="Q23" i="50"/>
  <c r="P23" i="50"/>
  <c r="E23" i="50"/>
  <c r="U23" i="50" s="1"/>
  <c r="U22" i="50"/>
  <c r="S22" i="50"/>
  <c r="R22" i="50"/>
  <c r="Q22" i="50"/>
  <c r="P22" i="50"/>
  <c r="E22" i="50"/>
  <c r="T22" i="50" s="1"/>
  <c r="S21" i="50"/>
  <c r="R21" i="50"/>
  <c r="Q21" i="50"/>
  <c r="P21" i="50"/>
  <c r="E21" i="50"/>
  <c r="S20" i="50"/>
  <c r="R20" i="50"/>
  <c r="Q20" i="50"/>
  <c r="P20" i="50"/>
  <c r="E20" i="50"/>
  <c r="U20" i="50" s="1"/>
  <c r="S19" i="50"/>
  <c r="R19" i="50"/>
  <c r="Q19" i="50"/>
  <c r="P19" i="50"/>
  <c r="E19" i="50"/>
  <c r="S18" i="50"/>
  <c r="R18" i="50"/>
  <c r="Q18" i="50"/>
  <c r="P18" i="50"/>
  <c r="E18" i="50"/>
  <c r="S17" i="50"/>
  <c r="R17" i="50"/>
  <c r="Q17" i="50"/>
  <c r="P17" i="50"/>
  <c r="E17" i="50"/>
  <c r="V15" i="50"/>
  <c r="O15" i="50"/>
  <c r="N15" i="50"/>
  <c r="M15" i="50"/>
  <c r="S15" i="50" s="1"/>
  <c r="L15" i="50"/>
  <c r="R15" i="50" s="1"/>
  <c r="K15" i="50"/>
  <c r="J15" i="50"/>
  <c r="I15" i="50"/>
  <c r="H15" i="50"/>
  <c r="G15" i="50"/>
  <c r="F15" i="50"/>
  <c r="C15" i="50"/>
  <c r="B15" i="50"/>
  <c r="E15" i="50" s="1"/>
  <c r="U14" i="50"/>
  <c r="S14" i="50"/>
  <c r="R14" i="50"/>
  <c r="Q14" i="50"/>
  <c r="P14" i="50"/>
  <c r="E14" i="50"/>
  <c r="T14" i="50" s="1"/>
  <c r="T13" i="50"/>
  <c r="S13" i="50"/>
  <c r="R13" i="50"/>
  <c r="Q13" i="50"/>
  <c r="P13" i="50"/>
  <c r="E13" i="50"/>
  <c r="U13" i="50" s="1"/>
  <c r="U12" i="50"/>
  <c r="T12" i="50"/>
  <c r="S12" i="50"/>
  <c r="R12" i="50"/>
  <c r="Q12" i="50"/>
  <c r="P12" i="50"/>
  <c r="E12" i="50"/>
  <c r="S11" i="50"/>
  <c r="R11" i="50"/>
  <c r="Q11" i="50"/>
  <c r="P11" i="50"/>
  <c r="E11" i="50"/>
  <c r="S10" i="50"/>
  <c r="R10" i="50"/>
  <c r="Q10" i="50"/>
  <c r="U10" i="50" s="1"/>
  <c r="P10" i="50"/>
  <c r="E10" i="50"/>
  <c r="T10" i="50" s="1"/>
  <c r="S9" i="50"/>
  <c r="R9" i="50"/>
  <c r="Q9" i="50"/>
  <c r="P9" i="50"/>
  <c r="E9" i="50"/>
  <c r="S94" i="49"/>
  <c r="R94" i="49"/>
  <c r="Q94" i="49"/>
  <c r="P94" i="49"/>
  <c r="E94" i="49"/>
  <c r="U94" i="49" s="1"/>
  <c r="S93" i="49"/>
  <c r="R93" i="49"/>
  <c r="Q93" i="49"/>
  <c r="P93" i="49"/>
  <c r="E93" i="49"/>
  <c r="U92" i="49"/>
  <c r="S92" i="49"/>
  <c r="R92" i="49"/>
  <c r="Q92" i="49"/>
  <c r="P92" i="49"/>
  <c r="E92" i="49"/>
  <c r="T92" i="49" s="1"/>
  <c r="U91" i="49"/>
  <c r="T91" i="49"/>
  <c r="S91" i="49"/>
  <c r="R91" i="49"/>
  <c r="Q91" i="49"/>
  <c r="P91" i="49"/>
  <c r="E91" i="49"/>
  <c r="S90" i="49"/>
  <c r="R90" i="49"/>
  <c r="Q90" i="49"/>
  <c r="P90" i="49"/>
  <c r="E90" i="49"/>
  <c r="S89" i="49"/>
  <c r="R89" i="49"/>
  <c r="Q89" i="49"/>
  <c r="P89" i="49"/>
  <c r="E89" i="49"/>
  <c r="U88" i="49"/>
  <c r="S88" i="49"/>
  <c r="R88" i="49"/>
  <c r="Q88" i="49"/>
  <c r="P88" i="49"/>
  <c r="E88" i="49"/>
  <c r="T88" i="49" s="1"/>
  <c r="S87" i="49"/>
  <c r="R87" i="49"/>
  <c r="Q87" i="49"/>
  <c r="P87" i="49"/>
  <c r="E87" i="49"/>
  <c r="U87" i="49" s="1"/>
  <c r="V73" i="49"/>
  <c r="O73" i="49"/>
  <c r="N73" i="49"/>
  <c r="M73" i="49"/>
  <c r="L73" i="49"/>
  <c r="K73" i="49"/>
  <c r="J73" i="49"/>
  <c r="I73" i="49"/>
  <c r="H73" i="49"/>
  <c r="G73" i="49"/>
  <c r="F73" i="49"/>
  <c r="C73" i="49"/>
  <c r="B73" i="49"/>
  <c r="V72" i="49"/>
  <c r="R72" i="49"/>
  <c r="O72" i="49"/>
  <c r="N72" i="49"/>
  <c r="M72" i="49"/>
  <c r="S72" i="49" s="1"/>
  <c r="L72" i="49"/>
  <c r="K72" i="49"/>
  <c r="J72" i="49"/>
  <c r="I72" i="49"/>
  <c r="Q72" i="49" s="1"/>
  <c r="H72" i="49"/>
  <c r="P72" i="49" s="1"/>
  <c r="G72" i="49"/>
  <c r="F72" i="49"/>
  <c r="C72" i="49"/>
  <c r="E72" i="49" s="1"/>
  <c r="B72" i="49"/>
  <c r="V71" i="49"/>
  <c r="R71" i="49"/>
  <c r="O71" i="49"/>
  <c r="S71" i="49" s="1"/>
  <c r="N71" i="49"/>
  <c r="M71" i="49"/>
  <c r="L71" i="49"/>
  <c r="K71" i="49"/>
  <c r="J71" i="49"/>
  <c r="I71" i="49"/>
  <c r="H71" i="49"/>
  <c r="P71" i="49" s="1"/>
  <c r="G71" i="49"/>
  <c r="F71" i="49"/>
  <c r="C71" i="49"/>
  <c r="B71" i="49"/>
  <c r="E71" i="49" s="1"/>
  <c r="S70" i="49"/>
  <c r="R70" i="49"/>
  <c r="Q70" i="49"/>
  <c r="P70" i="49"/>
  <c r="E70" i="49"/>
  <c r="T70" i="49" s="1"/>
  <c r="S69" i="49"/>
  <c r="R69" i="49"/>
  <c r="Q69" i="49"/>
  <c r="P69" i="49"/>
  <c r="E69" i="49"/>
  <c r="V67" i="49"/>
  <c r="O67" i="49"/>
  <c r="N67" i="49"/>
  <c r="M67" i="49"/>
  <c r="L67" i="49"/>
  <c r="K67" i="49"/>
  <c r="J67" i="49"/>
  <c r="I67" i="49"/>
  <c r="H67" i="49"/>
  <c r="G67" i="49"/>
  <c r="F67" i="49"/>
  <c r="C67" i="49"/>
  <c r="B67" i="49"/>
  <c r="E67" i="49" s="1"/>
  <c r="V66" i="49"/>
  <c r="O66" i="49"/>
  <c r="N66" i="49"/>
  <c r="M66" i="49"/>
  <c r="S66" i="49" s="1"/>
  <c r="L66" i="49"/>
  <c r="R66" i="49" s="1"/>
  <c r="K66" i="49"/>
  <c r="J66" i="49"/>
  <c r="I66" i="49"/>
  <c r="H66" i="49"/>
  <c r="G66" i="49"/>
  <c r="F66" i="49"/>
  <c r="C66" i="49"/>
  <c r="B66" i="49"/>
  <c r="E66" i="49" s="1"/>
  <c r="S65" i="49"/>
  <c r="R65" i="49"/>
  <c r="Q65" i="49"/>
  <c r="P65" i="49"/>
  <c r="E65" i="49"/>
  <c r="U65" i="49" s="1"/>
  <c r="S64" i="49"/>
  <c r="R64" i="49"/>
  <c r="Q64" i="49"/>
  <c r="P64" i="49"/>
  <c r="E64" i="49"/>
  <c r="U63" i="49"/>
  <c r="S63" i="49"/>
  <c r="R63" i="49"/>
  <c r="Q63" i="49"/>
  <c r="P63" i="49"/>
  <c r="E63" i="49"/>
  <c r="T63" i="49" s="1"/>
  <c r="T62" i="49"/>
  <c r="S62" i="49"/>
  <c r="R62" i="49"/>
  <c r="Q62" i="49"/>
  <c r="P62" i="49"/>
  <c r="E62" i="49"/>
  <c r="U62" i="49" s="1"/>
  <c r="U61" i="49"/>
  <c r="S61" i="49"/>
  <c r="R61" i="49"/>
  <c r="Q61" i="49"/>
  <c r="P61" i="49"/>
  <c r="E61" i="49"/>
  <c r="T61" i="49" s="1"/>
  <c r="V59" i="49"/>
  <c r="O59" i="49"/>
  <c r="N59" i="49"/>
  <c r="M59" i="49"/>
  <c r="S59" i="49" s="1"/>
  <c r="L59" i="49"/>
  <c r="R59" i="49" s="1"/>
  <c r="K59" i="49"/>
  <c r="J59" i="49"/>
  <c r="I59" i="49"/>
  <c r="H59" i="49"/>
  <c r="G59" i="49"/>
  <c r="F59" i="49"/>
  <c r="C59" i="49"/>
  <c r="B59" i="49"/>
  <c r="E59" i="49" s="1"/>
  <c r="S58" i="49"/>
  <c r="R58" i="49"/>
  <c r="Q58" i="49"/>
  <c r="P58" i="49"/>
  <c r="E58" i="49"/>
  <c r="T58" i="49" s="1"/>
  <c r="U57" i="49"/>
  <c r="S57" i="49"/>
  <c r="R57" i="49"/>
  <c r="Q57" i="49"/>
  <c r="P57" i="49"/>
  <c r="E57" i="49"/>
  <c r="T57" i="49" s="1"/>
  <c r="T56" i="49"/>
  <c r="S56" i="49"/>
  <c r="R56" i="49"/>
  <c r="Q56" i="49"/>
  <c r="P56" i="49"/>
  <c r="E56" i="49"/>
  <c r="U56" i="49" s="1"/>
  <c r="S55" i="49"/>
  <c r="R55" i="49"/>
  <c r="Q55" i="49"/>
  <c r="P55" i="49"/>
  <c r="E55" i="49"/>
  <c r="V53" i="49"/>
  <c r="O53" i="49"/>
  <c r="N53" i="49"/>
  <c r="M53" i="49"/>
  <c r="S53" i="49" s="1"/>
  <c r="L53" i="49"/>
  <c r="R53" i="49" s="1"/>
  <c r="K53" i="49"/>
  <c r="J53" i="49"/>
  <c r="I53" i="49"/>
  <c r="H53" i="49"/>
  <c r="G53" i="49"/>
  <c r="F53" i="49"/>
  <c r="C53" i="49"/>
  <c r="B53" i="49"/>
  <c r="T52" i="49"/>
  <c r="S52" i="49"/>
  <c r="R52" i="49"/>
  <c r="Q52" i="49"/>
  <c r="P52" i="49"/>
  <c r="E52" i="49"/>
  <c r="U52" i="49" s="1"/>
  <c r="S51" i="49"/>
  <c r="R51" i="49"/>
  <c r="Q51" i="49"/>
  <c r="P51" i="49"/>
  <c r="E51" i="49"/>
  <c r="T51" i="49" s="1"/>
  <c r="S50" i="49"/>
  <c r="R50" i="49"/>
  <c r="Q50" i="49"/>
  <c r="P50" i="49"/>
  <c r="E50" i="49"/>
  <c r="U50" i="49" s="1"/>
  <c r="S49" i="49"/>
  <c r="R49" i="49"/>
  <c r="Q49" i="49"/>
  <c r="P49" i="49"/>
  <c r="E49" i="49"/>
  <c r="U49" i="49" s="1"/>
  <c r="S48" i="49"/>
  <c r="R48" i="49"/>
  <c r="Q48" i="49"/>
  <c r="P48" i="49"/>
  <c r="E48" i="49"/>
  <c r="S47" i="49"/>
  <c r="R47" i="49"/>
  <c r="Q47" i="49"/>
  <c r="P47" i="49"/>
  <c r="E47" i="49"/>
  <c r="T47" i="49" s="1"/>
  <c r="U46" i="49"/>
  <c r="T46" i="49"/>
  <c r="S46" i="49"/>
  <c r="R46" i="49"/>
  <c r="Q46" i="49"/>
  <c r="P46" i="49"/>
  <c r="E46" i="49"/>
  <c r="T45" i="49"/>
  <c r="S45" i="49"/>
  <c r="R45" i="49"/>
  <c r="Q45" i="49"/>
  <c r="P45" i="49"/>
  <c r="E45" i="49"/>
  <c r="U45" i="49" s="1"/>
  <c r="S44" i="49"/>
  <c r="R44" i="49"/>
  <c r="Q44" i="49"/>
  <c r="P44" i="49"/>
  <c r="E44" i="49"/>
  <c r="U44" i="49" s="1"/>
  <c r="S43" i="49"/>
  <c r="R43" i="49"/>
  <c r="Q43" i="49"/>
  <c r="P43" i="49"/>
  <c r="E43" i="49"/>
  <c r="S42" i="49"/>
  <c r="R42" i="49"/>
  <c r="Q42" i="49"/>
  <c r="P42" i="49"/>
  <c r="E42" i="49"/>
  <c r="U42" i="49" s="1"/>
  <c r="V40" i="49"/>
  <c r="O40" i="49"/>
  <c r="N40" i="49"/>
  <c r="R40" i="49" s="1"/>
  <c r="M40" i="49"/>
  <c r="L40" i="49"/>
  <c r="K40" i="49"/>
  <c r="J40" i="49"/>
  <c r="I40" i="49"/>
  <c r="H40" i="49"/>
  <c r="G40" i="49"/>
  <c r="F40" i="49"/>
  <c r="E40" i="49"/>
  <c r="C40" i="49"/>
  <c r="B40" i="49"/>
  <c r="S39" i="49"/>
  <c r="R39" i="49"/>
  <c r="Q39" i="49"/>
  <c r="P39" i="49"/>
  <c r="E39" i="49"/>
  <c r="S38" i="49"/>
  <c r="R38" i="49"/>
  <c r="Q38" i="49"/>
  <c r="P38" i="49"/>
  <c r="E38" i="49"/>
  <c r="U38" i="49" s="1"/>
  <c r="S37" i="49"/>
  <c r="R37" i="49"/>
  <c r="Q37" i="49"/>
  <c r="P37" i="49"/>
  <c r="E37" i="49"/>
  <c r="U37" i="49" s="1"/>
  <c r="S36" i="49"/>
  <c r="R36" i="49"/>
  <c r="Q36" i="49"/>
  <c r="P36" i="49"/>
  <c r="E36" i="49"/>
  <c r="U35" i="49"/>
  <c r="S35" i="49"/>
  <c r="R35" i="49"/>
  <c r="Q35" i="49"/>
  <c r="P35" i="49"/>
  <c r="E35" i="49"/>
  <c r="T35" i="49" s="1"/>
  <c r="V33" i="49"/>
  <c r="O33" i="49"/>
  <c r="S33" i="49" s="1"/>
  <c r="N33" i="49"/>
  <c r="M33" i="49"/>
  <c r="L33" i="49"/>
  <c r="R33" i="49" s="1"/>
  <c r="K33" i="49"/>
  <c r="J33" i="49"/>
  <c r="I33" i="49"/>
  <c r="Q33" i="49" s="1"/>
  <c r="H33" i="49"/>
  <c r="P33" i="49" s="1"/>
  <c r="G33" i="49"/>
  <c r="F33" i="49"/>
  <c r="C33" i="49"/>
  <c r="B33" i="49"/>
  <c r="S32" i="49"/>
  <c r="R32" i="49"/>
  <c r="Q32" i="49"/>
  <c r="P32" i="49"/>
  <c r="E32" i="49"/>
  <c r="V30" i="49"/>
  <c r="O30" i="49"/>
  <c r="N30" i="49"/>
  <c r="M30" i="49"/>
  <c r="S30" i="49" s="1"/>
  <c r="L30" i="49"/>
  <c r="R30" i="49" s="1"/>
  <c r="K30" i="49"/>
  <c r="J30" i="49"/>
  <c r="I30" i="49"/>
  <c r="H30" i="49"/>
  <c r="G30" i="49"/>
  <c r="F30" i="49"/>
  <c r="C30" i="49"/>
  <c r="B30" i="49"/>
  <c r="E30" i="49" s="1"/>
  <c r="S29" i="49"/>
  <c r="R29" i="49"/>
  <c r="Q29" i="49"/>
  <c r="P29" i="49"/>
  <c r="E29" i="49"/>
  <c r="U29" i="49" s="1"/>
  <c r="S28" i="49"/>
  <c r="R28" i="49"/>
  <c r="Q28" i="49"/>
  <c r="P28" i="49"/>
  <c r="E28" i="49"/>
  <c r="S27" i="49"/>
  <c r="R27" i="49"/>
  <c r="Q27" i="49"/>
  <c r="P27" i="49"/>
  <c r="E27" i="49"/>
  <c r="U26" i="49"/>
  <c r="T26" i="49"/>
  <c r="S26" i="49"/>
  <c r="R26" i="49"/>
  <c r="Q26" i="49"/>
  <c r="P26" i="49"/>
  <c r="E26" i="49"/>
  <c r="V24" i="49"/>
  <c r="S24" i="49"/>
  <c r="R24" i="49"/>
  <c r="O24" i="49"/>
  <c r="N24" i="49"/>
  <c r="M24" i="49"/>
  <c r="L24" i="49"/>
  <c r="K24" i="49"/>
  <c r="J24" i="49"/>
  <c r="I24" i="49"/>
  <c r="H24" i="49"/>
  <c r="P24" i="49" s="1"/>
  <c r="G24" i="49"/>
  <c r="F24" i="49"/>
  <c r="C24" i="49"/>
  <c r="B24" i="49"/>
  <c r="U23" i="49"/>
  <c r="S23" i="49"/>
  <c r="R23" i="49"/>
  <c r="Q23" i="49"/>
  <c r="P23" i="49"/>
  <c r="E23" i="49"/>
  <c r="T23" i="49" s="1"/>
  <c r="U22" i="49"/>
  <c r="S22" i="49"/>
  <c r="R22" i="49"/>
  <c r="Q22" i="49"/>
  <c r="P22" i="49"/>
  <c r="E22" i="49"/>
  <c r="T22" i="49" s="1"/>
  <c r="S21" i="49"/>
  <c r="R21" i="49"/>
  <c r="Q21" i="49"/>
  <c r="P21" i="49"/>
  <c r="E21" i="49"/>
  <c r="S20" i="49"/>
  <c r="R20" i="49"/>
  <c r="Q20" i="49"/>
  <c r="P20" i="49"/>
  <c r="E20" i="49"/>
  <c r="U19" i="49"/>
  <c r="S19" i="49"/>
  <c r="R19" i="49"/>
  <c r="Q19" i="49"/>
  <c r="P19" i="49"/>
  <c r="E19" i="49"/>
  <c r="T19" i="49" s="1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V15" i="49"/>
  <c r="O15" i="49"/>
  <c r="N15" i="49"/>
  <c r="M15" i="49"/>
  <c r="L15" i="49"/>
  <c r="K15" i="49"/>
  <c r="J15" i="49"/>
  <c r="I15" i="49"/>
  <c r="H15" i="49"/>
  <c r="P15" i="49" s="1"/>
  <c r="G15" i="49"/>
  <c r="F15" i="49"/>
  <c r="C15" i="49"/>
  <c r="E15" i="49" s="1"/>
  <c r="B15" i="49"/>
  <c r="S14" i="49"/>
  <c r="R14" i="49"/>
  <c r="Q14" i="49"/>
  <c r="P14" i="49"/>
  <c r="E14" i="49"/>
  <c r="U14" i="49" s="1"/>
  <c r="S13" i="49"/>
  <c r="R13" i="49"/>
  <c r="Q13" i="49"/>
  <c r="P13" i="49"/>
  <c r="E13" i="49"/>
  <c r="U13" i="49" s="1"/>
  <c r="S12" i="49"/>
  <c r="R12" i="49"/>
  <c r="Q12" i="49"/>
  <c r="P12" i="49"/>
  <c r="E12" i="49"/>
  <c r="S11" i="49"/>
  <c r="R11" i="49"/>
  <c r="Q11" i="49"/>
  <c r="P11" i="49"/>
  <c r="E11" i="49"/>
  <c r="T11" i="49" s="1"/>
  <c r="S10" i="49"/>
  <c r="R10" i="49"/>
  <c r="Q10" i="49"/>
  <c r="P10" i="49"/>
  <c r="E10" i="49"/>
  <c r="S9" i="49"/>
  <c r="R9" i="49"/>
  <c r="Q9" i="49"/>
  <c r="P9" i="49"/>
  <c r="E9" i="49"/>
  <c r="T94" i="48"/>
  <c r="S94" i="48"/>
  <c r="R94" i="48"/>
  <c r="Q94" i="48"/>
  <c r="P94" i="48"/>
  <c r="E94" i="48"/>
  <c r="U94" i="48" s="1"/>
  <c r="U93" i="48"/>
  <c r="S93" i="48"/>
  <c r="R93" i="48"/>
  <c r="Q93" i="48"/>
  <c r="P93" i="48"/>
  <c r="E93" i="48"/>
  <c r="T93" i="48" s="1"/>
  <c r="S92" i="48"/>
  <c r="R92" i="48"/>
  <c r="Q92" i="48"/>
  <c r="P92" i="48"/>
  <c r="E92" i="48"/>
  <c r="U92" i="48" s="1"/>
  <c r="S91" i="48"/>
  <c r="R91" i="48"/>
  <c r="Q91" i="48"/>
  <c r="P91" i="48"/>
  <c r="E91" i="48"/>
  <c r="U91" i="48" s="1"/>
  <c r="S90" i="48"/>
  <c r="R90" i="48"/>
  <c r="Q90" i="48"/>
  <c r="P90" i="48"/>
  <c r="E90" i="48"/>
  <c r="S89" i="48"/>
  <c r="R89" i="48"/>
  <c r="Q89" i="48"/>
  <c r="P89" i="48"/>
  <c r="E89" i="48"/>
  <c r="S88" i="48"/>
  <c r="R88" i="48"/>
  <c r="Q88" i="48"/>
  <c r="P88" i="48"/>
  <c r="E88" i="48"/>
  <c r="S87" i="48"/>
  <c r="R87" i="48"/>
  <c r="Q87" i="48"/>
  <c r="P87" i="48"/>
  <c r="E87" i="48"/>
  <c r="V73" i="48"/>
  <c r="O73" i="48"/>
  <c r="N73" i="48"/>
  <c r="M73" i="48"/>
  <c r="L73" i="48"/>
  <c r="R73" i="48" s="1"/>
  <c r="K73" i="48"/>
  <c r="J73" i="48"/>
  <c r="I73" i="48"/>
  <c r="H73" i="48"/>
  <c r="G73" i="48"/>
  <c r="F73" i="48"/>
  <c r="C73" i="48"/>
  <c r="B73" i="48"/>
  <c r="E73" i="48" s="1"/>
  <c r="V72" i="48"/>
  <c r="O72" i="48"/>
  <c r="N72" i="48"/>
  <c r="M72" i="48"/>
  <c r="L72" i="48"/>
  <c r="K72" i="48"/>
  <c r="J72" i="48"/>
  <c r="I72" i="48"/>
  <c r="H72" i="48"/>
  <c r="G72" i="48"/>
  <c r="F72" i="48"/>
  <c r="C72" i="48"/>
  <c r="B72" i="48"/>
  <c r="V71" i="48"/>
  <c r="O71" i="48"/>
  <c r="N71" i="48"/>
  <c r="M71" i="48"/>
  <c r="L71" i="48"/>
  <c r="K71" i="48"/>
  <c r="J71" i="48"/>
  <c r="I71" i="48"/>
  <c r="H71" i="48"/>
  <c r="G71" i="48"/>
  <c r="F71" i="48"/>
  <c r="C71" i="48"/>
  <c r="B71" i="48"/>
  <c r="E71" i="48" s="1"/>
  <c r="S70" i="48"/>
  <c r="R70" i="48"/>
  <c r="Q70" i="48"/>
  <c r="P70" i="48"/>
  <c r="E70" i="48"/>
  <c r="U70" i="48" s="1"/>
  <c r="S69" i="48"/>
  <c r="R69" i="48"/>
  <c r="Q69" i="48"/>
  <c r="P69" i="48"/>
  <c r="E69" i="48"/>
  <c r="V67" i="48"/>
  <c r="O67" i="48"/>
  <c r="N67" i="48"/>
  <c r="M67" i="48"/>
  <c r="L67" i="48"/>
  <c r="K67" i="48"/>
  <c r="J67" i="48"/>
  <c r="I67" i="48"/>
  <c r="H67" i="48"/>
  <c r="G67" i="48"/>
  <c r="F67" i="48"/>
  <c r="C67" i="48"/>
  <c r="B67" i="48"/>
  <c r="V66" i="48"/>
  <c r="S66" i="48"/>
  <c r="O66" i="48"/>
  <c r="N66" i="48"/>
  <c r="M66" i="48"/>
  <c r="L66" i="48"/>
  <c r="R66" i="48" s="1"/>
  <c r="K66" i="48"/>
  <c r="J66" i="48"/>
  <c r="I66" i="48"/>
  <c r="Q66" i="48" s="1"/>
  <c r="H66" i="48"/>
  <c r="P66" i="48" s="1"/>
  <c r="G66" i="48"/>
  <c r="F66" i="48"/>
  <c r="C66" i="48"/>
  <c r="B66" i="48"/>
  <c r="S65" i="48"/>
  <c r="R65" i="48"/>
  <c r="Q65" i="48"/>
  <c r="P65" i="48"/>
  <c r="E65" i="48"/>
  <c r="U65" i="48" s="1"/>
  <c r="S64" i="48"/>
  <c r="R64" i="48"/>
  <c r="Q64" i="48"/>
  <c r="P64" i="48"/>
  <c r="E64" i="48"/>
  <c r="S63" i="48"/>
  <c r="R63" i="48"/>
  <c r="Q63" i="48"/>
  <c r="P63" i="48"/>
  <c r="E63" i="48"/>
  <c r="U63" i="48" s="1"/>
  <c r="S62" i="48"/>
  <c r="R62" i="48"/>
  <c r="Q62" i="48"/>
  <c r="P62" i="48"/>
  <c r="E62" i="48"/>
  <c r="U62" i="48" s="1"/>
  <c r="S61" i="48"/>
  <c r="R61" i="48"/>
  <c r="Q61" i="48"/>
  <c r="P61" i="48"/>
  <c r="E61" i="48"/>
  <c r="V59" i="48"/>
  <c r="O59" i="48"/>
  <c r="N59" i="48"/>
  <c r="M59" i="48"/>
  <c r="S59" i="48" s="1"/>
  <c r="L59" i="48"/>
  <c r="R59" i="48" s="1"/>
  <c r="K59" i="48"/>
  <c r="J59" i="48"/>
  <c r="I59" i="48"/>
  <c r="H59" i="48"/>
  <c r="G59" i="48"/>
  <c r="F59" i="48"/>
  <c r="E59" i="48"/>
  <c r="C59" i="48"/>
  <c r="B59" i="48"/>
  <c r="S58" i="48"/>
  <c r="R58" i="48"/>
  <c r="Q58" i="48"/>
  <c r="P58" i="48"/>
  <c r="E58" i="48"/>
  <c r="U58" i="48" s="1"/>
  <c r="S57" i="48"/>
  <c r="R57" i="48"/>
  <c r="Q57" i="48"/>
  <c r="P57" i="48"/>
  <c r="E57" i="48"/>
  <c r="U56" i="48"/>
  <c r="S56" i="48"/>
  <c r="R56" i="48"/>
  <c r="Q56" i="48"/>
  <c r="P56" i="48"/>
  <c r="E56" i="48"/>
  <c r="T56" i="48" s="1"/>
  <c r="U55" i="48"/>
  <c r="T55" i="48"/>
  <c r="S55" i="48"/>
  <c r="R55" i="48"/>
  <c r="Q55" i="48"/>
  <c r="P55" i="48"/>
  <c r="E55" i="48"/>
  <c r="V53" i="48"/>
  <c r="S53" i="48"/>
  <c r="O53" i="48"/>
  <c r="N53" i="48"/>
  <c r="M53" i="48"/>
  <c r="L53" i="48"/>
  <c r="R53" i="48" s="1"/>
  <c r="K53" i="48"/>
  <c r="J53" i="48"/>
  <c r="I53" i="48"/>
  <c r="H53" i="48"/>
  <c r="G53" i="48"/>
  <c r="F53" i="48"/>
  <c r="C53" i="48"/>
  <c r="B53" i="48"/>
  <c r="E53" i="48" s="1"/>
  <c r="S52" i="48"/>
  <c r="R52" i="48"/>
  <c r="Q52" i="48"/>
  <c r="P52" i="48"/>
  <c r="E52" i="48"/>
  <c r="S51" i="48"/>
  <c r="R51" i="48"/>
  <c r="Q51" i="48"/>
  <c r="P51" i="48"/>
  <c r="E51" i="48"/>
  <c r="S50" i="48"/>
  <c r="R50" i="48"/>
  <c r="Q50" i="48"/>
  <c r="P50" i="48"/>
  <c r="E50" i="48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T48" i="48" s="1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S45" i="48"/>
  <c r="R45" i="48"/>
  <c r="Q45" i="48"/>
  <c r="P45" i="48"/>
  <c r="E45" i="48"/>
  <c r="S44" i="48"/>
  <c r="R44" i="48"/>
  <c r="Q44" i="48"/>
  <c r="P44" i="48"/>
  <c r="E44" i="48"/>
  <c r="U43" i="48"/>
  <c r="S43" i="48"/>
  <c r="R43" i="48"/>
  <c r="Q43" i="48"/>
  <c r="P43" i="48"/>
  <c r="E43" i="48"/>
  <c r="T43" i="48" s="1"/>
  <c r="U42" i="48"/>
  <c r="T42" i="48"/>
  <c r="S42" i="48"/>
  <c r="R42" i="48"/>
  <c r="Q42" i="48"/>
  <c r="P42" i="48"/>
  <c r="E42" i="48"/>
  <c r="V40" i="48"/>
  <c r="S40" i="48"/>
  <c r="R40" i="48"/>
  <c r="O40" i="48"/>
  <c r="N40" i="48"/>
  <c r="M40" i="48"/>
  <c r="L40" i="48"/>
  <c r="K40" i="48"/>
  <c r="J40" i="48"/>
  <c r="I40" i="48"/>
  <c r="Q40" i="48" s="1"/>
  <c r="H40" i="48"/>
  <c r="P40" i="48" s="1"/>
  <c r="G40" i="48"/>
  <c r="F40" i="48"/>
  <c r="C40" i="48"/>
  <c r="B40" i="48"/>
  <c r="T39" i="48"/>
  <c r="S39" i="48"/>
  <c r="R39" i="48"/>
  <c r="Q39" i="48"/>
  <c r="P39" i="48"/>
  <c r="E39" i="48"/>
  <c r="U39" i="48" s="1"/>
  <c r="S38" i="48"/>
  <c r="R38" i="48"/>
  <c r="Q38" i="48"/>
  <c r="P38" i="48"/>
  <c r="E38" i="48"/>
  <c r="U38" i="48" s="1"/>
  <c r="S37" i="48"/>
  <c r="R37" i="48"/>
  <c r="Q37" i="48"/>
  <c r="P37" i="48"/>
  <c r="E37" i="48"/>
  <c r="S36" i="48"/>
  <c r="R36" i="48"/>
  <c r="Q36" i="48"/>
  <c r="U36" i="48" s="1"/>
  <c r="P36" i="48"/>
  <c r="E36" i="48"/>
  <c r="T36" i="48" s="1"/>
  <c r="S35" i="48"/>
  <c r="R35" i="48"/>
  <c r="Q35" i="48"/>
  <c r="P35" i="48"/>
  <c r="E35" i="48"/>
  <c r="V33" i="48"/>
  <c r="O33" i="48"/>
  <c r="N33" i="48"/>
  <c r="M33" i="48"/>
  <c r="L33" i="48"/>
  <c r="K33" i="48"/>
  <c r="J33" i="48"/>
  <c r="I33" i="48"/>
  <c r="H33" i="48"/>
  <c r="G33" i="48"/>
  <c r="F33" i="48"/>
  <c r="C33" i="48"/>
  <c r="B33" i="48"/>
  <c r="E33" i="48" s="1"/>
  <c r="S32" i="48"/>
  <c r="R32" i="48"/>
  <c r="Q32" i="48"/>
  <c r="U32" i="48" s="1"/>
  <c r="P32" i="48"/>
  <c r="E32" i="48"/>
  <c r="T32" i="48" s="1"/>
  <c r="V30" i="48"/>
  <c r="S30" i="48"/>
  <c r="O30" i="48"/>
  <c r="N30" i="48"/>
  <c r="M30" i="48"/>
  <c r="L30" i="48"/>
  <c r="R30" i="48" s="1"/>
  <c r="K30" i="48"/>
  <c r="J30" i="48"/>
  <c r="I30" i="48"/>
  <c r="H30" i="48"/>
  <c r="P30" i="48" s="1"/>
  <c r="G30" i="48"/>
  <c r="F30" i="48"/>
  <c r="C30" i="48"/>
  <c r="B30" i="48"/>
  <c r="E30" i="48" s="1"/>
  <c r="S29" i="48"/>
  <c r="R29" i="48"/>
  <c r="Q29" i="48"/>
  <c r="P29" i="48"/>
  <c r="E29" i="48"/>
  <c r="U29" i="48" s="1"/>
  <c r="S28" i="48"/>
  <c r="R28" i="48"/>
  <c r="Q28" i="48"/>
  <c r="P28" i="48"/>
  <c r="E28" i="48"/>
  <c r="S27" i="48"/>
  <c r="R27" i="48"/>
  <c r="Q27" i="48"/>
  <c r="P27" i="48"/>
  <c r="E27" i="48"/>
  <c r="U27" i="48" s="1"/>
  <c r="S26" i="48"/>
  <c r="R26" i="48"/>
  <c r="Q26" i="48"/>
  <c r="P26" i="48"/>
  <c r="E26" i="48"/>
  <c r="U26" i="48" s="1"/>
  <c r="V24" i="48"/>
  <c r="O24" i="48"/>
  <c r="N24" i="48"/>
  <c r="M24" i="48"/>
  <c r="S24" i="48" s="1"/>
  <c r="L24" i="48"/>
  <c r="R24" i="48" s="1"/>
  <c r="K24" i="48"/>
  <c r="J24" i="48"/>
  <c r="I24" i="48"/>
  <c r="H24" i="48"/>
  <c r="G24" i="48"/>
  <c r="F24" i="48"/>
  <c r="C24" i="48"/>
  <c r="B24" i="48"/>
  <c r="E24" i="48" s="1"/>
  <c r="S23" i="48"/>
  <c r="R23" i="48"/>
  <c r="Q23" i="48"/>
  <c r="P23" i="48"/>
  <c r="E23" i="48"/>
  <c r="U23" i="48" s="1"/>
  <c r="S22" i="48"/>
  <c r="R22" i="48"/>
  <c r="Q22" i="48"/>
  <c r="P22" i="48"/>
  <c r="E22" i="48"/>
  <c r="U22" i="48" s="1"/>
  <c r="S21" i="48"/>
  <c r="R21" i="48"/>
  <c r="Q21" i="48"/>
  <c r="P21" i="48"/>
  <c r="E21" i="48"/>
  <c r="U20" i="48"/>
  <c r="S20" i="48"/>
  <c r="R20" i="48"/>
  <c r="Q20" i="48"/>
  <c r="P20" i="48"/>
  <c r="E20" i="48"/>
  <c r="T19" i="48"/>
  <c r="S19" i="48"/>
  <c r="R19" i="48"/>
  <c r="Q19" i="48"/>
  <c r="P19" i="48"/>
  <c r="E19" i="48"/>
  <c r="U19" i="48" s="1"/>
  <c r="T18" i="48"/>
  <c r="S18" i="48"/>
  <c r="R18" i="48"/>
  <c r="Q18" i="48"/>
  <c r="P18" i="48"/>
  <c r="E18" i="48"/>
  <c r="U18" i="48" s="1"/>
  <c r="S17" i="48"/>
  <c r="R17" i="48"/>
  <c r="Q17" i="48"/>
  <c r="P17" i="48"/>
  <c r="E17" i="48"/>
  <c r="V15" i="48"/>
  <c r="O15" i="48"/>
  <c r="N15" i="48"/>
  <c r="M15" i="48"/>
  <c r="L15" i="48"/>
  <c r="R15" i="48" s="1"/>
  <c r="K15" i="48"/>
  <c r="J15" i="48"/>
  <c r="I15" i="48"/>
  <c r="H15" i="48"/>
  <c r="G15" i="48"/>
  <c r="F15" i="48"/>
  <c r="C15" i="48"/>
  <c r="B15" i="48"/>
  <c r="U14" i="48"/>
  <c r="T14" i="48"/>
  <c r="S14" i="48"/>
  <c r="R14" i="48"/>
  <c r="Q14" i="48"/>
  <c r="P14" i="48"/>
  <c r="E14" i="48"/>
  <c r="T13" i="48"/>
  <c r="S13" i="48"/>
  <c r="R13" i="48"/>
  <c r="Q13" i="48"/>
  <c r="P13" i="48"/>
  <c r="E13" i="48"/>
  <c r="U13" i="48" s="1"/>
  <c r="S12" i="48"/>
  <c r="R12" i="48"/>
  <c r="Q12" i="48"/>
  <c r="P12" i="48"/>
  <c r="E12" i="48"/>
  <c r="T12" i="48" s="1"/>
  <c r="S11" i="48"/>
  <c r="R11" i="48"/>
  <c r="Q11" i="48"/>
  <c r="P11" i="48"/>
  <c r="E11" i="48"/>
  <c r="U11" i="48" s="1"/>
  <c r="S10" i="48"/>
  <c r="R10" i="48"/>
  <c r="Q10" i="48"/>
  <c r="P10" i="48"/>
  <c r="E10" i="48"/>
  <c r="U10" i="48" s="1"/>
  <c r="S9" i="48"/>
  <c r="R9" i="48"/>
  <c r="Q9" i="48"/>
  <c r="P9" i="48"/>
  <c r="E9" i="48"/>
  <c r="S94" i="47"/>
  <c r="R94" i="47"/>
  <c r="Q94" i="47"/>
  <c r="P94" i="47"/>
  <c r="E94" i="47"/>
  <c r="U93" i="47"/>
  <c r="T93" i="47"/>
  <c r="S93" i="47"/>
  <c r="R93" i="47"/>
  <c r="Q93" i="47"/>
  <c r="P93" i="47"/>
  <c r="E93" i="47"/>
  <c r="U92" i="47"/>
  <c r="T92" i="47"/>
  <c r="S92" i="47"/>
  <c r="R92" i="47"/>
  <c r="Q92" i="47"/>
  <c r="P92" i="47"/>
  <c r="E92" i="47"/>
  <c r="T91" i="47"/>
  <c r="S91" i="47"/>
  <c r="R91" i="47"/>
  <c r="Q91" i="47"/>
  <c r="P91" i="47"/>
  <c r="E91" i="47"/>
  <c r="U91" i="47" s="1"/>
  <c r="S90" i="47"/>
  <c r="R90" i="47"/>
  <c r="Q90" i="47"/>
  <c r="P90" i="47"/>
  <c r="E90" i="47"/>
  <c r="S89" i="47"/>
  <c r="R89" i="47"/>
  <c r="Q89" i="47"/>
  <c r="P89" i="47"/>
  <c r="E89" i="47"/>
  <c r="U89" i="47" s="1"/>
  <c r="S88" i="47"/>
  <c r="R88" i="47"/>
  <c r="Q88" i="47"/>
  <c r="P88" i="47"/>
  <c r="E88" i="47"/>
  <c r="S87" i="47"/>
  <c r="R87" i="47"/>
  <c r="Q87" i="47"/>
  <c r="P87" i="47"/>
  <c r="E87" i="47"/>
  <c r="W73" i="47"/>
  <c r="V73" i="47"/>
  <c r="O73" i="47"/>
  <c r="N73" i="47"/>
  <c r="M73" i="47"/>
  <c r="S73" i="47" s="1"/>
  <c r="L73" i="47"/>
  <c r="K73" i="47"/>
  <c r="J73" i="47"/>
  <c r="I73" i="47"/>
  <c r="H73" i="47"/>
  <c r="G73" i="47"/>
  <c r="F73" i="47"/>
  <c r="C73" i="47"/>
  <c r="B73" i="47"/>
  <c r="E73" i="47" s="1"/>
  <c r="W72" i="47"/>
  <c r="V72" i="47"/>
  <c r="R72" i="47"/>
  <c r="O72" i="47"/>
  <c r="N72" i="47"/>
  <c r="M72" i="47"/>
  <c r="S72" i="47" s="1"/>
  <c r="L72" i="47"/>
  <c r="K72" i="47"/>
  <c r="J72" i="47"/>
  <c r="I72" i="47"/>
  <c r="Q72" i="47" s="1"/>
  <c r="H72" i="47"/>
  <c r="G72" i="47"/>
  <c r="F72" i="47"/>
  <c r="C72" i="47"/>
  <c r="E72" i="47" s="1"/>
  <c r="B72" i="47"/>
  <c r="W71" i="47"/>
  <c r="V71" i="47"/>
  <c r="S71" i="47"/>
  <c r="O71" i="47"/>
  <c r="N71" i="47"/>
  <c r="M71" i="47"/>
  <c r="L71" i="47"/>
  <c r="R71" i="47" s="1"/>
  <c r="K71" i="47"/>
  <c r="J71" i="47"/>
  <c r="I71" i="47"/>
  <c r="H71" i="47"/>
  <c r="G71" i="47"/>
  <c r="F71" i="47"/>
  <c r="C71" i="47"/>
  <c r="B71" i="47"/>
  <c r="E71" i="47" s="1"/>
  <c r="S70" i="47"/>
  <c r="R70" i="47"/>
  <c r="Q70" i="47"/>
  <c r="P70" i="47"/>
  <c r="E70" i="47"/>
  <c r="S69" i="47"/>
  <c r="R69" i="47"/>
  <c r="Q69" i="47"/>
  <c r="P69" i="47"/>
  <c r="E69" i="47"/>
  <c r="W67" i="47"/>
  <c r="V67" i="47"/>
  <c r="O67" i="47"/>
  <c r="N67" i="47"/>
  <c r="M67" i="47"/>
  <c r="S67" i="47" s="1"/>
  <c r="L67" i="47"/>
  <c r="R67" i="47" s="1"/>
  <c r="K67" i="47"/>
  <c r="J67" i="47"/>
  <c r="I67" i="47"/>
  <c r="H67" i="47"/>
  <c r="G67" i="47"/>
  <c r="F67" i="47"/>
  <c r="C67" i="47"/>
  <c r="E67" i="47" s="1"/>
  <c r="B67" i="47"/>
  <c r="V66" i="47"/>
  <c r="R66" i="47"/>
  <c r="O66" i="47"/>
  <c r="N66" i="47"/>
  <c r="M66" i="47"/>
  <c r="S66" i="47" s="1"/>
  <c r="L66" i="47"/>
  <c r="K66" i="47"/>
  <c r="J66" i="47"/>
  <c r="I66" i="47"/>
  <c r="H66" i="47"/>
  <c r="G66" i="47"/>
  <c r="F66" i="47"/>
  <c r="C66" i="47"/>
  <c r="B66" i="47"/>
  <c r="E66" i="47" s="1"/>
  <c r="S65" i="47"/>
  <c r="R65" i="47"/>
  <c r="Q65" i="47"/>
  <c r="P65" i="47"/>
  <c r="E65" i="47"/>
  <c r="T65" i="47" s="1"/>
  <c r="S64" i="47"/>
  <c r="R64" i="47"/>
  <c r="Q64" i="47"/>
  <c r="P64" i="47"/>
  <c r="E64" i="47"/>
  <c r="U64" i="47" s="1"/>
  <c r="S63" i="47"/>
  <c r="R63" i="47"/>
  <c r="Q63" i="47"/>
  <c r="P63" i="47"/>
  <c r="E63" i="47"/>
  <c r="S62" i="47"/>
  <c r="R62" i="47"/>
  <c r="Q62" i="47"/>
  <c r="P62" i="47"/>
  <c r="E62" i="47"/>
  <c r="S61" i="47"/>
  <c r="R61" i="47"/>
  <c r="Q61" i="47"/>
  <c r="P61" i="47"/>
  <c r="E61" i="47"/>
  <c r="V59" i="47"/>
  <c r="O59" i="47"/>
  <c r="N59" i="47"/>
  <c r="M59" i="47"/>
  <c r="S59" i="47" s="1"/>
  <c r="L59" i="47"/>
  <c r="R59" i="47" s="1"/>
  <c r="K59" i="47"/>
  <c r="J59" i="47"/>
  <c r="I59" i="47"/>
  <c r="H59" i="47"/>
  <c r="G59" i="47"/>
  <c r="F59" i="47"/>
  <c r="C59" i="47"/>
  <c r="B59" i="47"/>
  <c r="E59" i="47" s="1"/>
  <c r="S58" i="47"/>
  <c r="R58" i="47"/>
  <c r="Q58" i="47"/>
  <c r="P58" i="47"/>
  <c r="E58" i="47"/>
  <c r="S57" i="47"/>
  <c r="R57" i="47"/>
  <c r="Q57" i="47"/>
  <c r="P57" i="47"/>
  <c r="E57" i="47"/>
  <c r="S56" i="47"/>
  <c r="R56" i="47"/>
  <c r="Q56" i="47"/>
  <c r="P56" i="47"/>
  <c r="E56" i="47"/>
  <c r="U55" i="47"/>
  <c r="T55" i="47"/>
  <c r="S55" i="47"/>
  <c r="R55" i="47"/>
  <c r="Q55" i="47"/>
  <c r="P55" i="47"/>
  <c r="E55" i="47"/>
  <c r="V53" i="47"/>
  <c r="O53" i="47"/>
  <c r="N53" i="47"/>
  <c r="M53" i="47"/>
  <c r="S53" i="47" s="1"/>
  <c r="L53" i="47"/>
  <c r="R53" i="47" s="1"/>
  <c r="K53" i="47"/>
  <c r="J53" i="47"/>
  <c r="I53" i="47"/>
  <c r="H53" i="47"/>
  <c r="G53" i="47"/>
  <c r="F53" i="47"/>
  <c r="C53" i="47"/>
  <c r="B53" i="47"/>
  <c r="U52" i="47"/>
  <c r="S52" i="47"/>
  <c r="R52" i="47"/>
  <c r="Q52" i="47"/>
  <c r="P52" i="47"/>
  <c r="E52" i="47"/>
  <c r="T52" i="47" s="1"/>
  <c r="S51" i="47"/>
  <c r="R51" i="47"/>
  <c r="Q51" i="47"/>
  <c r="P51" i="47"/>
  <c r="E51" i="47"/>
  <c r="S50" i="47"/>
  <c r="R50" i="47"/>
  <c r="Q50" i="47"/>
  <c r="P50" i="47"/>
  <c r="E50" i="47"/>
  <c r="U49" i="47"/>
  <c r="S49" i="47"/>
  <c r="R49" i="47"/>
  <c r="Q49" i="47"/>
  <c r="P49" i="47"/>
  <c r="E49" i="47"/>
  <c r="T49" i="47" s="1"/>
  <c r="S48" i="47"/>
  <c r="R48" i="47"/>
  <c r="Q48" i="47"/>
  <c r="P48" i="47"/>
  <c r="E48" i="47"/>
  <c r="U48" i="47" s="1"/>
  <c r="S47" i="47"/>
  <c r="R47" i="47"/>
  <c r="Q47" i="47"/>
  <c r="P47" i="47"/>
  <c r="E47" i="47"/>
  <c r="S46" i="47"/>
  <c r="R46" i="47"/>
  <c r="Q46" i="47"/>
  <c r="P46" i="47"/>
  <c r="E46" i="47"/>
  <c r="S45" i="47"/>
  <c r="R45" i="47"/>
  <c r="Q45" i="47"/>
  <c r="P45" i="47"/>
  <c r="E45" i="47"/>
  <c r="T45" i="47" s="1"/>
  <c r="S44" i="47"/>
  <c r="R44" i="47"/>
  <c r="Q44" i="47"/>
  <c r="P44" i="47"/>
  <c r="E44" i="47"/>
  <c r="U43" i="47"/>
  <c r="S43" i="47"/>
  <c r="R43" i="47"/>
  <c r="Q43" i="47"/>
  <c r="P43" i="47"/>
  <c r="E43" i="47"/>
  <c r="T43" i="47" s="1"/>
  <c r="T42" i="47"/>
  <c r="S42" i="47"/>
  <c r="R42" i="47"/>
  <c r="Q42" i="47"/>
  <c r="P42" i="47"/>
  <c r="E42" i="47"/>
  <c r="U42" i="47" s="1"/>
  <c r="W40" i="47"/>
  <c r="V40" i="47"/>
  <c r="S40" i="47"/>
  <c r="R40" i="47"/>
  <c r="O40" i="47"/>
  <c r="N40" i="47"/>
  <c r="M40" i="47"/>
  <c r="L40" i="47"/>
  <c r="K40" i="47"/>
  <c r="J40" i="47"/>
  <c r="I40" i="47"/>
  <c r="Q40" i="47" s="1"/>
  <c r="H40" i="47"/>
  <c r="P40" i="47" s="1"/>
  <c r="G40" i="47"/>
  <c r="F40" i="47"/>
  <c r="C40" i="47"/>
  <c r="B40" i="47"/>
  <c r="T39" i="47"/>
  <c r="S39" i="47"/>
  <c r="R39" i="47"/>
  <c r="Q39" i="47"/>
  <c r="P39" i="47"/>
  <c r="E39" i="47"/>
  <c r="U39" i="47" s="1"/>
  <c r="S38" i="47"/>
  <c r="R38" i="47"/>
  <c r="Q38" i="47"/>
  <c r="U38" i="47" s="1"/>
  <c r="P38" i="47"/>
  <c r="E38" i="47"/>
  <c r="T38" i="47" s="1"/>
  <c r="S37" i="47"/>
  <c r="R37" i="47"/>
  <c r="Q37" i="47"/>
  <c r="P37" i="47"/>
  <c r="E37" i="47"/>
  <c r="S36" i="47"/>
  <c r="R36" i="47"/>
  <c r="Q36" i="47"/>
  <c r="U36" i="47" s="1"/>
  <c r="P36" i="47"/>
  <c r="E36" i="47"/>
  <c r="S35" i="47"/>
  <c r="R35" i="47"/>
  <c r="Q35" i="47"/>
  <c r="P35" i="47"/>
  <c r="E35" i="47"/>
  <c r="V33" i="47"/>
  <c r="O33" i="47"/>
  <c r="N33" i="47"/>
  <c r="M33" i="47"/>
  <c r="L33" i="47"/>
  <c r="K33" i="47"/>
  <c r="J33" i="47"/>
  <c r="I33" i="47"/>
  <c r="H33" i="47"/>
  <c r="G33" i="47"/>
  <c r="F33" i="47"/>
  <c r="C33" i="47"/>
  <c r="B33" i="47"/>
  <c r="E33" i="47" s="1"/>
  <c r="S32" i="47"/>
  <c r="R32" i="47"/>
  <c r="Q32" i="47"/>
  <c r="U32" i="47" s="1"/>
  <c r="P32" i="47"/>
  <c r="E32" i="47"/>
  <c r="V30" i="47"/>
  <c r="S30" i="47"/>
  <c r="Q30" i="47"/>
  <c r="O30" i="47"/>
  <c r="N30" i="47"/>
  <c r="M30" i="47"/>
  <c r="L30" i="47"/>
  <c r="R30" i="47" s="1"/>
  <c r="K30" i="47"/>
  <c r="J30" i="47"/>
  <c r="I30" i="47"/>
  <c r="H30" i="47"/>
  <c r="P30" i="47" s="1"/>
  <c r="G30" i="47"/>
  <c r="F30" i="47"/>
  <c r="C30" i="47"/>
  <c r="B30" i="47"/>
  <c r="T29" i="47"/>
  <c r="S29" i="47"/>
  <c r="R29" i="47"/>
  <c r="Q29" i="47"/>
  <c r="P29" i="47"/>
  <c r="E29" i="47"/>
  <c r="U29" i="47" s="1"/>
  <c r="S28" i="47"/>
  <c r="R28" i="47"/>
  <c r="Q28" i="47"/>
  <c r="P28" i="47"/>
  <c r="E28" i="47"/>
  <c r="S27" i="47"/>
  <c r="R27" i="47"/>
  <c r="Q27" i="47"/>
  <c r="P27" i="47"/>
  <c r="E27" i="47"/>
  <c r="U27" i="47" s="1"/>
  <c r="S26" i="47"/>
  <c r="R26" i="47"/>
  <c r="Q26" i="47"/>
  <c r="P26" i="47"/>
  <c r="E26" i="47"/>
  <c r="W24" i="47"/>
  <c r="V24" i="47"/>
  <c r="O24" i="47"/>
  <c r="N24" i="47"/>
  <c r="M24" i="47"/>
  <c r="L24" i="47"/>
  <c r="R24" i="47" s="1"/>
  <c r="K24" i="47"/>
  <c r="J24" i="47"/>
  <c r="I24" i="47"/>
  <c r="H24" i="47"/>
  <c r="G24" i="47"/>
  <c r="F24" i="47"/>
  <c r="E24" i="47"/>
  <c r="C24" i="47"/>
  <c r="B24" i="47"/>
  <c r="S23" i="47"/>
  <c r="R23" i="47"/>
  <c r="Q23" i="47"/>
  <c r="P23" i="47"/>
  <c r="E23" i="47"/>
  <c r="S22" i="47"/>
  <c r="R22" i="47"/>
  <c r="Q22" i="47"/>
  <c r="P22" i="47"/>
  <c r="E22" i="47"/>
  <c r="U22" i="47" s="1"/>
  <c r="S21" i="47"/>
  <c r="R21" i="47"/>
  <c r="Q21" i="47"/>
  <c r="P21" i="47"/>
  <c r="E21" i="47"/>
  <c r="S20" i="47"/>
  <c r="R20" i="47"/>
  <c r="Q20" i="47"/>
  <c r="P20" i="47"/>
  <c r="E20" i="47"/>
  <c r="U19" i="47"/>
  <c r="S19" i="47"/>
  <c r="R19" i="47"/>
  <c r="Q19" i="47"/>
  <c r="P19" i="47"/>
  <c r="E19" i="47"/>
  <c r="T19" i="47" s="1"/>
  <c r="U18" i="47"/>
  <c r="T18" i="47"/>
  <c r="S18" i="47"/>
  <c r="R18" i="47"/>
  <c r="Q18" i="47"/>
  <c r="P18" i="47"/>
  <c r="E18" i="47"/>
  <c r="T17" i="47"/>
  <c r="S17" i="47"/>
  <c r="R17" i="47"/>
  <c r="Q17" i="47"/>
  <c r="P17" i="47"/>
  <c r="E17" i="47"/>
  <c r="U17" i="47" s="1"/>
  <c r="V15" i="47"/>
  <c r="R15" i="47"/>
  <c r="O15" i="47"/>
  <c r="N15" i="47"/>
  <c r="M15" i="47"/>
  <c r="S15" i="47" s="1"/>
  <c r="L15" i="47"/>
  <c r="K15" i="47"/>
  <c r="J15" i="47"/>
  <c r="I15" i="47"/>
  <c r="H15" i="47"/>
  <c r="G15" i="47"/>
  <c r="F15" i="47"/>
  <c r="C15" i="47"/>
  <c r="B15" i="47"/>
  <c r="S14" i="47"/>
  <c r="R14" i="47"/>
  <c r="Q14" i="47"/>
  <c r="U14" i="47" s="1"/>
  <c r="P14" i="47"/>
  <c r="E14" i="47"/>
  <c r="S13" i="47"/>
  <c r="R13" i="47"/>
  <c r="Q13" i="47"/>
  <c r="P13" i="47"/>
  <c r="E13" i="47"/>
  <c r="S12" i="47"/>
  <c r="R12" i="47"/>
  <c r="Q12" i="47"/>
  <c r="P12" i="47"/>
  <c r="E12" i="47"/>
  <c r="U11" i="47"/>
  <c r="S11" i="47"/>
  <c r="R11" i="47"/>
  <c r="Q11" i="47"/>
  <c r="P11" i="47"/>
  <c r="E11" i="47"/>
  <c r="T11" i="47" s="1"/>
  <c r="S10" i="47"/>
  <c r="R10" i="47"/>
  <c r="Q10" i="47"/>
  <c r="P10" i="47"/>
  <c r="E10" i="47"/>
  <c r="S9" i="47"/>
  <c r="R9" i="47"/>
  <c r="Q9" i="47"/>
  <c r="P9" i="47"/>
  <c r="E9" i="47"/>
  <c r="S94" i="46"/>
  <c r="R94" i="46"/>
  <c r="Q94" i="46"/>
  <c r="P94" i="46"/>
  <c r="E94" i="46"/>
  <c r="S93" i="46"/>
  <c r="R93" i="46"/>
  <c r="Q93" i="46"/>
  <c r="P93" i="46"/>
  <c r="E93" i="46"/>
  <c r="T93" i="46" s="1"/>
  <c r="S92" i="46"/>
  <c r="R92" i="46"/>
  <c r="Q92" i="46"/>
  <c r="P92" i="46"/>
  <c r="E92" i="46"/>
  <c r="S91" i="46"/>
  <c r="R91" i="46"/>
  <c r="Q91" i="46"/>
  <c r="P91" i="46"/>
  <c r="E91" i="46"/>
  <c r="T90" i="46"/>
  <c r="S90" i="46"/>
  <c r="R90" i="46"/>
  <c r="Q90" i="46"/>
  <c r="P90" i="46"/>
  <c r="E90" i="46"/>
  <c r="U90" i="46" s="1"/>
  <c r="S89" i="46"/>
  <c r="R89" i="46"/>
  <c r="Q89" i="46"/>
  <c r="P89" i="46"/>
  <c r="E89" i="46"/>
  <c r="T89" i="46" s="1"/>
  <c r="S88" i="46"/>
  <c r="R88" i="46"/>
  <c r="Q88" i="46"/>
  <c r="P88" i="46"/>
  <c r="E88" i="46"/>
  <c r="U88" i="46" s="1"/>
  <c r="S87" i="46"/>
  <c r="R87" i="46"/>
  <c r="Q87" i="46"/>
  <c r="P87" i="46"/>
  <c r="E87" i="46"/>
  <c r="W73" i="46"/>
  <c r="V73" i="46"/>
  <c r="O73" i="46"/>
  <c r="N73" i="46"/>
  <c r="M73" i="46"/>
  <c r="L73" i="46"/>
  <c r="K73" i="46"/>
  <c r="J73" i="46"/>
  <c r="I73" i="46"/>
  <c r="H73" i="46"/>
  <c r="G73" i="46"/>
  <c r="F73" i="46"/>
  <c r="C73" i="46"/>
  <c r="B73" i="46"/>
  <c r="V72" i="46"/>
  <c r="O72" i="46"/>
  <c r="N72" i="46"/>
  <c r="M72" i="46"/>
  <c r="S72" i="46" s="1"/>
  <c r="L72" i="46"/>
  <c r="R72" i="46" s="1"/>
  <c r="K72" i="46"/>
  <c r="J72" i="46"/>
  <c r="I72" i="46"/>
  <c r="H72" i="46"/>
  <c r="G72" i="46"/>
  <c r="F72" i="46"/>
  <c r="C72" i="46"/>
  <c r="B72" i="46"/>
  <c r="V71" i="46"/>
  <c r="O71" i="46"/>
  <c r="N71" i="46"/>
  <c r="M71" i="46"/>
  <c r="S71" i="46" s="1"/>
  <c r="L71" i="46"/>
  <c r="R71" i="46" s="1"/>
  <c r="K71" i="46"/>
  <c r="J71" i="46"/>
  <c r="I71" i="46"/>
  <c r="H71" i="46"/>
  <c r="G71" i="46"/>
  <c r="F71" i="46"/>
  <c r="C71" i="46"/>
  <c r="B71" i="46"/>
  <c r="U70" i="46"/>
  <c r="S70" i="46"/>
  <c r="R70" i="46"/>
  <c r="Q70" i="46"/>
  <c r="P70" i="46"/>
  <c r="E70" i="46"/>
  <c r="T70" i="46" s="1"/>
  <c r="U69" i="46"/>
  <c r="T69" i="46"/>
  <c r="S69" i="46"/>
  <c r="R69" i="46"/>
  <c r="Q69" i="46"/>
  <c r="P69" i="46"/>
  <c r="E69" i="46"/>
  <c r="W67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V66" i="46"/>
  <c r="O66" i="46"/>
  <c r="N66" i="46"/>
  <c r="M66" i="46"/>
  <c r="S66" i="46" s="1"/>
  <c r="L66" i="46"/>
  <c r="R66" i="46" s="1"/>
  <c r="K66" i="46"/>
  <c r="J66" i="46"/>
  <c r="I66" i="46"/>
  <c r="H66" i="46"/>
  <c r="G66" i="46"/>
  <c r="F66" i="46"/>
  <c r="C66" i="46"/>
  <c r="B66" i="46"/>
  <c r="E66" i="46" s="1"/>
  <c r="S65" i="46"/>
  <c r="R65" i="46"/>
  <c r="Q65" i="46"/>
  <c r="P65" i="46"/>
  <c r="E65" i="46"/>
  <c r="U65" i="46" s="1"/>
  <c r="S64" i="46"/>
  <c r="R64" i="46"/>
  <c r="Q64" i="46"/>
  <c r="P64" i="46"/>
  <c r="E64" i="46"/>
  <c r="S63" i="46"/>
  <c r="R63" i="46"/>
  <c r="Q63" i="46"/>
  <c r="P63" i="46"/>
  <c r="E63" i="46"/>
  <c r="U62" i="46"/>
  <c r="S62" i="46"/>
  <c r="R62" i="46"/>
  <c r="Q62" i="46"/>
  <c r="P62" i="46"/>
  <c r="E62" i="46"/>
  <c r="T62" i="46" s="1"/>
  <c r="U61" i="46"/>
  <c r="T61" i="46"/>
  <c r="S61" i="46"/>
  <c r="R61" i="46"/>
  <c r="Q61" i="46"/>
  <c r="P61" i="46"/>
  <c r="E61" i="46"/>
  <c r="V59" i="46"/>
  <c r="O59" i="46"/>
  <c r="N59" i="46"/>
  <c r="M59" i="46"/>
  <c r="S59" i="46" s="1"/>
  <c r="L59" i="46"/>
  <c r="R59" i="46" s="1"/>
  <c r="K59" i="46"/>
  <c r="J59" i="46"/>
  <c r="I59" i="46"/>
  <c r="H59" i="46"/>
  <c r="G59" i="46"/>
  <c r="F59" i="46"/>
  <c r="C59" i="46"/>
  <c r="B59" i="46"/>
  <c r="S58" i="46"/>
  <c r="R58" i="46"/>
  <c r="Q58" i="46"/>
  <c r="P58" i="46"/>
  <c r="E58" i="46"/>
  <c r="T58" i="46" s="1"/>
  <c r="U57" i="46"/>
  <c r="T57" i="46"/>
  <c r="S57" i="46"/>
  <c r="R57" i="46"/>
  <c r="Q57" i="46"/>
  <c r="P57" i="46"/>
  <c r="E57" i="46"/>
  <c r="U56" i="46"/>
  <c r="T56" i="46"/>
  <c r="S56" i="46"/>
  <c r="R56" i="46"/>
  <c r="Q56" i="46"/>
  <c r="P56" i="46"/>
  <c r="E56" i="46"/>
  <c r="S55" i="46"/>
  <c r="R55" i="46"/>
  <c r="Q55" i="46"/>
  <c r="P55" i="46"/>
  <c r="E55" i="46"/>
  <c r="U55" i="46" s="1"/>
  <c r="V53" i="46"/>
  <c r="O53" i="46"/>
  <c r="N53" i="46"/>
  <c r="M53" i="46"/>
  <c r="S53" i="46" s="1"/>
  <c r="L53" i="46"/>
  <c r="R53" i="46" s="1"/>
  <c r="K53" i="46"/>
  <c r="J53" i="46"/>
  <c r="I53" i="46"/>
  <c r="H53" i="46"/>
  <c r="G53" i="46"/>
  <c r="F53" i="46"/>
  <c r="C53" i="46"/>
  <c r="B53" i="46"/>
  <c r="S52" i="46"/>
  <c r="R52" i="46"/>
  <c r="Q52" i="46"/>
  <c r="P52" i="46"/>
  <c r="E52" i="46"/>
  <c r="T51" i="46"/>
  <c r="S51" i="46"/>
  <c r="R51" i="46"/>
  <c r="Q51" i="46"/>
  <c r="P51" i="46"/>
  <c r="E51" i="46"/>
  <c r="U51" i="46" s="1"/>
  <c r="U50" i="46"/>
  <c r="S50" i="46"/>
  <c r="R50" i="46"/>
  <c r="Q50" i="46"/>
  <c r="P50" i="46"/>
  <c r="E50" i="46"/>
  <c r="T50" i="46" s="1"/>
  <c r="S49" i="46"/>
  <c r="R49" i="46"/>
  <c r="Q49" i="46"/>
  <c r="P49" i="46"/>
  <c r="E49" i="46"/>
  <c r="U49" i="46" s="1"/>
  <c r="S48" i="46"/>
  <c r="R48" i="46"/>
  <c r="Q48" i="46"/>
  <c r="P48" i="46"/>
  <c r="E48" i="46"/>
  <c r="S47" i="46"/>
  <c r="R47" i="46"/>
  <c r="Q47" i="46"/>
  <c r="P47" i="46"/>
  <c r="E47" i="46"/>
  <c r="S46" i="46"/>
  <c r="R46" i="46"/>
  <c r="Q46" i="46"/>
  <c r="P46" i="46"/>
  <c r="E46" i="46"/>
  <c r="T46" i="46" s="1"/>
  <c r="S45" i="46"/>
  <c r="R45" i="46"/>
  <c r="Q45" i="46"/>
  <c r="P45" i="46"/>
  <c r="E45" i="46"/>
  <c r="U44" i="46"/>
  <c r="T44" i="46"/>
  <c r="S44" i="46"/>
  <c r="R44" i="46"/>
  <c r="Q44" i="46"/>
  <c r="P44" i="46"/>
  <c r="E44" i="46"/>
  <c r="T43" i="46"/>
  <c r="S43" i="46"/>
  <c r="R43" i="46"/>
  <c r="Q43" i="46"/>
  <c r="P43" i="46"/>
  <c r="E43" i="46"/>
  <c r="U43" i="46" s="1"/>
  <c r="S42" i="46"/>
  <c r="R42" i="46"/>
  <c r="Q42" i="46"/>
  <c r="P42" i="46"/>
  <c r="E42" i="46"/>
  <c r="T42" i="46" s="1"/>
  <c r="V40" i="46"/>
  <c r="O40" i="46"/>
  <c r="S40" i="46" s="1"/>
  <c r="N40" i="46"/>
  <c r="M40" i="46"/>
  <c r="L40" i="46"/>
  <c r="R40" i="46" s="1"/>
  <c r="K40" i="46"/>
  <c r="J40" i="46"/>
  <c r="I40" i="46"/>
  <c r="H40" i="46"/>
  <c r="G40" i="46"/>
  <c r="F40" i="46"/>
  <c r="C40" i="46"/>
  <c r="B40" i="46"/>
  <c r="E40" i="46" s="1"/>
  <c r="T39" i="46"/>
  <c r="S39" i="46"/>
  <c r="R39" i="46"/>
  <c r="Q39" i="46"/>
  <c r="P39" i="46"/>
  <c r="E39" i="46"/>
  <c r="U39" i="46" s="1"/>
  <c r="S38" i="46"/>
  <c r="R38" i="46"/>
  <c r="Q38" i="46"/>
  <c r="P38" i="46"/>
  <c r="E38" i="46"/>
  <c r="T38" i="46" s="1"/>
  <c r="S37" i="46"/>
  <c r="R37" i="46"/>
  <c r="Q37" i="46"/>
  <c r="P37" i="46"/>
  <c r="E37" i="46"/>
  <c r="U37" i="46" s="1"/>
  <c r="S36" i="46"/>
  <c r="R36" i="46"/>
  <c r="Q36" i="46"/>
  <c r="P36" i="46"/>
  <c r="E36" i="46"/>
  <c r="S35" i="46"/>
  <c r="R35" i="46"/>
  <c r="Q35" i="46"/>
  <c r="P35" i="46"/>
  <c r="E35" i="46"/>
  <c r="V33" i="46"/>
  <c r="O33" i="46"/>
  <c r="N33" i="46"/>
  <c r="M33" i="46"/>
  <c r="L33" i="46"/>
  <c r="R33" i="46" s="1"/>
  <c r="K33" i="46"/>
  <c r="J33" i="46"/>
  <c r="I33" i="46"/>
  <c r="H33" i="46"/>
  <c r="G33" i="46"/>
  <c r="F33" i="46"/>
  <c r="C33" i="46"/>
  <c r="B33" i="46"/>
  <c r="S32" i="46"/>
  <c r="R32" i="46"/>
  <c r="Q32" i="46"/>
  <c r="P32" i="46"/>
  <c r="E32" i="46"/>
  <c r="V30" i="46"/>
  <c r="O30" i="46"/>
  <c r="N30" i="46"/>
  <c r="M30" i="46"/>
  <c r="S30" i="46" s="1"/>
  <c r="L30" i="46"/>
  <c r="R30" i="46" s="1"/>
  <c r="K30" i="46"/>
  <c r="J30" i="46"/>
  <c r="I30" i="46"/>
  <c r="H30" i="46"/>
  <c r="G30" i="46"/>
  <c r="F30" i="46"/>
  <c r="C30" i="46"/>
  <c r="B30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Q27" i="46"/>
  <c r="P27" i="46"/>
  <c r="E27" i="46"/>
  <c r="T27" i="46" s="1"/>
  <c r="S26" i="46"/>
  <c r="R26" i="46"/>
  <c r="Q26" i="46"/>
  <c r="P26" i="46"/>
  <c r="E26" i="46"/>
  <c r="U26" i="46" s="1"/>
  <c r="W24" i="46"/>
  <c r="V24" i="46"/>
  <c r="S24" i="46"/>
  <c r="O24" i="46"/>
  <c r="N24" i="46"/>
  <c r="M24" i="46"/>
  <c r="L24" i="46"/>
  <c r="R24" i="46" s="1"/>
  <c r="K24" i="46"/>
  <c r="J24" i="46"/>
  <c r="I24" i="46"/>
  <c r="H24" i="46"/>
  <c r="G24" i="46"/>
  <c r="F24" i="46"/>
  <c r="C24" i="46"/>
  <c r="B24" i="46"/>
  <c r="E24" i="46" s="1"/>
  <c r="S23" i="46"/>
  <c r="R23" i="46"/>
  <c r="Q23" i="46"/>
  <c r="P23" i="46"/>
  <c r="E23" i="46"/>
  <c r="S22" i="46"/>
  <c r="R22" i="46"/>
  <c r="Q22" i="46"/>
  <c r="P22" i="46"/>
  <c r="E22" i="46"/>
  <c r="T22" i="46" s="1"/>
  <c r="U21" i="46"/>
  <c r="T21" i="46"/>
  <c r="S21" i="46"/>
  <c r="R21" i="46"/>
  <c r="Q21" i="46"/>
  <c r="P21" i="46"/>
  <c r="E21" i="46"/>
  <c r="T20" i="46"/>
  <c r="S20" i="46"/>
  <c r="R20" i="46"/>
  <c r="Q20" i="46"/>
  <c r="P20" i="46"/>
  <c r="E20" i="46"/>
  <c r="U20" i="46" s="1"/>
  <c r="S19" i="46"/>
  <c r="R19" i="46"/>
  <c r="Q19" i="46"/>
  <c r="P19" i="46"/>
  <c r="E19" i="46"/>
  <c r="U19" i="46" s="1"/>
  <c r="S18" i="46"/>
  <c r="R18" i="46"/>
  <c r="Q18" i="46"/>
  <c r="P18" i="46"/>
  <c r="E18" i="46"/>
  <c r="S17" i="46"/>
  <c r="R17" i="46"/>
  <c r="Q17" i="46"/>
  <c r="P17" i="46"/>
  <c r="E17" i="46"/>
  <c r="V15" i="46"/>
  <c r="O15" i="46"/>
  <c r="S15" i="46" s="1"/>
  <c r="N15" i="46"/>
  <c r="M15" i="46"/>
  <c r="L15" i="46"/>
  <c r="R15" i="46" s="1"/>
  <c r="K15" i="46"/>
  <c r="J15" i="46"/>
  <c r="I15" i="46"/>
  <c r="H15" i="46"/>
  <c r="P15" i="46" s="1"/>
  <c r="G15" i="46"/>
  <c r="F15" i="46"/>
  <c r="C15" i="46"/>
  <c r="B15" i="46"/>
  <c r="E15" i="46" s="1"/>
  <c r="S14" i="46"/>
  <c r="R14" i="46"/>
  <c r="Q14" i="46"/>
  <c r="P14" i="46"/>
  <c r="E14" i="46"/>
  <c r="U14" i="46" s="1"/>
  <c r="S13" i="46"/>
  <c r="R13" i="46"/>
  <c r="Q13" i="46"/>
  <c r="P13" i="46"/>
  <c r="E13" i="46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S10" i="46"/>
  <c r="R10" i="46"/>
  <c r="Q10" i="46"/>
  <c r="P10" i="46"/>
  <c r="E10" i="46"/>
  <c r="U10" i="46" s="1"/>
  <c r="S9" i="46"/>
  <c r="R9" i="46"/>
  <c r="Q9" i="46"/>
  <c r="P9" i="46"/>
  <c r="E9" i="46"/>
  <c r="U9" i="46" s="1"/>
  <c r="T94" i="45"/>
  <c r="S94" i="45"/>
  <c r="R94" i="45"/>
  <c r="Q94" i="45"/>
  <c r="P94" i="45"/>
  <c r="E94" i="45"/>
  <c r="U94" i="45" s="1"/>
  <c r="S93" i="45"/>
  <c r="R93" i="45"/>
  <c r="Q93" i="45"/>
  <c r="P93" i="45"/>
  <c r="E93" i="45"/>
  <c r="U93" i="45" s="1"/>
  <c r="S92" i="45"/>
  <c r="R92" i="45"/>
  <c r="Q92" i="45"/>
  <c r="P92" i="45"/>
  <c r="E92" i="45"/>
  <c r="S91" i="45"/>
  <c r="R91" i="45"/>
  <c r="Q91" i="45"/>
  <c r="P91" i="45"/>
  <c r="E91" i="45"/>
  <c r="S90" i="45"/>
  <c r="R90" i="45"/>
  <c r="Q90" i="45"/>
  <c r="P90" i="45"/>
  <c r="E90" i="45"/>
  <c r="U90" i="45" s="1"/>
  <c r="S89" i="45"/>
  <c r="R89" i="45"/>
  <c r="Q89" i="45"/>
  <c r="P89" i="45"/>
  <c r="E89" i="45"/>
  <c r="S88" i="45"/>
  <c r="R88" i="45"/>
  <c r="Q88" i="45"/>
  <c r="P88" i="45"/>
  <c r="E88" i="45"/>
  <c r="T88" i="45" s="1"/>
  <c r="U87" i="45"/>
  <c r="T87" i="45"/>
  <c r="S87" i="45"/>
  <c r="R87" i="45"/>
  <c r="Q87" i="45"/>
  <c r="P87" i="45"/>
  <c r="E87" i="45"/>
  <c r="W73" i="45"/>
  <c r="V73" i="45"/>
  <c r="O73" i="45"/>
  <c r="S73" i="45" s="1"/>
  <c r="N73" i="45"/>
  <c r="M73" i="45"/>
  <c r="L73" i="45"/>
  <c r="K73" i="45"/>
  <c r="J73" i="45"/>
  <c r="I73" i="45"/>
  <c r="H73" i="45"/>
  <c r="G73" i="45"/>
  <c r="F73" i="45"/>
  <c r="C73" i="45"/>
  <c r="B73" i="45"/>
  <c r="V72" i="45"/>
  <c r="O72" i="45"/>
  <c r="N72" i="45"/>
  <c r="M72" i="45"/>
  <c r="L72" i="45"/>
  <c r="R72" i="45" s="1"/>
  <c r="K72" i="45"/>
  <c r="J72" i="45"/>
  <c r="I72" i="45"/>
  <c r="H72" i="45"/>
  <c r="G72" i="45"/>
  <c r="F72" i="45"/>
  <c r="E72" i="45"/>
  <c r="C72" i="45"/>
  <c r="B72" i="45"/>
  <c r="V71" i="45"/>
  <c r="O71" i="45"/>
  <c r="N71" i="45"/>
  <c r="M71" i="45"/>
  <c r="L71" i="45"/>
  <c r="K71" i="45"/>
  <c r="J71" i="45"/>
  <c r="I71" i="45"/>
  <c r="H71" i="45"/>
  <c r="G71" i="45"/>
  <c r="F71" i="45"/>
  <c r="C71" i="45"/>
  <c r="E71" i="45" s="1"/>
  <c r="B71" i="45"/>
  <c r="S70" i="45"/>
  <c r="R70" i="45"/>
  <c r="Q70" i="45"/>
  <c r="P70" i="45"/>
  <c r="E70" i="45"/>
  <c r="T69" i="45"/>
  <c r="S69" i="45"/>
  <c r="R69" i="45"/>
  <c r="Q69" i="45"/>
  <c r="P69" i="45"/>
  <c r="E69" i="45"/>
  <c r="W67" i="45"/>
  <c r="V67" i="45"/>
  <c r="O67" i="45"/>
  <c r="N67" i="45"/>
  <c r="M67" i="45"/>
  <c r="L67" i="45"/>
  <c r="K67" i="45"/>
  <c r="J67" i="45"/>
  <c r="I67" i="45"/>
  <c r="H67" i="45"/>
  <c r="G67" i="45"/>
  <c r="F67" i="45"/>
  <c r="C67" i="45"/>
  <c r="B67" i="45"/>
  <c r="E67" i="45" s="1"/>
  <c r="V66" i="45"/>
  <c r="O66" i="45"/>
  <c r="N66" i="45"/>
  <c r="M66" i="45"/>
  <c r="S66" i="45" s="1"/>
  <c r="L66" i="45"/>
  <c r="R66" i="45" s="1"/>
  <c r="K66" i="45"/>
  <c r="J66" i="45"/>
  <c r="I66" i="45"/>
  <c r="H66" i="45"/>
  <c r="G66" i="45"/>
  <c r="F66" i="45"/>
  <c r="E66" i="45"/>
  <c r="C66" i="45"/>
  <c r="B66" i="45"/>
  <c r="S65" i="45"/>
  <c r="R65" i="45"/>
  <c r="Q65" i="45"/>
  <c r="P65" i="45"/>
  <c r="E65" i="45"/>
  <c r="T65" i="45" s="1"/>
  <c r="S64" i="45"/>
  <c r="R64" i="45"/>
  <c r="Q64" i="45"/>
  <c r="P64" i="45"/>
  <c r="E64" i="45"/>
  <c r="U64" i="45" s="1"/>
  <c r="T63" i="45"/>
  <c r="S63" i="45"/>
  <c r="R63" i="45"/>
  <c r="Q63" i="45"/>
  <c r="P63" i="45"/>
  <c r="E63" i="45"/>
  <c r="U63" i="45" s="1"/>
  <c r="S62" i="45"/>
  <c r="R62" i="45"/>
  <c r="Q62" i="45"/>
  <c r="P62" i="45"/>
  <c r="E62" i="45"/>
  <c r="U62" i="45" s="1"/>
  <c r="S61" i="45"/>
  <c r="R61" i="45"/>
  <c r="Q61" i="45"/>
  <c r="P61" i="45"/>
  <c r="E61" i="45"/>
  <c r="V59" i="45"/>
  <c r="O59" i="45"/>
  <c r="N59" i="45"/>
  <c r="M59" i="45"/>
  <c r="S59" i="45" s="1"/>
  <c r="L59" i="45"/>
  <c r="R59" i="45" s="1"/>
  <c r="K59" i="45"/>
  <c r="J59" i="45"/>
  <c r="I59" i="45"/>
  <c r="H59" i="45"/>
  <c r="G59" i="45"/>
  <c r="F59" i="45"/>
  <c r="C59" i="45"/>
  <c r="E59" i="45" s="1"/>
  <c r="B59" i="45"/>
  <c r="U58" i="45"/>
  <c r="S58" i="45"/>
  <c r="R58" i="45"/>
  <c r="Q58" i="45"/>
  <c r="P58" i="45"/>
  <c r="E58" i="45"/>
  <c r="T58" i="45" s="1"/>
  <c r="S57" i="45"/>
  <c r="R57" i="45"/>
  <c r="Q57" i="45"/>
  <c r="P57" i="45"/>
  <c r="E57" i="45"/>
  <c r="U57" i="45" s="1"/>
  <c r="S56" i="45"/>
  <c r="R56" i="45"/>
  <c r="Q56" i="45"/>
  <c r="P56" i="45"/>
  <c r="E56" i="45"/>
  <c r="S55" i="45"/>
  <c r="R55" i="45"/>
  <c r="Q55" i="45"/>
  <c r="P55" i="45"/>
  <c r="E55" i="45"/>
  <c r="V53" i="45"/>
  <c r="O53" i="45"/>
  <c r="N53" i="45"/>
  <c r="M53" i="45"/>
  <c r="L53" i="45"/>
  <c r="K53" i="45"/>
  <c r="J53" i="45"/>
  <c r="I53" i="45"/>
  <c r="H53" i="45"/>
  <c r="G53" i="45"/>
  <c r="F53" i="45"/>
  <c r="E53" i="45"/>
  <c r="C53" i="45"/>
  <c r="B53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S49" i="45"/>
  <c r="R49" i="45"/>
  <c r="Q49" i="45"/>
  <c r="P49" i="45"/>
  <c r="E49" i="45"/>
  <c r="T49" i="45" s="1"/>
  <c r="U48" i="45"/>
  <c r="S48" i="45"/>
  <c r="R48" i="45"/>
  <c r="Q48" i="45"/>
  <c r="P48" i="45"/>
  <c r="E48" i="45"/>
  <c r="T48" i="45" s="1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T45" i="45"/>
  <c r="S45" i="45"/>
  <c r="R45" i="45"/>
  <c r="Q45" i="45"/>
  <c r="P45" i="45"/>
  <c r="E45" i="45"/>
  <c r="U45" i="45" s="1"/>
  <c r="U44" i="45"/>
  <c r="S44" i="45"/>
  <c r="R44" i="45"/>
  <c r="Q44" i="45"/>
  <c r="P44" i="45"/>
  <c r="E44" i="45"/>
  <c r="T44" i="45" s="1"/>
  <c r="S43" i="45"/>
  <c r="R43" i="45"/>
  <c r="Q43" i="45"/>
  <c r="P43" i="45"/>
  <c r="E43" i="45"/>
  <c r="S42" i="45"/>
  <c r="R42" i="45"/>
  <c r="Q42" i="45"/>
  <c r="P42" i="45"/>
  <c r="E42" i="45"/>
  <c r="V40" i="45"/>
  <c r="O40" i="45"/>
  <c r="N40" i="45"/>
  <c r="M40" i="45"/>
  <c r="S40" i="45" s="1"/>
  <c r="L40" i="45"/>
  <c r="R40" i="45" s="1"/>
  <c r="K40" i="45"/>
  <c r="J40" i="45"/>
  <c r="I40" i="45"/>
  <c r="H40" i="45"/>
  <c r="G40" i="45"/>
  <c r="F40" i="45"/>
  <c r="C40" i="45"/>
  <c r="B40" i="45"/>
  <c r="E40" i="45" s="1"/>
  <c r="S39" i="45"/>
  <c r="R39" i="45"/>
  <c r="Q39" i="45"/>
  <c r="P39" i="45"/>
  <c r="E39" i="45"/>
  <c r="S38" i="45"/>
  <c r="R38" i="45"/>
  <c r="Q38" i="45"/>
  <c r="P38" i="45"/>
  <c r="E38" i="45"/>
  <c r="S37" i="45"/>
  <c r="R37" i="45"/>
  <c r="Q37" i="45"/>
  <c r="P37" i="45"/>
  <c r="E37" i="45"/>
  <c r="T37" i="45" s="1"/>
  <c r="S36" i="45"/>
  <c r="R36" i="45"/>
  <c r="Q36" i="45"/>
  <c r="P36" i="45"/>
  <c r="E36" i="45"/>
  <c r="T36" i="45" s="1"/>
  <c r="S35" i="45"/>
  <c r="R35" i="45"/>
  <c r="Q35" i="45"/>
  <c r="P35" i="45"/>
  <c r="E35" i="45"/>
  <c r="V33" i="45"/>
  <c r="O33" i="45"/>
  <c r="S33" i="45" s="1"/>
  <c r="N33" i="45"/>
  <c r="M33" i="45"/>
  <c r="L33" i="45"/>
  <c r="R33" i="45" s="1"/>
  <c r="K33" i="45"/>
  <c r="J33" i="45"/>
  <c r="I33" i="45"/>
  <c r="H33" i="45"/>
  <c r="G33" i="45"/>
  <c r="F33" i="45"/>
  <c r="C33" i="45"/>
  <c r="B33" i="45"/>
  <c r="S32" i="45"/>
  <c r="R32" i="45"/>
  <c r="Q32" i="45"/>
  <c r="P32" i="45"/>
  <c r="E32" i="45"/>
  <c r="V30" i="45"/>
  <c r="O30" i="45"/>
  <c r="N30" i="45"/>
  <c r="M30" i="45"/>
  <c r="L30" i="45"/>
  <c r="K30" i="45"/>
  <c r="J30" i="45"/>
  <c r="I30" i="45"/>
  <c r="H30" i="45"/>
  <c r="G30" i="45"/>
  <c r="F30" i="45"/>
  <c r="C30" i="45"/>
  <c r="B30" i="45"/>
  <c r="S29" i="45"/>
  <c r="R29" i="45"/>
  <c r="Q29" i="45"/>
  <c r="P29" i="45"/>
  <c r="E29" i="45"/>
  <c r="T29" i="45" s="1"/>
  <c r="U28" i="45"/>
  <c r="T28" i="45"/>
  <c r="S28" i="45"/>
  <c r="R28" i="45"/>
  <c r="Q28" i="45"/>
  <c r="P28" i="45"/>
  <c r="E28" i="45"/>
  <c r="U27" i="45"/>
  <c r="T27" i="45"/>
  <c r="S27" i="45"/>
  <c r="R27" i="45"/>
  <c r="Q27" i="45"/>
  <c r="P27" i="45"/>
  <c r="E27" i="45"/>
  <c r="S26" i="45"/>
  <c r="R26" i="45"/>
  <c r="Q26" i="45"/>
  <c r="P26" i="45"/>
  <c r="E26" i="45"/>
  <c r="U26" i="45" s="1"/>
  <c r="W24" i="45"/>
  <c r="V24" i="45"/>
  <c r="O24" i="45"/>
  <c r="N24" i="45"/>
  <c r="M24" i="45"/>
  <c r="S24" i="45" s="1"/>
  <c r="L24" i="45"/>
  <c r="R24" i="45" s="1"/>
  <c r="K24" i="45"/>
  <c r="J24" i="45"/>
  <c r="I24" i="45"/>
  <c r="H24" i="45"/>
  <c r="G24" i="45"/>
  <c r="F24" i="45"/>
  <c r="C24" i="45"/>
  <c r="B24" i="45"/>
  <c r="S23" i="45"/>
  <c r="R23" i="45"/>
  <c r="Q23" i="45"/>
  <c r="P23" i="45"/>
  <c r="E23" i="45"/>
  <c r="U23" i="45" s="1"/>
  <c r="U22" i="45"/>
  <c r="T22" i="45"/>
  <c r="S22" i="45"/>
  <c r="R22" i="45"/>
  <c r="Q22" i="45"/>
  <c r="P22" i="45"/>
  <c r="E22" i="45"/>
  <c r="U21" i="45"/>
  <c r="T21" i="45"/>
  <c r="S21" i="45"/>
  <c r="R21" i="45"/>
  <c r="Q21" i="45"/>
  <c r="P21" i="45"/>
  <c r="E21" i="45"/>
  <c r="T20" i="45"/>
  <c r="S20" i="45"/>
  <c r="R20" i="45"/>
  <c r="Q20" i="45"/>
  <c r="P20" i="45"/>
  <c r="E20" i="45"/>
  <c r="U20" i="45" s="1"/>
  <c r="S19" i="45"/>
  <c r="R19" i="45"/>
  <c r="Q19" i="45"/>
  <c r="P19" i="45"/>
  <c r="E19" i="45"/>
  <c r="U19" i="45" s="1"/>
  <c r="S18" i="45"/>
  <c r="R18" i="45"/>
  <c r="Q18" i="45"/>
  <c r="P18" i="45"/>
  <c r="E18" i="45"/>
  <c r="U18" i="45" s="1"/>
  <c r="S17" i="45"/>
  <c r="R17" i="45"/>
  <c r="Q17" i="45"/>
  <c r="P17" i="45"/>
  <c r="E17" i="45"/>
  <c r="V15" i="45"/>
  <c r="O15" i="45"/>
  <c r="N15" i="45"/>
  <c r="M15" i="45"/>
  <c r="L15" i="45"/>
  <c r="K15" i="45"/>
  <c r="J15" i="45"/>
  <c r="I15" i="45"/>
  <c r="H15" i="45"/>
  <c r="G15" i="45"/>
  <c r="F15" i="45"/>
  <c r="C15" i="45"/>
  <c r="B15" i="45"/>
  <c r="T14" i="45"/>
  <c r="S14" i="45"/>
  <c r="R14" i="45"/>
  <c r="Q14" i="45"/>
  <c r="P14" i="45"/>
  <c r="E14" i="45"/>
  <c r="U14" i="45" s="1"/>
  <c r="S13" i="45"/>
  <c r="R13" i="45"/>
  <c r="Q13" i="45"/>
  <c r="P13" i="45"/>
  <c r="E13" i="45"/>
  <c r="S12" i="45"/>
  <c r="R12" i="45"/>
  <c r="Q12" i="45"/>
  <c r="P12" i="45"/>
  <c r="E12" i="45"/>
  <c r="S11" i="45"/>
  <c r="R11" i="45"/>
  <c r="Q11" i="45"/>
  <c r="P11" i="45"/>
  <c r="E11" i="45"/>
  <c r="U11" i="45" s="1"/>
  <c r="S10" i="45"/>
  <c r="R10" i="45"/>
  <c r="Q10" i="45"/>
  <c r="P10" i="45"/>
  <c r="T10" i="45" s="1"/>
  <c r="E10" i="45"/>
  <c r="U10" i="45" s="1"/>
  <c r="U9" i="45"/>
  <c r="S9" i="45"/>
  <c r="R9" i="45"/>
  <c r="Q9" i="45"/>
  <c r="P9" i="45"/>
  <c r="E9" i="45"/>
  <c r="T9" i="45" s="1"/>
  <c r="S94" i="44"/>
  <c r="R94" i="44"/>
  <c r="Q94" i="44"/>
  <c r="P94" i="44"/>
  <c r="E94" i="44"/>
  <c r="U93" i="44"/>
  <c r="S93" i="44"/>
  <c r="R93" i="44"/>
  <c r="Q93" i="44"/>
  <c r="P93" i="44"/>
  <c r="E93" i="44"/>
  <c r="T93" i="44" s="1"/>
  <c r="S92" i="44"/>
  <c r="R92" i="44"/>
  <c r="Q92" i="44"/>
  <c r="P92" i="44"/>
  <c r="E92" i="44"/>
  <c r="U92" i="44" s="1"/>
  <c r="S91" i="44"/>
  <c r="R91" i="44"/>
  <c r="Q91" i="44"/>
  <c r="P91" i="44"/>
  <c r="E91" i="44"/>
  <c r="S90" i="44"/>
  <c r="R90" i="44"/>
  <c r="Q90" i="44"/>
  <c r="P90" i="44"/>
  <c r="E90" i="44"/>
  <c r="T90" i="44" s="1"/>
  <c r="S89" i="44"/>
  <c r="R89" i="44"/>
  <c r="Q89" i="44"/>
  <c r="P89" i="44"/>
  <c r="E89" i="44"/>
  <c r="U89" i="44" s="1"/>
  <c r="U88" i="44"/>
  <c r="S88" i="44"/>
  <c r="R88" i="44"/>
  <c r="Q88" i="44"/>
  <c r="P88" i="44"/>
  <c r="E88" i="44"/>
  <c r="T88" i="44" s="1"/>
  <c r="S87" i="44"/>
  <c r="R87" i="44"/>
  <c r="Q87" i="44"/>
  <c r="P87" i="44"/>
  <c r="E87" i="44"/>
  <c r="U87" i="44" s="1"/>
  <c r="V73" i="44"/>
  <c r="O73" i="44"/>
  <c r="N73" i="44"/>
  <c r="M73" i="44"/>
  <c r="L73" i="44"/>
  <c r="K73" i="44"/>
  <c r="J73" i="44"/>
  <c r="I73" i="44"/>
  <c r="H73" i="44"/>
  <c r="G73" i="44"/>
  <c r="F73" i="44"/>
  <c r="C73" i="44"/>
  <c r="E73" i="44" s="1"/>
  <c r="B73" i="44"/>
  <c r="V72" i="44"/>
  <c r="S72" i="44"/>
  <c r="O72" i="44"/>
  <c r="N72" i="44"/>
  <c r="M72" i="44"/>
  <c r="L72" i="44"/>
  <c r="K72" i="44"/>
  <c r="J72" i="44"/>
  <c r="I72" i="44"/>
  <c r="H72" i="44"/>
  <c r="G72" i="44"/>
  <c r="F72" i="44"/>
  <c r="C72" i="44"/>
  <c r="B72" i="44"/>
  <c r="V71" i="44"/>
  <c r="O71" i="44"/>
  <c r="N71" i="44"/>
  <c r="M71" i="44"/>
  <c r="L71" i="44"/>
  <c r="R71" i="44" s="1"/>
  <c r="K71" i="44"/>
  <c r="J71" i="44"/>
  <c r="I71" i="44"/>
  <c r="H71" i="44"/>
  <c r="P71" i="44" s="1"/>
  <c r="G71" i="44"/>
  <c r="F71" i="44"/>
  <c r="E71" i="44"/>
  <c r="C71" i="44"/>
  <c r="B71" i="44"/>
  <c r="S70" i="44"/>
  <c r="R70" i="44"/>
  <c r="Q70" i="44"/>
  <c r="P70" i="44"/>
  <c r="E70" i="44"/>
  <c r="U70" i="44" s="1"/>
  <c r="S69" i="44"/>
  <c r="R69" i="44"/>
  <c r="Q69" i="44"/>
  <c r="P69" i="44"/>
  <c r="E69" i="44"/>
  <c r="V67" i="44"/>
  <c r="O67" i="44"/>
  <c r="N67" i="44"/>
  <c r="M67" i="44"/>
  <c r="S67" i="44" s="1"/>
  <c r="L67" i="44"/>
  <c r="K67" i="44"/>
  <c r="J67" i="44"/>
  <c r="I67" i="44"/>
  <c r="H67" i="44"/>
  <c r="G67" i="44"/>
  <c r="F67" i="44"/>
  <c r="C67" i="44"/>
  <c r="B67" i="44"/>
  <c r="V66" i="44"/>
  <c r="O66" i="44"/>
  <c r="N66" i="44"/>
  <c r="M66" i="44"/>
  <c r="S66" i="44" s="1"/>
  <c r="L66" i="44"/>
  <c r="R66" i="44" s="1"/>
  <c r="K66" i="44"/>
  <c r="J66" i="44"/>
  <c r="I66" i="44"/>
  <c r="H66" i="44"/>
  <c r="G66" i="44"/>
  <c r="F66" i="44"/>
  <c r="C66" i="44"/>
  <c r="B66" i="44"/>
  <c r="E66" i="44" s="1"/>
  <c r="T65" i="44"/>
  <c r="S65" i="44"/>
  <c r="R65" i="44"/>
  <c r="Q65" i="44"/>
  <c r="P65" i="44"/>
  <c r="E65" i="44"/>
  <c r="U65" i="44" s="1"/>
  <c r="S64" i="44"/>
  <c r="R64" i="44"/>
  <c r="Q64" i="44"/>
  <c r="P64" i="44"/>
  <c r="E64" i="44"/>
  <c r="T64" i="44" s="1"/>
  <c r="S63" i="44"/>
  <c r="R63" i="44"/>
  <c r="Q63" i="44"/>
  <c r="P63" i="44"/>
  <c r="E63" i="44"/>
  <c r="S62" i="44"/>
  <c r="R62" i="44"/>
  <c r="Q62" i="44"/>
  <c r="P62" i="44"/>
  <c r="E62" i="44"/>
  <c r="U62" i="44" s="1"/>
  <c r="U61" i="44"/>
  <c r="S61" i="44"/>
  <c r="R61" i="44"/>
  <c r="Q61" i="44"/>
  <c r="P61" i="44"/>
  <c r="E61" i="44"/>
  <c r="T61" i="44" s="1"/>
  <c r="V59" i="44"/>
  <c r="O59" i="44"/>
  <c r="N59" i="44"/>
  <c r="M59" i="44"/>
  <c r="S59" i="44" s="1"/>
  <c r="L59" i="44"/>
  <c r="R59" i="44" s="1"/>
  <c r="K59" i="44"/>
  <c r="J59" i="44"/>
  <c r="I59" i="44"/>
  <c r="H59" i="44"/>
  <c r="G59" i="44"/>
  <c r="F59" i="44"/>
  <c r="C59" i="44"/>
  <c r="B59" i="44"/>
  <c r="S58" i="44"/>
  <c r="R58" i="44"/>
  <c r="Q58" i="44"/>
  <c r="P58" i="44"/>
  <c r="E58" i="44"/>
  <c r="U58" i="44" s="1"/>
  <c r="U57" i="44"/>
  <c r="S57" i="44"/>
  <c r="R57" i="44"/>
  <c r="Q57" i="44"/>
  <c r="P57" i="44"/>
  <c r="E57" i="44"/>
  <c r="T57" i="44" s="1"/>
  <c r="S56" i="44"/>
  <c r="R56" i="44"/>
  <c r="Q56" i="44"/>
  <c r="P56" i="44"/>
  <c r="E56" i="44"/>
  <c r="T55" i="44"/>
  <c r="S55" i="44"/>
  <c r="R55" i="44"/>
  <c r="Q55" i="44"/>
  <c r="P55" i="44"/>
  <c r="E55" i="44"/>
  <c r="U55" i="44" s="1"/>
  <c r="V53" i="44"/>
  <c r="O53" i="44"/>
  <c r="N53" i="44"/>
  <c r="M53" i="44"/>
  <c r="S53" i="44" s="1"/>
  <c r="L53" i="44"/>
  <c r="R53" i="44" s="1"/>
  <c r="K53" i="44"/>
  <c r="J53" i="44"/>
  <c r="I53" i="44"/>
  <c r="H53" i="44"/>
  <c r="G53" i="44"/>
  <c r="F53" i="44"/>
  <c r="C53" i="44"/>
  <c r="B53" i="44"/>
  <c r="S52" i="44"/>
  <c r="R52" i="44"/>
  <c r="Q52" i="44"/>
  <c r="P52" i="44"/>
  <c r="E52" i="44"/>
  <c r="S51" i="44"/>
  <c r="R51" i="44"/>
  <c r="Q51" i="44"/>
  <c r="P51" i="44"/>
  <c r="E51" i="44"/>
  <c r="U51" i="44" s="1"/>
  <c r="S50" i="44"/>
  <c r="R50" i="44"/>
  <c r="Q50" i="44"/>
  <c r="P50" i="44"/>
  <c r="E50" i="44"/>
  <c r="T50" i="44" s="1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S47" i="44"/>
  <c r="R47" i="44"/>
  <c r="Q47" i="44"/>
  <c r="P47" i="44"/>
  <c r="E47" i="44"/>
  <c r="U47" i="44" s="1"/>
  <c r="S46" i="44"/>
  <c r="R46" i="44"/>
  <c r="Q46" i="44"/>
  <c r="P46" i="44"/>
  <c r="E46" i="44"/>
  <c r="S45" i="44"/>
  <c r="R45" i="44"/>
  <c r="Q45" i="44"/>
  <c r="P45" i="44"/>
  <c r="E45" i="44"/>
  <c r="U45" i="44" s="1"/>
  <c r="S44" i="44"/>
  <c r="R44" i="44"/>
  <c r="Q44" i="44"/>
  <c r="P44" i="44"/>
  <c r="E44" i="44"/>
  <c r="T44" i="44" s="1"/>
  <c r="U43" i="44"/>
  <c r="S43" i="44"/>
  <c r="R43" i="44"/>
  <c r="Q43" i="44"/>
  <c r="P43" i="44"/>
  <c r="E43" i="44"/>
  <c r="T43" i="44" s="1"/>
  <c r="S42" i="44"/>
  <c r="R42" i="44"/>
  <c r="Q42" i="44"/>
  <c r="P42" i="44"/>
  <c r="E42" i="44"/>
  <c r="U42" i="44" s="1"/>
  <c r="V40" i="44"/>
  <c r="O40" i="44"/>
  <c r="N40" i="44"/>
  <c r="M40" i="44"/>
  <c r="L40" i="44"/>
  <c r="K40" i="44"/>
  <c r="J40" i="44"/>
  <c r="I40" i="44"/>
  <c r="H40" i="44"/>
  <c r="P40" i="44" s="1"/>
  <c r="G40" i="44"/>
  <c r="F40" i="44"/>
  <c r="C40" i="44"/>
  <c r="E40" i="44" s="1"/>
  <c r="B40" i="44"/>
  <c r="S39" i="44"/>
  <c r="R39" i="44"/>
  <c r="Q39" i="44"/>
  <c r="P39" i="44"/>
  <c r="E39" i="44"/>
  <c r="S38" i="44"/>
  <c r="R38" i="44"/>
  <c r="Q38" i="44"/>
  <c r="P38" i="44"/>
  <c r="E38" i="44"/>
  <c r="S37" i="44"/>
  <c r="R37" i="44"/>
  <c r="Q37" i="44"/>
  <c r="P37" i="44"/>
  <c r="E37" i="44"/>
  <c r="U37" i="44" s="1"/>
  <c r="S36" i="44"/>
  <c r="R36" i="44"/>
  <c r="Q36" i="44"/>
  <c r="P36" i="44"/>
  <c r="E36" i="44"/>
  <c r="S35" i="44"/>
  <c r="R35" i="44"/>
  <c r="Q35" i="44"/>
  <c r="P35" i="44"/>
  <c r="E35" i="44"/>
  <c r="V33" i="44"/>
  <c r="O33" i="44"/>
  <c r="N33" i="44"/>
  <c r="M33" i="44"/>
  <c r="S33" i="44" s="1"/>
  <c r="L33" i="44"/>
  <c r="R33" i="44" s="1"/>
  <c r="K33" i="44"/>
  <c r="J33" i="44"/>
  <c r="I33" i="44"/>
  <c r="H33" i="44"/>
  <c r="P33" i="44" s="1"/>
  <c r="G33" i="44"/>
  <c r="F33" i="44"/>
  <c r="C33" i="44"/>
  <c r="B33" i="44"/>
  <c r="S32" i="44"/>
  <c r="R32" i="44"/>
  <c r="Q32" i="44"/>
  <c r="P32" i="44"/>
  <c r="E32" i="44"/>
  <c r="V30" i="44"/>
  <c r="S30" i="44"/>
  <c r="O30" i="44"/>
  <c r="N30" i="44"/>
  <c r="M30" i="44"/>
  <c r="L30" i="44"/>
  <c r="R30" i="44" s="1"/>
  <c r="K30" i="44"/>
  <c r="J30" i="44"/>
  <c r="I30" i="44"/>
  <c r="H30" i="44"/>
  <c r="P30" i="44" s="1"/>
  <c r="G30" i="44"/>
  <c r="F30" i="44"/>
  <c r="C30" i="44"/>
  <c r="B30" i="44"/>
  <c r="T29" i="44"/>
  <c r="S29" i="44"/>
  <c r="R29" i="44"/>
  <c r="Q29" i="44"/>
  <c r="P29" i="44"/>
  <c r="E29" i="44"/>
  <c r="U29" i="44" s="1"/>
  <c r="S28" i="44"/>
  <c r="R28" i="44"/>
  <c r="Q28" i="44"/>
  <c r="P28" i="44"/>
  <c r="E28" i="44"/>
  <c r="S27" i="44"/>
  <c r="R27" i="44"/>
  <c r="Q27" i="44"/>
  <c r="P27" i="44"/>
  <c r="E27" i="44"/>
  <c r="U26" i="44"/>
  <c r="S26" i="44"/>
  <c r="R26" i="44"/>
  <c r="Q26" i="44"/>
  <c r="P26" i="44"/>
  <c r="E26" i="44"/>
  <c r="T26" i="44" s="1"/>
  <c r="V24" i="44"/>
  <c r="S24" i="44"/>
  <c r="O24" i="44"/>
  <c r="N24" i="44"/>
  <c r="M24" i="44"/>
  <c r="L24" i="44"/>
  <c r="R24" i="44" s="1"/>
  <c r="K24" i="44"/>
  <c r="J24" i="44"/>
  <c r="I24" i="44"/>
  <c r="H24" i="44"/>
  <c r="G24" i="44"/>
  <c r="F24" i="44"/>
  <c r="C24" i="44"/>
  <c r="B24" i="44"/>
  <c r="E24" i="44" s="1"/>
  <c r="S23" i="44"/>
  <c r="R23" i="44"/>
  <c r="Q23" i="44"/>
  <c r="P23" i="44"/>
  <c r="E23" i="44"/>
  <c r="S22" i="44"/>
  <c r="R22" i="44"/>
  <c r="Q22" i="44"/>
  <c r="P22" i="44"/>
  <c r="E22" i="44"/>
  <c r="U21" i="44"/>
  <c r="T21" i="44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U19" i="44" s="1"/>
  <c r="U18" i="44"/>
  <c r="S18" i="44"/>
  <c r="R18" i="44"/>
  <c r="Q18" i="44"/>
  <c r="P18" i="44"/>
  <c r="E18" i="44"/>
  <c r="T18" i="44" s="1"/>
  <c r="U17" i="44"/>
  <c r="T17" i="44"/>
  <c r="S17" i="44"/>
  <c r="R17" i="44"/>
  <c r="Q17" i="44"/>
  <c r="P17" i="44"/>
  <c r="E17" i="44"/>
  <c r="V15" i="44"/>
  <c r="O15" i="44"/>
  <c r="N15" i="44"/>
  <c r="R15" i="44" s="1"/>
  <c r="M15" i="44"/>
  <c r="L15" i="44"/>
  <c r="K15" i="44"/>
  <c r="J15" i="44"/>
  <c r="I15" i="44"/>
  <c r="H15" i="44"/>
  <c r="G15" i="44"/>
  <c r="F15" i="44"/>
  <c r="C15" i="44"/>
  <c r="B15" i="44"/>
  <c r="S14" i="44"/>
  <c r="R14" i="44"/>
  <c r="Q14" i="44"/>
  <c r="P14" i="44"/>
  <c r="E14" i="44"/>
  <c r="S13" i="44"/>
  <c r="R13" i="44"/>
  <c r="Q13" i="44"/>
  <c r="P13" i="44"/>
  <c r="E13" i="44"/>
  <c r="S12" i="44"/>
  <c r="R12" i="44"/>
  <c r="Q12" i="44"/>
  <c r="P12" i="44"/>
  <c r="E12" i="44"/>
  <c r="S11" i="44"/>
  <c r="R11" i="44"/>
  <c r="Q11" i="44"/>
  <c r="P11" i="44"/>
  <c r="E11" i="44"/>
  <c r="S10" i="44"/>
  <c r="R10" i="44"/>
  <c r="Q10" i="44"/>
  <c r="P10" i="44"/>
  <c r="E10" i="44"/>
  <c r="U9" i="44"/>
  <c r="T9" i="44"/>
  <c r="S9" i="44"/>
  <c r="R9" i="44"/>
  <c r="Q9" i="44"/>
  <c r="P9" i="44"/>
  <c r="E9" i="44"/>
  <c r="S94" i="43"/>
  <c r="R94" i="43"/>
  <c r="Q94" i="43"/>
  <c r="P94" i="43"/>
  <c r="E94" i="43"/>
  <c r="U94" i="43" s="1"/>
  <c r="S93" i="43"/>
  <c r="R93" i="43"/>
  <c r="Q93" i="43"/>
  <c r="P93" i="43"/>
  <c r="E93" i="43"/>
  <c r="S92" i="43"/>
  <c r="R92" i="43"/>
  <c r="Q92" i="43"/>
  <c r="P92" i="43"/>
  <c r="E92" i="43"/>
  <c r="U91" i="43"/>
  <c r="T91" i="43"/>
  <c r="S91" i="43"/>
  <c r="R91" i="43"/>
  <c r="Q91" i="43"/>
  <c r="P91" i="43"/>
  <c r="E91" i="43"/>
  <c r="S90" i="43"/>
  <c r="R90" i="43"/>
  <c r="Q90" i="43"/>
  <c r="P90" i="43"/>
  <c r="E90" i="43"/>
  <c r="S89" i="43"/>
  <c r="R89" i="43"/>
  <c r="Q89" i="43"/>
  <c r="P89" i="43"/>
  <c r="E89" i="43"/>
  <c r="U88" i="43"/>
  <c r="S88" i="43"/>
  <c r="R88" i="43"/>
  <c r="Q88" i="43"/>
  <c r="P88" i="43"/>
  <c r="E88" i="43"/>
  <c r="T88" i="43" s="1"/>
  <c r="U87" i="43"/>
  <c r="T87" i="43"/>
  <c r="S87" i="43"/>
  <c r="R87" i="43"/>
  <c r="Q87" i="43"/>
  <c r="P87" i="43"/>
  <c r="E87" i="43"/>
  <c r="V73" i="43"/>
  <c r="O73" i="43"/>
  <c r="N73" i="43"/>
  <c r="M73" i="43"/>
  <c r="S73" i="43" s="1"/>
  <c r="L73" i="43"/>
  <c r="K73" i="43"/>
  <c r="J73" i="43"/>
  <c r="I73" i="43"/>
  <c r="H73" i="43"/>
  <c r="G73" i="43"/>
  <c r="F73" i="43"/>
  <c r="C73" i="43"/>
  <c r="B73" i="43"/>
  <c r="V72" i="43"/>
  <c r="O72" i="43"/>
  <c r="N72" i="43"/>
  <c r="M72" i="43"/>
  <c r="S72" i="43" s="1"/>
  <c r="L72" i="43"/>
  <c r="R72" i="43" s="1"/>
  <c r="K72" i="43"/>
  <c r="J72" i="43"/>
  <c r="I72" i="43"/>
  <c r="H72" i="43"/>
  <c r="G72" i="43"/>
  <c r="F72" i="43"/>
  <c r="C72" i="43"/>
  <c r="E72" i="43" s="1"/>
  <c r="B72" i="43"/>
  <c r="V71" i="43"/>
  <c r="O71" i="43"/>
  <c r="S71" i="43" s="1"/>
  <c r="N71" i="43"/>
  <c r="R71" i="43" s="1"/>
  <c r="M71" i="43"/>
  <c r="L71" i="43"/>
  <c r="K71" i="43"/>
  <c r="J71" i="43"/>
  <c r="I71" i="43"/>
  <c r="H71" i="43"/>
  <c r="G71" i="43"/>
  <c r="F71" i="43"/>
  <c r="C71" i="43"/>
  <c r="B71" i="43"/>
  <c r="E71" i="43" s="1"/>
  <c r="S70" i="43"/>
  <c r="R70" i="43"/>
  <c r="Q70" i="43"/>
  <c r="P70" i="43"/>
  <c r="E70" i="43"/>
  <c r="S69" i="43"/>
  <c r="R69" i="43"/>
  <c r="Q69" i="43"/>
  <c r="P69" i="43"/>
  <c r="E69" i="43"/>
  <c r="T69" i="43" s="1"/>
  <c r="V67" i="43"/>
  <c r="O67" i="43"/>
  <c r="S67" i="43" s="1"/>
  <c r="N67" i="43"/>
  <c r="M67" i="43"/>
  <c r="L67" i="43"/>
  <c r="K67" i="43"/>
  <c r="J67" i="43"/>
  <c r="I67" i="43"/>
  <c r="H67" i="43"/>
  <c r="G67" i="43"/>
  <c r="F67" i="43"/>
  <c r="C67" i="43"/>
  <c r="B67" i="43"/>
  <c r="V66" i="43"/>
  <c r="O66" i="43"/>
  <c r="N66" i="43"/>
  <c r="M66" i="43"/>
  <c r="S66" i="43" s="1"/>
  <c r="L66" i="43"/>
  <c r="R66" i="43" s="1"/>
  <c r="K66" i="43"/>
  <c r="J66" i="43"/>
  <c r="I66" i="43"/>
  <c r="H66" i="43"/>
  <c r="G66" i="43"/>
  <c r="F66" i="43"/>
  <c r="C66" i="43"/>
  <c r="E66" i="43" s="1"/>
  <c r="B66" i="43"/>
  <c r="S65" i="43"/>
  <c r="R65" i="43"/>
  <c r="Q65" i="43"/>
  <c r="P65" i="43"/>
  <c r="E65" i="43"/>
  <c r="U65" i="43" s="1"/>
  <c r="T64" i="43"/>
  <c r="S64" i="43"/>
  <c r="R64" i="43"/>
  <c r="Q64" i="43"/>
  <c r="P64" i="43"/>
  <c r="E64" i="43"/>
  <c r="U64" i="43" s="1"/>
  <c r="U63" i="43"/>
  <c r="S63" i="43"/>
  <c r="R63" i="43"/>
  <c r="Q63" i="43"/>
  <c r="P63" i="43"/>
  <c r="E63" i="43"/>
  <c r="T63" i="43" s="1"/>
  <c r="U62" i="43"/>
  <c r="T62" i="43"/>
  <c r="S62" i="43"/>
  <c r="R62" i="43"/>
  <c r="Q62" i="43"/>
  <c r="P62" i="43"/>
  <c r="E62" i="43"/>
  <c r="S61" i="43"/>
  <c r="R61" i="43"/>
  <c r="Q61" i="43"/>
  <c r="P61" i="43"/>
  <c r="E61" i="43"/>
  <c r="V59" i="43"/>
  <c r="R59" i="43"/>
  <c r="O59" i="43"/>
  <c r="N59" i="43"/>
  <c r="M59" i="43"/>
  <c r="S59" i="43" s="1"/>
  <c r="L59" i="43"/>
  <c r="K59" i="43"/>
  <c r="J59" i="43"/>
  <c r="I59" i="43"/>
  <c r="Q59" i="43" s="1"/>
  <c r="H59" i="43"/>
  <c r="P59" i="43" s="1"/>
  <c r="G59" i="43"/>
  <c r="F59" i="43"/>
  <c r="C59" i="43"/>
  <c r="B59" i="43"/>
  <c r="S58" i="43"/>
  <c r="R58" i="43"/>
  <c r="Q58" i="43"/>
  <c r="P58" i="43"/>
  <c r="E58" i="43"/>
  <c r="U58" i="43" s="1"/>
  <c r="S57" i="43"/>
  <c r="R57" i="43"/>
  <c r="Q57" i="43"/>
  <c r="P57" i="43"/>
  <c r="E57" i="43"/>
  <c r="S56" i="43"/>
  <c r="R56" i="43"/>
  <c r="Q56" i="43"/>
  <c r="P56" i="43"/>
  <c r="E56" i="43"/>
  <c r="U55" i="43"/>
  <c r="S55" i="43"/>
  <c r="R55" i="43"/>
  <c r="Q55" i="43"/>
  <c r="P55" i="43"/>
  <c r="E55" i="43"/>
  <c r="T55" i="43" s="1"/>
  <c r="V53" i="43"/>
  <c r="O53" i="43"/>
  <c r="N53" i="43"/>
  <c r="M53" i="43"/>
  <c r="S53" i="43" s="1"/>
  <c r="L53" i="43"/>
  <c r="R53" i="43" s="1"/>
  <c r="K53" i="43"/>
  <c r="J53" i="43"/>
  <c r="I53" i="43"/>
  <c r="H53" i="43"/>
  <c r="G53" i="43"/>
  <c r="F53" i="43"/>
  <c r="C53" i="43"/>
  <c r="B53" i="43"/>
  <c r="S52" i="43"/>
  <c r="R52" i="43"/>
  <c r="Q52" i="43"/>
  <c r="P52" i="43"/>
  <c r="E52" i="43"/>
  <c r="U51" i="43"/>
  <c r="S51" i="43"/>
  <c r="R51" i="43"/>
  <c r="Q51" i="43"/>
  <c r="P51" i="43"/>
  <c r="E51" i="43"/>
  <c r="T51" i="43" s="1"/>
  <c r="S50" i="43"/>
  <c r="R50" i="43"/>
  <c r="Q50" i="43"/>
  <c r="P50" i="43"/>
  <c r="E50" i="43"/>
  <c r="S49" i="43"/>
  <c r="R49" i="43"/>
  <c r="Q49" i="43"/>
  <c r="P49" i="43"/>
  <c r="E49" i="43"/>
  <c r="U49" i="43" s="1"/>
  <c r="T48" i="43"/>
  <c r="S48" i="43"/>
  <c r="R48" i="43"/>
  <c r="Q48" i="43"/>
  <c r="P48" i="43"/>
  <c r="E48" i="43"/>
  <c r="U48" i="43" s="1"/>
  <c r="U47" i="43"/>
  <c r="S47" i="43"/>
  <c r="R47" i="43"/>
  <c r="Q47" i="43"/>
  <c r="P47" i="43"/>
  <c r="E47" i="43"/>
  <c r="T47" i="43" s="1"/>
  <c r="U46" i="43"/>
  <c r="T46" i="43"/>
  <c r="S46" i="43"/>
  <c r="R46" i="43"/>
  <c r="Q46" i="43"/>
  <c r="P46" i="43"/>
  <c r="E46" i="43"/>
  <c r="S45" i="43"/>
  <c r="R45" i="43"/>
  <c r="Q45" i="43"/>
  <c r="P45" i="43"/>
  <c r="E45" i="43"/>
  <c r="S44" i="43"/>
  <c r="R44" i="43"/>
  <c r="Q44" i="43"/>
  <c r="P44" i="43"/>
  <c r="E44" i="43"/>
  <c r="U43" i="43"/>
  <c r="S43" i="43"/>
  <c r="R43" i="43"/>
  <c r="Q43" i="43"/>
  <c r="P43" i="43"/>
  <c r="E43" i="43"/>
  <c r="T43" i="43" s="1"/>
  <c r="S42" i="43"/>
  <c r="R42" i="43"/>
  <c r="Q42" i="43"/>
  <c r="P42" i="43"/>
  <c r="E42" i="43"/>
  <c r="V40" i="43"/>
  <c r="O40" i="43"/>
  <c r="N40" i="43"/>
  <c r="M40" i="43"/>
  <c r="S40" i="43" s="1"/>
  <c r="L40" i="43"/>
  <c r="R40" i="43" s="1"/>
  <c r="K40" i="43"/>
  <c r="J40" i="43"/>
  <c r="I40" i="43"/>
  <c r="H40" i="43"/>
  <c r="G40" i="43"/>
  <c r="F40" i="43"/>
  <c r="C40" i="43"/>
  <c r="B40" i="43"/>
  <c r="E40" i="43" s="1"/>
  <c r="U39" i="43"/>
  <c r="S39" i="43"/>
  <c r="R39" i="43"/>
  <c r="Q39" i="43"/>
  <c r="P39" i="43"/>
  <c r="E39" i="43"/>
  <c r="T39" i="43" s="1"/>
  <c r="U38" i="43"/>
  <c r="T38" i="43"/>
  <c r="S38" i="43"/>
  <c r="R38" i="43"/>
  <c r="Q38" i="43"/>
  <c r="P38" i="43"/>
  <c r="E38" i="43"/>
  <c r="S37" i="43"/>
  <c r="R37" i="43"/>
  <c r="Q37" i="43"/>
  <c r="P37" i="43"/>
  <c r="E37" i="43"/>
  <c r="S36" i="43"/>
  <c r="R36" i="43"/>
  <c r="Q36" i="43"/>
  <c r="P36" i="43"/>
  <c r="E36" i="43"/>
  <c r="S35" i="43"/>
  <c r="R35" i="43"/>
  <c r="Q35" i="43"/>
  <c r="P35" i="43"/>
  <c r="E35" i="43"/>
  <c r="V33" i="43"/>
  <c r="O33" i="43"/>
  <c r="N33" i="43"/>
  <c r="M33" i="43"/>
  <c r="L33" i="43"/>
  <c r="K33" i="43"/>
  <c r="J33" i="43"/>
  <c r="I33" i="43"/>
  <c r="H33" i="43"/>
  <c r="G33" i="43"/>
  <c r="F33" i="43"/>
  <c r="C33" i="43"/>
  <c r="B33" i="43"/>
  <c r="S32" i="43"/>
  <c r="R32" i="43"/>
  <c r="Q32" i="43"/>
  <c r="P32" i="43"/>
  <c r="E32" i="43"/>
  <c r="V30" i="43"/>
  <c r="O30" i="43"/>
  <c r="N30" i="43"/>
  <c r="M30" i="43"/>
  <c r="S30" i="43" s="1"/>
  <c r="L30" i="43"/>
  <c r="R30" i="43" s="1"/>
  <c r="K30" i="43"/>
  <c r="J30" i="43"/>
  <c r="I30" i="43"/>
  <c r="Q30" i="43" s="1"/>
  <c r="H30" i="43"/>
  <c r="P30" i="43" s="1"/>
  <c r="G30" i="43"/>
  <c r="F30" i="43"/>
  <c r="C30" i="43"/>
  <c r="B30" i="43"/>
  <c r="T29" i="43"/>
  <c r="S29" i="43"/>
  <c r="R29" i="43"/>
  <c r="Q29" i="43"/>
  <c r="P29" i="43"/>
  <c r="E29" i="43"/>
  <c r="U29" i="43" s="1"/>
  <c r="S28" i="43"/>
  <c r="R28" i="43"/>
  <c r="Q28" i="43"/>
  <c r="P28" i="43"/>
  <c r="E28" i="43"/>
  <c r="S27" i="43"/>
  <c r="R27" i="43"/>
  <c r="Q27" i="43"/>
  <c r="P27" i="43"/>
  <c r="E27" i="43"/>
  <c r="T27" i="43" s="1"/>
  <c r="U26" i="43"/>
  <c r="T26" i="43"/>
  <c r="S26" i="43"/>
  <c r="R26" i="43"/>
  <c r="Q26" i="43"/>
  <c r="P26" i="43"/>
  <c r="E26" i="43"/>
  <c r="V24" i="43"/>
  <c r="S24" i="43"/>
  <c r="R24" i="43"/>
  <c r="O24" i="43"/>
  <c r="N24" i="43"/>
  <c r="M24" i="43"/>
  <c r="L24" i="43"/>
  <c r="K24" i="43"/>
  <c r="J24" i="43"/>
  <c r="I24" i="43"/>
  <c r="Q24" i="43" s="1"/>
  <c r="H24" i="43"/>
  <c r="G24" i="43"/>
  <c r="F24" i="43"/>
  <c r="C24" i="43"/>
  <c r="B24" i="43"/>
  <c r="E24" i="43" s="1"/>
  <c r="U23" i="43"/>
  <c r="S23" i="43"/>
  <c r="R23" i="43"/>
  <c r="Q23" i="43"/>
  <c r="P23" i="43"/>
  <c r="E23" i="43"/>
  <c r="T23" i="43" s="1"/>
  <c r="T22" i="43"/>
  <c r="S22" i="43"/>
  <c r="R22" i="43"/>
  <c r="Q22" i="43"/>
  <c r="P22" i="43"/>
  <c r="E22" i="43"/>
  <c r="U22" i="43" s="1"/>
  <c r="S21" i="43"/>
  <c r="R21" i="43"/>
  <c r="Q21" i="43"/>
  <c r="P21" i="43"/>
  <c r="E21" i="43"/>
  <c r="S20" i="43"/>
  <c r="R20" i="43"/>
  <c r="Q20" i="43"/>
  <c r="P20" i="43"/>
  <c r="E20" i="43"/>
  <c r="U19" i="43"/>
  <c r="S19" i="43"/>
  <c r="R19" i="43"/>
  <c r="Q19" i="43"/>
  <c r="P19" i="43"/>
  <c r="E19" i="43"/>
  <c r="T19" i="43" s="1"/>
  <c r="S18" i="43"/>
  <c r="R18" i="43"/>
  <c r="Q18" i="43"/>
  <c r="P18" i="43"/>
  <c r="E18" i="43"/>
  <c r="S17" i="43"/>
  <c r="R17" i="43"/>
  <c r="Q17" i="43"/>
  <c r="P17" i="43"/>
  <c r="E17" i="43"/>
  <c r="U17" i="43" s="1"/>
  <c r="V15" i="43"/>
  <c r="R15" i="43"/>
  <c r="O15" i="43"/>
  <c r="N15" i="43"/>
  <c r="M15" i="43"/>
  <c r="L15" i="43"/>
  <c r="K15" i="43"/>
  <c r="J15" i="43"/>
  <c r="I15" i="43"/>
  <c r="H15" i="43"/>
  <c r="G15" i="43"/>
  <c r="F15" i="43"/>
  <c r="C15" i="43"/>
  <c r="B15" i="43"/>
  <c r="E15" i="43" s="1"/>
  <c r="U14" i="43"/>
  <c r="T14" i="43"/>
  <c r="S14" i="43"/>
  <c r="R14" i="43"/>
  <c r="Q14" i="43"/>
  <c r="P14" i="43"/>
  <c r="E14" i="43"/>
  <c r="T13" i="43"/>
  <c r="S13" i="43"/>
  <c r="R13" i="43"/>
  <c r="Q13" i="43"/>
  <c r="P13" i="43"/>
  <c r="E13" i="43"/>
  <c r="U13" i="43" s="1"/>
  <c r="S12" i="43"/>
  <c r="R12" i="43"/>
  <c r="Q12" i="43"/>
  <c r="P12" i="43"/>
  <c r="E12" i="43"/>
  <c r="U11" i="43"/>
  <c r="S11" i="43"/>
  <c r="R11" i="43"/>
  <c r="Q11" i="43"/>
  <c r="P11" i="43"/>
  <c r="E11" i="43"/>
  <c r="T11" i="43" s="1"/>
  <c r="S10" i="43"/>
  <c r="R10" i="43"/>
  <c r="Q10" i="43"/>
  <c r="U10" i="43" s="1"/>
  <c r="P10" i="43"/>
  <c r="T10" i="43" s="1"/>
  <c r="E10" i="43"/>
  <c r="S9" i="43"/>
  <c r="R9" i="43"/>
  <c r="Q9" i="43"/>
  <c r="P9" i="43"/>
  <c r="E9" i="43"/>
  <c r="S94" i="42"/>
  <c r="R94" i="42"/>
  <c r="Q94" i="42"/>
  <c r="P94" i="42"/>
  <c r="E94" i="42"/>
  <c r="U93" i="42"/>
  <c r="S93" i="42"/>
  <c r="R93" i="42"/>
  <c r="Q93" i="42"/>
  <c r="P93" i="42"/>
  <c r="E93" i="42"/>
  <c r="T93" i="42" s="1"/>
  <c r="T92" i="42"/>
  <c r="S92" i="42"/>
  <c r="R92" i="42"/>
  <c r="Q92" i="42"/>
  <c r="P92" i="42"/>
  <c r="E92" i="42"/>
  <c r="U92" i="42" s="1"/>
  <c r="S91" i="42"/>
  <c r="R91" i="42"/>
  <c r="Q91" i="42"/>
  <c r="P91" i="42"/>
  <c r="E91" i="42"/>
  <c r="T90" i="42"/>
  <c r="S90" i="42"/>
  <c r="R90" i="42"/>
  <c r="Q90" i="42"/>
  <c r="P90" i="42"/>
  <c r="E90" i="42"/>
  <c r="U90" i="42" s="1"/>
  <c r="U89" i="42"/>
  <c r="S89" i="42"/>
  <c r="R89" i="42"/>
  <c r="Q89" i="42"/>
  <c r="P89" i="42"/>
  <c r="E89" i="42"/>
  <c r="T89" i="42" s="1"/>
  <c r="U88" i="42"/>
  <c r="T88" i="42"/>
  <c r="S88" i="42"/>
  <c r="R88" i="42"/>
  <c r="Q88" i="42"/>
  <c r="P88" i="42"/>
  <c r="E88" i="42"/>
  <c r="S87" i="42"/>
  <c r="R87" i="42"/>
  <c r="Q87" i="42"/>
  <c r="P87" i="42"/>
  <c r="E87" i="42"/>
  <c r="V73" i="42"/>
  <c r="O73" i="42"/>
  <c r="N73" i="42"/>
  <c r="M73" i="42"/>
  <c r="L73" i="42"/>
  <c r="K73" i="42"/>
  <c r="J73" i="42"/>
  <c r="I73" i="42"/>
  <c r="H73" i="42"/>
  <c r="G73" i="42"/>
  <c r="F73" i="42"/>
  <c r="C73" i="42"/>
  <c r="B73" i="42"/>
  <c r="V72" i="42"/>
  <c r="O72" i="42"/>
  <c r="N72" i="42"/>
  <c r="M72" i="42"/>
  <c r="L72" i="42"/>
  <c r="K72" i="42"/>
  <c r="J72" i="42"/>
  <c r="I72" i="42"/>
  <c r="H72" i="42"/>
  <c r="G72" i="42"/>
  <c r="F72" i="42"/>
  <c r="C72" i="42"/>
  <c r="B72" i="42"/>
  <c r="V71" i="42"/>
  <c r="O71" i="42"/>
  <c r="N71" i="42"/>
  <c r="R71" i="42" s="1"/>
  <c r="M71" i="42"/>
  <c r="S71" i="42" s="1"/>
  <c r="L71" i="42"/>
  <c r="K71" i="42"/>
  <c r="J71" i="42"/>
  <c r="I71" i="42"/>
  <c r="Q71" i="42" s="1"/>
  <c r="H71" i="42"/>
  <c r="G71" i="42"/>
  <c r="F71" i="42"/>
  <c r="C71" i="42"/>
  <c r="B71" i="42"/>
  <c r="S70" i="42"/>
  <c r="R70" i="42"/>
  <c r="Q70" i="42"/>
  <c r="P70" i="42"/>
  <c r="E70" i="42"/>
  <c r="S69" i="42"/>
  <c r="R69" i="42"/>
  <c r="Q69" i="42"/>
  <c r="P69" i="42"/>
  <c r="E69" i="42"/>
  <c r="T69" i="42" s="1"/>
  <c r="V67" i="42"/>
  <c r="O67" i="42"/>
  <c r="N67" i="42"/>
  <c r="M67" i="42"/>
  <c r="L67" i="42"/>
  <c r="K67" i="42"/>
  <c r="J67" i="42"/>
  <c r="I67" i="42"/>
  <c r="H67" i="42"/>
  <c r="G67" i="42"/>
  <c r="F67" i="42"/>
  <c r="C67" i="42"/>
  <c r="B67" i="42"/>
  <c r="E67" i="42" s="1"/>
  <c r="V66" i="42"/>
  <c r="O66" i="42"/>
  <c r="N66" i="42"/>
  <c r="M66" i="42"/>
  <c r="S66" i="42" s="1"/>
  <c r="L66" i="42"/>
  <c r="R66" i="42" s="1"/>
  <c r="K66" i="42"/>
  <c r="J66" i="42"/>
  <c r="I66" i="42"/>
  <c r="H66" i="42"/>
  <c r="G66" i="42"/>
  <c r="F66" i="42"/>
  <c r="C66" i="42"/>
  <c r="B66" i="42"/>
  <c r="S65" i="42"/>
  <c r="R65" i="42"/>
  <c r="Q65" i="42"/>
  <c r="P65" i="42"/>
  <c r="E65" i="42"/>
  <c r="S64" i="42"/>
  <c r="R64" i="42"/>
  <c r="Q64" i="42"/>
  <c r="P64" i="42"/>
  <c r="E64" i="42"/>
  <c r="T64" i="42" s="1"/>
  <c r="U63" i="42"/>
  <c r="T63" i="42"/>
  <c r="S63" i="42"/>
  <c r="R63" i="42"/>
  <c r="Q63" i="42"/>
  <c r="P63" i="42"/>
  <c r="E63" i="42"/>
  <c r="S62" i="42"/>
  <c r="R62" i="42"/>
  <c r="Q62" i="42"/>
  <c r="P62" i="42"/>
  <c r="E62" i="42"/>
  <c r="S61" i="42"/>
  <c r="R61" i="42"/>
  <c r="Q61" i="42"/>
  <c r="P61" i="42"/>
  <c r="E61" i="42"/>
  <c r="T61" i="42" s="1"/>
  <c r="V59" i="42"/>
  <c r="R59" i="42"/>
  <c r="O59" i="42"/>
  <c r="N59" i="42"/>
  <c r="M59" i="42"/>
  <c r="S59" i="42" s="1"/>
  <c r="L59" i="42"/>
  <c r="K59" i="42"/>
  <c r="J59" i="42"/>
  <c r="I59" i="42"/>
  <c r="H59" i="42"/>
  <c r="G59" i="42"/>
  <c r="F59" i="42"/>
  <c r="C59" i="42"/>
  <c r="B59" i="42"/>
  <c r="U58" i="42"/>
  <c r="T58" i="42"/>
  <c r="S58" i="42"/>
  <c r="R58" i="42"/>
  <c r="Q58" i="42"/>
  <c r="P58" i="42"/>
  <c r="E58" i="42"/>
  <c r="T57" i="42"/>
  <c r="S57" i="42"/>
  <c r="R57" i="42"/>
  <c r="Q57" i="42"/>
  <c r="P57" i="42"/>
  <c r="E57" i="42"/>
  <c r="U57" i="42" s="1"/>
  <c r="S56" i="42"/>
  <c r="R56" i="42"/>
  <c r="Q56" i="42"/>
  <c r="P56" i="42"/>
  <c r="E56" i="42"/>
  <c r="T56" i="42" s="1"/>
  <c r="U55" i="42"/>
  <c r="T55" i="42"/>
  <c r="S55" i="42"/>
  <c r="R55" i="42"/>
  <c r="Q55" i="42"/>
  <c r="P55" i="42"/>
  <c r="E55" i="42"/>
  <c r="V53" i="42"/>
  <c r="S53" i="42"/>
  <c r="O53" i="42"/>
  <c r="N53" i="42"/>
  <c r="M53" i="42"/>
  <c r="L53" i="42"/>
  <c r="R53" i="42" s="1"/>
  <c r="K53" i="42"/>
  <c r="J53" i="42"/>
  <c r="I53" i="42"/>
  <c r="H53" i="42"/>
  <c r="G53" i="42"/>
  <c r="F53" i="42"/>
  <c r="C53" i="42"/>
  <c r="B53" i="42"/>
  <c r="E53" i="42" s="1"/>
  <c r="U52" i="42"/>
  <c r="S52" i="42"/>
  <c r="R52" i="42"/>
  <c r="Q52" i="42"/>
  <c r="P52" i="42"/>
  <c r="E52" i="42"/>
  <c r="T52" i="42" s="1"/>
  <c r="S51" i="42"/>
  <c r="R51" i="42"/>
  <c r="Q51" i="42"/>
  <c r="P51" i="42"/>
  <c r="E51" i="42"/>
  <c r="S50" i="42"/>
  <c r="R50" i="42"/>
  <c r="Q50" i="42"/>
  <c r="P50" i="42"/>
  <c r="E50" i="42"/>
  <c r="S49" i="42"/>
  <c r="R49" i="42"/>
  <c r="Q49" i="42"/>
  <c r="P49" i="42"/>
  <c r="E49" i="42"/>
  <c r="U49" i="42" s="1"/>
  <c r="S48" i="42"/>
  <c r="R48" i="42"/>
  <c r="Q48" i="42"/>
  <c r="P48" i="42"/>
  <c r="E48" i="42"/>
  <c r="S47" i="42"/>
  <c r="R47" i="42"/>
  <c r="Q47" i="42"/>
  <c r="P47" i="42"/>
  <c r="E47" i="42"/>
  <c r="U47" i="42" s="1"/>
  <c r="U46" i="42"/>
  <c r="T46" i="42"/>
  <c r="S46" i="42"/>
  <c r="R46" i="42"/>
  <c r="Q46" i="42"/>
  <c r="P46" i="42"/>
  <c r="E46" i="42"/>
  <c r="T45" i="42"/>
  <c r="S45" i="42"/>
  <c r="R45" i="42"/>
  <c r="Q45" i="42"/>
  <c r="P45" i="42"/>
  <c r="E45" i="42"/>
  <c r="U45" i="42" s="1"/>
  <c r="S44" i="42"/>
  <c r="R44" i="42"/>
  <c r="Q44" i="42"/>
  <c r="P44" i="42"/>
  <c r="E44" i="42"/>
  <c r="T44" i="42" s="1"/>
  <c r="S43" i="42"/>
  <c r="R43" i="42"/>
  <c r="Q43" i="42"/>
  <c r="P43" i="42"/>
  <c r="E43" i="42"/>
  <c r="S42" i="42"/>
  <c r="R42" i="42"/>
  <c r="Q42" i="42"/>
  <c r="P42" i="42"/>
  <c r="E42" i="42"/>
  <c r="V40" i="42"/>
  <c r="R40" i="42"/>
  <c r="O40" i="42"/>
  <c r="N40" i="42"/>
  <c r="M40" i="42"/>
  <c r="S40" i="42" s="1"/>
  <c r="L40" i="42"/>
  <c r="K40" i="42"/>
  <c r="J40" i="42"/>
  <c r="I40" i="42"/>
  <c r="H40" i="42"/>
  <c r="G40" i="42"/>
  <c r="F40" i="42"/>
  <c r="C40" i="42"/>
  <c r="B40" i="42"/>
  <c r="E40" i="42" s="1"/>
  <c r="U39" i="42"/>
  <c r="T39" i="42"/>
  <c r="S39" i="42"/>
  <c r="R39" i="42"/>
  <c r="Q39" i="42"/>
  <c r="P39" i="42"/>
  <c r="E39" i="42"/>
  <c r="S38" i="42"/>
  <c r="R38" i="42"/>
  <c r="Q38" i="42"/>
  <c r="P38" i="42"/>
  <c r="E38" i="42"/>
  <c r="T37" i="42"/>
  <c r="S37" i="42"/>
  <c r="R37" i="42"/>
  <c r="Q37" i="42"/>
  <c r="P37" i="42"/>
  <c r="E37" i="42"/>
  <c r="U37" i="42" s="1"/>
  <c r="S36" i="42"/>
  <c r="R36" i="42"/>
  <c r="Q36" i="42"/>
  <c r="U36" i="42" s="1"/>
  <c r="P36" i="42"/>
  <c r="E36" i="42"/>
  <c r="T36" i="42" s="1"/>
  <c r="S35" i="42"/>
  <c r="R35" i="42"/>
  <c r="Q35" i="42"/>
  <c r="P35" i="42"/>
  <c r="E35" i="42"/>
  <c r="V33" i="42"/>
  <c r="O33" i="42"/>
  <c r="N33" i="42"/>
  <c r="M33" i="42"/>
  <c r="L33" i="42"/>
  <c r="R33" i="42" s="1"/>
  <c r="K33" i="42"/>
  <c r="J33" i="42"/>
  <c r="I33" i="42"/>
  <c r="H33" i="42"/>
  <c r="G33" i="42"/>
  <c r="F33" i="42"/>
  <c r="C33" i="42"/>
  <c r="B33" i="42"/>
  <c r="S32" i="42"/>
  <c r="R32" i="42"/>
  <c r="Q32" i="42"/>
  <c r="P32" i="42"/>
  <c r="E32" i="42"/>
  <c r="V30" i="42"/>
  <c r="O30" i="42"/>
  <c r="N30" i="42"/>
  <c r="M30" i="42"/>
  <c r="S30" i="42" s="1"/>
  <c r="L30" i="42"/>
  <c r="R30" i="42" s="1"/>
  <c r="K30" i="42"/>
  <c r="J30" i="42"/>
  <c r="I30" i="42"/>
  <c r="H30" i="42"/>
  <c r="G30" i="42"/>
  <c r="F30" i="42"/>
  <c r="C30" i="42"/>
  <c r="B30" i="42"/>
  <c r="E30" i="42" s="1"/>
  <c r="S29" i="42"/>
  <c r="R29" i="42"/>
  <c r="Q29" i="42"/>
  <c r="P29" i="42"/>
  <c r="E29" i="42"/>
  <c r="U28" i="42"/>
  <c r="S28" i="42"/>
  <c r="R28" i="42"/>
  <c r="Q28" i="42"/>
  <c r="P28" i="42"/>
  <c r="E28" i="42"/>
  <c r="T28" i="42" s="1"/>
  <c r="U27" i="42"/>
  <c r="T27" i="42"/>
  <c r="S27" i="42"/>
  <c r="R27" i="42"/>
  <c r="Q27" i="42"/>
  <c r="P27" i="42"/>
  <c r="E27" i="42"/>
  <c r="S26" i="42"/>
  <c r="R26" i="42"/>
  <c r="Q26" i="42"/>
  <c r="P26" i="42"/>
  <c r="E26" i="42"/>
  <c r="V24" i="42"/>
  <c r="O24" i="42"/>
  <c r="N24" i="42"/>
  <c r="M24" i="42"/>
  <c r="S24" i="42" s="1"/>
  <c r="L24" i="42"/>
  <c r="R24" i="42" s="1"/>
  <c r="K24" i="42"/>
  <c r="J24" i="42"/>
  <c r="I24" i="42"/>
  <c r="H24" i="42"/>
  <c r="G24" i="42"/>
  <c r="F24" i="42"/>
  <c r="C24" i="42"/>
  <c r="B24" i="42"/>
  <c r="S23" i="42"/>
  <c r="R23" i="42"/>
  <c r="Q23" i="42"/>
  <c r="P23" i="42"/>
  <c r="E23" i="42"/>
  <c r="S22" i="42"/>
  <c r="R22" i="42"/>
  <c r="Q22" i="42"/>
  <c r="P22" i="42"/>
  <c r="E22" i="42"/>
  <c r="U22" i="42" s="1"/>
  <c r="S21" i="42"/>
  <c r="R21" i="42"/>
  <c r="Q21" i="42"/>
  <c r="P21" i="42"/>
  <c r="E21" i="42"/>
  <c r="S20" i="42"/>
  <c r="R20" i="42"/>
  <c r="Q20" i="42"/>
  <c r="P20" i="42"/>
  <c r="E20" i="42"/>
  <c r="U19" i="42"/>
  <c r="T19" i="42"/>
  <c r="S19" i="42"/>
  <c r="R19" i="42"/>
  <c r="Q19" i="42"/>
  <c r="P19" i="42"/>
  <c r="E19" i="42"/>
  <c r="U18" i="42"/>
  <c r="T18" i="42"/>
  <c r="S18" i="42"/>
  <c r="R18" i="42"/>
  <c r="Q18" i="42"/>
  <c r="P18" i="42"/>
  <c r="E18" i="42"/>
  <c r="S17" i="42"/>
  <c r="R17" i="42"/>
  <c r="Q17" i="42"/>
  <c r="P17" i="42"/>
  <c r="E17" i="42"/>
  <c r="U17" i="42" s="1"/>
  <c r="V15" i="42"/>
  <c r="O15" i="42"/>
  <c r="N15" i="42"/>
  <c r="M15" i="42"/>
  <c r="S15" i="42" s="1"/>
  <c r="L15" i="42"/>
  <c r="K15" i="42"/>
  <c r="J15" i="42"/>
  <c r="I15" i="42"/>
  <c r="H15" i="42"/>
  <c r="G15" i="42"/>
  <c r="F15" i="42"/>
  <c r="C15" i="42"/>
  <c r="B15" i="42"/>
  <c r="E15" i="42" s="1"/>
  <c r="U14" i="42"/>
  <c r="S14" i="42"/>
  <c r="R14" i="42"/>
  <c r="Q14" i="42"/>
  <c r="P14" i="42"/>
  <c r="E14" i="42"/>
  <c r="T14" i="42" s="1"/>
  <c r="S13" i="42"/>
  <c r="R13" i="42"/>
  <c r="Q13" i="42"/>
  <c r="P13" i="42"/>
  <c r="E13" i="42"/>
  <c r="U13" i="42" s="1"/>
  <c r="S12" i="42"/>
  <c r="R12" i="42"/>
  <c r="Q12" i="42"/>
  <c r="P12" i="42"/>
  <c r="E12" i="42"/>
  <c r="U12" i="42" s="1"/>
  <c r="S11" i="42"/>
  <c r="R11" i="42"/>
  <c r="Q11" i="42"/>
  <c r="P11" i="42"/>
  <c r="E11" i="42"/>
  <c r="S10" i="42"/>
  <c r="R10" i="42"/>
  <c r="Q10" i="42"/>
  <c r="P10" i="42"/>
  <c r="E10" i="42"/>
  <c r="T9" i="42"/>
  <c r="S9" i="42"/>
  <c r="R9" i="42"/>
  <c r="Q9" i="42"/>
  <c r="P9" i="42"/>
  <c r="E9" i="42"/>
  <c r="S94" i="41"/>
  <c r="R94" i="41"/>
  <c r="Q94" i="41"/>
  <c r="P94" i="41"/>
  <c r="E94" i="41"/>
  <c r="S93" i="41"/>
  <c r="R93" i="41"/>
  <c r="Q93" i="41"/>
  <c r="P93" i="41"/>
  <c r="E93" i="41"/>
  <c r="U93" i="41" s="1"/>
  <c r="S92" i="41"/>
  <c r="R92" i="41"/>
  <c r="Q92" i="41"/>
  <c r="P92" i="41"/>
  <c r="E92" i="41"/>
  <c r="U92" i="41" s="1"/>
  <c r="S91" i="41"/>
  <c r="R91" i="41"/>
  <c r="Q91" i="41"/>
  <c r="P91" i="41"/>
  <c r="E91" i="41"/>
  <c r="S90" i="41"/>
  <c r="R90" i="41"/>
  <c r="Q90" i="41"/>
  <c r="P90" i="41"/>
  <c r="E90" i="41"/>
  <c r="U89" i="41"/>
  <c r="T89" i="41"/>
  <c r="S89" i="41"/>
  <c r="R89" i="41"/>
  <c r="Q89" i="41"/>
  <c r="P89" i="41"/>
  <c r="E89" i="41"/>
  <c r="U88" i="41"/>
  <c r="T88" i="41"/>
  <c r="S88" i="41"/>
  <c r="R88" i="41"/>
  <c r="Q88" i="41"/>
  <c r="P88" i="41"/>
  <c r="E88" i="41"/>
  <c r="S87" i="41"/>
  <c r="R87" i="41"/>
  <c r="Q87" i="41"/>
  <c r="P87" i="41"/>
  <c r="E87" i="41"/>
  <c r="W73" i="41"/>
  <c r="V73" i="41"/>
  <c r="O73" i="41"/>
  <c r="N73" i="41"/>
  <c r="M73" i="41"/>
  <c r="S73" i="41" s="1"/>
  <c r="L73" i="41"/>
  <c r="R73" i="41" s="1"/>
  <c r="K73" i="41"/>
  <c r="J73" i="41"/>
  <c r="I73" i="41"/>
  <c r="H73" i="41"/>
  <c r="G73" i="41"/>
  <c r="F73" i="41"/>
  <c r="C73" i="41"/>
  <c r="B73" i="41"/>
  <c r="E73" i="41" s="1"/>
  <c r="V72" i="41"/>
  <c r="S72" i="41"/>
  <c r="O72" i="41"/>
  <c r="N72" i="41"/>
  <c r="M72" i="41"/>
  <c r="L72" i="41"/>
  <c r="R72" i="41" s="1"/>
  <c r="K72" i="41"/>
  <c r="J72" i="41"/>
  <c r="I72" i="41"/>
  <c r="Q72" i="41" s="1"/>
  <c r="H72" i="41"/>
  <c r="G72" i="41"/>
  <c r="F72" i="41"/>
  <c r="C72" i="41"/>
  <c r="B72" i="41"/>
  <c r="E72" i="41" s="1"/>
  <c r="V71" i="41"/>
  <c r="O71" i="41"/>
  <c r="N71" i="41"/>
  <c r="M71" i="41"/>
  <c r="S71" i="41" s="1"/>
  <c r="L71" i="41"/>
  <c r="R71" i="41" s="1"/>
  <c r="K71" i="41"/>
  <c r="J71" i="41"/>
  <c r="I71" i="41"/>
  <c r="H71" i="41"/>
  <c r="G71" i="41"/>
  <c r="F71" i="41"/>
  <c r="E71" i="41"/>
  <c r="C71" i="41"/>
  <c r="B71" i="41"/>
  <c r="S70" i="41"/>
  <c r="R70" i="41"/>
  <c r="Q70" i="41"/>
  <c r="P70" i="41"/>
  <c r="E70" i="41"/>
  <c r="S69" i="41"/>
  <c r="R69" i="41"/>
  <c r="Q69" i="41"/>
  <c r="P69" i="41"/>
  <c r="E69" i="41"/>
  <c r="W67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V66" i="41"/>
  <c r="O66" i="41"/>
  <c r="N66" i="41"/>
  <c r="M66" i="41"/>
  <c r="S66" i="41" s="1"/>
  <c r="L66" i="41"/>
  <c r="R66" i="41" s="1"/>
  <c r="K66" i="41"/>
  <c r="J66" i="41"/>
  <c r="I66" i="41"/>
  <c r="H66" i="41"/>
  <c r="G66" i="41"/>
  <c r="F66" i="41"/>
  <c r="E66" i="41"/>
  <c r="C66" i="41"/>
  <c r="B66" i="41"/>
  <c r="S65" i="41"/>
  <c r="R65" i="41"/>
  <c r="Q65" i="41"/>
  <c r="P65" i="41"/>
  <c r="E65" i="41"/>
  <c r="U65" i="41" s="1"/>
  <c r="S64" i="41"/>
  <c r="R64" i="41"/>
  <c r="Q64" i="41"/>
  <c r="P64" i="41"/>
  <c r="E64" i="41"/>
  <c r="S63" i="41"/>
  <c r="R63" i="41"/>
  <c r="Q63" i="41"/>
  <c r="P63" i="41"/>
  <c r="E63" i="41"/>
  <c r="S62" i="41"/>
  <c r="R62" i="41"/>
  <c r="Q62" i="41"/>
  <c r="P62" i="41"/>
  <c r="E62" i="41"/>
  <c r="U61" i="41"/>
  <c r="S61" i="41"/>
  <c r="R61" i="41"/>
  <c r="Q61" i="41"/>
  <c r="P61" i="41"/>
  <c r="E61" i="41"/>
  <c r="T61" i="41" s="1"/>
  <c r="V59" i="41"/>
  <c r="O59" i="41"/>
  <c r="N59" i="41"/>
  <c r="M59" i="41"/>
  <c r="S59" i="41" s="1"/>
  <c r="L59" i="41"/>
  <c r="R59" i="41" s="1"/>
  <c r="K59" i="41"/>
  <c r="J59" i="41"/>
  <c r="I59" i="41"/>
  <c r="H59" i="41"/>
  <c r="G59" i="41"/>
  <c r="F59" i="41"/>
  <c r="C59" i="41"/>
  <c r="B59" i="41"/>
  <c r="E59" i="41" s="1"/>
  <c r="S58" i="41"/>
  <c r="R58" i="41"/>
  <c r="Q58" i="41"/>
  <c r="P58" i="41"/>
  <c r="E58" i="41"/>
  <c r="U58" i="41" s="1"/>
  <c r="S57" i="41"/>
  <c r="R57" i="41"/>
  <c r="Q57" i="41"/>
  <c r="P57" i="41"/>
  <c r="E57" i="41"/>
  <c r="U57" i="41" s="1"/>
  <c r="S56" i="41"/>
  <c r="R56" i="41"/>
  <c r="Q56" i="41"/>
  <c r="P56" i="41"/>
  <c r="E56" i="41"/>
  <c r="U56" i="41" s="1"/>
  <c r="S55" i="41"/>
  <c r="R55" i="41"/>
  <c r="Q55" i="41"/>
  <c r="P55" i="41"/>
  <c r="E55" i="41"/>
  <c r="V53" i="41"/>
  <c r="O53" i="41"/>
  <c r="N53" i="41"/>
  <c r="M53" i="41"/>
  <c r="L53" i="41"/>
  <c r="R53" i="41" s="1"/>
  <c r="K53" i="41"/>
  <c r="J53" i="41"/>
  <c r="I53" i="41"/>
  <c r="H53" i="41"/>
  <c r="P53" i="41" s="1"/>
  <c r="G53" i="41"/>
  <c r="F53" i="41"/>
  <c r="C53" i="41"/>
  <c r="B53" i="41"/>
  <c r="E53" i="41" s="1"/>
  <c r="S52" i="41"/>
  <c r="R52" i="41"/>
  <c r="Q52" i="41"/>
  <c r="P52" i="41"/>
  <c r="E52" i="41"/>
  <c r="U52" i="41" s="1"/>
  <c r="S51" i="41"/>
  <c r="R51" i="41"/>
  <c r="Q51" i="41"/>
  <c r="P51" i="41"/>
  <c r="E51" i="41"/>
  <c r="U50" i="41"/>
  <c r="T50" i="41"/>
  <c r="S50" i="41"/>
  <c r="R50" i="41"/>
  <c r="Q50" i="41"/>
  <c r="P50" i="41"/>
  <c r="E50" i="41"/>
  <c r="S49" i="41"/>
  <c r="R49" i="41"/>
  <c r="Q49" i="41"/>
  <c r="P49" i="41"/>
  <c r="E49" i="41"/>
  <c r="U49" i="41" s="1"/>
  <c r="T48" i="41"/>
  <c r="S48" i="41"/>
  <c r="R48" i="41"/>
  <c r="Q48" i="41"/>
  <c r="P48" i="41"/>
  <c r="E48" i="41"/>
  <c r="U48" i="41" s="1"/>
  <c r="S47" i="41"/>
  <c r="R47" i="41"/>
  <c r="Q47" i="41"/>
  <c r="P47" i="41"/>
  <c r="E47" i="41"/>
  <c r="T47" i="41" s="1"/>
  <c r="S46" i="41"/>
  <c r="R46" i="41"/>
  <c r="Q46" i="41"/>
  <c r="P46" i="41"/>
  <c r="E46" i="41"/>
  <c r="U46" i="41" s="1"/>
  <c r="S45" i="41"/>
  <c r="R45" i="41"/>
  <c r="Q45" i="41"/>
  <c r="P45" i="41"/>
  <c r="E45" i="41"/>
  <c r="S44" i="41"/>
  <c r="R44" i="41"/>
  <c r="Q44" i="41"/>
  <c r="P44" i="41"/>
  <c r="E44" i="41"/>
  <c r="U43" i="41"/>
  <c r="T43" i="41"/>
  <c r="S43" i="41"/>
  <c r="R43" i="41"/>
  <c r="Q43" i="41"/>
  <c r="P43" i="41"/>
  <c r="E43" i="41"/>
  <c r="S42" i="41"/>
  <c r="R42" i="41"/>
  <c r="Q42" i="41"/>
  <c r="P42" i="41"/>
  <c r="E42" i="41"/>
  <c r="U42" i="41" s="1"/>
  <c r="V40" i="41"/>
  <c r="R40" i="41"/>
  <c r="O40" i="41"/>
  <c r="S40" i="41" s="1"/>
  <c r="N40" i="41"/>
  <c r="M40" i="41"/>
  <c r="L40" i="41"/>
  <c r="K40" i="41"/>
  <c r="J40" i="41"/>
  <c r="I40" i="41"/>
  <c r="H40" i="41"/>
  <c r="G40" i="41"/>
  <c r="F40" i="41"/>
  <c r="C40" i="41"/>
  <c r="B40" i="41"/>
  <c r="E40" i="41" s="1"/>
  <c r="U39" i="41"/>
  <c r="T39" i="41"/>
  <c r="S39" i="41"/>
  <c r="R39" i="41"/>
  <c r="Q39" i="41"/>
  <c r="P39" i="41"/>
  <c r="E39" i="41"/>
  <c r="T38" i="41"/>
  <c r="S38" i="41"/>
  <c r="R38" i="41"/>
  <c r="Q38" i="41"/>
  <c r="U38" i="41" s="1"/>
  <c r="P38" i="41"/>
  <c r="E38" i="41"/>
  <c r="S37" i="41"/>
  <c r="R37" i="41"/>
  <c r="Q37" i="41"/>
  <c r="P37" i="41"/>
  <c r="E37" i="41"/>
  <c r="S36" i="41"/>
  <c r="R36" i="41"/>
  <c r="Q36" i="41"/>
  <c r="P36" i="41"/>
  <c r="E36" i="41"/>
  <c r="S35" i="41"/>
  <c r="R35" i="41"/>
  <c r="Q35" i="41"/>
  <c r="P35" i="41"/>
  <c r="E35" i="41"/>
  <c r="V33" i="41"/>
  <c r="S33" i="41"/>
  <c r="O33" i="41"/>
  <c r="N33" i="41"/>
  <c r="M33" i="41"/>
  <c r="L33" i="41"/>
  <c r="K33" i="41"/>
  <c r="J33" i="41"/>
  <c r="I33" i="41"/>
  <c r="H33" i="41"/>
  <c r="G33" i="41"/>
  <c r="F33" i="41"/>
  <c r="C33" i="41"/>
  <c r="B33" i="41"/>
  <c r="S32" i="41"/>
  <c r="R32" i="41"/>
  <c r="Q32" i="41"/>
  <c r="P32" i="41"/>
  <c r="E32" i="41"/>
  <c r="V30" i="41"/>
  <c r="O30" i="41"/>
  <c r="N30" i="41"/>
  <c r="M30" i="41"/>
  <c r="S30" i="41" s="1"/>
  <c r="L30" i="41"/>
  <c r="R30" i="41" s="1"/>
  <c r="K30" i="41"/>
  <c r="J30" i="41"/>
  <c r="I30" i="41"/>
  <c r="Q30" i="41" s="1"/>
  <c r="H30" i="41"/>
  <c r="G30" i="41"/>
  <c r="F30" i="41"/>
  <c r="C30" i="41"/>
  <c r="B30" i="41"/>
  <c r="U29" i="41"/>
  <c r="T29" i="41"/>
  <c r="S29" i="41"/>
  <c r="R29" i="41"/>
  <c r="Q29" i="41"/>
  <c r="P29" i="41"/>
  <c r="E29" i="41"/>
  <c r="T28" i="41"/>
  <c r="S28" i="41"/>
  <c r="R28" i="41"/>
  <c r="Q28" i="41"/>
  <c r="P28" i="41"/>
  <c r="E28" i="41"/>
  <c r="U28" i="41" s="1"/>
  <c r="S27" i="41"/>
  <c r="R27" i="41"/>
  <c r="Q27" i="41"/>
  <c r="P27" i="41"/>
  <c r="E27" i="41"/>
  <c r="T27" i="41" s="1"/>
  <c r="S26" i="41"/>
  <c r="R26" i="41"/>
  <c r="Q26" i="41"/>
  <c r="P26" i="41"/>
  <c r="E26" i="41"/>
  <c r="U26" i="41" s="1"/>
  <c r="W24" i="41"/>
  <c r="V24" i="41"/>
  <c r="O24" i="41"/>
  <c r="N24" i="41"/>
  <c r="M24" i="41"/>
  <c r="L24" i="41"/>
  <c r="K24" i="41"/>
  <c r="J24" i="41"/>
  <c r="I24" i="41"/>
  <c r="H24" i="41"/>
  <c r="G24" i="41"/>
  <c r="F24" i="41"/>
  <c r="E24" i="41"/>
  <c r="C24" i="41"/>
  <c r="B24" i="41"/>
  <c r="S23" i="41"/>
  <c r="R23" i="41"/>
  <c r="Q23" i="41"/>
  <c r="P23" i="41"/>
  <c r="E23" i="41"/>
  <c r="U23" i="41" s="1"/>
  <c r="S22" i="41"/>
  <c r="R22" i="41"/>
  <c r="Q22" i="41"/>
  <c r="P22" i="41"/>
  <c r="E22" i="41"/>
  <c r="U21" i="41"/>
  <c r="T21" i="41"/>
  <c r="S21" i="41"/>
  <c r="R21" i="41"/>
  <c r="Q21" i="41"/>
  <c r="P21" i="41"/>
  <c r="E21" i="41"/>
  <c r="U20" i="41"/>
  <c r="T20" i="41"/>
  <c r="S20" i="41"/>
  <c r="R20" i="41"/>
  <c r="Q20" i="41"/>
  <c r="P20" i="41"/>
  <c r="E20" i="41"/>
  <c r="U19" i="41"/>
  <c r="T19" i="41"/>
  <c r="S19" i="41"/>
  <c r="R19" i="41"/>
  <c r="Q19" i="41"/>
  <c r="P19" i="41"/>
  <c r="E19" i="41"/>
  <c r="S18" i="41"/>
  <c r="R18" i="41"/>
  <c r="Q18" i="41"/>
  <c r="P18" i="41"/>
  <c r="E18" i="41"/>
  <c r="S17" i="41"/>
  <c r="R17" i="41"/>
  <c r="Q17" i="41"/>
  <c r="P17" i="41"/>
  <c r="T17" i="41" s="1"/>
  <c r="E17" i="41"/>
  <c r="V15" i="41"/>
  <c r="O15" i="41"/>
  <c r="S15" i="41" s="1"/>
  <c r="N15" i="41"/>
  <c r="R15" i="41" s="1"/>
  <c r="M15" i="41"/>
  <c r="L15" i="41"/>
  <c r="K15" i="41"/>
  <c r="J15" i="41"/>
  <c r="I15" i="41"/>
  <c r="H15" i="41"/>
  <c r="G15" i="41"/>
  <c r="F15" i="41"/>
  <c r="C15" i="41"/>
  <c r="B15" i="41"/>
  <c r="S14" i="41"/>
  <c r="R14" i="41"/>
  <c r="Q14" i="41"/>
  <c r="P14" i="41"/>
  <c r="E14" i="41"/>
  <c r="U14" i="41" s="1"/>
  <c r="U13" i="41"/>
  <c r="S13" i="41"/>
  <c r="R13" i="41"/>
  <c r="Q13" i="41"/>
  <c r="P13" i="41"/>
  <c r="E13" i="41"/>
  <c r="T13" i="41" s="1"/>
  <c r="S12" i="41"/>
  <c r="R12" i="41"/>
  <c r="Q12" i="41"/>
  <c r="P12" i="41"/>
  <c r="E12" i="41"/>
  <c r="T11" i="41"/>
  <c r="S11" i="41"/>
  <c r="R11" i="41"/>
  <c r="Q11" i="41"/>
  <c r="P11" i="41"/>
  <c r="E11" i="41"/>
  <c r="U11" i="41" s="1"/>
  <c r="S10" i="41"/>
  <c r="R10" i="41"/>
  <c r="Q10" i="41"/>
  <c r="P10" i="41"/>
  <c r="E10" i="41"/>
  <c r="U9" i="41"/>
  <c r="S9" i="41"/>
  <c r="R9" i="41"/>
  <c r="Q9" i="41"/>
  <c r="P9" i="41"/>
  <c r="E9" i="41"/>
  <c r="T9" i="41" s="1"/>
  <c r="S94" i="40"/>
  <c r="R94" i="40"/>
  <c r="Q94" i="40"/>
  <c r="P94" i="40"/>
  <c r="E94" i="40"/>
  <c r="U94" i="40" s="1"/>
  <c r="S93" i="40"/>
  <c r="R93" i="40"/>
  <c r="Q93" i="40"/>
  <c r="P93" i="40"/>
  <c r="E93" i="40"/>
  <c r="U93" i="40" s="1"/>
  <c r="S92" i="40"/>
  <c r="R92" i="40"/>
  <c r="Q92" i="40"/>
  <c r="P92" i="40"/>
  <c r="E92" i="40"/>
  <c r="S91" i="40"/>
  <c r="R91" i="40"/>
  <c r="Q91" i="40"/>
  <c r="P91" i="40"/>
  <c r="E91" i="40"/>
  <c r="U91" i="40" s="1"/>
  <c r="U90" i="40"/>
  <c r="T90" i="40"/>
  <c r="S90" i="40"/>
  <c r="R90" i="40"/>
  <c r="Q90" i="40"/>
  <c r="P90" i="40"/>
  <c r="E90" i="40"/>
  <c r="T89" i="40"/>
  <c r="S89" i="40"/>
  <c r="R89" i="40"/>
  <c r="Q89" i="40"/>
  <c r="P89" i="40"/>
  <c r="E89" i="40"/>
  <c r="U89" i="40" s="1"/>
  <c r="S88" i="40"/>
  <c r="R88" i="40"/>
  <c r="Q88" i="40"/>
  <c r="P88" i="40"/>
  <c r="E88" i="40"/>
  <c r="T88" i="40" s="1"/>
  <c r="S87" i="40"/>
  <c r="R87" i="40"/>
  <c r="Q87" i="40"/>
  <c r="P87" i="40"/>
  <c r="E87" i="40"/>
  <c r="U87" i="40" s="1"/>
  <c r="V73" i="40"/>
  <c r="O73" i="40"/>
  <c r="N73" i="40"/>
  <c r="M73" i="40"/>
  <c r="L73" i="40"/>
  <c r="K73" i="40"/>
  <c r="J73" i="40"/>
  <c r="I73" i="40"/>
  <c r="H73" i="40"/>
  <c r="G73" i="40"/>
  <c r="F73" i="40"/>
  <c r="C73" i="40"/>
  <c r="B73" i="40"/>
  <c r="V72" i="40"/>
  <c r="O72" i="40"/>
  <c r="N72" i="40"/>
  <c r="M72" i="40"/>
  <c r="L72" i="40"/>
  <c r="K72" i="40"/>
  <c r="J72" i="40"/>
  <c r="I72" i="40"/>
  <c r="H72" i="40"/>
  <c r="G72" i="40"/>
  <c r="F72" i="40"/>
  <c r="E72" i="40"/>
  <c r="C72" i="40"/>
  <c r="B72" i="40"/>
  <c r="V71" i="40"/>
  <c r="O71" i="40"/>
  <c r="N71" i="40"/>
  <c r="M71" i="40"/>
  <c r="L71" i="40"/>
  <c r="R71" i="40" s="1"/>
  <c r="K71" i="40"/>
  <c r="J71" i="40"/>
  <c r="I71" i="40"/>
  <c r="Q71" i="40" s="1"/>
  <c r="H71" i="40"/>
  <c r="G71" i="40"/>
  <c r="F71" i="40"/>
  <c r="C71" i="40"/>
  <c r="B71" i="40"/>
  <c r="E71" i="40" s="1"/>
  <c r="U70" i="40"/>
  <c r="T70" i="40"/>
  <c r="S70" i="40"/>
  <c r="R70" i="40"/>
  <c r="Q70" i="40"/>
  <c r="P70" i="40"/>
  <c r="E70" i="40"/>
  <c r="S69" i="40"/>
  <c r="R69" i="40"/>
  <c r="Q69" i="40"/>
  <c r="P69" i="40"/>
  <c r="T69" i="40" s="1"/>
  <c r="E69" i="40"/>
  <c r="V67" i="40"/>
  <c r="O67" i="40"/>
  <c r="N67" i="40"/>
  <c r="M67" i="40"/>
  <c r="L67" i="40"/>
  <c r="K67" i="40"/>
  <c r="J67" i="40"/>
  <c r="I67" i="40"/>
  <c r="H67" i="40"/>
  <c r="G67" i="40"/>
  <c r="F67" i="40"/>
  <c r="C67" i="40"/>
  <c r="B67" i="40"/>
  <c r="V66" i="40"/>
  <c r="S66" i="40"/>
  <c r="O66" i="40"/>
  <c r="N66" i="40"/>
  <c r="M66" i="40"/>
  <c r="L66" i="40"/>
  <c r="R66" i="40" s="1"/>
  <c r="K66" i="40"/>
  <c r="J66" i="40"/>
  <c r="I66" i="40"/>
  <c r="Q66" i="40" s="1"/>
  <c r="H66" i="40"/>
  <c r="G66" i="40"/>
  <c r="F66" i="40"/>
  <c r="C66" i="40"/>
  <c r="B66" i="40"/>
  <c r="E66" i="40" s="1"/>
  <c r="U65" i="40"/>
  <c r="T65" i="40"/>
  <c r="S65" i="40"/>
  <c r="R65" i="40"/>
  <c r="Q65" i="40"/>
  <c r="P65" i="40"/>
  <c r="E65" i="40"/>
  <c r="U64" i="40"/>
  <c r="T64" i="40"/>
  <c r="S64" i="40"/>
  <c r="R64" i="40"/>
  <c r="Q64" i="40"/>
  <c r="P64" i="40"/>
  <c r="E64" i="40"/>
  <c r="S63" i="40"/>
  <c r="R63" i="40"/>
  <c r="Q63" i="40"/>
  <c r="P63" i="40"/>
  <c r="E63" i="40"/>
  <c r="U63" i="40" s="1"/>
  <c r="S62" i="40"/>
  <c r="R62" i="40"/>
  <c r="Q62" i="40"/>
  <c r="P62" i="40"/>
  <c r="E62" i="40"/>
  <c r="T62" i="40" s="1"/>
  <c r="S61" i="40"/>
  <c r="R61" i="40"/>
  <c r="Q61" i="40"/>
  <c r="P61" i="40"/>
  <c r="E61" i="40"/>
  <c r="V59" i="40"/>
  <c r="R59" i="40"/>
  <c r="O59" i="40"/>
  <c r="N59" i="40"/>
  <c r="M59" i="40"/>
  <c r="S59" i="40" s="1"/>
  <c r="L59" i="40"/>
  <c r="K59" i="40"/>
  <c r="J59" i="40"/>
  <c r="I59" i="40"/>
  <c r="H59" i="40"/>
  <c r="G59" i="40"/>
  <c r="F59" i="40"/>
  <c r="E59" i="40"/>
  <c r="C59" i="40"/>
  <c r="B59" i="40"/>
  <c r="U58" i="40"/>
  <c r="T58" i="40"/>
  <c r="S58" i="40"/>
  <c r="R58" i="40"/>
  <c r="Q58" i="40"/>
  <c r="P58" i="40"/>
  <c r="E58" i="40"/>
  <c r="S57" i="40"/>
  <c r="R57" i="40"/>
  <c r="Q57" i="40"/>
  <c r="P57" i="40"/>
  <c r="E57" i="40"/>
  <c r="S56" i="40"/>
  <c r="R56" i="40"/>
  <c r="Q56" i="40"/>
  <c r="P56" i="40"/>
  <c r="E56" i="40"/>
  <c r="U55" i="40"/>
  <c r="S55" i="40"/>
  <c r="R55" i="40"/>
  <c r="Q55" i="40"/>
  <c r="P55" i="40"/>
  <c r="E55" i="40"/>
  <c r="T55" i="40" s="1"/>
  <c r="V53" i="40"/>
  <c r="S53" i="40"/>
  <c r="O53" i="40"/>
  <c r="N53" i="40"/>
  <c r="M53" i="40"/>
  <c r="L53" i="40"/>
  <c r="R53" i="40" s="1"/>
  <c r="K53" i="40"/>
  <c r="J53" i="40"/>
  <c r="I53" i="40"/>
  <c r="H53" i="40"/>
  <c r="G53" i="40"/>
  <c r="F53" i="40"/>
  <c r="C53" i="40"/>
  <c r="B53" i="40"/>
  <c r="E53" i="40" s="1"/>
  <c r="S52" i="40"/>
  <c r="R52" i="40"/>
  <c r="Q52" i="40"/>
  <c r="P52" i="40"/>
  <c r="E52" i="40"/>
  <c r="S51" i="40"/>
  <c r="R51" i="40"/>
  <c r="Q51" i="40"/>
  <c r="P51" i="40"/>
  <c r="E51" i="40"/>
  <c r="T51" i="40" s="1"/>
  <c r="S50" i="40"/>
  <c r="R50" i="40"/>
  <c r="Q50" i="40"/>
  <c r="P50" i="40"/>
  <c r="E50" i="40"/>
  <c r="S49" i="40"/>
  <c r="R49" i="40"/>
  <c r="Q49" i="40"/>
  <c r="P49" i="40"/>
  <c r="E49" i="40"/>
  <c r="S48" i="40"/>
  <c r="R48" i="40"/>
  <c r="Q48" i="40"/>
  <c r="P48" i="40"/>
  <c r="E48" i="40"/>
  <c r="U47" i="40"/>
  <c r="T47" i="40"/>
  <c r="S47" i="40"/>
  <c r="R47" i="40"/>
  <c r="Q47" i="40"/>
  <c r="P47" i="40"/>
  <c r="E47" i="40"/>
  <c r="U46" i="40"/>
  <c r="T46" i="40"/>
  <c r="S46" i="40"/>
  <c r="R46" i="40"/>
  <c r="Q46" i="40"/>
  <c r="P46" i="40"/>
  <c r="E46" i="40"/>
  <c r="U45" i="40"/>
  <c r="T45" i="40"/>
  <c r="S45" i="40"/>
  <c r="R45" i="40"/>
  <c r="Q45" i="40"/>
  <c r="P45" i="40"/>
  <c r="E45" i="40"/>
  <c r="S44" i="40"/>
  <c r="R44" i="40"/>
  <c r="Q44" i="40"/>
  <c r="P44" i="40"/>
  <c r="E44" i="40"/>
  <c r="U44" i="40" s="1"/>
  <c r="S43" i="40"/>
  <c r="R43" i="40"/>
  <c r="Q43" i="40"/>
  <c r="P43" i="40"/>
  <c r="E43" i="40"/>
  <c r="S42" i="40"/>
  <c r="R42" i="40"/>
  <c r="Q42" i="40"/>
  <c r="P42" i="40"/>
  <c r="E42" i="40"/>
  <c r="V40" i="40"/>
  <c r="O40" i="40"/>
  <c r="N40" i="40"/>
  <c r="M40" i="40"/>
  <c r="S40" i="40" s="1"/>
  <c r="L40" i="40"/>
  <c r="R40" i="40" s="1"/>
  <c r="K40" i="40"/>
  <c r="J40" i="40"/>
  <c r="I40" i="40"/>
  <c r="H40" i="40"/>
  <c r="G40" i="40"/>
  <c r="F40" i="40"/>
  <c r="E40" i="40"/>
  <c r="C40" i="40"/>
  <c r="B40" i="40"/>
  <c r="S39" i="40"/>
  <c r="R39" i="40"/>
  <c r="Q39" i="40"/>
  <c r="P39" i="40"/>
  <c r="E39" i="40"/>
  <c r="U39" i="40" s="1"/>
  <c r="S38" i="40"/>
  <c r="R38" i="40"/>
  <c r="Q38" i="40"/>
  <c r="P38" i="40"/>
  <c r="E38" i="40"/>
  <c r="S37" i="40"/>
  <c r="R37" i="40"/>
  <c r="Q37" i="40"/>
  <c r="P37" i="40"/>
  <c r="E37" i="40"/>
  <c r="S36" i="40"/>
  <c r="R36" i="40"/>
  <c r="Q36" i="40"/>
  <c r="P36" i="40"/>
  <c r="E36" i="40"/>
  <c r="U35" i="40"/>
  <c r="T35" i="40"/>
  <c r="S35" i="40"/>
  <c r="R35" i="40"/>
  <c r="Q35" i="40"/>
  <c r="P35" i="40"/>
  <c r="E35" i="40"/>
  <c r="V33" i="40"/>
  <c r="S33" i="40"/>
  <c r="R33" i="40"/>
  <c r="O33" i="40"/>
  <c r="N33" i="40"/>
  <c r="M33" i="40"/>
  <c r="L33" i="40"/>
  <c r="K33" i="40"/>
  <c r="J33" i="40"/>
  <c r="I33" i="40"/>
  <c r="H33" i="40"/>
  <c r="G33" i="40"/>
  <c r="F33" i="40"/>
  <c r="C33" i="40"/>
  <c r="B33" i="40"/>
  <c r="E33" i="40" s="1"/>
  <c r="S32" i="40"/>
  <c r="R32" i="40"/>
  <c r="Q32" i="40"/>
  <c r="U32" i="40" s="1"/>
  <c r="P32" i="40"/>
  <c r="T32" i="40" s="1"/>
  <c r="E32" i="40"/>
  <c r="V30" i="40"/>
  <c r="O30" i="40"/>
  <c r="N30" i="40"/>
  <c r="M30" i="40"/>
  <c r="S30" i="40" s="1"/>
  <c r="L30" i="40"/>
  <c r="R30" i="40" s="1"/>
  <c r="K30" i="40"/>
  <c r="J30" i="40"/>
  <c r="I30" i="40"/>
  <c r="H30" i="40"/>
  <c r="G30" i="40"/>
  <c r="F30" i="40"/>
  <c r="C30" i="40"/>
  <c r="B30" i="40"/>
  <c r="E30" i="40" s="1"/>
  <c r="S29" i="40"/>
  <c r="R29" i="40"/>
  <c r="Q29" i="40"/>
  <c r="P29" i="40"/>
  <c r="E29" i="40"/>
  <c r="U28" i="40"/>
  <c r="T28" i="40"/>
  <c r="S28" i="40"/>
  <c r="R28" i="40"/>
  <c r="Q28" i="40"/>
  <c r="P28" i="40"/>
  <c r="E28" i="40"/>
  <c r="U27" i="40"/>
  <c r="T27" i="40"/>
  <c r="S27" i="40"/>
  <c r="R27" i="40"/>
  <c r="Q27" i="40"/>
  <c r="P27" i="40"/>
  <c r="E27" i="40"/>
  <c r="U26" i="40"/>
  <c r="T26" i="40"/>
  <c r="S26" i="40"/>
  <c r="R26" i="40"/>
  <c r="Q26" i="40"/>
  <c r="P26" i="40"/>
  <c r="E26" i="40"/>
  <c r="V24" i="40"/>
  <c r="R24" i="40"/>
  <c r="O24" i="40"/>
  <c r="N24" i="40"/>
  <c r="M24" i="40"/>
  <c r="S24" i="40" s="1"/>
  <c r="L24" i="40"/>
  <c r="K24" i="40"/>
  <c r="J24" i="40"/>
  <c r="I24" i="40"/>
  <c r="H24" i="40"/>
  <c r="G24" i="40"/>
  <c r="F24" i="40"/>
  <c r="C24" i="40"/>
  <c r="B24" i="40"/>
  <c r="S23" i="40"/>
  <c r="R23" i="40"/>
  <c r="Q23" i="40"/>
  <c r="P23" i="40"/>
  <c r="E23" i="40"/>
  <c r="S22" i="40"/>
  <c r="R22" i="40"/>
  <c r="Q22" i="40"/>
  <c r="P22" i="40"/>
  <c r="E22" i="40"/>
  <c r="S21" i="40"/>
  <c r="R21" i="40"/>
  <c r="Q21" i="40"/>
  <c r="P21" i="40"/>
  <c r="E21" i="40"/>
  <c r="S20" i="40"/>
  <c r="R20" i="40"/>
  <c r="Q20" i="40"/>
  <c r="P20" i="40"/>
  <c r="E20" i="40"/>
  <c r="U20" i="40" s="1"/>
  <c r="S19" i="40"/>
  <c r="R19" i="40"/>
  <c r="Q19" i="40"/>
  <c r="P19" i="40"/>
  <c r="E19" i="40"/>
  <c r="U19" i="40" s="1"/>
  <c r="S18" i="40"/>
  <c r="R18" i="40"/>
  <c r="Q18" i="40"/>
  <c r="P18" i="40"/>
  <c r="E18" i="40"/>
  <c r="S17" i="40"/>
  <c r="R17" i="40"/>
  <c r="Q17" i="40"/>
  <c r="P17" i="40"/>
  <c r="E17" i="40"/>
  <c r="V15" i="40"/>
  <c r="O15" i="40"/>
  <c r="N15" i="40"/>
  <c r="M15" i="40"/>
  <c r="S15" i="40" s="1"/>
  <c r="L15" i="40"/>
  <c r="R15" i="40" s="1"/>
  <c r="K15" i="40"/>
  <c r="J15" i="40"/>
  <c r="I15" i="40"/>
  <c r="H15" i="40"/>
  <c r="G15" i="40"/>
  <c r="F15" i="40"/>
  <c r="C15" i="40"/>
  <c r="E15" i="40" s="1"/>
  <c r="B15" i="40"/>
  <c r="S14" i="40"/>
  <c r="R14" i="40"/>
  <c r="Q14" i="40"/>
  <c r="P14" i="40"/>
  <c r="E14" i="40"/>
  <c r="S13" i="40"/>
  <c r="R13" i="40"/>
  <c r="Q13" i="40"/>
  <c r="P13" i="40"/>
  <c r="E13" i="40"/>
  <c r="S12" i="40"/>
  <c r="R12" i="40"/>
  <c r="Q12" i="40"/>
  <c r="P12" i="40"/>
  <c r="E12" i="40"/>
  <c r="S11" i="40"/>
  <c r="R11" i="40"/>
  <c r="Q11" i="40"/>
  <c r="P11" i="40"/>
  <c r="E11" i="40"/>
  <c r="S10" i="40"/>
  <c r="R10" i="40"/>
  <c r="Q10" i="40"/>
  <c r="U10" i="40" s="1"/>
  <c r="P10" i="40"/>
  <c r="E10" i="40"/>
  <c r="T10" i="40" s="1"/>
  <c r="U9" i="40"/>
  <c r="T9" i="40"/>
  <c r="S9" i="40"/>
  <c r="R9" i="40"/>
  <c r="Q9" i="40"/>
  <c r="P9" i="40"/>
  <c r="E9" i="40"/>
  <c r="S94" i="39"/>
  <c r="R94" i="39"/>
  <c r="Q94" i="39"/>
  <c r="P94" i="39"/>
  <c r="E94" i="39"/>
  <c r="U94" i="39" s="1"/>
  <c r="S93" i="39"/>
  <c r="R93" i="39"/>
  <c r="Q93" i="39"/>
  <c r="P93" i="39"/>
  <c r="E93" i="39"/>
  <c r="U93" i="39" s="1"/>
  <c r="S92" i="39"/>
  <c r="R92" i="39"/>
  <c r="Q92" i="39"/>
  <c r="P92" i="39"/>
  <c r="E92" i="39"/>
  <c r="S91" i="39"/>
  <c r="R91" i="39"/>
  <c r="Q91" i="39"/>
  <c r="P91" i="39"/>
  <c r="E91" i="39"/>
  <c r="S90" i="39"/>
  <c r="R90" i="39"/>
  <c r="Q90" i="39"/>
  <c r="P90" i="39"/>
  <c r="E90" i="39"/>
  <c r="S89" i="39"/>
  <c r="R89" i="39"/>
  <c r="Q89" i="39"/>
  <c r="P89" i="39"/>
  <c r="E89" i="39"/>
  <c r="U88" i="39"/>
  <c r="S88" i="39"/>
  <c r="R88" i="39"/>
  <c r="Q88" i="39"/>
  <c r="P88" i="39"/>
  <c r="E88" i="39"/>
  <c r="T88" i="39" s="1"/>
  <c r="U87" i="39"/>
  <c r="T87" i="39"/>
  <c r="S87" i="39"/>
  <c r="R87" i="39"/>
  <c r="Q87" i="39"/>
  <c r="P87" i="39"/>
  <c r="E87" i="39"/>
  <c r="V73" i="39"/>
  <c r="S73" i="39"/>
  <c r="R73" i="39"/>
  <c r="O73" i="39"/>
  <c r="N73" i="39"/>
  <c r="M73" i="39"/>
  <c r="L73" i="39"/>
  <c r="K73" i="39"/>
  <c r="J73" i="39"/>
  <c r="I73" i="39"/>
  <c r="H73" i="39"/>
  <c r="P73" i="39" s="1"/>
  <c r="G73" i="39"/>
  <c r="F73" i="39"/>
  <c r="C73" i="39"/>
  <c r="B73" i="39"/>
  <c r="V72" i="39"/>
  <c r="S72" i="39"/>
  <c r="R72" i="39"/>
  <c r="O72" i="39"/>
  <c r="N72" i="39"/>
  <c r="M72" i="39"/>
  <c r="L72" i="39"/>
  <c r="K72" i="39"/>
  <c r="J72" i="39"/>
  <c r="I72" i="39"/>
  <c r="H72" i="39"/>
  <c r="G72" i="39"/>
  <c r="F72" i="39"/>
  <c r="C72" i="39"/>
  <c r="B72" i="39"/>
  <c r="E72" i="39" s="1"/>
  <c r="V71" i="39"/>
  <c r="O71" i="39"/>
  <c r="N71" i="39"/>
  <c r="M71" i="39"/>
  <c r="S71" i="39" s="1"/>
  <c r="L71" i="39"/>
  <c r="R71" i="39" s="1"/>
  <c r="K71" i="39"/>
  <c r="J71" i="39"/>
  <c r="I71" i="39"/>
  <c r="H71" i="39"/>
  <c r="G71" i="39"/>
  <c r="F71" i="39"/>
  <c r="C71" i="39"/>
  <c r="B71" i="39"/>
  <c r="S70" i="39"/>
  <c r="R70" i="39"/>
  <c r="Q70" i="39"/>
  <c r="P70" i="39"/>
  <c r="E70" i="39"/>
  <c r="S69" i="39"/>
  <c r="R69" i="39"/>
  <c r="Q69" i="39"/>
  <c r="P69" i="39"/>
  <c r="E69" i="39"/>
  <c r="V67" i="39"/>
  <c r="O67" i="39"/>
  <c r="N67" i="39"/>
  <c r="M67" i="39"/>
  <c r="S67" i="39" s="1"/>
  <c r="L67" i="39"/>
  <c r="R67" i="39" s="1"/>
  <c r="K67" i="39"/>
  <c r="J67" i="39"/>
  <c r="I67" i="39"/>
  <c r="H67" i="39"/>
  <c r="G67" i="39"/>
  <c r="F67" i="39"/>
  <c r="C67" i="39"/>
  <c r="B67" i="39"/>
  <c r="V66" i="39"/>
  <c r="O66" i="39"/>
  <c r="N66" i="39"/>
  <c r="M66" i="39"/>
  <c r="S66" i="39" s="1"/>
  <c r="L66" i="39"/>
  <c r="R66" i="39" s="1"/>
  <c r="K66" i="39"/>
  <c r="J66" i="39"/>
  <c r="I66" i="39"/>
  <c r="H66" i="39"/>
  <c r="G66" i="39"/>
  <c r="F66" i="39"/>
  <c r="E66" i="39"/>
  <c r="C66" i="39"/>
  <c r="B66" i="39"/>
  <c r="U65" i="39"/>
  <c r="T65" i="39"/>
  <c r="S65" i="39"/>
  <c r="R65" i="39"/>
  <c r="Q65" i="39"/>
  <c r="P65" i="39"/>
  <c r="E65" i="39"/>
  <c r="S64" i="39"/>
  <c r="R64" i="39"/>
  <c r="Q64" i="39"/>
  <c r="P64" i="39"/>
  <c r="E64" i="39"/>
  <c r="U64" i="39" s="1"/>
  <c r="S63" i="39"/>
  <c r="R63" i="39"/>
  <c r="Q63" i="39"/>
  <c r="P63" i="39"/>
  <c r="E63" i="39"/>
  <c r="S62" i="39"/>
  <c r="R62" i="39"/>
  <c r="Q62" i="39"/>
  <c r="P62" i="39"/>
  <c r="E62" i="39"/>
  <c r="U61" i="39"/>
  <c r="T61" i="39"/>
  <c r="S61" i="39"/>
  <c r="R61" i="39"/>
  <c r="Q61" i="39"/>
  <c r="P61" i="39"/>
  <c r="E61" i="39"/>
  <c r="V59" i="39"/>
  <c r="O59" i="39"/>
  <c r="N59" i="39"/>
  <c r="M59" i="39"/>
  <c r="S59" i="39" s="1"/>
  <c r="L59" i="39"/>
  <c r="R59" i="39" s="1"/>
  <c r="K59" i="39"/>
  <c r="J59" i="39"/>
  <c r="I59" i="39"/>
  <c r="H59" i="39"/>
  <c r="G59" i="39"/>
  <c r="F59" i="39"/>
  <c r="C59" i="39"/>
  <c r="B59" i="39"/>
  <c r="S58" i="39"/>
  <c r="R58" i="39"/>
  <c r="Q58" i="39"/>
  <c r="P58" i="39"/>
  <c r="E58" i="39"/>
  <c r="T57" i="39"/>
  <c r="S57" i="39"/>
  <c r="R57" i="39"/>
  <c r="Q57" i="39"/>
  <c r="P57" i="39"/>
  <c r="E57" i="39"/>
  <c r="U57" i="39" s="1"/>
  <c r="U56" i="39"/>
  <c r="T56" i="39"/>
  <c r="S56" i="39"/>
  <c r="R56" i="39"/>
  <c r="Q56" i="39"/>
  <c r="P56" i="39"/>
  <c r="E56" i="39"/>
  <c r="U55" i="39"/>
  <c r="T55" i="39"/>
  <c r="S55" i="39"/>
  <c r="R55" i="39"/>
  <c r="Q55" i="39"/>
  <c r="P55" i="39"/>
  <c r="E55" i="39"/>
  <c r="V53" i="39"/>
  <c r="O53" i="39"/>
  <c r="N53" i="39"/>
  <c r="M53" i="39"/>
  <c r="S53" i="39" s="1"/>
  <c r="L53" i="39"/>
  <c r="R53" i="39" s="1"/>
  <c r="K53" i="39"/>
  <c r="J53" i="39"/>
  <c r="I53" i="39"/>
  <c r="H53" i="39"/>
  <c r="G53" i="39"/>
  <c r="F53" i="39"/>
  <c r="C53" i="39"/>
  <c r="B53" i="39"/>
  <c r="E53" i="39" s="1"/>
  <c r="U52" i="39"/>
  <c r="S52" i="39"/>
  <c r="R52" i="39"/>
  <c r="Q52" i="39"/>
  <c r="P52" i="39"/>
  <c r="E52" i="39"/>
  <c r="T52" i="39" s="1"/>
  <c r="U51" i="39"/>
  <c r="T51" i="39"/>
  <c r="S51" i="39"/>
  <c r="R51" i="39"/>
  <c r="Q51" i="39"/>
  <c r="P51" i="39"/>
  <c r="E51" i="39"/>
  <c r="U50" i="39"/>
  <c r="S50" i="39"/>
  <c r="R50" i="39"/>
  <c r="Q50" i="39"/>
  <c r="P50" i="39"/>
  <c r="E50" i="39"/>
  <c r="T50" i="39" s="1"/>
  <c r="U49" i="39"/>
  <c r="T49" i="39"/>
  <c r="S49" i="39"/>
  <c r="R49" i="39"/>
  <c r="Q49" i="39"/>
  <c r="P49" i="39"/>
  <c r="E49" i="39"/>
  <c r="S48" i="39"/>
  <c r="R48" i="39"/>
  <c r="Q48" i="39"/>
  <c r="P48" i="39"/>
  <c r="E48" i="39"/>
  <c r="U48" i="39" s="1"/>
  <c r="S47" i="39"/>
  <c r="R47" i="39"/>
  <c r="Q47" i="39"/>
  <c r="P47" i="39"/>
  <c r="E47" i="39"/>
  <c r="S46" i="39"/>
  <c r="R46" i="39"/>
  <c r="Q46" i="39"/>
  <c r="P46" i="39"/>
  <c r="E46" i="39"/>
  <c r="U45" i="39"/>
  <c r="T45" i="39"/>
  <c r="S45" i="39"/>
  <c r="R45" i="39"/>
  <c r="Q45" i="39"/>
  <c r="P45" i="39"/>
  <c r="E45" i="39"/>
  <c r="S44" i="39"/>
  <c r="R44" i="39"/>
  <c r="Q44" i="39"/>
  <c r="P44" i="39"/>
  <c r="E44" i="39"/>
  <c r="S43" i="39"/>
  <c r="R43" i="39"/>
  <c r="Q43" i="39"/>
  <c r="P43" i="39"/>
  <c r="E43" i="39"/>
  <c r="S42" i="39"/>
  <c r="R42" i="39"/>
  <c r="Q42" i="39"/>
  <c r="P42" i="39"/>
  <c r="E42" i="39"/>
  <c r="V40" i="39"/>
  <c r="S40" i="39"/>
  <c r="O40" i="39"/>
  <c r="N40" i="39"/>
  <c r="M40" i="39"/>
  <c r="L40" i="39"/>
  <c r="R40" i="39" s="1"/>
  <c r="K40" i="39"/>
  <c r="J40" i="39"/>
  <c r="I40" i="39"/>
  <c r="Q40" i="39" s="1"/>
  <c r="H40" i="39"/>
  <c r="G40" i="39"/>
  <c r="F40" i="39"/>
  <c r="C40" i="39"/>
  <c r="B40" i="39"/>
  <c r="U39" i="39"/>
  <c r="T39" i="39"/>
  <c r="S39" i="39"/>
  <c r="R39" i="39"/>
  <c r="Q39" i="39"/>
  <c r="P39" i="39"/>
  <c r="E39" i="39"/>
  <c r="U38" i="39"/>
  <c r="T38" i="39"/>
  <c r="S38" i="39"/>
  <c r="R38" i="39"/>
  <c r="Q38" i="39"/>
  <c r="P38" i="39"/>
  <c r="E38" i="39"/>
  <c r="U37" i="39"/>
  <c r="T37" i="39"/>
  <c r="S37" i="39"/>
  <c r="R37" i="39"/>
  <c r="Q37" i="39"/>
  <c r="P37" i="39"/>
  <c r="E37" i="39"/>
  <c r="S36" i="39"/>
  <c r="R36" i="39"/>
  <c r="Q36" i="39"/>
  <c r="P36" i="39"/>
  <c r="E36" i="39"/>
  <c r="U36" i="39" s="1"/>
  <c r="S35" i="39"/>
  <c r="R35" i="39"/>
  <c r="Q35" i="39"/>
  <c r="P35" i="39"/>
  <c r="E35" i="39"/>
  <c r="V33" i="39"/>
  <c r="O33" i="39"/>
  <c r="N33" i="39"/>
  <c r="M33" i="39"/>
  <c r="S33" i="39" s="1"/>
  <c r="L33" i="39"/>
  <c r="K33" i="39"/>
  <c r="J33" i="39"/>
  <c r="I33" i="39"/>
  <c r="H33" i="39"/>
  <c r="G33" i="39"/>
  <c r="F33" i="39"/>
  <c r="E33" i="39"/>
  <c r="C33" i="39"/>
  <c r="B33" i="39"/>
  <c r="S32" i="39"/>
  <c r="R32" i="39"/>
  <c r="Q32" i="39"/>
  <c r="P32" i="39"/>
  <c r="E32" i="39"/>
  <c r="V30" i="39"/>
  <c r="O30" i="39"/>
  <c r="N30" i="39"/>
  <c r="M30" i="39"/>
  <c r="S30" i="39" s="1"/>
  <c r="L30" i="39"/>
  <c r="K30" i="39"/>
  <c r="J30" i="39"/>
  <c r="I30" i="39"/>
  <c r="H30" i="39"/>
  <c r="G30" i="39"/>
  <c r="F30" i="39"/>
  <c r="C30" i="39"/>
  <c r="B30" i="39"/>
  <c r="E30" i="39" s="1"/>
  <c r="S29" i="39"/>
  <c r="R29" i="39"/>
  <c r="Q29" i="39"/>
  <c r="U29" i="39" s="1"/>
  <c r="P29" i="39"/>
  <c r="E29" i="39"/>
  <c r="S28" i="39"/>
  <c r="R28" i="39"/>
  <c r="Q28" i="39"/>
  <c r="P28" i="39"/>
  <c r="E28" i="39"/>
  <c r="U28" i="39" s="1"/>
  <c r="S27" i="39"/>
  <c r="R27" i="39"/>
  <c r="Q27" i="39"/>
  <c r="P27" i="39"/>
  <c r="E27" i="39"/>
  <c r="S26" i="39"/>
  <c r="R26" i="39"/>
  <c r="Q26" i="39"/>
  <c r="P26" i="39"/>
  <c r="E26" i="39"/>
  <c r="V24" i="39"/>
  <c r="O24" i="39"/>
  <c r="N24" i="39"/>
  <c r="M24" i="39"/>
  <c r="S24" i="39" s="1"/>
  <c r="L24" i="39"/>
  <c r="R24" i="39" s="1"/>
  <c r="K24" i="39"/>
  <c r="J24" i="39"/>
  <c r="I24" i="39"/>
  <c r="H24" i="39"/>
  <c r="G24" i="39"/>
  <c r="F24" i="39"/>
  <c r="C24" i="39"/>
  <c r="B24" i="39"/>
  <c r="S23" i="39"/>
  <c r="R23" i="39"/>
  <c r="Q23" i="39"/>
  <c r="P23" i="39"/>
  <c r="E23" i="39"/>
  <c r="S22" i="39"/>
  <c r="R22" i="39"/>
  <c r="Q22" i="39"/>
  <c r="P22" i="39"/>
  <c r="E22" i="39"/>
  <c r="S21" i="39"/>
  <c r="R21" i="39"/>
  <c r="Q21" i="39"/>
  <c r="P21" i="39"/>
  <c r="E21" i="39"/>
  <c r="S20" i="39"/>
  <c r="R20" i="39"/>
  <c r="Q20" i="39"/>
  <c r="P20" i="39"/>
  <c r="E20" i="39"/>
  <c r="T20" i="39" s="1"/>
  <c r="U19" i="39"/>
  <c r="S19" i="39"/>
  <c r="R19" i="39"/>
  <c r="Q19" i="39"/>
  <c r="P19" i="39"/>
  <c r="T19" i="39" s="1"/>
  <c r="E19" i="39"/>
  <c r="S18" i="39"/>
  <c r="R18" i="39"/>
  <c r="Q18" i="39"/>
  <c r="P18" i="39"/>
  <c r="E18" i="39"/>
  <c r="U17" i="39"/>
  <c r="T17" i="39"/>
  <c r="S17" i="39"/>
  <c r="R17" i="39"/>
  <c r="Q17" i="39"/>
  <c r="P17" i="39"/>
  <c r="E17" i="39"/>
  <c r="V15" i="39"/>
  <c r="O15" i="39"/>
  <c r="N15" i="39"/>
  <c r="R15" i="39" s="1"/>
  <c r="M15" i="39"/>
  <c r="S15" i="39" s="1"/>
  <c r="L15" i="39"/>
  <c r="K15" i="39"/>
  <c r="J15" i="39"/>
  <c r="I15" i="39"/>
  <c r="Q15" i="39" s="1"/>
  <c r="H15" i="39"/>
  <c r="G15" i="39"/>
  <c r="F15" i="39"/>
  <c r="C15" i="39"/>
  <c r="B15" i="39"/>
  <c r="S14" i="39"/>
  <c r="R14" i="39"/>
  <c r="Q14" i="39"/>
  <c r="P14" i="39"/>
  <c r="E14" i="39"/>
  <c r="S13" i="39"/>
  <c r="R13" i="39"/>
  <c r="Q13" i="39"/>
  <c r="P13" i="39"/>
  <c r="E13" i="39"/>
  <c r="S12" i="39"/>
  <c r="R12" i="39"/>
  <c r="Q12" i="39"/>
  <c r="P12" i="39"/>
  <c r="E12" i="39"/>
  <c r="U12" i="39" s="1"/>
  <c r="S11" i="39"/>
  <c r="R11" i="39"/>
  <c r="Q11" i="39"/>
  <c r="P11" i="39"/>
  <c r="E11" i="39"/>
  <c r="S10" i="39"/>
  <c r="R10" i="39"/>
  <c r="Q10" i="39"/>
  <c r="P10" i="39"/>
  <c r="E10" i="39"/>
  <c r="U9" i="39"/>
  <c r="S9" i="39"/>
  <c r="R9" i="39"/>
  <c r="Q9" i="39"/>
  <c r="P9" i="39"/>
  <c r="E9" i="39"/>
  <c r="T9" i="39" s="1"/>
  <c r="U94" i="38"/>
  <c r="T94" i="38"/>
  <c r="S94" i="38"/>
  <c r="R94" i="38"/>
  <c r="Q94" i="38"/>
  <c r="P94" i="38"/>
  <c r="E94" i="38"/>
  <c r="U93" i="38"/>
  <c r="T93" i="38"/>
  <c r="S93" i="38"/>
  <c r="R93" i="38"/>
  <c r="Q93" i="38"/>
  <c r="P93" i="38"/>
  <c r="E93" i="38"/>
  <c r="U92" i="38"/>
  <c r="T92" i="38"/>
  <c r="S92" i="38"/>
  <c r="R92" i="38"/>
  <c r="Q92" i="38"/>
  <c r="P92" i="38"/>
  <c r="E92" i="38"/>
  <c r="S91" i="38"/>
  <c r="R91" i="38"/>
  <c r="Q91" i="38"/>
  <c r="P91" i="38"/>
  <c r="E91" i="38"/>
  <c r="S90" i="38"/>
  <c r="R90" i="38"/>
  <c r="Q90" i="38"/>
  <c r="P90" i="38"/>
  <c r="E90" i="38"/>
  <c r="U90" i="38" s="1"/>
  <c r="S89" i="38"/>
  <c r="R89" i="38"/>
  <c r="Q89" i="38"/>
  <c r="P89" i="38"/>
  <c r="E89" i="38"/>
  <c r="S88" i="38"/>
  <c r="R88" i="38"/>
  <c r="Q88" i="38"/>
  <c r="P88" i="38"/>
  <c r="E88" i="38"/>
  <c r="U87" i="38"/>
  <c r="S87" i="38"/>
  <c r="R87" i="38"/>
  <c r="Q87" i="38"/>
  <c r="P87" i="38"/>
  <c r="E87" i="38"/>
  <c r="T87" i="38" s="1"/>
  <c r="V73" i="38"/>
  <c r="S73" i="38"/>
  <c r="O73" i="38"/>
  <c r="N73" i="38"/>
  <c r="M73" i="38"/>
  <c r="L73" i="38"/>
  <c r="R73" i="38" s="1"/>
  <c r="K73" i="38"/>
  <c r="J73" i="38"/>
  <c r="I73" i="38"/>
  <c r="H73" i="38"/>
  <c r="G73" i="38"/>
  <c r="F73" i="38"/>
  <c r="C73" i="38"/>
  <c r="B73" i="38"/>
  <c r="E73" i="38" s="1"/>
  <c r="V72" i="38"/>
  <c r="O72" i="38"/>
  <c r="N72" i="38"/>
  <c r="M72" i="38"/>
  <c r="S72" i="38" s="1"/>
  <c r="L72" i="38"/>
  <c r="R72" i="38" s="1"/>
  <c r="K72" i="38"/>
  <c r="J72" i="38"/>
  <c r="I72" i="38"/>
  <c r="H72" i="38"/>
  <c r="P72" i="38" s="1"/>
  <c r="G72" i="38"/>
  <c r="F72" i="38"/>
  <c r="E72" i="38"/>
  <c r="C72" i="38"/>
  <c r="B72" i="38"/>
  <c r="V71" i="38"/>
  <c r="O71" i="38"/>
  <c r="N71" i="38"/>
  <c r="R71" i="38" s="1"/>
  <c r="M71" i="38"/>
  <c r="L71" i="38"/>
  <c r="K71" i="38"/>
  <c r="J71" i="38"/>
  <c r="I71" i="38"/>
  <c r="H71" i="38"/>
  <c r="G71" i="38"/>
  <c r="F71" i="38"/>
  <c r="C71" i="38"/>
  <c r="B71" i="38"/>
  <c r="E71" i="38" s="1"/>
  <c r="U70" i="38"/>
  <c r="T70" i="38"/>
  <c r="S70" i="38"/>
  <c r="R70" i="38"/>
  <c r="Q70" i="38"/>
  <c r="P70" i="38"/>
  <c r="E70" i="38"/>
  <c r="S69" i="38"/>
  <c r="R69" i="38"/>
  <c r="Q69" i="38"/>
  <c r="U69" i="38" s="1"/>
  <c r="P69" i="38"/>
  <c r="T69" i="38" s="1"/>
  <c r="E69" i="38"/>
  <c r="V67" i="38"/>
  <c r="O67" i="38"/>
  <c r="S67" i="38" s="1"/>
  <c r="N67" i="38"/>
  <c r="M67" i="38"/>
  <c r="L67" i="38"/>
  <c r="K67" i="38"/>
  <c r="J67" i="38"/>
  <c r="I67" i="38"/>
  <c r="H67" i="38"/>
  <c r="G67" i="38"/>
  <c r="F67" i="38"/>
  <c r="C67" i="38"/>
  <c r="B67" i="38"/>
  <c r="E67" i="38" s="1"/>
  <c r="V66" i="38"/>
  <c r="O66" i="38"/>
  <c r="N66" i="38"/>
  <c r="M66" i="38"/>
  <c r="S66" i="38" s="1"/>
  <c r="L66" i="38"/>
  <c r="R66" i="38" s="1"/>
  <c r="K66" i="38"/>
  <c r="J66" i="38"/>
  <c r="I66" i="38"/>
  <c r="H66" i="38"/>
  <c r="G66" i="38"/>
  <c r="F66" i="38"/>
  <c r="C66" i="38"/>
  <c r="B66" i="38"/>
  <c r="E66" i="38" s="1"/>
  <c r="U65" i="38"/>
  <c r="T65" i="38"/>
  <c r="S65" i="38"/>
  <c r="R65" i="38"/>
  <c r="Q65" i="38"/>
  <c r="P65" i="38"/>
  <c r="E65" i="38"/>
  <c r="S64" i="38"/>
  <c r="R64" i="38"/>
  <c r="Q64" i="38"/>
  <c r="P64" i="38"/>
  <c r="E64" i="38"/>
  <c r="U63" i="38"/>
  <c r="T63" i="38"/>
  <c r="S63" i="38"/>
  <c r="R63" i="38"/>
  <c r="Q63" i="38"/>
  <c r="P63" i="38"/>
  <c r="E63" i="38"/>
  <c r="U62" i="38"/>
  <c r="T62" i="38"/>
  <c r="S62" i="38"/>
  <c r="R62" i="38"/>
  <c r="Q62" i="38"/>
  <c r="P62" i="38"/>
  <c r="E62" i="38"/>
  <c r="S61" i="38"/>
  <c r="R61" i="38"/>
  <c r="Q61" i="38"/>
  <c r="P61" i="38"/>
  <c r="E61" i="38"/>
  <c r="V59" i="38"/>
  <c r="O59" i="38"/>
  <c r="N59" i="38"/>
  <c r="M59" i="38"/>
  <c r="S59" i="38" s="1"/>
  <c r="L59" i="38"/>
  <c r="R59" i="38" s="1"/>
  <c r="K59" i="38"/>
  <c r="J59" i="38"/>
  <c r="I59" i="38"/>
  <c r="H59" i="38"/>
  <c r="G59" i="38"/>
  <c r="F59" i="38"/>
  <c r="C59" i="38"/>
  <c r="B59" i="38"/>
  <c r="U58" i="38"/>
  <c r="S58" i="38"/>
  <c r="R58" i="38"/>
  <c r="Q58" i="38"/>
  <c r="P58" i="38"/>
  <c r="E58" i="38"/>
  <c r="T58" i="38" s="1"/>
  <c r="S57" i="38"/>
  <c r="R57" i="38"/>
  <c r="Q57" i="38"/>
  <c r="P57" i="38"/>
  <c r="E57" i="38"/>
  <c r="U57" i="38" s="1"/>
  <c r="S56" i="38"/>
  <c r="R56" i="38"/>
  <c r="Q56" i="38"/>
  <c r="P56" i="38"/>
  <c r="E56" i="38"/>
  <c r="S55" i="38"/>
  <c r="R55" i="38"/>
  <c r="Q55" i="38"/>
  <c r="P55" i="38"/>
  <c r="E55" i="38"/>
  <c r="V53" i="38"/>
  <c r="O53" i="38"/>
  <c r="N53" i="38"/>
  <c r="M53" i="38"/>
  <c r="S53" i="38" s="1"/>
  <c r="L53" i="38"/>
  <c r="R53" i="38" s="1"/>
  <c r="K53" i="38"/>
  <c r="J53" i="38"/>
  <c r="I53" i="38"/>
  <c r="H53" i="38"/>
  <c r="G53" i="38"/>
  <c r="F53" i="38"/>
  <c r="C53" i="38"/>
  <c r="B53" i="38"/>
  <c r="S52" i="38"/>
  <c r="R52" i="38"/>
  <c r="Q52" i="38"/>
  <c r="P52" i="38"/>
  <c r="E52" i="38"/>
  <c r="S51" i="38"/>
  <c r="R51" i="38"/>
  <c r="Q51" i="38"/>
  <c r="P51" i="38"/>
  <c r="E51" i="38"/>
  <c r="S50" i="38"/>
  <c r="R50" i="38"/>
  <c r="Q50" i="38"/>
  <c r="P50" i="38"/>
  <c r="E50" i="38"/>
  <c r="U49" i="38"/>
  <c r="S49" i="38"/>
  <c r="R49" i="38"/>
  <c r="Q49" i="38"/>
  <c r="P49" i="38"/>
  <c r="E49" i="38"/>
  <c r="T49" i="38" s="1"/>
  <c r="U48" i="38"/>
  <c r="T48" i="38"/>
  <c r="S48" i="38"/>
  <c r="R48" i="38"/>
  <c r="Q48" i="38"/>
  <c r="P48" i="38"/>
  <c r="E48" i="38"/>
  <c r="T47" i="38"/>
  <c r="S47" i="38"/>
  <c r="R47" i="38"/>
  <c r="Q47" i="38"/>
  <c r="P47" i="38"/>
  <c r="E47" i="38"/>
  <c r="U47" i="38" s="1"/>
  <c r="U46" i="38"/>
  <c r="T46" i="38"/>
  <c r="S46" i="38"/>
  <c r="R46" i="38"/>
  <c r="Q46" i="38"/>
  <c r="P46" i="38"/>
  <c r="E46" i="38"/>
  <c r="S45" i="38"/>
  <c r="R45" i="38"/>
  <c r="Q45" i="38"/>
  <c r="P45" i="38"/>
  <c r="E45" i="38"/>
  <c r="U45" i="38" s="1"/>
  <c r="S44" i="38"/>
  <c r="R44" i="38"/>
  <c r="Q44" i="38"/>
  <c r="P44" i="38"/>
  <c r="E44" i="38"/>
  <c r="S43" i="38"/>
  <c r="R43" i="38"/>
  <c r="Q43" i="38"/>
  <c r="P43" i="38"/>
  <c r="E43" i="38"/>
  <c r="S42" i="38"/>
  <c r="R42" i="38"/>
  <c r="Q42" i="38"/>
  <c r="P42" i="38"/>
  <c r="E42" i="38"/>
  <c r="V40" i="38"/>
  <c r="O40" i="38"/>
  <c r="N40" i="38"/>
  <c r="M40" i="38"/>
  <c r="S40" i="38" s="1"/>
  <c r="L40" i="38"/>
  <c r="R40" i="38" s="1"/>
  <c r="K40" i="38"/>
  <c r="J40" i="38"/>
  <c r="I40" i="38"/>
  <c r="H40" i="38"/>
  <c r="G40" i="38"/>
  <c r="F40" i="38"/>
  <c r="C40" i="38"/>
  <c r="B40" i="38"/>
  <c r="S39" i="38"/>
  <c r="R39" i="38"/>
  <c r="Q39" i="38"/>
  <c r="P39" i="38"/>
  <c r="E39" i="38"/>
  <c r="S38" i="38"/>
  <c r="R38" i="38"/>
  <c r="Q38" i="38"/>
  <c r="P38" i="38"/>
  <c r="E38" i="38"/>
  <c r="S37" i="38"/>
  <c r="R37" i="38"/>
  <c r="Q37" i="38"/>
  <c r="P37" i="38"/>
  <c r="E37" i="38"/>
  <c r="S36" i="38"/>
  <c r="R36" i="38"/>
  <c r="Q36" i="38"/>
  <c r="P36" i="38"/>
  <c r="E36" i="38"/>
  <c r="T35" i="38"/>
  <c r="S35" i="38"/>
  <c r="R35" i="38"/>
  <c r="Q35" i="38"/>
  <c r="P35" i="38"/>
  <c r="E35" i="38"/>
  <c r="V33" i="38"/>
  <c r="R33" i="38"/>
  <c r="O33" i="38"/>
  <c r="S33" i="38" s="1"/>
  <c r="N33" i="38"/>
  <c r="M33" i="38"/>
  <c r="L33" i="38"/>
  <c r="K33" i="38"/>
  <c r="J33" i="38"/>
  <c r="I33" i="38"/>
  <c r="H33" i="38"/>
  <c r="P33" i="38" s="1"/>
  <c r="G33" i="38"/>
  <c r="F33" i="38"/>
  <c r="C33" i="38"/>
  <c r="B33" i="38"/>
  <c r="E33" i="38" s="1"/>
  <c r="S32" i="38"/>
  <c r="R32" i="38"/>
  <c r="Q32" i="38"/>
  <c r="U32" i="38" s="1"/>
  <c r="P32" i="38"/>
  <c r="T32" i="38" s="1"/>
  <c r="E32" i="38"/>
  <c r="V30" i="38"/>
  <c r="O30" i="38"/>
  <c r="N30" i="38"/>
  <c r="M30" i="38"/>
  <c r="S30" i="38" s="1"/>
  <c r="L30" i="38"/>
  <c r="R30" i="38" s="1"/>
  <c r="K30" i="38"/>
  <c r="J30" i="38"/>
  <c r="I30" i="38"/>
  <c r="H30" i="38"/>
  <c r="G30" i="38"/>
  <c r="F30" i="38"/>
  <c r="C30" i="38"/>
  <c r="B30" i="38"/>
  <c r="E30" i="38" s="1"/>
  <c r="S29" i="38"/>
  <c r="R29" i="38"/>
  <c r="Q29" i="38"/>
  <c r="P29" i="38"/>
  <c r="E29" i="38"/>
  <c r="U28" i="38"/>
  <c r="S28" i="38"/>
  <c r="R28" i="38"/>
  <c r="Q28" i="38"/>
  <c r="P28" i="38"/>
  <c r="E28" i="38"/>
  <c r="T28" i="38" s="1"/>
  <c r="U27" i="38"/>
  <c r="T27" i="38"/>
  <c r="S27" i="38"/>
  <c r="R27" i="38"/>
  <c r="Q27" i="38"/>
  <c r="P27" i="38"/>
  <c r="E27" i="38"/>
  <c r="S26" i="38"/>
  <c r="R26" i="38"/>
  <c r="Q26" i="38"/>
  <c r="P26" i="38"/>
  <c r="E26" i="38"/>
  <c r="U26" i="38" s="1"/>
  <c r="V24" i="38"/>
  <c r="S24" i="38"/>
  <c r="R24" i="38"/>
  <c r="O24" i="38"/>
  <c r="N24" i="38"/>
  <c r="M24" i="38"/>
  <c r="L24" i="38"/>
  <c r="K24" i="38"/>
  <c r="J24" i="38"/>
  <c r="I24" i="38"/>
  <c r="H24" i="38"/>
  <c r="P24" i="38" s="1"/>
  <c r="G24" i="38"/>
  <c r="F24" i="38"/>
  <c r="C24" i="38"/>
  <c r="B24" i="38"/>
  <c r="E24" i="38" s="1"/>
  <c r="U23" i="38"/>
  <c r="T23" i="38"/>
  <c r="S23" i="38"/>
  <c r="R23" i="38"/>
  <c r="Q23" i="38"/>
  <c r="P23" i="38"/>
  <c r="E23" i="38"/>
  <c r="U22" i="38"/>
  <c r="T22" i="38"/>
  <c r="S22" i="38"/>
  <c r="R22" i="38"/>
  <c r="Q22" i="38"/>
  <c r="P22" i="38"/>
  <c r="E22" i="38"/>
  <c r="S21" i="38"/>
  <c r="R21" i="38"/>
  <c r="Q21" i="38"/>
  <c r="P21" i="38"/>
  <c r="E21" i="38"/>
  <c r="U21" i="38" s="1"/>
  <c r="S20" i="38"/>
  <c r="R20" i="38"/>
  <c r="Q20" i="38"/>
  <c r="P20" i="38"/>
  <c r="E20" i="38"/>
  <c r="S19" i="38"/>
  <c r="R19" i="38"/>
  <c r="Q19" i="38"/>
  <c r="P19" i="38"/>
  <c r="E19" i="38"/>
  <c r="S18" i="38"/>
  <c r="R18" i="38"/>
  <c r="Q18" i="38"/>
  <c r="P18" i="38"/>
  <c r="E18" i="38"/>
  <c r="U17" i="38"/>
  <c r="T17" i="38"/>
  <c r="S17" i="38"/>
  <c r="R17" i="38"/>
  <c r="Q17" i="38"/>
  <c r="P17" i="38"/>
  <c r="E17" i="38"/>
  <c r="V15" i="38"/>
  <c r="S15" i="38"/>
  <c r="O15" i="38"/>
  <c r="N15" i="38"/>
  <c r="M15" i="38"/>
  <c r="L15" i="38"/>
  <c r="R15" i="38" s="1"/>
  <c r="K15" i="38"/>
  <c r="J15" i="38"/>
  <c r="I15" i="38"/>
  <c r="H15" i="38"/>
  <c r="G15" i="38"/>
  <c r="F15" i="38"/>
  <c r="C15" i="38"/>
  <c r="B15" i="38"/>
  <c r="E15" i="38" s="1"/>
  <c r="U14" i="38"/>
  <c r="S14" i="38"/>
  <c r="R14" i="38"/>
  <c r="Q14" i="38"/>
  <c r="P14" i="38"/>
  <c r="E14" i="38"/>
  <c r="T14" i="38" s="1"/>
  <c r="U13" i="38"/>
  <c r="T13" i="38"/>
  <c r="S13" i="38"/>
  <c r="R13" i="38"/>
  <c r="Q13" i="38"/>
  <c r="P13" i="38"/>
  <c r="E13" i="38"/>
  <c r="S12" i="38"/>
  <c r="R12" i="38"/>
  <c r="Q12" i="38"/>
  <c r="P12" i="38"/>
  <c r="E12" i="38"/>
  <c r="S11" i="38"/>
  <c r="R11" i="38"/>
  <c r="Q11" i="38"/>
  <c r="P11" i="38"/>
  <c r="E11" i="38"/>
  <c r="S10" i="38"/>
  <c r="R10" i="38"/>
  <c r="Q10" i="38"/>
  <c r="P10" i="38"/>
  <c r="E10" i="38"/>
  <c r="S9" i="38"/>
  <c r="R9" i="38"/>
  <c r="Q9" i="38"/>
  <c r="P9" i="38"/>
  <c r="E9" i="38"/>
  <c r="S94" i="37"/>
  <c r="R94" i="37"/>
  <c r="Q94" i="37"/>
  <c r="P94" i="37"/>
  <c r="E94" i="37"/>
  <c r="S93" i="37"/>
  <c r="R93" i="37"/>
  <c r="Q93" i="37"/>
  <c r="P93" i="37"/>
  <c r="E93" i="37"/>
  <c r="U92" i="37"/>
  <c r="S92" i="37"/>
  <c r="R92" i="37"/>
  <c r="Q92" i="37"/>
  <c r="P92" i="37"/>
  <c r="E92" i="37"/>
  <c r="T92" i="37" s="1"/>
  <c r="S91" i="37"/>
  <c r="R91" i="37"/>
  <c r="Q91" i="37"/>
  <c r="P91" i="37"/>
  <c r="E91" i="37"/>
  <c r="S90" i="37"/>
  <c r="R90" i="37"/>
  <c r="Q90" i="37"/>
  <c r="P90" i="37"/>
  <c r="E90" i="37"/>
  <c r="S89" i="37"/>
  <c r="R89" i="37"/>
  <c r="Q89" i="37"/>
  <c r="P89" i="37"/>
  <c r="E89" i="37"/>
  <c r="T89" i="37" s="1"/>
  <c r="S88" i="37"/>
  <c r="R88" i="37"/>
  <c r="Q88" i="37"/>
  <c r="P88" i="37"/>
  <c r="E88" i="37"/>
  <c r="S87" i="37"/>
  <c r="R87" i="37"/>
  <c r="Q87" i="37"/>
  <c r="P87" i="37"/>
  <c r="E87" i="37"/>
  <c r="U87" i="37" s="1"/>
  <c r="V73" i="37"/>
  <c r="O73" i="37"/>
  <c r="N73" i="37"/>
  <c r="M73" i="37"/>
  <c r="L73" i="37"/>
  <c r="K73" i="37"/>
  <c r="J73" i="37"/>
  <c r="I73" i="37"/>
  <c r="H73" i="37"/>
  <c r="G73" i="37"/>
  <c r="F73" i="37"/>
  <c r="C73" i="37"/>
  <c r="B73" i="37"/>
  <c r="V72" i="37"/>
  <c r="O72" i="37"/>
  <c r="N72" i="37"/>
  <c r="M72" i="37"/>
  <c r="L72" i="37"/>
  <c r="R72" i="37" s="1"/>
  <c r="K72" i="37"/>
  <c r="J72" i="37"/>
  <c r="I72" i="37"/>
  <c r="H72" i="37"/>
  <c r="G72" i="37"/>
  <c r="F72" i="37"/>
  <c r="C72" i="37"/>
  <c r="B72" i="37"/>
  <c r="E72" i="37" s="1"/>
  <c r="V71" i="37"/>
  <c r="S71" i="37"/>
  <c r="O71" i="37"/>
  <c r="N71" i="37"/>
  <c r="M71" i="37"/>
  <c r="L71" i="37"/>
  <c r="R71" i="37" s="1"/>
  <c r="K71" i="37"/>
  <c r="J71" i="37"/>
  <c r="I71" i="37"/>
  <c r="H71" i="37"/>
  <c r="G71" i="37"/>
  <c r="F71" i="37"/>
  <c r="C71" i="37"/>
  <c r="B71" i="37"/>
  <c r="E71" i="37" s="1"/>
  <c r="U70" i="37"/>
  <c r="S70" i="37"/>
  <c r="R70" i="37"/>
  <c r="Q70" i="37"/>
  <c r="P70" i="37"/>
  <c r="E70" i="37"/>
  <c r="T70" i="37" s="1"/>
  <c r="S69" i="37"/>
  <c r="R69" i="37"/>
  <c r="Q69" i="37"/>
  <c r="U69" i="37" s="1"/>
  <c r="P69" i="37"/>
  <c r="T69" i="37" s="1"/>
  <c r="E69" i="37"/>
  <c r="V67" i="37"/>
  <c r="O67" i="37"/>
  <c r="N67" i="37"/>
  <c r="M67" i="37"/>
  <c r="S67" i="37" s="1"/>
  <c r="L67" i="37"/>
  <c r="K67" i="37"/>
  <c r="J67" i="37"/>
  <c r="I67" i="37"/>
  <c r="H67" i="37"/>
  <c r="G67" i="37"/>
  <c r="F67" i="37"/>
  <c r="C67" i="37"/>
  <c r="B67" i="37"/>
  <c r="V66" i="37"/>
  <c r="O66" i="37"/>
  <c r="N66" i="37"/>
  <c r="M66" i="37"/>
  <c r="S66" i="37" s="1"/>
  <c r="L66" i="37"/>
  <c r="R66" i="37" s="1"/>
  <c r="K66" i="37"/>
  <c r="J66" i="37"/>
  <c r="I66" i="37"/>
  <c r="Q66" i="37" s="1"/>
  <c r="H66" i="37"/>
  <c r="G66" i="37"/>
  <c r="F66" i="37"/>
  <c r="C66" i="37"/>
  <c r="B66" i="37"/>
  <c r="S65" i="37"/>
  <c r="R65" i="37"/>
  <c r="Q65" i="37"/>
  <c r="P65" i="37"/>
  <c r="E65" i="37"/>
  <c r="S64" i="37"/>
  <c r="R64" i="37"/>
  <c r="Q64" i="37"/>
  <c r="P64" i="37"/>
  <c r="E64" i="37"/>
  <c r="U63" i="37"/>
  <c r="S63" i="37"/>
  <c r="R63" i="37"/>
  <c r="Q63" i="37"/>
  <c r="P63" i="37"/>
  <c r="E63" i="37"/>
  <c r="T63" i="37" s="1"/>
  <c r="U62" i="37"/>
  <c r="T62" i="37"/>
  <c r="S62" i="37"/>
  <c r="R62" i="37"/>
  <c r="Q62" i="37"/>
  <c r="P62" i="37"/>
  <c r="E62" i="37"/>
  <c r="U61" i="37"/>
  <c r="T61" i="37"/>
  <c r="S61" i="37"/>
  <c r="R61" i="37"/>
  <c r="Q61" i="37"/>
  <c r="P61" i="37"/>
  <c r="E61" i="37"/>
  <c r="V59" i="37"/>
  <c r="O59" i="37"/>
  <c r="N59" i="37"/>
  <c r="M59" i="37"/>
  <c r="S59" i="37" s="1"/>
  <c r="L59" i="37"/>
  <c r="R59" i="37" s="1"/>
  <c r="K59" i="37"/>
  <c r="J59" i="37"/>
  <c r="I59" i="37"/>
  <c r="H59" i="37"/>
  <c r="G59" i="37"/>
  <c r="F59" i="37"/>
  <c r="C59" i="37"/>
  <c r="B59" i="37"/>
  <c r="E59" i="37" s="1"/>
  <c r="S58" i="37"/>
  <c r="R58" i="37"/>
  <c r="Q58" i="37"/>
  <c r="P58" i="37"/>
  <c r="E58" i="37"/>
  <c r="T57" i="37"/>
  <c r="S57" i="37"/>
  <c r="R57" i="37"/>
  <c r="Q57" i="37"/>
  <c r="P57" i="37"/>
  <c r="E57" i="37"/>
  <c r="U57" i="37" s="1"/>
  <c r="U56" i="37"/>
  <c r="S56" i="37"/>
  <c r="R56" i="37"/>
  <c r="Q56" i="37"/>
  <c r="P56" i="37"/>
  <c r="E56" i="37"/>
  <c r="T56" i="37" s="1"/>
  <c r="U55" i="37"/>
  <c r="T55" i="37"/>
  <c r="S55" i="37"/>
  <c r="R55" i="37"/>
  <c r="Q55" i="37"/>
  <c r="P55" i="37"/>
  <c r="E55" i="37"/>
  <c r="V53" i="37"/>
  <c r="S53" i="37"/>
  <c r="R53" i="37"/>
  <c r="O53" i="37"/>
  <c r="N53" i="37"/>
  <c r="M53" i="37"/>
  <c r="L53" i="37"/>
  <c r="K53" i="37"/>
  <c r="J53" i="37"/>
  <c r="I53" i="37"/>
  <c r="H53" i="37"/>
  <c r="G53" i="37"/>
  <c r="F53" i="37"/>
  <c r="C53" i="37"/>
  <c r="B53" i="37"/>
  <c r="E53" i="37" s="1"/>
  <c r="U52" i="37"/>
  <c r="T52" i="37"/>
  <c r="S52" i="37"/>
  <c r="R52" i="37"/>
  <c r="Q52" i="37"/>
  <c r="P52" i="37"/>
  <c r="E52" i="37"/>
  <c r="S51" i="37"/>
  <c r="R51" i="37"/>
  <c r="Q51" i="37"/>
  <c r="P51" i="37"/>
  <c r="E51" i="37"/>
  <c r="S50" i="37"/>
  <c r="R50" i="37"/>
  <c r="Q50" i="37"/>
  <c r="P50" i="37"/>
  <c r="E50" i="37"/>
  <c r="U50" i="37" s="1"/>
  <c r="S49" i="37"/>
  <c r="R49" i="37"/>
  <c r="Q49" i="37"/>
  <c r="P49" i="37"/>
  <c r="E49" i="37"/>
  <c r="S48" i="37"/>
  <c r="R48" i="37"/>
  <c r="Q48" i="37"/>
  <c r="P48" i="37"/>
  <c r="E48" i="37"/>
  <c r="S47" i="37"/>
  <c r="R47" i="37"/>
  <c r="Q47" i="37"/>
  <c r="P47" i="37"/>
  <c r="E47" i="37"/>
  <c r="T47" i="37" s="1"/>
  <c r="U46" i="37"/>
  <c r="T46" i="37"/>
  <c r="S46" i="37"/>
  <c r="R46" i="37"/>
  <c r="Q46" i="37"/>
  <c r="P46" i="37"/>
  <c r="E46" i="37"/>
  <c r="U45" i="37"/>
  <c r="T45" i="37"/>
  <c r="S45" i="37"/>
  <c r="R45" i="37"/>
  <c r="Q45" i="37"/>
  <c r="P45" i="37"/>
  <c r="E45" i="37"/>
  <c r="U44" i="37"/>
  <c r="T44" i="37"/>
  <c r="S44" i="37"/>
  <c r="R44" i="37"/>
  <c r="Q44" i="37"/>
  <c r="P44" i="37"/>
  <c r="E44" i="37"/>
  <c r="S43" i="37"/>
  <c r="R43" i="37"/>
  <c r="Q43" i="37"/>
  <c r="P43" i="37"/>
  <c r="E43" i="37"/>
  <c r="S42" i="37"/>
  <c r="R42" i="37"/>
  <c r="Q42" i="37"/>
  <c r="P42" i="37"/>
  <c r="E42" i="37"/>
  <c r="U42" i="37" s="1"/>
  <c r="V40" i="37"/>
  <c r="O40" i="37"/>
  <c r="N40" i="37"/>
  <c r="R40" i="37" s="1"/>
  <c r="M40" i="37"/>
  <c r="S40" i="37" s="1"/>
  <c r="L40" i="37"/>
  <c r="K40" i="37"/>
  <c r="J40" i="37"/>
  <c r="I40" i="37"/>
  <c r="Q40" i="37" s="1"/>
  <c r="H40" i="37"/>
  <c r="P40" i="37" s="1"/>
  <c r="G40" i="37"/>
  <c r="F40" i="37"/>
  <c r="C40" i="37"/>
  <c r="B40" i="37"/>
  <c r="E40" i="37" s="1"/>
  <c r="U39" i="37"/>
  <c r="T39" i="37"/>
  <c r="S39" i="37"/>
  <c r="R39" i="37"/>
  <c r="Q39" i="37"/>
  <c r="P39" i="37"/>
  <c r="E39" i="37"/>
  <c r="S38" i="37"/>
  <c r="R38" i="37"/>
  <c r="Q38" i="37"/>
  <c r="P38" i="37"/>
  <c r="E38" i="37"/>
  <c r="U38" i="37" s="1"/>
  <c r="S37" i="37"/>
  <c r="R37" i="37"/>
  <c r="Q37" i="37"/>
  <c r="P37" i="37"/>
  <c r="E37" i="37"/>
  <c r="S36" i="37"/>
  <c r="R36" i="37"/>
  <c r="Q36" i="37"/>
  <c r="P36" i="37"/>
  <c r="E36" i="37"/>
  <c r="S35" i="37"/>
  <c r="R35" i="37"/>
  <c r="Q35" i="37"/>
  <c r="P35" i="37"/>
  <c r="E35" i="37"/>
  <c r="U35" i="37" s="1"/>
  <c r="V33" i="37"/>
  <c r="O33" i="37"/>
  <c r="N33" i="37"/>
  <c r="M33" i="37"/>
  <c r="S33" i="37" s="1"/>
  <c r="L33" i="37"/>
  <c r="R33" i="37" s="1"/>
  <c r="K33" i="37"/>
  <c r="J33" i="37"/>
  <c r="I33" i="37"/>
  <c r="H33" i="37"/>
  <c r="G33" i="37"/>
  <c r="F33" i="37"/>
  <c r="C33" i="37"/>
  <c r="E33" i="37" s="1"/>
  <c r="B33" i="37"/>
  <c r="S32" i="37"/>
  <c r="R32" i="37"/>
  <c r="Q32" i="37"/>
  <c r="P32" i="37"/>
  <c r="E32" i="37"/>
  <c r="V30" i="37"/>
  <c r="O30" i="37"/>
  <c r="N30" i="37"/>
  <c r="M30" i="37"/>
  <c r="S30" i="37" s="1"/>
  <c r="L30" i="37"/>
  <c r="R30" i="37" s="1"/>
  <c r="K30" i="37"/>
  <c r="J30" i="37"/>
  <c r="I30" i="37"/>
  <c r="H30" i="37"/>
  <c r="G30" i="37"/>
  <c r="F30" i="37"/>
  <c r="C30" i="37"/>
  <c r="B30" i="37"/>
  <c r="S29" i="37"/>
  <c r="R29" i="37"/>
  <c r="Q29" i="37"/>
  <c r="P29" i="37"/>
  <c r="E29" i="37"/>
  <c r="S28" i="37"/>
  <c r="R28" i="37"/>
  <c r="Q28" i="37"/>
  <c r="P28" i="37"/>
  <c r="E28" i="37"/>
  <c r="S27" i="37"/>
  <c r="R27" i="37"/>
  <c r="Q27" i="37"/>
  <c r="P27" i="37"/>
  <c r="E27" i="37"/>
  <c r="U26" i="37"/>
  <c r="S26" i="37"/>
  <c r="R26" i="37"/>
  <c r="Q26" i="37"/>
  <c r="P26" i="37"/>
  <c r="E26" i="37"/>
  <c r="T26" i="37" s="1"/>
  <c r="V24" i="37"/>
  <c r="O24" i="37"/>
  <c r="N24" i="37"/>
  <c r="M24" i="37"/>
  <c r="S24" i="37" s="1"/>
  <c r="L24" i="37"/>
  <c r="R24" i="37" s="1"/>
  <c r="K24" i="37"/>
  <c r="J24" i="37"/>
  <c r="I24" i="37"/>
  <c r="H24" i="37"/>
  <c r="G24" i="37"/>
  <c r="F24" i="37"/>
  <c r="C24" i="37"/>
  <c r="B24" i="37"/>
  <c r="S23" i="37"/>
  <c r="R23" i="37"/>
  <c r="Q23" i="37"/>
  <c r="P23" i="37"/>
  <c r="E23" i="37"/>
  <c r="T22" i="37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S19" i="37"/>
  <c r="R19" i="37"/>
  <c r="Q19" i="37"/>
  <c r="P19" i="37"/>
  <c r="E19" i="37"/>
  <c r="S18" i="37"/>
  <c r="R18" i="37"/>
  <c r="Q18" i="37"/>
  <c r="P18" i="37"/>
  <c r="E18" i="37"/>
  <c r="U18" i="37" s="1"/>
  <c r="S17" i="37"/>
  <c r="R17" i="37"/>
  <c r="Q17" i="37"/>
  <c r="P17" i="37"/>
  <c r="E17" i="37"/>
  <c r="V15" i="37"/>
  <c r="O15" i="37"/>
  <c r="N15" i="37"/>
  <c r="M15" i="37"/>
  <c r="S15" i="37" s="1"/>
  <c r="L15" i="37"/>
  <c r="K15" i="37"/>
  <c r="J15" i="37"/>
  <c r="I15" i="37"/>
  <c r="H15" i="37"/>
  <c r="G15" i="37"/>
  <c r="F15" i="37"/>
  <c r="C15" i="37"/>
  <c r="B15" i="37"/>
  <c r="E15" i="37" s="1"/>
  <c r="S14" i="37"/>
  <c r="R14" i="37"/>
  <c r="Q14" i="37"/>
  <c r="P14" i="37"/>
  <c r="E14" i="37"/>
  <c r="S13" i="37"/>
  <c r="R13" i="37"/>
  <c r="Q13" i="37"/>
  <c r="P13" i="37"/>
  <c r="E13" i="37"/>
  <c r="S12" i="37"/>
  <c r="R12" i="37"/>
  <c r="Q12" i="37"/>
  <c r="P12" i="37"/>
  <c r="E12" i="37"/>
  <c r="T12" i="37" s="1"/>
  <c r="T11" i="37"/>
  <c r="S11" i="37"/>
  <c r="R11" i="37"/>
  <c r="Q11" i="37"/>
  <c r="P11" i="37"/>
  <c r="E11" i="37"/>
  <c r="U11" i="37" s="1"/>
  <c r="S10" i="37"/>
  <c r="R10" i="37"/>
  <c r="Q10" i="37"/>
  <c r="P10" i="37"/>
  <c r="E10" i="37"/>
  <c r="S9" i="37"/>
  <c r="R9" i="37"/>
  <c r="Q9" i="37"/>
  <c r="P9" i="37"/>
  <c r="E9" i="37"/>
  <c r="U94" i="36"/>
  <c r="S94" i="36"/>
  <c r="R94" i="36"/>
  <c r="Q94" i="36"/>
  <c r="P94" i="36"/>
  <c r="E94" i="36"/>
  <c r="T94" i="36" s="1"/>
  <c r="T93" i="36"/>
  <c r="S93" i="36"/>
  <c r="R93" i="36"/>
  <c r="Q93" i="36"/>
  <c r="P93" i="36"/>
  <c r="E93" i="36"/>
  <c r="U93" i="36" s="1"/>
  <c r="S92" i="36"/>
  <c r="R92" i="36"/>
  <c r="Q92" i="36"/>
  <c r="P92" i="36"/>
  <c r="E92" i="36"/>
  <c r="S91" i="36"/>
  <c r="R91" i="36"/>
  <c r="Q91" i="36"/>
  <c r="P91" i="36"/>
  <c r="E91" i="36"/>
  <c r="U90" i="36"/>
  <c r="S90" i="36"/>
  <c r="R90" i="36"/>
  <c r="Q90" i="36"/>
  <c r="P90" i="36"/>
  <c r="E90" i="36"/>
  <c r="T90" i="36" s="1"/>
  <c r="U89" i="36"/>
  <c r="S89" i="36"/>
  <c r="R89" i="36"/>
  <c r="Q89" i="36"/>
  <c r="P89" i="36"/>
  <c r="E89" i="36"/>
  <c r="T89" i="36" s="1"/>
  <c r="S88" i="36"/>
  <c r="R88" i="36"/>
  <c r="Q88" i="36"/>
  <c r="P88" i="36"/>
  <c r="E88" i="36"/>
  <c r="U88" i="36" s="1"/>
  <c r="U87" i="36"/>
  <c r="T87" i="36"/>
  <c r="S87" i="36"/>
  <c r="R87" i="36"/>
  <c r="Q87" i="36"/>
  <c r="P87" i="36"/>
  <c r="E87" i="36"/>
  <c r="V73" i="36"/>
  <c r="O73" i="36"/>
  <c r="N73" i="36"/>
  <c r="M73" i="36"/>
  <c r="L73" i="36"/>
  <c r="R73" i="36" s="1"/>
  <c r="K73" i="36"/>
  <c r="J73" i="36"/>
  <c r="I73" i="36"/>
  <c r="H73" i="36"/>
  <c r="G73" i="36"/>
  <c r="F73" i="36"/>
  <c r="C73" i="36"/>
  <c r="B73" i="36"/>
  <c r="V72" i="36"/>
  <c r="O72" i="36"/>
  <c r="N72" i="36"/>
  <c r="M72" i="36"/>
  <c r="S72" i="36" s="1"/>
  <c r="L72" i="36"/>
  <c r="K72" i="36"/>
  <c r="J72" i="36"/>
  <c r="I72" i="36"/>
  <c r="H72" i="36"/>
  <c r="G72" i="36"/>
  <c r="F72" i="36"/>
  <c r="C72" i="36"/>
  <c r="E72" i="36" s="1"/>
  <c r="B72" i="36"/>
  <c r="V71" i="36"/>
  <c r="O71" i="36"/>
  <c r="N71" i="36"/>
  <c r="M71" i="36"/>
  <c r="L71" i="36"/>
  <c r="K71" i="36"/>
  <c r="J71" i="36"/>
  <c r="I71" i="36"/>
  <c r="H71" i="36"/>
  <c r="G71" i="36"/>
  <c r="F71" i="36"/>
  <c r="C71" i="36"/>
  <c r="B71" i="36"/>
  <c r="E71" i="36" s="1"/>
  <c r="S70" i="36"/>
  <c r="R70" i="36"/>
  <c r="Q70" i="36"/>
  <c r="P70" i="36"/>
  <c r="E70" i="36"/>
  <c r="S69" i="36"/>
  <c r="R69" i="36"/>
  <c r="Q69" i="36"/>
  <c r="P69" i="36"/>
  <c r="E69" i="36"/>
  <c r="V67" i="36"/>
  <c r="O67" i="36"/>
  <c r="N67" i="36"/>
  <c r="M67" i="36"/>
  <c r="L67" i="36"/>
  <c r="K67" i="36"/>
  <c r="J67" i="36"/>
  <c r="I67" i="36"/>
  <c r="H67" i="36"/>
  <c r="G67" i="36"/>
  <c r="F67" i="36"/>
  <c r="C67" i="36"/>
  <c r="B67" i="36"/>
  <c r="E67" i="36" s="1"/>
  <c r="V66" i="36"/>
  <c r="S66" i="36"/>
  <c r="R66" i="36"/>
  <c r="O66" i="36"/>
  <c r="N66" i="36"/>
  <c r="M66" i="36"/>
  <c r="L66" i="36"/>
  <c r="K66" i="36"/>
  <c r="J66" i="36"/>
  <c r="I66" i="36"/>
  <c r="Q66" i="36" s="1"/>
  <c r="H66" i="36"/>
  <c r="G66" i="36"/>
  <c r="F66" i="36"/>
  <c r="C66" i="36"/>
  <c r="B66" i="36"/>
  <c r="T65" i="36"/>
  <c r="S65" i="36"/>
  <c r="R65" i="36"/>
  <c r="Q65" i="36"/>
  <c r="P65" i="36"/>
  <c r="E65" i="36"/>
  <c r="U65" i="36" s="1"/>
  <c r="S64" i="36"/>
  <c r="R64" i="36"/>
  <c r="Q64" i="36"/>
  <c r="P64" i="36"/>
  <c r="E64" i="36"/>
  <c r="S63" i="36"/>
  <c r="R63" i="36"/>
  <c r="Q63" i="36"/>
  <c r="P63" i="36"/>
  <c r="E63" i="36"/>
  <c r="S62" i="36"/>
  <c r="R62" i="36"/>
  <c r="Q62" i="36"/>
  <c r="P62" i="36"/>
  <c r="E62" i="36"/>
  <c r="S61" i="36"/>
  <c r="R61" i="36"/>
  <c r="Q61" i="36"/>
  <c r="P61" i="36"/>
  <c r="E61" i="36"/>
  <c r="V59" i="36"/>
  <c r="S59" i="36"/>
  <c r="O59" i="36"/>
  <c r="N59" i="36"/>
  <c r="M59" i="36"/>
  <c r="L59" i="36"/>
  <c r="R59" i="36" s="1"/>
  <c r="K59" i="36"/>
  <c r="J59" i="36"/>
  <c r="I59" i="36"/>
  <c r="H59" i="36"/>
  <c r="G59" i="36"/>
  <c r="F59" i="36"/>
  <c r="C59" i="36"/>
  <c r="B59" i="36"/>
  <c r="S58" i="36"/>
  <c r="R58" i="36"/>
  <c r="Q58" i="36"/>
  <c r="P58" i="36"/>
  <c r="E58" i="36"/>
  <c r="S57" i="36"/>
  <c r="R57" i="36"/>
  <c r="Q57" i="36"/>
  <c r="P57" i="36"/>
  <c r="E57" i="36"/>
  <c r="T57" i="36" s="1"/>
  <c r="T56" i="36"/>
  <c r="S56" i="36"/>
  <c r="R56" i="36"/>
  <c r="Q56" i="36"/>
  <c r="P56" i="36"/>
  <c r="E56" i="36"/>
  <c r="U56" i="36" s="1"/>
  <c r="U55" i="36"/>
  <c r="T55" i="36"/>
  <c r="S55" i="36"/>
  <c r="R55" i="36"/>
  <c r="Q55" i="36"/>
  <c r="P55" i="36"/>
  <c r="E55" i="36"/>
  <c r="V53" i="36"/>
  <c r="O53" i="36"/>
  <c r="N53" i="36"/>
  <c r="M53" i="36"/>
  <c r="S53" i="36" s="1"/>
  <c r="L53" i="36"/>
  <c r="R53" i="36" s="1"/>
  <c r="K53" i="36"/>
  <c r="J53" i="36"/>
  <c r="I53" i="36"/>
  <c r="H53" i="36"/>
  <c r="G53" i="36"/>
  <c r="F53" i="36"/>
  <c r="C53" i="36"/>
  <c r="B53" i="36"/>
  <c r="S52" i="36"/>
  <c r="R52" i="36"/>
  <c r="Q52" i="36"/>
  <c r="P52" i="36"/>
  <c r="E52" i="36"/>
  <c r="U51" i="36"/>
  <c r="T51" i="36"/>
  <c r="S51" i="36"/>
  <c r="R51" i="36"/>
  <c r="Q51" i="36"/>
  <c r="P51" i="36"/>
  <c r="E51" i="36"/>
  <c r="U50" i="36"/>
  <c r="T50" i="36"/>
  <c r="S50" i="36"/>
  <c r="R50" i="36"/>
  <c r="Q50" i="36"/>
  <c r="P50" i="36"/>
  <c r="E50" i="36"/>
  <c r="T49" i="36"/>
  <c r="S49" i="36"/>
  <c r="R49" i="36"/>
  <c r="Q49" i="36"/>
  <c r="P49" i="36"/>
  <c r="E49" i="36"/>
  <c r="U49" i="36" s="1"/>
  <c r="U48" i="36"/>
  <c r="S48" i="36"/>
  <c r="R48" i="36"/>
  <c r="Q48" i="36"/>
  <c r="P48" i="36"/>
  <c r="E48" i="36"/>
  <c r="T48" i="36" s="1"/>
  <c r="S47" i="36"/>
  <c r="R47" i="36"/>
  <c r="Q47" i="36"/>
  <c r="P47" i="36"/>
  <c r="E47" i="36"/>
  <c r="S46" i="36"/>
  <c r="R46" i="36"/>
  <c r="Q46" i="36"/>
  <c r="P46" i="36"/>
  <c r="E46" i="36"/>
  <c r="S45" i="36"/>
  <c r="R45" i="36"/>
  <c r="Q45" i="36"/>
  <c r="P45" i="36"/>
  <c r="E45" i="36"/>
  <c r="T45" i="36" s="1"/>
  <c r="S44" i="36"/>
  <c r="R44" i="36"/>
  <c r="Q44" i="36"/>
  <c r="P44" i="36"/>
  <c r="E44" i="36"/>
  <c r="S43" i="36"/>
  <c r="R43" i="36"/>
  <c r="Q43" i="36"/>
  <c r="P43" i="36"/>
  <c r="E43" i="36"/>
  <c r="U42" i="36"/>
  <c r="T42" i="36"/>
  <c r="S42" i="36"/>
  <c r="R42" i="36"/>
  <c r="Q42" i="36"/>
  <c r="P42" i="36"/>
  <c r="E42" i="36"/>
  <c r="V40" i="36"/>
  <c r="S40" i="36"/>
  <c r="R40" i="36"/>
  <c r="O40" i="36"/>
  <c r="N40" i="36"/>
  <c r="M40" i="36"/>
  <c r="L40" i="36"/>
  <c r="K40" i="36"/>
  <c r="J40" i="36"/>
  <c r="I40" i="36"/>
  <c r="Q40" i="36" s="1"/>
  <c r="H40" i="36"/>
  <c r="G40" i="36"/>
  <c r="F40" i="36"/>
  <c r="C40" i="36"/>
  <c r="B40" i="36"/>
  <c r="U39" i="36"/>
  <c r="T39" i="36"/>
  <c r="S39" i="36"/>
  <c r="R39" i="36"/>
  <c r="Q39" i="36"/>
  <c r="P39" i="36"/>
  <c r="E39" i="36"/>
  <c r="T38" i="36"/>
  <c r="S38" i="36"/>
  <c r="R38" i="36"/>
  <c r="Q38" i="36"/>
  <c r="P38" i="36"/>
  <c r="E38" i="36"/>
  <c r="U38" i="36" s="1"/>
  <c r="U37" i="36"/>
  <c r="S37" i="36"/>
  <c r="R37" i="36"/>
  <c r="Q37" i="36"/>
  <c r="P37" i="36"/>
  <c r="E37" i="36"/>
  <c r="T37" i="36" s="1"/>
  <c r="S36" i="36"/>
  <c r="R36" i="36"/>
  <c r="Q36" i="36"/>
  <c r="P36" i="36"/>
  <c r="E36" i="36"/>
  <c r="S35" i="36"/>
  <c r="R35" i="36"/>
  <c r="Q35" i="36"/>
  <c r="P35" i="36"/>
  <c r="E35" i="36"/>
  <c r="V33" i="36"/>
  <c r="R33" i="36"/>
  <c r="O33" i="36"/>
  <c r="N33" i="36"/>
  <c r="M33" i="36"/>
  <c r="S33" i="36" s="1"/>
  <c r="L33" i="36"/>
  <c r="K33" i="36"/>
  <c r="J33" i="36"/>
  <c r="I33" i="36"/>
  <c r="H33" i="36"/>
  <c r="G33" i="36"/>
  <c r="F33" i="36"/>
  <c r="E33" i="36"/>
  <c r="C33" i="36"/>
  <c r="B33" i="36"/>
  <c r="S32" i="36"/>
  <c r="R32" i="36"/>
  <c r="Q32" i="36"/>
  <c r="P32" i="36"/>
  <c r="E32" i="36"/>
  <c r="V30" i="36"/>
  <c r="O30" i="36"/>
  <c r="N30" i="36"/>
  <c r="M30" i="36"/>
  <c r="S30" i="36" s="1"/>
  <c r="L30" i="36"/>
  <c r="R30" i="36" s="1"/>
  <c r="K30" i="36"/>
  <c r="J30" i="36"/>
  <c r="I30" i="36"/>
  <c r="H30" i="36"/>
  <c r="G30" i="36"/>
  <c r="F30" i="36"/>
  <c r="C30" i="36"/>
  <c r="B30" i="36"/>
  <c r="E30" i="36" s="1"/>
  <c r="U29" i="36"/>
  <c r="T29" i="36"/>
  <c r="S29" i="36"/>
  <c r="R29" i="36"/>
  <c r="Q29" i="36"/>
  <c r="P29" i="36"/>
  <c r="E29" i="36"/>
  <c r="U28" i="36"/>
  <c r="T28" i="36"/>
  <c r="S28" i="36"/>
  <c r="R28" i="36"/>
  <c r="Q28" i="36"/>
  <c r="P28" i="36"/>
  <c r="E28" i="36"/>
  <c r="S27" i="36"/>
  <c r="R27" i="36"/>
  <c r="Q27" i="36"/>
  <c r="P27" i="36"/>
  <c r="E27" i="36"/>
  <c r="S26" i="36"/>
  <c r="R26" i="36"/>
  <c r="Q26" i="36"/>
  <c r="P26" i="36"/>
  <c r="E26" i="36"/>
  <c r="V24" i="36"/>
  <c r="O24" i="36"/>
  <c r="N24" i="36"/>
  <c r="M24" i="36"/>
  <c r="S24" i="36" s="1"/>
  <c r="L24" i="36"/>
  <c r="R24" i="36" s="1"/>
  <c r="K24" i="36"/>
  <c r="J24" i="36"/>
  <c r="I24" i="36"/>
  <c r="Q24" i="36" s="1"/>
  <c r="H24" i="36"/>
  <c r="P24" i="36" s="1"/>
  <c r="G24" i="36"/>
  <c r="F24" i="36"/>
  <c r="C24" i="36"/>
  <c r="E24" i="36" s="1"/>
  <c r="B24" i="36"/>
  <c r="T23" i="36"/>
  <c r="S23" i="36"/>
  <c r="R23" i="36"/>
  <c r="Q23" i="36"/>
  <c r="P23" i="36"/>
  <c r="E23" i="36"/>
  <c r="U23" i="36" s="1"/>
  <c r="S22" i="36"/>
  <c r="R22" i="36"/>
  <c r="Q22" i="36"/>
  <c r="P22" i="36"/>
  <c r="E22" i="36"/>
  <c r="S21" i="36"/>
  <c r="R21" i="36"/>
  <c r="Q21" i="36"/>
  <c r="P21" i="36"/>
  <c r="E21" i="36"/>
  <c r="S20" i="36"/>
  <c r="R20" i="36"/>
  <c r="Q20" i="36"/>
  <c r="P20" i="36"/>
  <c r="E20" i="36"/>
  <c r="S19" i="36"/>
  <c r="R19" i="36"/>
  <c r="Q19" i="36"/>
  <c r="P19" i="36"/>
  <c r="E19" i="36"/>
  <c r="U19" i="36" s="1"/>
  <c r="S18" i="36"/>
  <c r="R18" i="36"/>
  <c r="Q18" i="36"/>
  <c r="P18" i="36"/>
  <c r="E18" i="36"/>
  <c r="S17" i="36"/>
  <c r="R17" i="36"/>
  <c r="Q17" i="36"/>
  <c r="P17" i="36"/>
  <c r="E17" i="36"/>
  <c r="V15" i="36"/>
  <c r="R15" i="36"/>
  <c r="O15" i="36"/>
  <c r="S15" i="36" s="1"/>
  <c r="N15" i="36"/>
  <c r="M15" i="36"/>
  <c r="L15" i="36"/>
  <c r="K15" i="36"/>
  <c r="J15" i="36"/>
  <c r="I15" i="36"/>
  <c r="H15" i="36"/>
  <c r="G15" i="36"/>
  <c r="F15" i="36"/>
  <c r="C15" i="36"/>
  <c r="B15" i="36"/>
  <c r="E15" i="36" s="1"/>
  <c r="T14" i="36"/>
  <c r="S14" i="36"/>
  <c r="R14" i="36"/>
  <c r="Q14" i="36"/>
  <c r="P14" i="36"/>
  <c r="E14" i="36"/>
  <c r="U14" i="36" s="1"/>
  <c r="T13" i="36"/>
  <c r="S13" i="36"/>
  <c r="R13" i="36"/>
  <c r="Q13" i="36"/>
  <c r="P13" i="36"/>
  <c r="E13" i="36"/>
  <c r="U13" i="36" s="1"/>
  <c r="U12" i="36"/>
  <c r="S12" i="36"/>
  <c r="R12" i="36"/>
  <c r="Q12" i="36"/>
  <c r="P12" i="36"/>
  <c r="E12" i="36"/>
  <c r="T12" i="36" s="1"/>
  <c r="S11" i="36"/>
  <c r="R11" i="36"/>
  <c r="Q11" i="36"/>
  <c r="P11" i="36"/>
  <c r="E11" i="36"/>
  <c r="S10" i="36"/>
  <c r="R10" i="36"/>
  <c r="Q10" i="36"/>
  <c r="P10" i="36"/>
  <c r="E10" i="36"/>
  <c r="S9" i="36"/>
  <c r="R9" i="36"/>
  <c r="Q9" i="36"/>
  <c r="P9" i="36"/>
  <c r="E9" i="36"/>
  <c r="U9" i="36" s="1"/>
  <c r="S94" i="35"/>
  <c r="R94" i="35"/>
  <c r="Q94" i="35"/>
  <c r="P94" i="35"/>
  <c r="E94" i="35"/>
  <c r="S93" i="35"/>
  <c r="R93" i="35"/>
  <c r="Q93" i="35"/>
  <c r="P93" i="35"/>
  <c r="E93" i="35"/>
  <c r="U93" i="35" s="1"/>
  <c r="S92" i="35"/>
  <c r="R92" i="35"/>
  <c r="Q92" i="35"/>
  <c r="P92" i="35"/>
  <c r="E92" i="35"/>
  <c r="S91" i="35"/>
  <c r="R91" i="35"/>
  <c r="Q91" i="35"/>
  <c r="P91" i="35"/>
  <c r="E91" i="35"/>
  <c r="S90" i="35"/>
  <c r="R90" i="35"/>
  <c r="Q90" i="35"/>
  <c r="P90" i="35"/>
  <c r="E90" i="35"/>
  <c r="T89" i="35"/>
  <c r="S89" i="35"/>
  <c r="R89" i="35"/>
  <c r="Q89" i="35"/>
  <c r="P89" i="35"/>
  <c r="E89" i="35"/>
  <c r="U89" i="35" s="1"/>
  <c r="S88" i="35"/>
  <c r="R88" i="35"/>
  <c r="Q88" i="35"/>
  <c r="P88" i="35"/>
  <c r="E88" i="35"/>
  <c r="S87" i="35"/>
  <c r="R87" i="35"/>
  <c r="Q87" i="35"/>
  <c r="P87" i="35"/>
  <c r="E87" i="35"/>
  <c r="V73" i="35"/>
  <c r="O73" i="35"/>
  <c r="N73" i="35"/>
  <c r="M73" i="35"/>
  <c r="L73" i="35"/>
  <c r="K73" i="35"/>
  <c r="J73" i="35"/>
  <c r="I73" i="35"/>
  <c r="H73" i="35"/>
  <c r="G73" i="35"/>
  <c r="F73" i="35"/>
  <c r="C73" i="35"/>
  <c r="B73" i="35"/>
  <c r="V72" i="35"/>
  <c r="O72" i="35"/>
  <c r="N72" i="35"/>
  <c r="R72" i="35" s="1"/>
  <c r="M72" i="35"/>
  <c r="L72" i="35"/>
  <c r="K72" i="35"/>
  <c r="J72" i="35"/>
  <c r="I72" i="35"/>
  <c r="H72" i="35"/>
  <c r="G72" i="35"/>
  <c r="F72" i="35"/>
  <c r="E72" i="35"/>
  <c r="C72" i="35"/>
  <c r="B72" i="35"/>
  <c r="V71" i="35"/>
  <c r="O71" i="35"/>
  <c r="N71" i="35"/>
  <c r="M71" i="35"/>
  <c r="S71" i="35" s="1"/>
  <c r="L71" i="35"/>
  <c r="K71" i="35"/>
  <c r="J71" i="35"/>
  <c r="I71" i="35"/>
  <c r="H71" i="35"/>
  <c r="G71" i="35"/>
  <c r="F71" i="35"/>
  <c r="C71" i="35"/>
  <c r="B71" i="35"/>
  <c r="S70" i="35"/>
  <c r="R70" i="35"/>
  <c r="Q70" i="35"/>
  <c r="P70" i="35"/>
  <c r="E70" i="35"/>
  <c r="U69" i="35"/>
  <c r="T69" i="35"/>
  <c r="S69" i="35"/>
  <c r="R69" i="35"/>
  <c r="Q69" i="35"/>
  <c r="P69" i="35"/>
  <c r="E69" i="35"/>
  <c r="V67" i="35"/>
  <c r="O67" i="35"/>
  <c r="N67" i="35"/>
  <c r="M67" i="35"/>
  <c r="L67" i="35"/>
  <c r="K67" i="35"/>
  <c r="J67" i="35"/>
  <c r="I67" i="35"/>
  <c r="H67" i="35"/>
  <c r="G67" i="35"/>
  <c r="F67" i="35"/>
  <c r="C67" i="35"/>
  <c r="B67" i="35"/>
  <c r="V66" i="35"/>
  <c r="O66" i="35"/>
  <c r="N66" i="35"/>
  <c r="M66" i="35"/>
  <c r="S66" i="35" s="1"/>
  <c r="L66" i="35"/>
  <c r="R66" i="35" s="1"/>
  <c r="K66" i="35"/>
  <c r="J66" i="35"/>
  <c r="I66" i="35"/>
  <c r="H66" i="35"/>
  <c r="G66" i="35"/>
  <c r="F66" i="35"/>
  <c r="C66" i="35"/>
  <c r="B66" i="35"/>
  <c r="E66" i="35" s="1"/>
  <c r="S65" i="35"/>
  <c r="R65" i="35"/>
  <c r="Q65" i="35"/>
  <c r="P65" i="35"/>
  <c r="E65" i="35"/>
  <c r="S64" i="35"/>
  <c r="R64" i="35"/>
  <c r="Q64" i="35"/>
  <c r="P64" i="35"/>
  <c r="E64" i="35"/>
  <c r="S63" i="35"/>
  <c r="R63" i="35"/>
  <c r="Q63" i="35"/>
  <c r="P63" i="35"/>
  <c r="E63" i="35"/>
  <c r="U63" i="35" s="1"/>
  <c r="S62" i="35"/>
  <c r="R62" i="35"/>
  <c r="Q62" i="35"/>
  <c r="P62" i="35"/>
  <c r="E62" i="35"/>
  <c r="S61" i="35"/>
  <c r="R61" i="35"/>
  <c r="Q61" i="35"/>
  <c r="P61" i="35"/>
  <c r="E61" i="35"/>
  <c r="V59" i="35"/>
  <c r="S59" i="35"/>
  <c r="O59" i="35"/>
  <c r="N59" i="35"/>
  <c r="M59" i="35"/>
  <c r="L59" i="35"/>
  <c r="R59" i="35" s="1"/>
  <c r="K59" i="35"/>
  <c r="J59" i="35"/>
  <c r="I59" i="35"/>
  <c r="H59" i="35"/>
  <c r="G59" i="35"/>
  <c r="F59" i="35"/>
  <c r="C59" i="35"/>
  <c r="B59" i="35"/>
  <c r="U58" i="35"/>
  <c r="T58" i="35"/>
  <c r="S58" i="35"/>
  <c r="R58" i="35"/>
  <c r="Q58" i="35"/>
  <c r="P58" i="35"/>
  <c r="E58" i="35"/>
  <c r="S57" i="35"/>
  <c r="R57" i="35"/>
  <c r="Q57" i="35"/>
  <c r="P57" i="35"/>
  <c r="E57" i="35"/>
  <c r="U57" i="35" s="1"/>
  <c r="S56" i="35"/>
  <c r="R56" i="35"/>
  <c r="Q56" i="35"/>
  <c r="P56" i="35"/>
  <c r="E56" i="35"/>
  <c r="U56" i="35" s="1"/>
  <c r="S55" i="35"/>
  <c r="R55" i="35"/>
  <c r="Q55" i="35"/>
  <c r="P55" i="35"/>
  <c r="E55" i="35"/>
  <c r="V53" i="35"/>
  <c r="O53" i="35"/>
  <c r="N53" i="35"/>
  <c r="M53" i="35"/>
  <c r="S53" i="35" s="1"/>
  <c r="L53" i="35"/>
  <c r="R53" i="35" s="1"/>
  <c r="K53" i="35"/>
  <c r="J53" i="35"/>
  <c r="I53" i="35"/>
  <c r="H53" i="35"/>
  <c r="G53" i="35"/>
  <c r="F53" i="35"/>
  <c r="C53" i="35"/>
  <c r="E53" i="35" s="1"/>
  <c r="B53" i="35"/>
  <c r="S52" i="35"/>
  <c r="R52" i="35"/>
  <c r="Q52" i="35"/>
  <c r="P52" i="35"/>
  <c r="E52" i="35"/>
  <c r="S51" i="35"/>
  <c r="R51" i="35"/>
  <c r="Q51" i="35"/>
  <c r="P51" i="35"/>
  <c r="E51" i="35"/>
  <c r="S50" i="35"/>
  <c r="R50" i="35"/>
  <c r="Q50" i="35"/>
  <c r="P50" i="35"/>
  <c r="E50" i="35"/>
  <c r="S49" i="35"/>
  <c r="R49" i="35"/>
  <c r="Q49" i="35"/>
  <c r="P49" i="35"/>
  <c r="E49" i="35"/>
  <c r="S48" i="35"/>
  <c r="R48" i="35"/>
  <c r="Q48" i="35"/>
  <c r="P48" i="35"/>
  <c r="E48" i="35"/>
  <c r="T47" i="35"/>
  <c r="S47" i="35"/>
  <c r="R47" i="35"/>
  <c r="Q47" i="35"/>
  <c r="P47" i="35"/>
  <c r="E47" i="35"/>
  <c r="U47" i="35" s="1"/>
  <c r="U46" i="35"/>
  <c r="T46" i="35"/>
  <c r="S46" i="35"/>
  <c r="R46" i="35"/>
  <c r="Q46" i="35"/>
  <c r="P46" i="35"/>
  <c r="E46" i="35"/>
  <c r="T45" i="35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Q43" i="35"/>
  <c r="P43" i="35"/>
  <c r="E43" i="35"/>
  <c r="S42" i="35"/>
  <c r="R42" i="35"/>
  <c r="Q42" i="35"/>
  <c r="P42" i="35"/>
  <c r="E42" i="35"/>
  <c r="T42" i="35" s="1"/>
  <c r="V40" i="35"/>
  <c r="O40" i="35"/>
  <c r="N40" i="35"/>
  <c r="M40" i="35"/>
  <c r="L40" i="35"/>
  <c r="K40" i="35"/>
  <c r="J40" i="35"/>
  <c r="I40" i="35"/>
  <c r="H40" i="35"/>
  <c r="G40" i="35"/>
  <c r="F40" i="35"/>
  <c r="C40" i="35"/>
  <c r="B40" i="35"/>
  <c r="S39" i="35"/>
  <c r="R39" i="35"/>
  <c r="Q39" i="35"/>
  <c r="P39" i="35"/>
  <c r="E39" i="35"/>
  <c r="U38" i="35"/>
  <c r="S38" i="35"/>
  <c r="R38" i="35"/>
  <c r="Q38" i="35"/>
  <c r="P38" i="35"/>
  <c r="E38" i="35"/>
  <c r="T38" i="35" s="1"/>
  <c r="S37" i="35"/>
  <c r="R37" i="35"/>
  <c r="Q37" i="35"/>
  <c r="P37" i="35"/>
  <c r="E37" i="35"/>
  <c r="U37" i="35" s="1"/>
  <c r="S36" i="35"/>
  <c r="R36" i="35"/>
  <c r="Q36" i="35"/>
  <c r="P36" i="35"/>
  <c r="E36" i="35"/>
  <c r="U35" i="35"/>
  <c r="S35" i="35"/>
  <c r="R35" i="35"/>
  <c r="Q35" i="35"/>
  <c r="P35" i="35"/>
  <c r="E35" i="35"/>
  <c r="T35" i="35" s="1"/>
  <c r="V33" i="35"/>
  <c r="S33" i="35"/>
  <c r="O33" i="35"/>
  <c r="N33" i="35"/>
  <c r="M33" i="35"/>
  <c r="L33" i="35"/>
  <c r="R33" i="35" s="1"/>
  <c r="K33" i="35"/>
  <c r="J33" i="35"/>
  <c r="I33" i="35"/>
  <c r="Q33" i="35" s="1"/>
  <c r="H33" i="35"/>
  <c r="P33" i="35" s="1"/>
  <c r="G33" i="35"/>
  <c r="F33" i="35"/>
  <c r="C33" i="35"/>
  <c r="B33" i="35"/>
  <c r="E33" i="35" s="1"/>
  <c r="S32" i="35"/>
  <c r="R32" i="35"/>
  <c r="Q32" i="35"/>
  <c r="P32" i="35"/>
  <c r="E32" i="35"/>
  <c r="T32" i="35" s="1"/>
  <c r="V30" i="35"/>
  <c r="O30" i="35"/>
  <c r="N30" i="35"/>
  <c r="M30" i="35"/>
  <c r="S30" i="35" s="1"/>
  <c r="L30" i="35"/>
  <c r="R30" i="35" s="1"/>
  <c r="K30" i="35"/>
  <c r="J30" i="35"/>
  <c r="I30" i="35"/>
  <c r="H30" i="35"/>
  <c r="G30" i="35"/>
  <c r="F30" i="35"/>
  <c r="C30" i="35"/>
  <c r="B30" i="35"/>
  <c r="T29" i="35"/>
  <c r="S29" i="35"/>
  <c r="R29" i="35"/>
  <c r="Q29" i="35"/>
  <c r="P29" i="35"/>
  <c r="E29" i="35"/>
  <c r="U29" i="35" s="1"/>
  <c r="U28" i="35"/>
  <c r="S28" i="35"/>
  <c r="R28" i="35"/>
  <c r="Q28" i="35"/>
  <c r="P28" i="35"/>
  <c r="E28" i="35"/>
  <c r="T28" i="35" s="1"/>
  <c r="S27" i="35"/>
  <c r="R27" i="35"/>
  <c r="Q27" i="35"/>
  <c r="P27" i="35"/>
  <c r="E27" i="35"/>
  <c r="U27" i="35" s="1"/>
  <c r="S26" i="35"/>
  <c r="R26" i="35"/>
  <c r="Q26" i="35"/>
  <c r="P26" i="35"/>
  <c r="E26" i="35"/>
  <c r="U26" i="35" s="1"/>
  <c r="V24" i="35"/>
  <c r="O24" i="35"/>
  <c r="N24" i="35"/>
  <c r="M24" i="35"/>
  <c r="S24" i="35" s="1"/>
  <c r="L24" i="35"/>
  <c r="R24" i="35" s="1"/>
  <c r="K24" i="35"/>
  <c r="J24" i="35"/>
  <c r="I24" i="35"/>
  <c r="H24" i="35"/>
  <c r="P24" i="35" s="1"/>
  <c r="G24" i="35"/>
  <c r="F24" i="35"/>
  <c r="C24" i="35"/>
  <c r="E24" i="35" s="1"/>
  <c r="B24" i="35"/>
  <c r="T23" i="35"/>
  <c r="S23" i="35"/>
  <c r="R23" i="35"/>
  <c r="Q23" i="35"/>
  <c r="P23" i="35"/>
  <c r="E23" i="35"/>
  <c r="U23" i="35" s="1"/>
  <c r="S22" i="35"/>
  <c r="R22" i="35"/>
  <c r="Q22" i="35"/>
  <c r="P22" i="35"/>
  <c r="E22" i="35"/>
  <c r="U22" i="35" s="1"/>
  <c r="S21" i="35"/>
  <c r="R21" i="35"/>
  <c r="Q21" i="35"/>
  <c r="P21" i="35"/>
  <c r="E21" i="35"/>
  <c r="S20" i="35"/>
  <c r="R20" i="35"/>
  <c r="Q20" i="35"/>
  <c r="P20" i="35"/>
  <c r="E20" i="35"/>
  <c r="S19" i="35"/>
  <c r="R19" i="35"/>
  <c r="Q19" i="35"/>
  <c r="P19" i="35"/>
  <c r="E19" i="35"/>
  <c r="U19" i="35" s="1"/>
  <c r="S18" i="35"/>
  <c r="R18" i="35"/>
  <c r="Q18" i="35"/>
  <c r="P18" i="35"/>
  <c r="E18" i="35"/>
  <c r="T18" i="35" s="1"/>
  <c r="T17" i="35"/>
  <c r="S17" i="35"/>
  <c r="R17" i="35"/>
  <c r="Q17" i="35"/>
  <c r="P17" i="35"/>
  <c r="E17" i="35"/>
  <c r="U17" i="35" s="1"/>
  <c r="V15" i="35"/>
  <c r="O15" i="35"/>
  <c r="N15" i="35"/>
  <c r="R15" i="35" s="1"/>
  <c r="M15" i="35"/>
  <c r="L15" i="35"/>
  <c r="K15" i="35"/>
  <c r="J15" i="35"/>
  <c r="I15" i="35"/>
  <c r="H15" i="35"/>
  <c r="G15" i="35"/>
  <c r="F15" i="35"/>
  <c r="E15" i="35"/>
  <c r="C15" i="35"/>
  <c r="B15" i="35"/>
  <c r="S14" i="35"/>
  <c r="R14" i="35"/>
  <c r="Q14" i="35"/>
  <c r="P14" i="35"/>
  <c r="E14" i="35"/>
  <c r="T14" i="35" s="1"/>
  <c r="S13" i="35"/>
  <c r="R13" i="35"/>
  <c r="Q13" i="35"/>
  <c r="P13" i="35"/>
  <c r="E13" i="35"/>
  <c r="S12" i="35"/>
  <c r="R12" i="35"/>
  <c r="Q12" i="35"/>
  <c r="P12" i="35"/>
  <c r="E12" i="35"/>
  <c r="S11" i="35"/>
  <c r="R11" i="35"/>
  <c r="Q11" i="35"/>
  <c r="P11" i="35"/>
  <c r="E11" i="35"/>
  <c r="U11" i="35" s="1"/>
  <c r="S10" i="35"/>
  <c r="R10" i="35"/>
  <c r="Q10" i="35"/>
  <c r="P10" i="35"/>
  <c r="E10" i="35"/>
  <c r="S9" i="35"/>
  <c r="R9" i="35"/>
  <c r="Q9" i="35"/>
  <c r="P9" i="35"/>
  <c r="E9" i="35"/>
  <c r="U94" i="34"/>
  <c r="S94" i="34"/>
  <c r="R94" i="34"/>
  <c r="Q94" i="34"/>
  <c r="P94" i="34"/>
  <c r="E94" i="34"/>
  <c r="T94" i="34" s="1"/>
  <c r="S93" i="34"/>
  <c r="R93" i="34"/>
  <c r="Q93" i="34"/>
  <c r="P93" i="34"/>
  <c r="E93" i="34"/>
  <c r="U93" i="34" s="1"/>
  <c r="S92" i="34"/>
  <c r="R92" i="34"/>
  <c r="Q92" i="34"/>
  <c r="P92" i="34"/>
  <c r="E92" i="34"/>
  <c r="U91" i="34"/>
  <c r="T91" i="34"/>
  <c r="S91" i="34"/>
  <c r="R91" i="34"/>
  <c r="Q91" i="34"/>
  <c r="P91" i="34"/>
  <c r="E91" i="34"/>
  <c r="U90" i="34"/>
  <c r="T90" i="34"/>
  <c r="S90" i="34"/>
  <c r="R90" i="34"/>
  <c r="Q90" i="34"/>
  <c r="P90" i="34"/>
  <c r="E90" i="34"/>
  <c r="T89" i="34"/>
  <c r="S89" i="34"/>
  <c r="R89" i="34"/>
  <c r="Q89" i="34"/>
  <c r="P89" i="34"/>
  <c r="E89" i="34"/>
  <c r="U89" i="34" s="1"/>
  <c r="S88" i="34"/>
  <c r="R88" i="34"/>
  <c r="Q88" i="34"/>
  <c r="P88" i="34"/>
  <c r="E88" i="34"/>
  <c r="T88" i="34" s="1"/>
  <c r="S87" i="34"/>
  <c r="R87" i="34"/>
  <c r="Q87" i="34"/>
  <c r="P87" i="34"/>
  <c r="E87" i="34"/>
  <c r="V73" i="34"/>
  <c r="O73" i="34"/>
  <c r="N73" i="34"/>
  <c r="R73" i="34" s="1"/>
  <c r="M73" i="34"/>
  <c r="L73" i="34"/>
  <c r="K73" i="34"/>
  <c r="J73" i="34"/>
  <c r="I73" i="34"/>
  <c r="H73" i="34"/>
  <c r="G73" i="34"/>
  <c r="F73" i="34"/>
  <c r="C73" i="34"/>
  <c r="B73" i="34"/>
  <c r="V72" i="34"/>
  <c r="O72" i="34"/>
  <c r="S72" i="34" s="1"/>
  <c r="N72" i="34"/>
  <c r="M72" i="34"/>
  <c r="L72" i="34"/>
  <c r="K72" i="34"/>
  <c r="J72" i="34"/>
  <c r="I72" i="34"/>
  <c r="H72" i="34"/>
  <c r="P72" i="34" s="1"/>
  <c r="G72" i="34"/>
  <c r="F72" i="34"/>
  <c r="C72" i="34"/>
  <c r="B72" i="34"/>
  <c r="E72" i="34" s="1"/>
  <c r="V71" i="34"/>
  <c r="O71" i="34"/>
  <c r="N71" i="34"/>
  <c r="R71" i="34" s="1"/>
  <c r="M71" i="34"/>
  <c r="L71" i="34"/>
  <c r="K71" i="34"/>
  <c r="J71" i="34"/>
  <c r="I71" i="34"/>
  <c r="H71" i="34"/>
  <c r="G71" i="34"/>
  <c r="F71" i="34"/>
  <c r="C71" i="34"/>
  <c r="E71" i="34" s="1"/>
  <c r="B71" i="34"/>
  <c r="S70" i="34"/>
  <c r="R70" i="34"/>
  <c r="Q70" i="34"/>
  <c r="P70" i="34"/>
  <c r="E70" i="34"/>
  <c r="S69" i="34"/>
  <c r="R69" i="34"/>
  <c r="Q69" i="34"/>
  <c r="U69" i="34" s="1"/>
  <c r="P69" i="34"/>
  <c r="E69" i="34"/>
  <c r="V67" i="34"/>
  <c r="O67" i="34"/>
  <c r="N67" i="34"/>
  <c r="M67" i="34"/>
  <c r="L67" i="34"/>
  <c r="K67" i="34"/>
  <c r="J67" i="34"/>
  <c r="I67" i="34"/>
  <c r="H67" i="34"/>
  <c r="G67" i="34"/>
  <c r="F67" i="34"/>
  <c r="C67" i="34"/>
  <c r="B67" i="34"/>
  <c r="V66" i="34"/>
  <c r="O66" i="34"/>
  <c r="N66" i="34"/>
  <c r="M66" i="34"/>
  <c r="S66" i="34" s="1"/>
  <c r="L66" i="34"/>
  <c r="R66" i="34" s="1"/>
  <c r="K66" i="34"/>
  <c r="J66" i="34"/>
  <c r="I66" i="34"/>
  <c r="H66" i="34"/>
  <c r="G66" i="34"/>
  <c r="F66" i="34"/>
  <c r="C66" i="34"/>
  <c r="B66" i="34"/>
  <c r="E66" i="34" s="1"/>
  <c r="T65" i="34"/>
  <c r="S65" i="34"/>
  <c r="R65" i="34"/>
  <c r="Q65" i="34"/>
  <c r="P65" i="34"/>
  <c r="E65" i="34"/>
  <c r="U65" i="34" s="1"/>
  <c r="T64" i="34"/>
  <c r="S64" i="34"/>
  <c r="R64" i="34"/>
  <c r="Q64" i="34"/>
  <c r="P64" i="34"/>
  <c r="E64" i="34"/>
  <c r="U64" i="34" s="1"/>
  <c r="S63" i="34"/>
  <c r="R63" i="34"/>
  <c r="Q63" i="34"/>
  <c r="P63" i="34"/>
  <c r="E63" i="34"/>
  <c r="S62" i="34"/>
  <c r="R62" i="34"/>
  <c r="Q62" i="34"/>
  <c r="P62" i="34"/>
  <c r="E62" i="34"/>
  <c r="U61" i="34"/>
  <c r="T61" i="34"/>
  <c r="S61" i="34"/>
  <c r="R61" i="34"/>
  <c r="Q61" i="34"/>
  <c r="P61" i="34"/>
  <c r="E61" i="34"/>
  <c r="V59" i="34"/>
  <c r="O59" i="34"/>
  <c r="N59" i="34"/>
  <c r="M59" i="34"/>
  <c r="S59" i="34" s="1"/>
  <c r="L59" i="34"/>
  <c r="R59" i="34" s="1"/>
  <c r="K59" i="34"/>
  <c r="J59" i="34"/>
  <c r="I59" i="34"/>
  <c r="H59" i="34"/>
  <c r="G59" i="34"/>
  <c r="F59" i="34"/>
  <c r="C59" i="34"/>
  <c r="B59" i="34"/>
  <c r="S58" i="34"/>
  <c r="R58" i="34"/>
  <c r="Q58" i="34"/>
  <c r="P58" i="34"/>
  <c r="E58" i="34"/>
  <c r="U58" i="34" s="1"/>
  <c r="U57" i="34"/>
  <c r="S57" i="34"/>
  <c r="R57" i="34"/>
  <c r="Q57" i="34"/>
  <c r="P57" i="34"/>
  <c r="E57" i="34"/>
  <c r="T57" i="34" s="1"/>
  <c r="T56" i="34"/>
  <c r="S56" i="34"/>
  <c r="R56" i="34"/>
  <c r="Q56" i="34"/>
  <c r="P56" i="34"/>
  <c r="E56" i="34"/>
  <c r="U56" i="34" s="1"/>
  <c r="S55" i="34"/>
  <c r="R55" i="34"/>
  <c r="Q55" i="34"/>
  <c r="P55" i="34"/>
  <c r="E55" i="34"/>
  <c r="V53" i="34"/>
  <c r="O53" i="34"/>
  <c r="S53" i="34" s="1"/>
  <c r="N53" i="34"/>
  <c r="M53" i="34"/>
  <c r="L53" i="34"/>
  <c r="K53" i="34"/>
  <c r="J53" i="34"/>
  <c r="I53" i="34"/>
  <c r="H53" i="34"/>
  <c r="G53" i="34"/>
  <c r="F53" i="34"/>
  <c r="C53" i="34"/>
  <c r="B53" i="34"/>
  <c r="E53" i="34" s="1"/>
  <c r="T52" i="34"/>
  <c r="S52" i="34"/>
  <c r="R52" i="34"/>
  <c r="Q52" i="34"/>
  <c r="P52" i="34"/>
  <c r="E52" i="34"/>
  <c r="U52" i="34" s="1"/>
  <c r="S51" i="34"/>
  <c r="R51" i="34"/>
  <c r="Q51" i="34"/>
  <c r="U51" i="34" s="1"/>
  <c r="P51" i="34"/>
  <c r="E51" i="34"/>
  <c r="T51" i="34" s="1"/>
  <c r="S50" i="34"/>
  <c r="R50" i="34"/>
  <c r="Q50" i="34"/>
  <c r="P50" i="34"/>
  <c r="E50" i="34"/>
  <c r="S49" i="34"/>
  <c r="R49" i="34"/>
  <c r="Q49" i="34"/>
  <c r="P49" i="34"/>
  <c r="E49" i="34"/>
  <c r="U49" i="34" s="1"/>
  <c r="S48" i="34"/>
  <c r="R48" i="34"/>
  <c r="Q48" i="34"/>
  <c r="P48" i="34"/>
  <c r="E48" i="34"/>
  <c r="S47" i="34"/>
  <c r="R47" i="34"/>
  <c r="Q47" i="34"/>
  <c r="P47" i="34"/>
  <c r="E47" i="34"/>
  <c r="U46" i="34"/>
  <c r="T46" i="34"/>
  <c r="S46" i="34"/>
  <c r="R46" i="34"/>
  <c r="Q46" i="34"/>
  <c r="P46" i="34"/>
  <c r="E46" i="34"/>
  <c r="U45" i="34"/>
  <c r="T45" i="34"/>
  <c r="S45" i="34"/>
  <c r="R45" i="34"/>
  <c r="Q45" i="34"/>
  <c r="P45" i="34"/>
  <c r="E45" i="34"/>
  <c r="S44" i="34"/>
  <c r="R44" i="34"/>
  <c r="Q44" i="34"/>
  <c r="P44" i="34"/>
  <c r="E44" i="34"/>
  <c r="U44" i="34" s="1"/>
  <c r="S43" i="34"/>
  <c r="R43" i="34"/>
  <c r="Q43" i="34"/>
  <c r="P43" i="34"/>
  <c r="E43" i="34"/>
  <c r="T43" i="34" s="1"/>
  <c r="T42" i="34"/>
  <c r="S42" i="34"/>
  <c r="R42" i="34"/>
  <c r="Q42" i="34"/>
  <c r="P42" i="34"/>
  <c r="E42" i="34"/>
  <c r="U42" i="34" s="1"/>
  <c r="V40" i="34"/>
  <c r="R40" i="34"/>
  <c r="O40" i="34"/>
  <c r="N40" i="34"/>
  <c r="M40" i="34"/>
  <c r="S40" i="34" s="1"/>
  <c r="L40" i="34"/>
  <c r="K40" i="34"/>
  <c r="J40" i="34"/>
  <c r="I40" i="34"/>
  <c r="H40" i="34"/>
  <c r="P40" i="34" s="1"/>
  <c r="G40" i="34"/>
  <c r="F40" i="34"/>
  <c r="C40" i="34"/>
  <c r="E40" i="34" s="1"/>
  <c r="B40" i="34"/>
  <c r="S39" i="34"/>
  <c r="R39" i="34"/>
  <c r="Q39" i="34"/>
  <c r="P39" i="34"/>
  <c r="E39" i="34"/>
  <c r="S38" i="34"/>
  <c r="R38" i="34"/>
  <c r="Q38" i="34"/>
  <c r="P38" i="34"/>
  <c r="E38" i="34"/>
  <c r="S37" i="34"/>
  <c r="R37" i="34"/>
  <c r="Q37" i="34"/>
  <c r="P37" i="34"/>
  <c r="E37" i="34"/>
  <c r="U37" i="34" s="1"/>
  <c r="S36" i="34"/>
  <c r="R36" i="34"/>
  <c r="Q36" i="34"/>
  <c r="P36" i="34"/>
  <c r="E36" i="34"/>
  <c r="S35" i="34"/>
  <c r="R35" i="34"/>
  <c r="Q35" i="34"/>
  <c r="P35" i="34"/>
  <c r="E35" i="34"/>
  <c r="V33" i="34"/>
  <c r="O33" i="34"/>
  <c r="N33" i="34"/>
  <c r="M33" i="34"/>
  <c r="L33" i="34"/>
  <c r="R33" i="34" s="1"/>
  <c r="K33" i="34"/>
  <c r="J33" i="34"/>
  <c r="I33" i="34"/>
  <c r="H33" i="34"/>
  <c r="G33" i="34"/>
  <c r="F33" i="34"/>
  <c r="C33" i="34"/>
  <c r="E33" i="34" s="1"/>
  <c r="B33" i="34"/>
  <c r="S32" i="34"/>
  <c r="R32" i="34"/>
  <c r="Q32" i="34"/>
  <c r="P32" i="34"/>
  <c r="E32" i="34"/>
  <c r="V30" i="34"/>
  <c r="O30" i="34"/>
  <c r="N30" i="34"/>
  <c r="M30" i="34"/>
  <c r="S30" i="34" s="1"/>
  <c r="L30" i="34"/>
  <c r="R30" i="34" s="1"/>
  <c r="K30" i="34"/>
  <c r="J30" i="34"/>
  <c r="I30" i="34"/>
  <c r="H30" i="34"/>
  <c r="G30" i="34"/>
  <c r="F30" i="34"/>
  <c r="C30" i="34"/>
  <c r="B30" i="34"/>
  <c r="E30" i="34" s="1"/>
  <c r="S29" i="34"/>
  <c r="R29" i="34"/>
  <c r="Q29" i="34"/>
  <c r="P29" i="34"/>
  <c r="E29" i="34"/>
  <c r="S28" i="34"/>
  <c r="R28" i="34"/>
  <c r="Q28" i="34"/>
  <c r="P28" i="34"/>
  <c r="E28" i="34"/>
  <c r="S27" i="34"/>
  <c r="R27" i="34"/>
  <c r="Q27" i="34"/>
  <c r="P27" i="34"/>
  <c r="E27" i="34"/>
  <c r="U26" i="34"/>
  <c r="T26" i="34"/>
  <c r="S26" i="34"/>
  <c r="R26" i="34"/>
  <c r="Q26" i="34"/>
  <c r="P26" i="34"/>
  <c r="E26" i="34"/>
  <c r="V24" i="34"/>
  <c r="O24" i="34"/>
  <c r="N24" i="34"/>
  <c r="M24" i="34"/>
  <c r="S24" i="34" s="1"/>
  <c r="L24" i="34"/>
  <c r="R24" i="34" s="1"/>
  <c r="K24" i="34"/>
  <c r="J24" i="34"/>
  <c r="I24" i="34"/>
  <c r="H24" i="34"/>
  <c r="G24" i="34"/>
  <c r="F24" i="34"/>
  <c r="C24" i="34"/>
  <c r="B24" i="34"/>
  <c r="S23" i="34"/>
  <c r="R23" i="34"/>
  <c r="Q23" i="34"/>
  <c r="P23" i="34"/>
  <c r="E23" i="34"/>
  <c r="U22" i="34"/>
  <c r="T22" i="34"/>
  <c r="S22" i="34"/>
  <c r="R22" i="34"/>
  <c r="Q22" i="34"/>
  <c r="P22" i="34"/>
  <c r="E22" i="34"/>
  <c r="U21" i="34"/>
  <c r="T21" i="34"/>
  <c r="S21" i="34"/>
  <c r="R21" i="34"/>
  <c r="Q21" i="34"/>
  <c r="P21" i="34"/>
  <c r="E21" i="34"/>
  <c r="T20" i="34"/>
  <c r="S20" i="34"/>
  <c r="R20" i="34"/>
  <c r="Q20" i="34"/>
  <c r="P20" i="34"/>
  <c r="E20" i="34"/>
  <c r="U20" i="34" s="1"/>
  <c r="S19" i="34"/>
  <c r="R19" i="34"/>
  <c r="Q19" i="34"/>
  <c r="P19" i="34"/>
  <c r="E19" i="34"/>
  <c r="T18" i="34"/>
  <c r="S18" i="34"/>
  <c r="R18" i="34"/>
  <c r="Q18" i="34"/>
  <c r="P18" i="34"/>
  <c r="E18" i="34"/>
  <c r="U18" i="34" s="1"/>
  <c r="S17" i="34"/>
  <c r="R17" i="34"/>
  <c r="Q17" i="34"/>
  <c r="P17" i="34"/>
  <c r="E17" i="34"/>
  <c r="U17" i="34" s="1"/>
  <c r="V15" i="34"/>
  <c r="O15" i="34"/>
  <c r="N15" i="34"/>
  <c r="M15" i="34"/>
  <c r="S15" i="34" s="1"/>
  <c r="L15" i="34"/>
  <c r="K15" i="34"/>
  <c r="J15" i="34"/>
  <c r="I15" i="34"/>
  <c r="H15" i="34"/>
  <c r="G15" i="34"/>
  <c r="F15" i="34"/>
  <c r="E15" i="34"/>
  <c r="C15" i="34"/>
  <c r="B15" i="34"/>
  <c r="S14" i="34"/>
  <c r="R14" i="34"/>
  <c r="Q14" i="34"/>
  <c r="P14" i="34"/>
  <c r="E14" i="34"/>
  <c r="S13" i="34"/>
  <c r="R13" i="34"/>
  <c r="Q13" i="34"/>
  <c r="P13" i="34"/>
  <c r="E13" i="34"/>
  <c r="U13" i="34" s="1"/>
  <c r="S12" i="34"/>
  <c r="R12" i="34"/>
  <c r="Q12" i="34"/>
  <c r="P12" i="34"/>
  <c r="E12" i="34"/>
  <c r="S11" i="34"/>
  <c r="R11" i="34"/>
  <c r="Q11" i="34"/>
  <c r="P11" i="34"/>
  <c r="E11" i="34"/>
  <c r="U10" i="34"/>
  <c r="T10" i="34"/>
  <c r="S10" i="34"/>
  <c r="R10" i="34"/>
  <c r="Q10" i="34"/>
  <c r="P10" i="34"/>
  <c r="E10" i="34"/>
  <c r="U9" i="34"/>
  <c r="T9" i="34"/>
  <c r="S9" i="34"/>
  <c r="R9" i="34"/>
  <c r="Q9" i="34"/>
  <c r="P9" i="34"/>
  <c r="E9" i="34"/>
  <c r="S94" i="33"/>
  <c r="R94" i="33"/>
  <c r="Q94" i="33"/>
  <c r="P94" i="33"/>
  <c r="E94" i="33"/>
  <c r="U94" i="33" s="1"/>
  <c r="S93" i="33"/>
  <c r="R93" i="33"/>
  <c r="Q93" i="33"/>
  <c r="P93" i="33"/>
  <c r="E93" i="33"/>
  <c r="T92" i="33"/>
  <c r="S92" i="33"/>
  <c r="R92" i="33"/>
  <c r="Q92" i="33"/>
  <c r="P92" i="33"/>
  <c r="E92" i="33"/>
  <c r="U92" i="33" s="1"/>
  <c r="S91" i="33"/>
  <c r="R91" i="33"/>
  <c r="Q91" i="33"/>
  <c r="P91" i="33"/>
  <c r="E91" i="33"/>
  <c r="U91" i="33" s="1"/>
  <c r="S90" i="33"/>
  <c r="R90" i="33"/>
  <c r="Q90" i="33"/>
  <c r="P90" i="33"/>
  <c r="E90" i="33"/>
  <c r="S89" i="33"/>
  <c r="R89" i="33"/>
  <c r="Q89" i="33"/>
  <c r="P89" i="33"/>
  <c r="E89" i="33"/>
  <c r="U88" i="33"/>
  <c r="T88" i="33"/>
  <c r="S88" i="33"/>
  <c r="R88" i="33"/>
  <c r="Q88" i="33"/>
  <c r="P88" i="33"/>
  <c r="E88" i="33"/>
  <c r="T87" i="33"/>
  <c r="S87" i="33"/>
  <c r="R87" i="33"/>
  <c r="Q87" i="33"/>
  <c r="P87" i="33"/>
  <c r="E87" i="33"/>
  <c r="U87" i="33" s="1"/>
  <c r="V73" i="33"/>
  <c r="O73" i="33"/>
  <c r="N73" i="33"/>
  <c r="M73" i="33"/>
  <c r="L73" i="33"/>
  <c r="R73" i="33" s="1"/>
  <c r="K73" i="33"/>
  <c r="J73" i="33"/>
  <c r="I73" i="33"/>
  <c r="H73" i="33"/>
  <c r="G73" i="33"/>
  <c r="F73" i="33"/>
  <c r="C73" i="33"/>
  <c r="B73" i="33"/>
  <c r="V72" i="33"/>
  <c r="O72" i="33"/>
  <c r="N72" i="33"/>
  <c r="M72" i="33"/>
  <c r="S72" i="33" s="1"/>
  <c r="L72" i="33"/>
  <c r="R72" i="33" s="1"/>
  <c r="K72" i="33"/>
  <c r="J72" i="33"/>
  <c r="I72" i="33"/>
  <c r="H72" i="33"/>
  <c r="G72" i="33"/>
  <c r="F72" i="33"/>
  <c r="C72" i="33"/>
  <c r="B72" i="33"/>
  <c r="E72" i="33" s="1"/>
  <c r="V71" i="33"/>
  <c r="O71" i="33"/>
  <c r="N71" i="33"/>
  <c r="M71" i="33"/>
  <c r="L71" i="33"/>
  <c r="K71" i="33"/>
  <c r="J71" i="33"/>
  <c r="I71" i="33"/>
  <c r="H71" i="33"/>
  <c r="G71" i="33"/>
  <c r="F71" i="33"/>
  <c r="C71" i="33"/>
  <c r="B71" i="33"/>
  <c r="E71" i="33" s="1"/>
  <c r="S70" i="33"/>
  <c r="R70" i="33"/>
  <c r="Q70" i="33"/>
  <c r="P70" i="33"/>
  <c r="E70" i="33"/>
  <c r="U70" i="33" s="1"/>
  <c r="S69" i="33"/>
  <c r="R69" i="33"/>
  <c r="Q69" i="33"/>
  <c r="P69" i="33"/>
  <c r="E69" i="33"/>
  <c r="V67" i="33"/>
  <c r="O67" i="33"/>
  <c r="N67" i="33"/>
  <c r="M67" i="33"/>
  <c r="L67" i="33"/>
  <c r="K67" i="33"/>
  <c r="J67" i="33"/>
  <c r="I67" i="33"/>
  <c r="H67" i="33"/>
  <c r="G67" i="33"/>
  <c r="F67" i="33"/>
  <c r="C67" i="33"/>
  <c r="B67" i="33"/>
  <c r="V66" i="33"/>
  <c r="O66" i="33"/>
  <c r="N66" i="33"/>
  <c r="M66" i="33"/>
  <c r="S66" i="33" s="1"/>
  <c r="L66" i="33"/>
  <c r="R66" i="33" s="1"/>
  <c r="K66" i="33"/>
  <c r="J66" i="33"/>
  <c r="I66" i="33"/>
  <c r="H66" i="33"/>
  <c r="G66" i="33"/>
  <c r="F66" i="33"/>
  <c r="C66" i="33"/>
  <c r="B66" i="33"/>
  <c r="S65" i="33"/>
  <c r="R65" i="33"/>
  <c r="Q65" i="33"/>
  <c r="P65" i="33"/>
  <c r="E65" i="33"/>
  <c r="U64" i="33"/>
  <c r="S64" i="33"/>
  <c r="R64" i="33"/>
  <c r="Q64" i="33"/>
  <c r="P64" i="33"/>
  <c r="E64" i="33"/>
  <c r="T64" i="33" s="1"/>
  <c r="T63" i="33"/>
  <c r="S63" i="33"/>
  <c r="R63" i="33"/>
  <c r="Q63" i="33"/>
  <c r="P63" i="33"/>
  <c r="E63" i="33"/>
  <c r="U63" i="33" s="1"/>
  <c r="S62" i="33"/>
  <c r="R62" i="33"/>
  <c r="Q62" i="33"/>
  <c r="P62" i="33"/>
  <c r="E62" i="33"/>
  <c r="U62" i="33" s="1"/>
  <c r="S61" i="33"/>
  <c r="R61" i="33"/>
  <c r="Q61" i="33"/>
  <c r="P61" i="33"/>
  <c r="E61" i="33"/>
  <c r="V59" i="33"/>
  <c r="O59" i="33"/>
  <c r="N59" i="33"/>
  <c r="M59" i="33"/>
  <c r="S59" i="33" s="1"/>
  <c r="L59" i="33"/>
  <c r="R59" i="33" s="1"/>
  <c r="K59" i="33"/>
  <c r="J59" i="33"/>
  <c r="I59" i="33"/>
  <c r="H59" i="33"/>
  <c r="G59" i="33"/>
  <c r="F59" i="33"/>
  <c r="C59" i="33"/>
  <c r="B59" i="33"/>
  <c r="S58" i="33"/>
  <c r="R58" i="33"/>
  <c r="Q58" i="33"/>
  <c r="P58" i="33"/>
  <c r="E58" i="33"/>
  <c r="U58" i="33" s="1"/>
  <c r="S57" i="33"/>
  <c r="R57" i="33"/>
  <c r="Q57" i="33"/>
  <c r="P57" i="33"/>
  <c r="E57" i="33"/>
  <c r="S56" i="33"/>
  <c r="R56" i="33"/>
  <c r="Q56" i="33"/>
  <c r="P56" i="33"/>
  <c r="E56" i="33"/>
  <c r="S55" i="33"/>
  <c r="R55" i="33"/>
  <c r="Q55" i="33"/>
  <c r="P55" i="33"/>
  <c r="E55" i="33"/>
  <c r="V53" i="33"/>
  <c r="O53" i="33"/>
  <c r="N53" i="33"/>
  <c r="M53" i="33"/>
  <c r="S53" i="33" s="1"/>
  <c r="L53" i="33"/>
  <c r="R53" i="33" s="1"/>
  <c r="K53" i="33"/>
  <c r="J53" i="33"/>
  <c r="I53" i="33"/>
  <c r="H53" i="33"/>
  <c r="G53" i="33"/>
  <c r="F53" i="33"/>
  <c r="C53" i="33"/>
  <c r="B53" i="33"/>
  <c r="S52" i="33"/>
  <c r="R52" i="33"/>
  <c r="Q52" i="33"/>
  <c r="P52" i="33"/>
  <c r="E52" i="33"/>
  <c r="T51" i="33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U48" i="33"/>
  <c r="S48" i="33"/>
  <c r="R48" i="33"/>
  <c r="Q48" i="33"/>
  <c r="P48" i="33"/>
  <c r="E48" i="33"/>
  <c r="T48" i="33" s="1"/>
  <c r="T47" i="33"/>
  <c r="S47" i="33"/>
  <c r="R47" i="33"/>
  <c r="Q47" i="33"/>
  <c r="P47" i="33"/>
  <c r="E47" i="33"/>
  <c r="U47" i="33" s="1"/>
  <c r="S46" i="33"/>
  <c r="R46" i="33"/>
  <c r="Q46" i="33"/>
  <c r="P46" i="33"/>
  <c r="E46" i="33"/>
  <c r="U46" i="33" s="1"/>
  <c r="S45" i="33"/>
  <c r="R45" i="33"/>
  <c r="Q45" i="33"/>
  <c r="P45" i="33"/>
  <c r="E45" i="33"/>
  <c r="S44" i="33"/>
  <c r="R44" i="33"/>
  <c r="Q44" i="33"/>
  <c r="P44" i="33"/>
  <c r="E44" i="33"/>
  <c r="S43" i="33"/>
  <c r="R43" i="33"/>
  <c r="Q43" i="33"/>
  <c r="P43" i="33"/>
  <c r="E43" i="33"/>
  <c r="U43" i="33" s="1"/>
  <c r="S42" i="33"/>
  <c r="R42" i="33"/>
  <c r="Q42" i="33"/>
  <c r="P42" i="33"/>
  <c r="E42" i="33"/>
  <c r="V40" i="33"/>
  <c r="O40" i="33"/>
  <c r="N40" i="33"/>
  <c r="M40" i="33"/>
  <c r="S40" i="33" s="1"/>
  <c r="L40" i="33"/>
  <c r="R40" i="33" s="1"/>
  <c r="K40" i="33"/>
  <c r="J40" i="33"/>
  <c r="I40" i="33"/>
  <c r="H40" i="33"/>
  <c r="G40" i="33"/>
  <c r="F40" i="33"/>
  <c r="C40" i="33"/>
  <c r="B40" i="33"/>
  <c r="E40" i="33" s="1"/>
  <c r="U39" i="33"/>
  <c r="S39" i="33"/>
  <c r="R39" i="33"/>
  <c r="Q39" i="33"/>
  <c r="P39" i="33"/>
  <c r="E39" i="33"/>
  <c r="T39" i="33" s="1"/>
  <c r="U38" i="33"/>
  <c r="T38" i="33"/>
  <c r="S38" i="33"/>
  <c r="R38" i="33"/>
  <c r="Q38" i="33"/>
  <c r="P38" i="33"/>
  <c r="E38" i="33"/>
  <c r="T37" i="33"/>
  <c r="S37" i="33"/>
  <c r="R37" i="33"/>
  <c r="Q37" i="33"/>
  <c r="P37" i="33"/>
  <c r="E37" i="33"/>
  <c r="U37" i="33" s="1"/>
  <c r="S36" i="33"/>
  <c r="R36" i="33"/>
  <c r="Q36" i="33"/>
  <c r="P36" i="33"/>
  <c r="E36" i="33"/>
  <c r="S35" i="33"/>
  <c r="R35" i="33"/>
  <c r="Q35" i="33"/>
  <c r="P35" i="33"/>
  <c r="E35" i="33"/>
  <c r="V33" i="33"/>
  <c r="O33" i="33"/>
  <c r="N33" i="33"/>
  <c r="M33" i="33"/>
  <c r="L33" i="33"/>
  <c r="R33" i="33" s="1"/>
  <c r="K33" i="33"/>
  <c r="J33" i="33"/>
  <c r="I33" i="33"/>
  <c r="H33" i="33"/>
  <c r="G33" i="33"/>
  <c r="F33" i="33"/>
  <c r="C33" i="33"/>
  <c r="B33" i="33"/>
  <c r="U32" i="33"/>
  <c r="S32" i="33"/>
  <c r="R32" i="33"/>
  <c r="Q32" i="33"/>
  <c r="P32" i="33"/>
  <c r="E32" i="33"/>
  <c r="T32" i="33" s="1"/>
  <c r="V30" i="33"/>
  <c r="O30" i="33"/>
  <c r="N30" i="33"/>
  <c r="M30" i="33"/>
  <c r="S30" i="33" s="1"/>
  <c r="L30" i="33"/>
  <c r="R30" i="33" s="1"/>
  <c r="K30" i="33"/>
  <c r="J30" i="33"/>
  <c r="I30" i="33"/>
  <c r="H30" i="33"/>
  <c r="G30" i="33"/>
  <c r="F30" i="33"/>
  <c r="C30" i="33"/>
  <c r="B30" i="33"/>
  <c r="S29" i="33"/>
  <c r="R29" i="33"/>
  <c r="Q29" i="33"/>
  <c r="P29" i="33"/>
  <c r="E29" i="33"/>
  <c r="U28" i="33"/>
  <c r="S28" i="33"/>
  <c r="R28" i="33"/>
  <c r="Q28" i="33"/>
  <c r="P28" i="33"/>
  <c r="E28" i="33"/>
  <c r="T28" i="33" s="1"/>
  <c r="T27" i="33"/>
  <c r="S27" i="33"/>
  <c r="R27" i="33"/>
  <c r="Q27" i="33"/>
  <c r="P27" i="33"/>
  <c r="E27" i="33"/>
  <c r="U27" i="33" s="1"/>
  <c r="S26" i="33"/>
  <c r="R26" i="33"/>
  <c r="Q26" i="33"/>
  <c r="P26" i="33"/>
  <c r="E26" i="33"/>
  <c r="U26" i="33" s="1"/>
  <c r="V24" i="33"/>
  <c r="O24" i="33"/>
  <c r="N24" i="33"/>
  <c r="M24" i="33"/>
  <c r="S24" i="33" s="1"/>
  <c r="L24" i="33"/>
  <c r="R24" i="33" s="1"/>
  <c r="K24" i="33"/>
  <c r="J24" i="33"/>
  <c r="I24" i="33"/>
  <c r="H24" i="33"/>
  <c r="G24" i="33"/>
  <c r="F24" i="33"/>
  <c r="C24" i="33"/>
  <c r="B24" i="33"/>
  <c r="E24" i="33" s="1"/>
  <c r="T23" i="33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S21" i="33"/>
  <c r="R21" i="33"/>
  <c r="Q21" i="33"/>
  <c r="P21" i="33"/>
  <c r="E21" i="33"/>
  <c r="S20" i="33"/>
  <c r="R20" i="33"/>
  <c r="Q20" i="33"/>
  <c r="P20" i="33"/>
  <c r="E20" i="33"/>
  <c r="T19" i="33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V15" i="33"/>
  <c r="O15" i="33"/>
  <c r="N15" i="33"/>
  <c r="M15" i="33"/>
  <c r="S15" i="33" s="1"/>
  <c r="L15" i="33"/>
  <c r="R15" i="33" s="1"/>
  <c r="K15" i="33"/>
  <c r="J15" i="33"/>
  <c r="I15" i="33"/>
  <c r="H15" i="33"/>
  <c r="G15" i="33"/>
  <c r="F15" i="33"/>
  <c r="C15" i="33"/>
  <c r="B15" i="33"/>
  <c r="U14" i="33"/>
  <c r="T14" i="33"/>
  <c r="S14" i="33"/>
  <c r="R14" i="33"/>
  <c r="Q14" i="33"/>
  <c r="P14" i="33"/>
  <c r="E14" i="33"/>
  <c r="T13" i="33"/>
  <c r="S13" i="33"/>
  <c r="R13" i="33"/>
  <c r="Q13" i="33"/>
  <c r="P13" i="33"/>
  <c r="E13" i="33"/>
  <c r="U13" i="33" s="1"/>
  <c r="S12" i="33"/>
  <c r="R12" i="33"/>
  <c r="Q12" i="33"/>
  <c r="P12" i="33"/>
  <c r="E12" i="33"/>
  <c r="S11" i="33"/>
  <c r="R11" i="33"/>
  <c r="Q11" i="33"/>
  <c r="P11" i="33"/>
  <c r="E11" i="33"/>
  <c r="S10" i="33"/>
  <c r="R10" i="33"/>
  <c r="Q10" i="33"/>
  <c r="P10" i="33"/>
  <c r="E10" i="33"/>
  <c r="S9" i="33"/>
  <c r="R9" i="33"/>
  <c r="Q9" i="33"/>
  <c r="P9" i="33"/>
  <c r="E9" i="33"/>
  <c r="S94" i="32"/>
  <c r="R94" i="32"/>
  <c r="Q94" i="32"/>
  <c r="P94" i="32"/>
  <c r="E94" i="32"/>
  <c r="U93" i="32"/>
  <c r="T93" i="32"/>
  <c r="S93" i="32"/>
  <c r="R93" i="32"/>
  <c r="Q93" i="32"/>
  <c r="P93" i="32"/>
  <c r="E93" i="32"/>
  <c r="U92" i="32"/>
  <c r="T92" i="32"/>
  <c r="S92" i="32"/>
  <c r="R92" i="32"/>
  <c r="Q92" i="32"/>
  <c r="P92" i="32"/>
  <c r="E92" i="32"/>
  <c r="S91" i="32"/>
  <c r="R91" i="32"/>
  <c r="Q91" i="32"/>
  <c r="P91" i="32"/>
  <c r="E91" i="32"/>
  <c r="U91" i="32" s="1"/>
  <c r="S90" i="32"/>
  <c r="R90" i="32"/>
  <c r="Q90" i="32"/>
  <c r="P90" i="32"/>
  <c r="E90" i="32"/>
  <c r="T89" i="32"/>
  <c r="S89" i="32"/>
  <c r="R89" i="32"/>
  <c r="Q89" i="32"/>
  <c r="P89" i="32"/>
  <c r="E89" i="32"/>
  <c r="U89" i="32" s="1"/>
  <c r="S88" i="32"/>
  <c r="R88" i="32"/>
  <c r="Q88" i="32"/>
  <c r="P88" i="32"/>
  <c r="E88" i="32"/>
  <c r="U88" i="32" s="1"/>
  <c r="S87" i="32"/>
  <c r="R87" i="32"/>
  <c r="Q87" i="32"/>
  <c r="P87" i="32"/>
  <c r="E87" i="32"/>
  <c r="V73" i="32"/>
  <c r="O73" i="32"/>
  <c r="N73" i="32"/>
  <c r="M73" i="32"/>
  <c r="L73" i="32"/>
  <c r="K73" i="32"/>
  <c r="J73" i="32"/>
  <c r="I73" i="32"/>
  <c r="H73" i="32"/>
  <c r="P73" i="32" s="1"/>
  <c r="G73" i="32"/>
  <c r="F73" i="32"/>
  <c r="C73" i="32"/>
  <c r="B73" i="32"/>
  <c r="V72" i="32"/>
  <c r="O72" i="32"/>
  <c r="N72" i="32"/>
  <c r="R72" i="32" s="1"/>
  <c r="M72" i="32"/>
  <c r="L72" i="32"/>
  <c r="K72" i="32"/>
  <c r="J72" i="32"/>
  <c r="I72" i="32"/>
  <c r="H72" i="32"/>
  <c r="G72" i="32"/>
  <c r="F72" i="32"/>
  <c r="C72" i="32"/>
  <c r="E72" i="32" s="1"/>
  <c r="B72" i="32"/>
  <c r="V71" i="32"/>
  <c r="O71" i="32"/>
  <c r="N71" i="32"/>
  <c r="M71" i="32"/>
  <c r="L71" i="32"/>
  <c r="K71" i="32"/>
  <c r="J71" i="32"/>
  <c r="I71" i="32"/>
  <c r="H71" i="32"/>
  <c r="G71" i="32"/>
  <c r="F71" i="32"/>
  <c r="C71" i="32"/>
  <c r="E71" i="32" s="1"/>
  <c r="B71" i="32"/>
  <c r="S70" i="32"/>
  <c r="R70" i="32"/>
  <c r="Q70" i="32"/>
  <c r="P70" i="32"/>
  <c r="E70" i="32"/>
  <c r="S69" i="32"/>
  <c r="R69" i="32"/>
  <c r="Q69" i="32"/>
  <c r="P69" i="32"/>
  <c r="E69" i="32"/>
  <c r="V67" i="32"/>
  <c r="O67" i="32"/>
  <c r="N67" i="32"/>
  <c r="M67" i="32"/>
  <c r="L67" i="32"/>
  <c r="K67" i="32"/>
  <c r="J67" i="32"/>
  <c r="I67" i="32"/>
  <c r="H67" i="32"/>
  <c r="G67" i="32"/>
  <c r="F67" i="32"/>
  <c r="C67" i="32"/>
  <c r="B67" i="32"/>
  <c r="V66" i="32"/>
  <c r="O66" i="32"/>
  <c r="N66" i="32"/>
  <c r="M66" i="32"/>
  <c r="S66" i="32" s="1"/>
  <c r="L66" i="32"/>
  <c r="R66" i="32" s="1"/>
  <c r="K66" i="32"/>
  <c r="J66" i="32"/>
  <c r="I66" i="32"/>
  <c r="H66" i="32"/>
  <c r="G66" i="32"/>
  <c r="F66" i="32"/>
  <c r="C66" i="32"/>
  <c r="B66" i="32"/>
  <c r="S65" i="32"/>
  <c r="R65" i="32"/>
  <c r="Q65" i="32"/>
  <c r="P65" i="32"/>
  <c r="E65" i="32"/>
  <c r="U64" i="32"/>
  <c r="T64" i="32"/>
  <c r="S64" i="32"/>
  <c r="R64" i="32"/>
  <c r="Q64" i="32"/>
  <c r="P64" i="32"/>
  <c r="E64" i="32"/>
  <c r="T63" i="32"/>
  <c r="S63" i="32"/>
  <c r="R63" i="32"/>
  <c r="Q63" i="32"/>
  <c r="P63" i="32"/>
  <c r="E63" i="32"/>
  <c r="U63" i="32" s="1"/>
  <c r="S62" i="32"/>
  <c r="R62" i="32"/>
  <c r="Q62" i="32"/>
  <c r="P62" i="32"/>
  <c r="E62" i="32"/>
  <c r="U62" i="32" s="1"/>
  <c r="S61" i="32"/>
  <c r="R61" i="32"/>
  <c r="Q61" i="32"/>
  <c r="P61" i="32"/>
  <c r="E61" i="32"/>
  <c r="V59" i="32"/>
  <c r="O59" i="32"/>
  <c r="N59" i="32"/>
  <c r="M59" i="32"/>
  <c r="S59" i="32" s="1"/>
  <c r="L59" i="32"/>
  <c r="R59" i="32" s="1"/>
  <c r="K59" i="32"/>
  <c r="J59" i="32"/>
  <c r="I59" i="32"/>
  <c r="H59" i="32"/>
  <c r="G59" i="32"/>
  <c r="F59" i="32"/>
  <c r="C59" i="32"/>
  <c r="B59" i="32"/>
  <c r="S58" i="32"/>
  <c r="R58" i="32"/>
  <c r="Q58" i="32"/>
  <c r="P58" i="32"/>
  <c r="E58" i="32"/>
  <c r="U58" i="32" s="1"/>
  <c r="S57" i="32"/>
  <c r="R57" i="32"/>
  <c r="Q57" i="32"/>
  <c r="P57" i="32"/>
  <c r="E57" i="32"/>
  <c r="T56" i="32"/>
  <c r="S56" i="32"/>
  <c r="R56" i="32"/>
  <c r="Q56" i="32"/>
  <c r="P56" i="32"/>
  <c r="E56" i="32"/>
  <c r="U56" i="32" s="1"/>
  <c r="S55" i="32"/>
  <c r="R55" i="32"/>
  <c r="Q55" i="32"/>
  <c r="P55" i="32"/>
  <c r="E55" i="32"/>
  <c r="U55" i="32" s="1"/>
  <c r="V53" i="32"/>
  <c r="O53" i="32"/>
  <c r="N53" i="32"/>
  <c r="M53" i="32"/>
  <c r="S53" i="32" s="1"/>
  <c r="L53" i="32"/>
  <c r="R53" i="32" s="1"/>
  <c r="K53" i="32"/>
  <c r="J53" i="32"/>
  <c r="I53" i="32"/>
  <c r="H53" i="32"/>
  <c r="G53" i="32"/>
  <c r="F53" i="32"/>
  <c r="C53" i="32"/>
  <c r="B53" i="32"/>
  <c r="T52" i="32"/>
  <c r="S52" i="32"/>
  <c r="R52" i="32"/>
  <c r="Q52" i="32"/>
  <c r="P52" i="32"/>
  <c r="E52" i="32"/>
  <c r="U52" i="32" s="1"/>
  <c r="S51" i="32"/>
  <c r="R51" i="32"/>
  <c r="Q51" i="32"/>
  <c r="P51" i="32"/>
  <c r="E51" i="32"/>
  <c r="U51" i="32" s="1"/>
  <c r="S50" i="32"/>
  <c r="R50" i="32"/>
  <c r="Q50" i="32"/>
  <c r="P50" i="32"/>
  <c r="E50" i="32"/>
  <c r="S49" i="32"/>
  <c r="R49" i="32"/>
  <c r="Q49" i="32"/>
  <c r="P49" i="32"/>
  <c r="E49" i="32"/>
  <c r="U48" i="32"/>
  <c r="T48" i="32"/>
  <c r="S48" i="32"/>
  <c r="R48" i="32"/>
  <c r="Q48" i="32"/>
  <c r="P48" i="32"/>
  <c r="E48" i="32"/>
  <c r="S47" i="32"/>
  <c r="R47" i="32"/>
  <c r="Q47" i="32"/>
  <c r="P47" i="32"/>
  <c r="E47" i="32"/>
  <c r="U47" i="32" s="1"/>
  <c r="S46" i="32"/>
  <c r="R46" i="32"/>
  <c r="Q46" i="32"/>
  <c r="P46" i="32"/>
  <c r="E46" i="32"/>
  <c r="U45" i="32"/>
  <c r="S45" i="32"/>
  <c r="R45" i="32"/>
  <c r="Q45" i="32"/>
  <c r="P45" i="32"/>
  <c r="E45" i="32"/>
  <c r="T45" i="32" s="1"/>
  <c r="T44" i="32"/>
  <c r="S44" i="32"/>
  <c r="R44" i="32"/>
  <c r="Q44" i="32"/>
  <c r="P44" i="32"/>
  <c r="E44" i="32"/>
  <c r="U44" i="32" s="1"/>
  <c r="S43" i="32"/>
  <c r="R43" i="32"/>
  <c r="Q43" i="32"/>
  <c r="P43" i="32"/>
  <c r="E43" i="32"/>
  <c r="S42" i="32"/>
  <c r="R42" i="32"/>
  <c r="Q42" i="32"/>
  <c r="P42" i="32"/>
  <c r="E42" i="32"/>
  <c r="V40" i="32"/>
  <c r="O40" i="32"/>
  <c r="N40" i="32"/>
  <c r="M40" i="32"/>
  <c r="L40" i="32"/>
  <c r="R40" i="32" s="1"/>
  <c r="K40" i="32"/>
  <c r="J40" i="32"/>
  <c r="I40" i="32"/>
  <c r="H40" i="32"/>
  <c r="P40" i="32" s="1"/>
  <c r="G40" i="32"/>
  <c r="F40" i="32"/>
  <c r="E40" i="32"/>
  <c r="C40" i="32"/>
  <c r="B40" i="32"/>
  <c r="S39" i="32"/>
  <c r="R39" i="32"/>
  <c r="Q39" i="32"/>
  <c r="P39" i="32"/>
  <c r="E39" i="32"/>
  <c r="U39" i="32" s="1"/>
  <c r="S38" i="32"/>
  <c r="R38" i="32"/>
  <c r="Q38" i="32"/>
  <c r="P38" i="32"/>
  <c r="E38" i="32"/>
  <c r="S37" i="32"/>
  <c r="R37" i="32"/>
  <c r="Q37" i="32"/>
  <c r="P37" i="32"/>
  <c r="E37" i="32"/>
  <c r="S36" i="32"/>
  <c r="R36" i="32"/>
  <c r="Q36" i="32"/>
  <c r="P36" i="32"/>
  <c r="T36" i="32" s="1"/>
  <c r="E36" i="32"/>
  <c r="S35" i="32"/>
  <c r="R35" i="32"/>
  <c r="Q35" i="32"/>
  <c r="P35" i="32"/>
  <c r="E35" i="32"/>
  <c r="V33" i="32"/>
  <c r="R33" i="32"/>
  <c r="O33" i="32"/>
  <c r="N33" i="32"/>
  <c r="M33" i="32"/>
  <c r="S33" i="32" s="1"/>
  <c r="L33" i="32"/>
  <c r="K33" i="32"/>
  <c r="J33" i="32"/>
  <c r="I33" i="32"/>
  <c r="H33" i="32"/>
  <c r="G33" i="32"/>
  <c r="F33" i="32"/>
  <c r="C33" i="32"/>
  <c r="B33" i="32"/>
  <c r="S32" i="32"/>
  <c r="R32" i="32"/>
  <c r="Q32" i="32"/>
  <c r="U32" i="32" s="1"/>
  <c r="P32" i="32"/>
  <c r="T32" i="32" s="1"/>
  <c r="E32" i="32"/>
  <c r="V30" i="32"/>
  <c r="O30" i="32"/>
  <c r="N30" i="32"/>
  <c r="M30" i="32"/>
  <c r="S30" i="32" s="1"/>
  <c r="L30" i="32"/>
  <c r="R30" i="32" s="1"/>
  <c r="K30" i="32"/>
  <c r="J30" i="32"/>
  <c r="I30" i="32"/>
  <c r="H30" i="32"/>
  <c r="G30" i="32"/>
  <c r="F30" i="32"/>
  <c r="C30" i="32"/>
  <c r="B30" i="32"/>
  <c r="E30" i="32" s="1"/>
  <c r="S29" i="32"/>
  <c r="R29" i="32"/>
  <c r="Q29" i="32"/>
  <c r="P29" i="32"/>
  <c r="E29" i="32"/>
  <c r="U28" i="32"/>
  <c r="T28" i="32"/>
  <c r="S28" i="32"/>
  <c r="R28" i="32"/>
  <c r="Q28" i="32"/>
  <c r="P28" i="32"/>
  <c r="E28" i="32"/>
  <c r="T27" i="32"/>
  <c r="S27" i="32"/>
  <c r="R27" i="32"/>
  <c r="Q27" i="32"/>
  <c r="P27" i="32"/>
  <c r="E27" i="32"/>
  <c r="U27" i="32" s="1"/>
  <c r="S26" i="32"/>
  <c r="R26" i="32"/>
  <c r="Q26" i="32"/>
  <c r="P26" i="32"/>
  <c r="E26" i="32"/>
  <c r="U26" i="32" s="1"/>
  <c r="V24" i="32"/>
  <c r="O24" i="32"/>
  <c r="N24" i="32"/>
  <c r="M24" i="32"/>
  <c r="S24" i="32" s="1"/>
  <c r="L24" i="32"/>
  <c r="R24" i="32" s="1"/>
  <c r="K24" i="32"/>
  <c r="J24" i="32"/>
  <c r="I24" i="32"/>
  <c r="H24" i="32"/>
  <c r="G24" i="32"/>
  <c r="F24" i="32"/>
  <c r="C24" i="32"/>
  <c r="E24" i="32" s="1"/>
  <c r="B24" i="32"/>
  <c r="U23" i="32"/>
  <c r="S23" i="32"/>
  <c r="R23" i="32"/>
  <c r="Q23" i="32"/>
  <c r="P23" i="32"/>
  <c r="E23" i="32"/>
  <c r="T23" i="32" s="1"/>
  <c r="T22" i="32"/>
  <c r="S22" i="32"/>
  <c r="R22" i="32"/>
  <c r="Q22" i="32"/>
  <c r="P22" i="32"/>
  <c r="E22" i="32"/>
  <c r="U22" i="32" s="1"/>
  <c r="S21" i="32"/>
  <c r="R21" i="32"/>
  <c r="Q21" i="32"/>
  <c r="P21" i="32"/>
  <c r="E21" i="32"/>
  <c r="T21" i="32" s="1"/>
  <c r="S20" i="32"/>
  <c r="R20" i="32"/>
  <c r="Q20" i="32"/>
  <c r="P20" i="32"/>
  <c r="E20" i="32"/>
  <c r="S19" i="32"/>
  <c r="R19" i="32"/>
  <c r="Q19" i="32"/>
  <c r="P19" i="32"/>
  <c r="E19" i="32"/>
  <c r="S18" i="32"/>
  <c r="R18" i="32"/>
  <c r="Q18" i="32"/>
  <c r="P18" i="32"/>
  <c r="E18" i="32"/>
  <c r="S17" i="32"/>
  <c r="R17" i="32"/>
  <c r="Q17" i="32"/>
  <c r="P17" i="32"/>
  <c r="E17" i="32"/>
  <c r="V15" i="32"/>
  <c r="O15" i="32"/>
  <c r="N15" i="32"/>
  <c r="M15" i="32"/>
  <c r="L15" i="32"/>
  <c r="R15" i="32" s="1"/>
  <c r="K15" i="32"/>
  <c r="J15" i="32"/>
  <c r="I15" i="32"/>
  <c r="H15" i="32"/>
  <c r="G15" i="32"/>
  <c r="F15" i="32"/>
  <c r="C15" i="32"/>
  <c r="E15" i="32" s="1"/>
  <c r="B15" i="32"/>
  <c r="S14" i="32"/>
  <c r="R14" i="32"/>
  <c r="Q14" i="32"/>
  <c r="P14" i="32"/>
  <c r="E14" i="32"/>
  <c r="S13" i="32"/>
  <c r="R13" i="32"/>
  <c r="Q13" i="32"/>
  <c r="P13" i="32"/>
  <c r="E13" i="32"/>
  <c r="U12" i="32"/>
  <c r="S12" i="32"/>
  <c r="R12" i="32"/>
  <c r="Q12" i="32"/>
  <c r="P12" i="32"/>
  <c r="E12" i="32"/>
  <c r="T12" i="32" s="1"/>
  <c r="S11" i="32"/>
  <c r="R11" i="32"/>
  <c r="Q11" i="32"/>
  <c r="P11" i="32"/>
  <c r="E11" i="32"/>
  <c r="S10" i="32"/>
  <c r="R10" i="32"/>
  <c r="Q10" i="32"/>
  <c r="P10" i="32"/>
  <c r="E10" i="32"/>
  <c r="T10" i="32" s="1"/>
  <c r="S9" i="32"/>
  <c r="R9" i="32"/>
  <c r="Q9" i="32"/>
  <c r="P9" i="32"/>
  <c r="E9" i="32"/>
  <c r="S94" i="31"/>
  <c r="R94" i="31"/>
  <c r="Q94" i="31"/>
  <c r="P94" i="31"/>
  <c r="E94" i="31"/>
  <c r="U94" i="31" s="1"/>
  <c r="S93" i="31"/>
  <c r="R93" i="31"/>
  <c r="Q93" i="31"/>
  <c r="P93" i="31"/>
  <c r="E93" i="31"/>
  <c r="S92" i="31"/>
  <c r="R92" i="31"/>
  <c r="Q92" i="31"/>
  <c r="P92" i="31"/>
  <c r="E92" i="31"/>
  <c r="S91" i="31"/>
  <c r="R91" i="31"/>
  <c r="Q91" i="31"/>
  <c r="P91" i="31"/>
  <c r="E91" i="31"/>
  <c r="T91" i="31" s="1"/>
  <c r="U90" i="31"/>
  <c r="T90" i="31"/>
  <c r="S90" i="31"/>
  <c r="R90" i="31"/>
  <c r="Q90" i="31"/>
  <c r="P90" i="31"/>
  <c r="E90" i="31"/>
  <c r="S89" i="31"/>
  <c r="R89" i="31"/>
  <c r="Q89" i="31"/>
  <c r="P89" i="31"/>
  <c r="E89" i="31"/>
  <c r="S88" i="31"/>
  <c r="R88" i="31"/>
  <c r="Q88" i="31"/>
  <c r="P88" i="31"/>
  <c r="E88" i="31"/>
  <c r="S87" i="31"/>
  <c r="R87" i="31"/>
  <c r="Q87" i="31"/>
  <c r="P87" i="31"/>
  <c r="E87" i="31"/>
  <c r="T87" i="31" s="1"/>
  <c r="V73" i="31"/>
  <c r="O73" i="31"/>
  <c r="N73" i="31"/>
  <c r="M73" i="31"/>
  <c r="L73" i="31"/>
  <c r="K73" i="31"/>
  <c r="J73" i="31"/>
  <c r="I73" i="31"/>
  <c r="Q73" i="31" s="1"/>
  <c r="H73" i="31"/>
  <c r="G73" i="31"/>
  <c r="F73" i="31"/>
  <c r="C73" i="31"/>
  <c r="B73" i="31"/>
  <c r="V72" i="31"/>
  <c r="R72" i="31"/>
  <c r="O72" i="31"/>
  <c r="N72" i="31"/>
  <c r="M72" i="31"/>
  <c r="L72" i="31"/>
  <c r="K72" i="31"/>
  <c r="J72" i="31"/>
  <c r="I72" i="31"/>
  <c r="Q72" i="31" s="1"/>
  <c r="H72" i="31"/>
  <c r="P72" i="31" s="1"/>
  <c r="G72" i="31"/>
  <c r="F72" i="31"/>
  <c r="C72" i="31"/>
  <c r="B72" i="31"/>
  <c r="V71" i="31"/>
  <c r="O71" i="31"/>
  <c r="N71" i="31"/>
  <c r="M71" i="31"/>
  <c r="L71" i="31"/>
  <c r="R71" i="31" s="1"/>
  <c r="K71" i="31"/>
  <c r="J71" i="31"/>
  <c r="I71" i="31"/>
  <c r="H71" i="31"/>
  <c r="G71" i="31"/>
  <c r="F71" i="31"/>
  <c r="C71" i="31"/>
  <c r="B71" i="31"/>
  <c r="E71" i="31" s="1"/>
  <c r="S70" i="31"/>
  <c r="R70" i="31"/>
  <c r="Q70" i="31"/>
  <c r="P70" i="31"/>
  <c r="E70" i="31"/>
  <c r="S69" i="31"/>
  <c r="R69" i="31"/>
  <c r="Q69" i="31"/>
  <c r="P69" i="31"/>
  <c r="E69" i="31"/>
  <c r="V67" i="31"/>
  <c r="O67" i="31"/>
  <c r="N67" i="31"/>
  <c r="M67" i="31"/>
  <c r="S67" i="31" s="1"/>
  <c r="L67" i="31"/>
  <c r="R67" i="31" s="1"/>
  <c r="K67" i="31"/>
  <c r="J67" i="31"/>
  <c r="I67" i="31"/>
  <c r="H67" i="31"/>
  <c r="G67" i="31"/>
  <c r="F67" i="31"/>
  <c r="C67" i="31"/>
  <c r="B67" i="31"/>
  <c r="V66" i="31"/>
  <c r="O66" i="31"/>
  <c r="N66" i="31"/>
  <c r="M66" i="31"/>
  <c r="S66" i="31" s="1"/>
  <c r="L66" i="31"/>
  <c r="R66" i="31" s="1"/>
  <c r="K66" i="31"/>
  <c r="J66" i="31"/>
  <c r="I66" i="31"/>
  <c r="Q66" i="31" s="1"/>
  <c r="H66" i="31"/>
  <c r="G66" i="31"/>
  <c r="F66" i="31"/>
  <c r="C66" i="31"/>
  <c r="B66" i="31"/>
  <c r="E66" i="31" s="1"/>
  <c r="T65" i="31"/>
  <c r="S65" i="31"/>
  <c r="R65" i="31"/>
  <c r="Q65" i="31"/>
  <c r="P65" i="31"/>
  <c r="E65" i="31"/>
  <c r="U65" i="31" s="1"/>
  <c r="S64" i="31"/>
  <c r="R64" i="31"/>
  <c r="Q64" i="31"/>
  <c r="P64" i="31"/>
  <c r="E64" i="31"/>
  <c r="S63" i="31"/>
  <c r="R63" i="31"/>
  <c r="Q63" i="31"/>
  <c r="P63" i="31"/>
  <c r="E63" i="31"/>
  <c r="U62" i="31"/>
  <c r="S62" i="31"/>
  <c r="R62" i="31"/>
  <c r="Q62" i="31"/>
  <c r="P62" i="31"/>
  <c r="E62" i="31"/>
  <c r="T62" i="31" s="1"/>
  <c r="T61" i="31"/>
  <c r="S61" i="31"/>
  <c r="R61" i="31"/>
  <c r="Q61" i="31"/>
  <c r="P61" i="31"/>
  <c r="E61" i="31"/>
  <c r="U61" i="31" s="1"/>
  <c r="V59" i="31"/>
  <c r="R59" i="31"/>
  <c r="O59" i="31"/>
  <c r="N59" i="31"/>
  <c r="M59" i="31"/>
  <c r="S59" i="31" s="1"/>
  <c r="L59" i="31"/>
  <c r="K59" i="31"/>
  <c r="J59" i="31"/>
  <c r="I59" i="31"/>
  <c r="H59" i="31"/>
  <c r="G59" i="31"/>
  <c r="F59" i="31"/>
  <c r="C59" i="31"/>
  <c r="B59" i="31"/>
  <c r="S58" i="31"/>
  <c r="R58" i="31"/>
  <c r="Q58" i="31"/>
  <c r="P58" i="31"/>
  <c r="E58" i="31"/>
  <c r="T58" i="31" s="1"/>
  <c r="S57" i="31"/>
  <c r="R57" i="31"/>
  <c r="Q57" i="31"/>
  <c r="P57" i="31"/>
  <c r="E57" i="31"/>
  <c r="T57" i="31" s="1"/>
  <c r="S56" i="31"/>
  <c r="R56" i="31"/>
  <c r="Q56" i="31"/>
  <c r="P56" i="31"/>
  <c r="E56" i="31"/>
  <c r="U56" i="31" s="1"/>
  <c r="S55" i="31"/>
  <c r="R55" i="31"/>
  <c r="Q55" i="31"/>
  <c r="P55" i="31"/>
  <c r="E55" i="31"/>
  <c r="V53" i="31"/>
  <c r="O53" i="31"/>
  <c r="N53" i="31"/>
  <c r="M53" i="31"/>
  <c r="S53" i="31" s="1"/>
  <c r="L53" i="31"/>
  <c r="R53" i="31" s="1"/>
  <c r="K53" i="31"/>
  <c r="J53" i="31"/>
  <c r="I53" i="31"/>
  <c r="H53" i="31"/>
  <c r="G53" i="31"/>
  <c r="F53" i="31"/>
  <c r="C53" i="31"/>
  <c r="B53" i="31"/>
  <c r="U52" i="31"/>
  <c r="T52" i="31"/>
  <c r="S52" i="31"/>
  <c r="R52" i="31"/>
  <c r="Q52" i="31"/>
  <c r="P52" i="31"/>
  <c r="E52" i="31"/>
  <c r="S51" i="31"/>
  <c r="R51" i="31"/>
  <c r="Q51" i="31"/>
  <c r="P51" i="31"/>
  <c r="E51" i="31"/>
  <c r="U51" i="31" s="1"/>
  <c r="S50" i="31"/>
  <c r="R50" i="31"/>
  <c r="Q50" i="31"/>
  <c r="P50" i="31"/>
  <c r="E50" i="31"/>
  <c r="S49" i="31"/>
  <c r="R49" i="31"/>
  <c r="Q49" i="31"/>
  <c r="P49" i="31"/>
  <c r="E49" i="31"/>
  <c r="U49" i="31" s="1"/>
  <c r="S48" i="31"/>
  <c r="R48" i="31"/>
  <c r="Q48" i="31"/>
  <c r="P48" i="31"/>
  <c r="E48" i="31"/>
  <c r="S47" i="31"/>
  <c r="R47" i="31"/>
  <c r="Q47" i="31"/>
  <c r="P47" i="31"/>
  <c r="E47" i="31"/>
  <c r="S46" i="31"/>
  <c r="R46" i="31"/>
  <c r="Q46" i="31"/>
  <c r="P46" i="31"/>
  <c r="E46" i="31"/>
  <c r="T46" i="31" s="1"/>
  <c r="U45" i="31"/>
  <c r="T45" i="31"/>
  <c r="S45" i="31"/>
  <c r="R45" i="31"/>
  <c r="Q45" i="31"/>
  <c r="P45" i="31"/>
  <c r="E45" i="31"/>
  <c r="T44" i="31"/>
  <c r="S44" i="31"/>
  <c r="R44" i="31"/>
  <c r="Q44" i="31"/>
  <c r="P44" i="31"/>
  <c r="E44" i="31"/>
  <c r="U44" i="31" s="1"/>
  <c r="S43" i="31"/>
  <c r="R43" i="31"/>
  <c r="Q43" i="31"/>
  <c r="P43" i="31"/>
  <c r="E43" i="31"/>
  <c r="S42" i="31"/>
  <c r="R42" i="31"/>
  <c r="Q42" i="31"/>
  <c r="P42" i="31"/>
  <c r="E42" i="31"/>
  <c r="V40" i="31"/>
  <c r="S40" i="31"/>
  <c r="O40" i="31"/>
  <c r="N40" i="31"/>
  <c r="M40" i="31"/>
  <c r="L40" i="31"/>
  <c r="R40" i="31" s="1"/>
  <c r="K40" i="31"/>
  <c r="J40" i="31"/>
  <c r="I40" i="31"/>
  <c r="H40" i="31"/>
  <c r="G40" i="31"/>
  <c r="F40" i="31"/>
  <c r="C40" i="31"/>
  <c r="B40" i="31"/>
  <c r="T39" i="31"/>
  <c r="S39" i="31"/>
  <c r="R39" i="31"/>
  <c r="Q39" i="31"/>
  <c r="P39" i="31"/>
  <c r="E39" i="31"/>
  <c r="U39" i="31" s="1"/>
  <c r="S38" i="31"/>
  <c r="R38" i="31"/>
  <c r="Q38" i="31"/>
  <c r="P38" i="31"/>
  <c r="E38" i="31"/>
  <c r="S37" i="31"/>
  <c r="R37" i="31"/>
  <c r="Q37" i="31"/>
  <c r="P37" i="31"/>
  <c r="E37" i="31"/>
  <c r="S36" i="31"/>
  <c r="R36" i="31"/>
  <c r="Q36" i="31"/>
  <c r="P36" i="31"/>
  <c r="E36" i="31"/>
  <c r="S35" i="31"/>
  <c r="R35" i="31"/>
  <c r="Q35" i="31"/>
  <c r="P35" i="31"/>
  <c r="E35" i="31"/>
  <c r="V33" i="31"/>
  <c r="O33" i="31"/>
  <c r="N33" i="31"/>
  <c r="M33" i="31"/>
  <c r="S33" i="31" s="1"/>
  <c r="L33" i="31"/>
  <c r="R33" i="31" s="1"/>
  <c r="K33" i="31"/>
  <c r="J33" i="31"/>
  <c r="I33" i="31"/>
  <c r="H33" i="31"/>
  <c r="G33" i="31"/>
  <c r="F33" i="31"/>
  <c r="C33" i="31"/>
  <c r="B33" i="31"/>
  <c r="S32" i="31"/>
  <c r="R32" i="31"/>
  <c r="Q32" i="31"/>
  <c r="P32" i="31"/>
  <c r="E32" i="31"/>
  <c r="V30" i="31"/>
  <c r="O30" i="31"/>
  <c r="N30" i="31"/>
  <c r="M30" i="31"/>
  <c r="S30" i="31" s="1"/>
  <c r="L30" i="31"/>
  <c r="R30" i="31" s="1"/>
  <c r="K30" i="31"/>
  <c r="J30" i="31"/>
  <c r="I30" i="31"/>
  <c r="Q30" i="31" s="1"/>
  <c r="H30" i="31"/>
  <c r="G30" i="31"/>
  <c r="F30" i="31"/>
  <c r="C30" i="31"/>
  <c r="E30" i="31" s="1"/>
  <c r="B30" i="31"/>
  <c r="T29" i="31"/>
  <c r="S29" i="31"/>
  <c r="R29" i="31"/>
  <c r="Q29" i="31"/>
  <c r="P29" i="31"/>
  <c r="E29" i="31"/>
  <c r="U29" i="31" s="1"/>
  <c r="S28" i="31"/>
  <c r="R28" i="31"/>
  <c r="Q28" i="31"/>
  <c r="P28" i="31"/>
  <c r="E28" i="31"/>
  <c r="S27" i="31"/>
  <c r="R27" i="31"/>
  <c r="Q27" i="31"/>
  <c r="P27" i="31"/>
  <c r="E27" i="31"/>
  <c r="U26" i="31"/>
  <c r="S26" i="31"/>
  <c r="R26" i="31"/>
  <c r="Q26" i="31"/>
  <c r="P26" i="31"/>
  <c r="E26" i="31"/>
  <c r="T26" i="31" s="1"/>
  <c r="V24" i="31"/>
  <c r="O24" i="31"/>
  <c r="N24" i="31"/>
  <c r="M24" i="31"/>
  <c r="S24" i="31" s="1"/>
  <c r="L24" i="31"/>
  <c r="R24" i="31" s="1"/>
  <c r="K24" i="31"/>
  <c r="J24" i="31"/>
  <c r="I24" i="31"/>
  <c r="H24" i="31"/>
  <c r="P24" i="31" s="1"/>
  <c r="G24" i="31"/>
  <c r="F24" i="31"/>
  <c r="C24" i="31"/>
  <c r="E24" i="31" s="1"/>
  <c r="B24" i="31"/>
  <c r="S23" i="31"/>
  <c r="R23" i="31"/>
  <c r="Q23" i="31"/>
  <c r="P23" i="31"/>
  <c r="E23" i="31"/>
  <c r="S22" i="31"/>
  <c r="R22" i="31"/>
  <c r="Q22" i="31"/>
  <c r="P22" i="31"/>
  <c r="E22" i="31"/>
  <c r="U21" i="31"/>
  <c r="T21" i="31"/>
  <c r="S21" i="31"/>
  <c r="R21" i="31"/>
  <c r="Q21" i="31"/>
  <c r="P21" i="31"/>
  <c r="E21" i="31"/>
  <c r="U20" i="31"/>
  <c r="T20" i="31"/>
  <c r="S20" i="31"/>
  <c r="R20" i="31"/>
  <c r="Q20" i="31"/>
  <c r="P20" i="31"/>
  <c r="E20" i="31"/>
  <c r="S19" i="31"/>
  <c r="R19" i="31"/>
  <c r="Q19" i="31"/>
  <c r="P19" i="31"/>
  <c r="E19" i="31"/>
  <c r="U19" i="31" s="1"/>
  <c r="S18" i="31"/>
  <c r="R18" i="31"/>
  <c r="Q18" i="31"/>
  <c r="P18" i="31"/>
  <c r="E18" i="31"/>
  <c r="T18" i="31" s="1"/>
  <c r="S17" i="31"/>
  <c r="R17" i="31"/>
  <c r="Q17" i="31"/>
  <c r="P17" i="31"/>
  <c r="E17" i="31"/>
  <c r="V15" i="31"/>
  <c r="R15" i="31"/>
  <c r="O15" i="31"/>
  <c r="N15" i="31"/>
  <c r="M15" i="31"/>
  <c r="L15" i="31"/>
  <c r="K15" i="31"/>
  <c r="J15" i="31"/>
  <c r="I15" i="31"/>
  <c r="H15" i="31"/>
  <c r="G15" i="31"/>
  <c r="F15" i="31"/>
  <c r="E15" i="31"/>
  <c r="C15" i="31"/>
  <c r="B15" i="31"/>
  <c r="U14" i="31"/>
  <c r="S14" i="31"/>
  <c r="R14" i="31"/>
  <c r="Q14" i="31"/>
  <c r="P14" i="31"/>
  <c r="E14" i="31"/>
  <c r="T14" i="31" s="1"/>
  <c r="S13" i="31"/>
  <c r="R13" i="31"/>
  <c r="Q13" i="31"/>
  <c r="P13" i="31"/>
  <c r="E13" i="31"/>
  <c r="U13" i="31" s="1"/>
  <c r="S12" i="31"/>
  <c r="R12" i="31"/>
  <c r="Q12" i="31"/>
  <c r="P12" i="31"/>
  <c r="E12" i="31"/>
  <c r="S11" i="31"/>
  <c r="R11" i="31"/>
  <c r="Q11" i="31"/>
  <c r="P11" i="31"/>
  <c r="E11" i="31"/>
  <c r="T11" i="31" s="1"/>
  <c r="S10" i="31"/>
  <c r="R10" i="31"/>
  <c r="Q10" i="31"/>
  <c r="P10" i="31"/>
  <c r="E10" i="31"/>
  <c r="U10" i="31" s="1"/>
  <c r="S9" i="31"/>
  <c r="R9" i="31"/>
  <c r="Q9" i="31"/>
  <c r="P9" i="31"/>
  <c r="E9" i="31"/>
  <c r="U9" i="31" s="1"/>
  <c r="S94" i="30"/>
  <c r="R94" i="30"/>
  <c r="Q94" i="30"/>
  <c r="P94" i="30"/>
  <c r="E94" i="30"/>
  <c r="T93" i="30"/>
  <c r="S93" i="30"/>
  <c r="R93" i="30"/>
  <c r="Q93" i="30"/>
  <c r="P93" i="30"/>
  <c r="E93" i="30"/>
  <c r="U93" i="30" s="1"/>
  <c r="U92" i="30"/>
  <c r="S92" i="30"/>
  <c r="R92" i="30"/>
  <c r="Q92" i="30"/>
  <c r="P92" i="30"/>
  <c r="E92" i="30"/>
  <c r="T92" i="30" s="1"/>
  <c r="S91" i="30"/>
  <c r="R91" i="30"/>
  <c r="Q91" i="30"/>
  <c r="P91" i="30"/>
  <c r="E91" i="30"/>
  <c r="U91" i="30" s="1"/>
  <c r="S90" i="30"/>
  <c r="R90" i="30"/>
  <c r="Q90" i="30"/>
  <c r="P90" i="30"/>
  <c r="E90" i="30"/>
  <c r="S89" i="30"/>
  <c r="R89" i="30"/>
  <c r="Q89" i="30"/>
  <c r="P89" i="30"/>
  <c r="E89" i="30"/>
  <c r="T89" i="30" s="1"/>
  <c r="S88" i="30"/>
  <c r="R88" i="30"/>
  <c r="Q88" i="30"/>
  <c r="P88" i="30"/>
  <c r="E88" i="30"/>
  <c r="U88" i="30" s="1"/>
  <c r="S87" i="30"/>
  <c r="R87" i="30"/>
  <c r="Q87" i="30"/>
  <c r="P87" i="30"/>
  <c r="E87" i="30"/>
  <c r="U87" i="30" s="1"/>
  <c r="V73" i="30"/>
  <c r="O73" i="30"/>
  <c r="N73" i="30"/>
  <c r="M73" i="30"/>
  <c r="L73" i="30"/>
  <c r="K73" i="30"/>
  <c r="J73" i="30"/>
  <c r="I73" i="30"/>
  <c r="H73" i="30"/>
  <c r="G73" i="30"/>
  <c r="F73" i="30"/>
  <c r="C73" i="30"/>
  <c r="B73" i="30"/>
  <c r="E73" i="30" s="1"/>
  <c r="V72" i="30"/>
  <c r="S72" i="30"/>
  <c r="O72" i="30"/>
  <c r="N72" i="30"/>
  <c r="M72" i="30"/>
  <c r="L72" i="30"/>
  <c r="K72" i="30"/>
  <c r="J72" i="30"/>
  <c r="I72" i="30"/>
  <c r="H72" i="30"/>
  <c r="P72" i="30" s="1"/>
  <c r="G72" i="30"/>
  <c r="F72" i="30"/>
  <c r="C72" i="30"/>
  <c r="B72" i="30"/>
  <c r="V71" i="30"/>
  <c r="O71" i="30"/>
  <c r="N71" i="30"/>
  <c r="M71" i="30"/>
  <c r="L71" i="30"/>
  <c r="K71" i="30"/>
  <c r="J71" i="30"/>
  <c r="I71" i="30"/>
  <c r="H71" i="30"/>
  <c r="G71" i="30"/>
  <c r="F71" i="30"/>
  <c r="E71" i="30"/>
  <c r="C71" i="30"/>
  <c r="B71" i="30"/>
  <c r="S70" i="30"/>
  <c r="R70" i="30"/>
  <c r="Q70" i="30"/>
  <c r="P70" i="30"/>
  <c r="E70" i="30"/>
  <c r="T70" i="30" s="1"/>
  <c r="S69" i="30"/>
  <c r="R69" i="30"/>
  <c r="Q69" i="30"/>
  <c r="P69" i="30"/>
  <c r="E69" i="30"/>
  <c r="V67" i="30"/>
  <c r="O67" i="30"/>
  <c r="N67" i="30"/>
  <c r="M67" i="30"/>
  <c r="L67" i="30"/>
  <c r="K67" i="30"/>
  <c r="J67" i="30"/>
  <c r="I67" i="30"/>
  <c r="H67" i="30"/>
  <c r="G67" i="30"/>
  <c r="F67" i="30"/>
  <c r="C67" i="30"/>
  <c r="B67" i="30"/>
  <c r="V66" i="30"/>
  <c r="O66" i="30"/>
  <c r="N66" i="30"/>
  <c r="M66" i="30"/>
  <c r="S66" i="30" s="1"/>
  <c r="L66" i="30"/>
  <c r="R66" i="30" s="1"/>
  <c r="K66" i="30"/>
  <c r="J66" i="30"/>
  <c r="I66" i="30"/>
  <c r="H66" i="30"/>
  <c r="G66" i="30"/>
  <c r="F66" i="30"/>
  <c r="C66" i="30"/>
  <c r="B66" i="30"/>
  <c r="U65" i="30"/>
  <c r="S65" i="30"/>
  <c r="R65" i="30"/>
  <c r="Q65" i="30"/>
  <c r="P65" i="30"/>
  <c r="E65" i="30"/>
  <c r="T65" i="30" s="1"/>
  <c r="T64" i="30"/>
  <c r="S64" i="30"/>
  <c r="R64" i="30"/>
  <c r="Q64" i="30"/>
  <c r="P64" i="30"/>
  <c r="E64" i="30"/>
  <c r="U64" i="30" s="1"/>
  <c r="S63" i="30"/>
  <c r="R63" i="30"/>
  <c r="Q63" i="30"/>
  <c r="P63" i="30"/>
  <c r="E63" i="30"/>
  <c r="T63" i="30" s="1"/>
  <c r="S62" i="30"/>
  <c r="R62" i="30"/>
  <c r="Q62" i="30"/>
  <c r="P62" i="30"/>
  <c r="E62" i="30"/>
  <c r="S61" i="30"/>
  <c r="R61" i="30"/>
  <c r="Q61" i="30"/>
  <c r="P61" i="30"/>
  <c r="E61" i="30"/>
  <c r="V59" i="30"/>
  <c r="O59" i="30"/>
  <c r="N59" i="30"/>
  <c r="M59" i="30"/>
  <c r="S59" i="30" s="1"/>
  <c r="L59" i="30"/>
  <c r="R59" i="30" s="1"/>
  <c r="K59" i="30"/>
  <c r="J59" i="30"/>
  <c r="I59" i="30"/>
  <c r="H59" i="30"/>
  <c r="G59" i="30"/>
  <c r="F59" i="30"/>
  <c r="C59" i="30"/>
  <c r="B59" i="30"/>
  <c r="S58" i="30"/>
  <c r="R58" i="30"/>
  <c r="Q58" i="30"/>
  <c r="P58" i="30"/>
  <c r="E58" i="30"/>
  <c r="U58" i="30" s="1"/>
  <c r="U57" i="30"/>
  <c r="S57" i="30"/>
  <c r="R57" i="30"/>
  <c r="Q57" i="30"/>
  <c r="P57" i="30"/>
  <c r="E57" i="30"/>
  <c r="T57" i="30" s="1"/>
  <c r="T56" i="30"/>
  <c r="S56" i="30"/>
  <c r="R56" i="30"/>
  <c r="Q56" i="30"/>
  <c r="P56" i="30"/>
  <c r="E56" i="30"/>
  <c r="U56" i="30" s="1"/>
  <c r="S55" i="30"/>
  <c r="R55" i="30"/>
  <c r="Q55" i="30"/>
  <c r="P55" i="30"/>
  <c r="E55" i="30"/>
  <c r="U55" i="30" s="1"/>
  <c r="V53" i="30"/>
  <c r="O53" i="30"/>
  <c r="N53" i="30"/>
  <c r="M53" i="30"/>
  <c r="L53" i="30"/>
  <c r="R53" i="30" s="1"/>
  <c r="K53" i="30"/>
  <c r="J53" i="30"/>
  <c r="I53" i="30"/>
  <c r="H53" i="30"/>
  <c r="G53" i="30"/>
  <c r="F53" i="30"/>
  <c r="C53" i="30"/>
  <c r="B53" i="30"/>
  <c r="E53" i="30" s="1"/>
  <c r="T52" i="30"/>
  <c r="S52" i="30"/>
  <c r="R52" i="30"/>
  <c r="Q52" i="30"/>
  <c r="P52" i="30"/>
  <c r="E52" i="30"/>
  <c r="U52" i="30" s="1"/>
  <c r="S51" i="30"/>
  <c r="R51" i="30"/>
  <c r="Q51" i="30"/>
  <c r="P51" i="30"/>
  <c r="E51" i="30"/>
  <c r="S50" i="30"/>
  <c r="R50" i="30"/>
  <c r="Q50" i="30"/>
  <c r="P50" i="30"/>
  <c r="E50" i="30"/>
  <c r="U50" i="30" s="1"/>
  <c r="S49" i="30"/>
  <c r="R49" i="30"/>
  <c r="Q49" i="30"/>
  <c r="P49" i="30"/>
  <c r="E49" i="30"/>
  <c r="T48" i="30"/>
  <c r="S48" i="30"/>
  <c r="R48" i="30"/>
  <c r="Q48" i="30"/>
  <c r="P48" i="30"/>
  <c r="E48" i="30"/>
  <c r="U48" i="30" s="1"/>
  <c r="S47" i="30"/>
  <c r="R47" i="30"/>
  <c r="Q47" i="30"/>
  <c r="P47" i="30"/>
  <c r="E47" i="30"/>
  <c r="T47" i="30" s="1"/>
  <c r="S46" i="30"/>
  <c r="R46" i="30"/>
  <c r="Q46" i="30"/>
  <c r="P46" i="30"/>
  <c r="E46" i="30"/>
  <c r="S45" i="30"/>
  <c r="R45" i="30"/>
  <c r="Q45" i="30"/>
  <c r="P45" i="30"/>
  <c r="E45" i="30"/>
  <c r="T45" i="30" s="1"/>
  <c r="S44" i="30"/>
  <c r="R44" i="30"/>
  <c r="Q44" i="30"/>
  <c r="P44" i="30"/>
  <c r="E44" i="30"/>
  <c r="U44" i="30" s="1"/>
  <c r="S43" i="30"/>
  <c r="R43" i="30"/>
  <c r="Q43" i="30"/>
  <c r="P43" i="30"/>
  <c r="E43" i="30"/>
  <c r="U43" i="30" s="1"/>
  <c r="U42" i="30"/>
  <c r="T42" i="30"/>
  <c r="S42" i="30"/>
  <c r="R42" i="30"/>
  <c r="Q42" i="30"/>
  <c r="P42" i="30"/>
  <c r="E42" i="30"/>
  <c r="V40" i="30"/>
  <c r="S40" i="30"/>
  <c r="O40" i="30"/>
  <c r="N40" i="30"/>
  <c r="M40" i="30"/>
  <c r="L40" i="30"/>
  <c r="R40" i="30" s="1"/>
  <c r="K40" i="30"/>
  <c r="J40" i="30"/>
  <c r="I40" i="30"/>
  <c r="Q40" i="30" s="1"/>
  <c r="H40" i="30"/>
  <c r="P40" i="30" s="1"/>
  <c r="G40" i="30"/>
  <c r="F40" i="30"/>
  <c r="C40" i="30"/>
  <c r="B40" i="30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S36" i="30"/>
  <c r="R36" i="30"/>
  <c r="Q36" i="30"/>
  <c r="P36" i="30"/>
  <c r="T36" i="30" s="1"/>
  <c r="E36" i="30"/>
  <c r="S35" i="30"/>
  <c r="R35" i="30"/>
  <c r="Q35" i="30"/>
  <c r="P35" i="30"/>
  <c r="E35" i="30"/>
  <c r="U35" i="30" s="1"/>
  <c r="V33" i="30"/>
  <c r="O33" i="30"/>
  <c r="N33" i="30"/>
  <c r="M33" i="30"/>
  <c r="S33" i="30" s="1"/>
  <c r="L33" i="30"/>
  <c r="R33" i="30" s="1"/>
  <c r="K33" i="30"/>
  <c r="J33" i="30"/>
  <c r="I33" i="30"/>
  <c r="H33" i="30"/>
  <c r="G33" i="30"/>
  <c r="F33" i="30"/>
  <c r="C33" i="30"/>
  <c r="B33" i="30"/>
  <c r="E33" i="30" s="1"/>
  <c r="T32" i="30"/>
  <c r="S32" i="30"/>
  <c r="R32" i="30"/>
  <c r="Q32" i="30"/>
  <c r="P32" i="30"/>
  <c r="E32" i="30"/>
  <c r="V30" i="30"/>
  <c r="R30" i="30"/>
  <c r="O30" i="30"/>
  <c r="N30" i="30"/>
  <c r="M30" i="30"/>
  <c r="S30" i="30" s="1"/>
  <c r="L30" i="30"/>
  <c r="K30" i="30"/>
  <c r="J30" i="30"/>
  <c r="I30" i="30"/>
  <c r="Q30" i="30" s="1"/>
  <c r="H30" i="30"/>
  <c r="P30" i="30" s="1"/>
  <c r="G30" i="30"/>
  <c r="F30" i="30"/>
  <c r="C30" i="30"/>
  <c r="E30" i="30" s="1"/>
  <c r="B30" i="30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S27" i="30"/>
  <c r="R27" i="30"/>
  <c r="Q27" i="30"/>
  <c r="P27" i="30"/>
  <c r="E27" i="30"/>
  <c r="T27" i="30" s="1"/>
  <c r="T26" i="30"/>
  <c r="S26" i="30"/>
  <c r="R26" i="30"/>
  <c r="Q26" i="30"/>
  <c r="P26" i="30"/>
  <c r="E26" i="30"/>
  <c r="U26" i="30" s="1"/>
  <c r="V24" i="30"/>
  <c r="O24" i="30"/>
  <c r="N24" i="30"/>
  <c r="M24" i="30"/>
  <c r="S24" i="30" s="1"/>
  <c r="L24" i="30"/>
  <c r="R24" i="30" s="1"/>
  <c r="K24" i="30"/>
  <c r="J24" i="30"/>
  <c r="I24" i="30"/>
  <c r="H24" i="30"/>
  <c r="G24" i="30"/>
  <c r="F24" i="30"/>
  <c r="C24" i="30"/>
  <c r="E24" i="30" s="1"/>
  <c r="B24" i="30"/>
  <c r="S23" i="30"/>
  <c r="R23" i="30"/>
  <c r="Q23" i="30"/>
  <c r="P23" i="30"/>
  <c r="E23" i="30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S20" i="30"/>
  <c r="R20" i="30"/>
  <c r="Q20" i="30"/>
  <c r="P20" i="30"/>
  <c r="E20" i="30"/>
  <c r="T19" i="30"/>
  <c r="S19" i="30"/>
  <c r="R19" i="30"/>
  <c r="Q19" i="30"/>
  <c r="P19" i="30"/>
  <c r="E19" i="30"/>
  <c r="U19" i="30" s="1"/>
  <c r="U18" i="30"/>
  <c r="T18" i="30"/>
  <c r="S18" i="30"/>
  <c r="R18" i="30"/>
  <c r="Q18" i="30"/>
  <c r="P18" i="30"/>
  <c r="E18" i="30"/>
  <c r="T17" i="30"/>
  <c r="S17" i="30"/>
  <c r="R17" i="30"/>
  <c r="Q17" i="30"/>
  <c r="P17" i="30"/>
  <c r="E17" i="30"/>
  <c r="U17" i="30" s="1"/>
  <c r="V15" i="30"/>
  <c r="R15" i="30"/>
  <c r="O15" i="30"/>
  <c r="N15" i="30"/>
  <c r="M15" i="30"/>
  <c r="S15" i="30" s="1"/>
  <c r="L15" i="30"/>
  <c r="K15" i="30"/>
  <c r="J15" i="30"/>
  <c r="I15" i="30"/>
  <c r="H15" i="30"/>
  <c r="P15" i="30" s="1"/>
  <c r="G15" i="30"/>
  <c r="F15" i="30"/>
  <c r="C15" i="30"/>
  <c r="B15" i="30"/>
  <c r="S14" i="30"/>
  <c r="R14" i="30"/>
  <c r="Q14" i="30"/>
  <c r="P14" i="30"/>
  <c r="E14" i="30"/>
  <c r="U14" i="30" s="1"/>
  <c r="S13" i="30"/>
  <c r="R13" i="30"/>
  <c r="Q13" i="30"/>
  <c r="P13" i="30"/>
  <c r="E13" i="30"/>
  <c r="U13" i="30" s="1"/>
  <c r="S12" i="30"/>
  <c r="R12" i="30"/>
  <c r="Q12" i="30"/>
  <c r="P12" i="30"/>
  <c r="E12" i="30"/>
  <c r="S11" i="30"/>
  <c r="R11" i="30"/>
  <c r="Q11" i="30"/>
  <c r="P11" i="30"/>
  <c r="E11" i="30"/>
  <c r="S10" i="30"/>
  <c r="R10" i="30"/>
  <c r="Q10" i="30"/>
  <c r="P10" i="30"/>
  <c r="E10" i="30"/>
  <c r="S9" i="30"/>
  <c r="R9" i="30"/>
  <c r="Q9" i="30"/>
  <c r="P9" i="30"/>
  <c r="E9" i="30"/>
  <c r="U9" i="30" s="1"/>
  <c r="U94" i="29"/>
  <c r="T94" i="29"/>
  <c r="S94" i="29"/>
  <c r="R94" i="29"/>
  <c r="Q94" i="29"/>
  <c r="P94" i="29"/>
  <c r="E94" i="29"/>
  <c r="U93" i="29"/>
  <c r="T93" i="29"/>
  <c r="S93" i="29"/>
  <c r="R93" i="29"/>
  <c r="Q93" i="29"/>
  <c r="P93" i="29"/>
  <c r="E93" i="29"/>
  <c r="T92" i="29"/>
  <c r="S92" i="29"/>
  <c r="R92" i="29"/>
  <c r="Q92" i="29"/>
  <c r="P92" i="29"/>
  <c r="E92" i="29"/>
  <c r="U92" i="29" s="1"/>
  <c r="S91" i="29"/>
  <c r="R91" i="29"/>
  <c r="Q91" i="29"/>
  <c r="P91" i="29"/>
  <c r="E91" i="29"/>
  <c r="S90" i="29"/>
  <c r="R90" i="29"/>
  <c r="Q90" i="29"/>
  <c r="P90" i="29"/>
  <c r="E90" i="29"/>
  <c r="U89" i="29"/>
  <c r="S89" i="29"/>
  <c r="R89" i="29"/>
  <c r="Q89" i="29"/>
  <c r="P89" i="29"/>
  <c r="E89" i="29"/>
  <c r="T89" i="29" s="1"/>
  <c r="T88" i="29"/>
  <c r="S88" i="29"/>
  <c r="R88" i="29"/>
  <c r="Q88" i="29"/>
  <c r="P88" i="29"/>
  <c r="E88" i="29"/>
  <c r="U88" i="29" s="1"/>
  <c r="S87" i="29"/>
  <c r="R87" i="29"/>
  <c r="Q87" i="29"/>
  <c r="P87" i="29"/>
  <c r="E87" i="29"/>
  <c r="T87" i="29" s="1"/>
  <c r="V73" i="29"/>
  <c r="O73" i="29"/>
  <c r="N73" i="29"/>
  <c r="M73" i="29"/>
  <c r="L73" i="29"/>
  <c r="R73" i="29" s="1"/>
  <c r="K73" i="29"/>
  <c r="J73" i="29"/>
  <c r="I73" i="29"/>
  <c r="H73" i="29"/>
  <c r="G73" i="29"/>
  <c r="F73" i="29"/>
  <c r="C73" i="29"/>
  <c r="B73" i="29"/>
  <c r="V72" i="29"/>
  <c r="O72" i="29"/>
  <c r="N72" i="29"/>
  <c r="R72" i="29" s="1"/>
  <c r="M72" i="29"/>
  <c r="L72" i="29"/>
  <c r="K72" i="29"/>
  <c r="J72" i="29"/>
  <c r="I72" i="29"/>
  <c r="Q72" i="29" s="1"/>
  <c r="H72" i="29"/>
  <c r="P72" i="29" s="1"/>
  <c r="G72" i="29"/>
  <c r="F72" i="29"/>
  <c r="E72" i="29"/>
  <c r="C72" i="29"/>
  <c r="B72" i="29"/>
  <c r="V71" i="29"/>
  <c r="R71" i="29"/>
  <c r="O71" i="29"/>
  <c r="S71" i="29" s="1"/>
  <c r="N71" i="29"/>
  <c r="M71" i="29"/>
  <c r="L71" i="29"/>
  <c r="K71" i="29"/>
  <c r="J71" i="29"/>
  <c r="I71" i="29"/>
  <c r="H71" i="29"/>
  <c r="P71" i="29" s="1"/>
  <c r="G71" i="29"/>
  <c r="F71" i="29"/>
  <c r="C71" i="29"/>
  <c r="B71" i="29"/>
  <c r="S70" i="29"/>
  <c r="R70" i="29"/>
  <c r="Q70" i="29"/>
  <c r="P70" i="29"/>
  <c r="E70" i="29"/>
  <c r="U70" i="29" s="1"/>
  <c r="S69" i="29"/>
  <c r="R69" i="29"/>
  <c r="Q69" i="29"/>
  <c r="P69" i="29"/>
  <c r="E69" i="29"/>
  <c r="T69" i="29" s="1"/>
  <c r="V67" i="29"/>
  <c r="O67" i="29"/>
  <c r="N67" i="29"/>
  <c r="M67" i="29"/>
  <c r="L67" i="29"/>
  <c r="K67" i="29"/>
  <c r="J67" i="29"/>
  <c r="I67" i="29"/>
  <c r="H67" i="29"/>
  <c r="G67" i="29"/>
  <c r="F67" i="29"/>
  <c r="C67" i="29"/>
  <c r="B67" i="29"/>
  <c r="V66" i="29"/>
  <c r="S66" i="29"/>
  <c r="O66" i="29"/>
  <c r="N66" i="29"/>
  <c r="M66" i="29"/>
  <c r="L66" i="29"/>
  <c r="R66" i="29" s="1"/>
  <c r="K66" i="29"/>
  <c r="J66" i="29"/>
  <c r="I66" i="29"/>
  <c r="Q66" i="29" s="1"/>
  <c r="H66" i="29"/>
  <c r="P66" i="29" s="1"/>
  <c r="G66" i="29"/>
  <c r="F66" i="29"/>
  <c r="C66" i="29"/>
  <c r="B66" i="29"/>
  <c r="S65" i="29"/>
  <c r="R65" i="29"/>
  <c r="Q65" i="29"/>
  <c r="P65" i="29"/>
  <c r="E65" i="29"/>
  <c r="T65" i="29" s="1"/>
  <c r="S64" i="29"/>
  <c r="R64" i="29"/>
  <c r="Q64" i="29"/>
  <c r="P64" i="29"/>
  <c r="E64" i="29"/>
  <c r="U64" i="29" s="1"/>
  <c r="S63" i="29"/>
  <c r="R63" i="29"/>
  <c r="Q63" i="29"/>
  <c r="P63" i="29"/>
  <c r="E63" i="29"/>
  <c r="T62" i="29"/>
  <c r="S62" i="29"/>
  <c r="R62" i="29"/>
  <c r="Q62" i="29"/>
  <c r="P62" i="29"/>
  <c r="E62" i="29"/>
  <c r="U62" i="29" s="1"/>
  <c r="U61" i="29"/>
  <c r="T61" i="29"/>
  <c r="S61" i="29"/>
  <c r="R61" i="29"/>
  <c r="Q61" i="29"/>
  <c r="P61" i="29"/>
  <c r="E61" i="29"/>
  <c r="V59" i="29"/>
  <c r="O59" i="29"/>
  <c r="N59" i="29"/>
  <c r="M59" i="29"/>
  <c r="S59" i="29" s="1"/>
  <c r="L59" i="29"/>
  <c r="R59" i="29" s="1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7" i="29"/>
  <c r="S57" i="29"/>
  <c r="R57" i="29"/>
  <c r="Q57" i="29"/>
  <c r="P57" i="29"/>
  <c r="E57" i="29"/>
  <c r="U57" i="29" s="1"/>
  <c r="S56" i="29"/>
  <c r="R56" i="29"/>
  <c r="Q56" i="29"/>
  <c r="P56" i="29"/>
  <c r="E56" i="29"/>
  <c r="T56" i="29" s="1"/>
  <c r="S55" i="29"/>
  <c r="R55" i="29"/>
  <c r="Q55" i="29"/>
  <c r="P55" i="29"/>
  <c r="E55" i="29"/>
  <c r="U55" i="29" s="1"/>
  <c r="V53" i="29"/>
  <c r="O53" i="29"/>
  <c r="N53" i="29"/>
  <c r="M53" i="29"/>
  <c r="S53" i="29" s="1"/>
  <c r="L53" i="29"/>
  <c r="R53" i="29" s="1"/>
  <c r="K53" i="29"/>
  <c r="J53" i="29"/>
  <c r="I53" i="29"/>
  <c r="H53" i="29"/>
  <c r="G53" i="29"/>
  <c r="F53" i="29"/>
  <c r="C53" i="29"/>
  <c r="B53" i="29"/>
  <c r="E53" i="29" s="1"/>
  <c r="U52" i="29"/>
  <c r="S52" i="29"/>
  <c r="R52" i="29"/>
  <c r="Q52" i="29"/>
  <c r="P52" i="29"/>
  <c r="E52" i="29"/>
  <c r="T52" i="29" s="1"/>
  <c r="S51" i="29"/>
  <c r="R51" i="29"/>
  <c r="Q51" i="29"/>
  <c r="P51" i="29"/>
  <c r="E51" i="29"/>
  <c r="U51" i="29" s="1"/>
  <c r="S50" i="29"/>
  <c r="R50" i="29"/>
  <c r="Q50" i="29"/>
  <c r="P50" i="29"/>
  <c r="E50" i="29"/>
  <c r="U49" i="29"/>
  <c r="S49" i="29"/>
  <c r="R49" i="29"/>
  <c r="Q49" i="29"/>
  <c r="P49" i="29"/>
  <c r="E49" i="29"/>
  <c r="T49" i="29" s="1"/>
  <c r="U48" i="29"/>
  <c r="T48" i="29"/>
  <c r="S48" i="29"/>
  <c r="R48" i="29"/>
  <c r="Q48" i="29"/>
  <c r="P48" i="29"/>
  <c r="E48" i="29"/>
  <c r="T47" i="29"/>
  <c r="S47" i="29"/>
  <c r="R47" i="29"/>
  <c r="Q47" i="29"/>
  <c r="P47" i="29"/>
  <c r="E47" i="29"/>
  <c r="U47" i="29" s="1"/>
  <c r="S46" i="29"/>
  <c r="R46" i="29"/>
  <c r="Q46" i="29"/>
  <c r="P46" i="29"/>
  <c r="E46" i="29"/>
  <c r="U46" i="29" s="1"/>
  <c r="S45" i="29"/>
  <c r="R45" i="29"/>
  <c r="Q45" i="29"/>
  <c r="P45" i="29"/>
  <c r="E45" i="29"/>
  <c r="U44" i="29"/>
  <c r="S44" i="29"/>
  <c r="R44" i="29"/>
  <c r="Q44" i="29"/>
  <c r="P44" i="29"/>
  <c r="E44" i="29"/>
  <c r="T44" i="29" s="1"/>
  <c r="S43" i="29"/>
  <c r="R43" i="29"/>
  <c r="Q43" i="29"/>
  <c r="P43" i="29"/>
  <c r="E43" i="29"/>
  <c r="U43" i="29" s="1"/>
  <c r="S42" i="29"/>
  <c r="R42" i="29"/>
  <c r="Q42" i="29"/>
  <c r="P42" i="29"/>
  <c r="E42" i="29"/>
  <c r="U42" i="29" s="1"/>
  <c r="V40" i="29"/>
  <c r="O40" i="29"/>
  <c r="N40" i="29"/>
  <c r="M40" i="29"/>
  <c r="L40" i="29"/>
  <c r="R40" i="29" s="1"/>
  <c r="K40" i="29"/>
  <c r="J40" i="29"/>
  <c r="I40" i="29"/>
  <c r="H40" i="29"/>
  <c r="G40" i="29"/>
  <c r="F40" i="29"/>
  <c r="C40" i="29"/>
  <c r="B40" i="29"/>
  <c r="E40" i="29" s="1"/>
  <c r="U39" i="29"/>
  <c r="S39" i="29"/>
  <c r="R39" i="29"/>
  <c r="Q39" i="29"/>
  <c r="P39" i="29"/>
  <c r="E39" i="29"/>
  <c r="T39" i="29" s="1"/>
  <c r="T38" i="29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U36" i="29" s="1"/>
  <c r="S35" i="29"/>
  <c r="R35" i="29"/>
  <c r="Q35" i="29"/>
  <c r="P35" i="29"/>
  <c r="E35" i="29"/>
  <c r="T35" i="29" s="1"/>
  <c r="V33" i="29"/>
  <c r="R33" i="29"/>
  <c r="O33" i="29"/>
  <c r="S33" i="29" s="1"/>
  <c r="N33" i="29"/>
  <c r="M33" i="29"/>
  <c r="L33" i="29"/>
  <c r="K33" i="29"/>
  <c r="J33" i="29"/>
  <c r="I33" i="29"/>
  <c r="H33" i="29"/>
  <c r="G33" i="29"/>
  <c r="F33" i="29"/>
  <c r="C33" i="29"/>
  <c r="B33" i="29"/>
  <c r="T32" i="29"/>
  <c r="S32" i="29"/>
  <c r="R32" i="29"/>
  <c r="Q32" i="29"/>
  <c r="P32" i="29"/>
  <c r="E32" i="29"/>
  <c r="U32" i="29" s="1"/>
  <c r="V30" i="29"/>
  <c r="R30" i="29"/>
  <c r="O30" i="29"/>
  <c r="N30" i="29"/>
  <c r="M30" i="29"/>
  <c r="S30" i="29" s="1"/>
  <c r="L30" i="29"/>
  <c r="K30" i="29"/>
  <c r="J30" i="29"/>
  <c r="I30" i="29"/>
  <c r="H30" i="29"/>
  <c r="P30" i="29" s="1"/>
  <c r="G30" i="29"/>
  <c r="F30" i="29"/>
  <c r="C30" i="29"/>
  <c r="B30" i="29"/>
  <c r="S29" i="29"/>
  <c r="R29" i="29"/>
  <c r="Q29" i="29"/>
  <c r="P29" i="29"/>
  <c r="E29" i="29"/>
  <c r="T29" i="29" s="1"/>
  <c r="S28" i="29"/>
  <c r="R28" i="29"/>
  <c r="Q28" i="29"/>
  <c r="P28" i="29"/>
  <c r="E28" i="29"/>
  <c r="S27" i="29"/>
  <c r="R27" i="29"/>
  <c r="Q27" i="29"/>
  <c r="P27" i="29"/>
  <c r="E27" i="29"/>
  <c r="T26" i="29"/>
  <c r="S26" i="29"/>
  <c r="R26" i="29"/>
  <c r="Q26" i="29"/>
  <c r="P26" i="29"/>
  <c r="E26" i="29"/>
  <c r="U26" i="29" s="1"/>
  <c r="V24" i="29"/>
  <c r="R24" i="29"/>
  <c r="O24" i="29"/>
  <c r="N24" i="29"/>
  <c r="M24" i="29"/>
  <c r="S24" i="29" s="1"/>
  <c r="L24" i="29"/>
  <c r="K24" i="29"/>
  <c r="J24" i="29"/>
  <c r="I24" i="29"/>
  <c r="H24" i="29"/>
  <c r="G24" i="29"/>
  <c r="F24" i="29"/>
  <c r="E24" i="29"/>
  <c r="C24" i="29"/>
  <c r="B24" i="29"/>
  <c r="S23" i="29"/>
  <c r="R23" i="29"/>
  <c r="Q23" i="29"/>
  <c r="P23" i="29"/>
  <c r="E23" i="29"/>
  <c r="U23" i="29" s="1"/>
  <c r="S22" i="29"/>
  <c r="R22" i="29"/>
  <c r="Q22" i="29"/>
  <c r="P22" i="29"/>
  <c r="E22" i="29"/>
  <c r="U22" i="29" s="1"/>
  <c r="S21" i="29"/>
  <c r="R21" i="29"/>
  <c r="Q21" i="29"/>
  <c r="P21" i="29"/>
  <c r="E21" i="29"/>
  <c r="U20" i="29"/>
  <c r="S20" i="29"/>
  <c r="R20" i="29"/>
  <c r="Q20" i="29"/>
  <c r="P20" i="29"/>
  <c r="E20" i="29"/>
  <c r="T20" i="29" s="1"/>
  <c r="S19" i="29"/>
  <c r="R19" i="29"/>
  <c r="Q19" i="29"/>
  <c r="P19" i="29"/>
  <c r="E19" i="29"/>
  <c r="T19" i="29" s="1"/>
  <c r="S18" i="29"/>
  <c r="R18" i="29"/>
  <c r="Q18" i="29"/>
  <c r="P18" i="29"/>
  <c r="E18" i="29"/>
  <c r="U17" i="29"/>
  <c r="S17" i="29"/>
  <c r="R17" i="29"/>
  <c r="Q17" i="29"/>
  <c r="P17" i="29"/>
  <c r="E17" i="29"/>
  <c r="T17" i="29" s="1"/>
  <c r="V15" i="29"/>
  <c r="S15" i="29"/>
  <c r="O15" i="29"/>
  <c r="N15" i="29"/>
  <c r="M15" i="29"/>
  <c r="L15" i="29"/>
  <c r="K15" i="29"/>
  <c r="J15" i="29"/>
  <c r="I15" i="29"/>
  <c r="Q15" i="29" s="1"/>
  <c r="H15" i="29"/>
  <c r="G15" i="29"/>
  <c r="F15" i="29"/>
  <c r="C15" i="29"/>
  <c r="B15" i="29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S11" i="29"/>
  <c r="R11" i="29"/>
  <c r="Q11" i="29"/>
  <c r="P11" i="29"/>
  <c r="E11" i="29"/>
  <c r="S10" i="29"/>
  <c r="R10" i="29"/>
  <c r="Q10" i="29"/>
  <c r="P10" i="29"/>
  <c r="T10" i="29" s="1"/>
  <c r="E10" i="29"/>
  <c r="S9" i="29"/>
  <c r="R9" i="29"/>
  <c r="Q9" i="29"/>
  <c r="P9" i="29"/>
  <c r="E9" i="29"/>
  <c r="S94" i="28"/>
  <c r="R94" i="28"/>
  <c r="Q94" i="28"/>
  <c r="P94" i="28"/>
  <c r="E94" i="28"/>
  <c r="U93" i="28"/>
  <c r="S93" i="28"/>
  <c r="R93" i="28"/>
  <c r="Q93" i="28"/>
  <c r="P93" i="28"/>
  <c r="E93" i="28"/>
  <c r="T93" i="28" s="1"/>
  <c r="S92" i="28"/>
  <c r="R92" i="28"/>
  <c r="Q92" i="28"/>
  <c r="P92" i="28"/>
  <c r="E92" i="28"/>
  <c r="U92" i="28" s="1"/>
  <c r="S91" i="28"/>
  <c r="R91" i="28"/>
  <c r="Q91" i="28"/>
  <c r="P91" i="28"/>
  <c r="E91" i="28"/>
  <c r="T91" i="28" s="1"/>
  <c r="S90" i="28"/>
  <c r="R90" i="28"/>
  <c r="Q90" i="28"/>
  <c r="P90" i="28"/>
  <c r="E90" i="28"/>
  <c r="S89" i="28"/>
  <c r="R89" i="28"/>
  <c r="Q89" i="28"/>
  <c r="P89" i="28"/>
  <c r="E89" i="28"/>
  <c r="T88" i="28"/>
  <c r="S88" i="28"/>
  <c r="R88" i="28"/>
  <c r="Q88" i="28"/>
  <c r="P88" i="28"/>
  <c r="E88" i="28"/>
  <c r="U88" i="28" s="1"/>
  <c r="S87" i="28"/>
  <c r="R87" i="28"/>
  <c r="Q87" i="28"/>
  <c r="P87" i="28"/>
  <c r="E87" i="28"/>
  <c r="W73" i="28"/>
  <c r="V73" i="28"/>
  <c r="O73" i="28"/>
  <c r="N73" i="28"/>
  <c r="M73" i="28"/>
  <c r="S73" i="28" s="1"/>
  <c r="L73" i="28"/>
  <c r="K73" i="28"/>
  <c r="J73" i="28"/>
  <c r="I73" i="28"/>
  <c r="H73" i="28"/>
  <c r="G73" i="28"/>
  <c r="F73" i="28"/>
  <c r="E73" i="28"/>
  <c r="C73" i="28"/>
  <c r="B73" i="28"/>
  <c r="V72" i="28"/>
  <c r="O72" i="28"/>
  <c r="N72" i="28"/>
  <c r="M72" i="28"/>
  <c r="S72" i="28" s="1"/>
  <c r="L72" i="28"/>
  <c r="R72" i="28" s="1"/>
  <c r="K72" i="28"/>
  <c r="J72" i="28"/>
  <c r="I72" i="28"/>
  <c r="H72" i="28"/>
  <c r="G72" i="28"/>
  <c r="F72" i="28"/>
  <c r="C72" i="28"/>
  <c r="B72" i="28"/>
  <c r="E72" i="28" s="1"/>
  <c r="V71" i="28"/>
  <c r="R71" i="28"/>
  <c r="O71" i="28"/>
  <c r="N71" i="28"/>
  <c r="M71" i="28"/>
  <c r="S71" i="28" s="1"/>
  <c r="L71" i="28"/>
  <c r="K71" i="28"/>
  <c r="J71" i="28"/>
  <c r="I71" i="28"/>
  <c r="H71" i="28"/>
  <c r="G71" i="28"/>
  <c r="F71" i="28"/>
  <c r="C71" i="28"/>
  <c r="B71" i="28"/>
  <c r="E71" i="28" s="1"/>
  <c r="U70" i="28"/>
  <c r="S70" i="28"/>
  <c r="R70" i="28"/>
  <c r="Q70" i="28"/>
  <c r="P70" i="28"/>
  <c r="E70" i="28"/>
  <c r="T70" i="28" s="1"/>
  <c r="S69" i="28"/>
  <c r="R69" i="28"/>
  <c r="Q69" i="28"/>
  <c r="P69" i="28"/>
  <c r="E69" i="28"/>
  <c r="T69" i="28" s="1"/>
  <c r="W67" i="28"/>
  <c r="V67" i="28"/>
  <c r="O67" i="28"/>
  <c r="N67" i="28"/>
  <c r="R67" i="28" s="1"/>
  <c r="M67" i="28"/>
  <c r="S67" i="28" s="1"/>
  <c r="L67" i="28"/>
  <c r="K67" i="28"/>
  <c r="J67" i="28"/>
  <c r="I67" i="28"/>
  <c r="H67" i="28"/>
  <c r="G67" i="28"/>
  <c r="F67" i="28"/>
  <c r="C67" i="28"/>
  <c r="B67" i="28"/>
  <c r="V66" i="28"/>
  <c r="O66" i="28"/>
  <c r="N66" i="28"/>
  <c r="M66" i="28"/>
  <c r="S66" i="28" s="1"/>
  <c r="L66" i="28"/>
  <c r="R66" i="28" s="1"/>
  <c r="K66" i="28"/>
  <c r="J66" i="28"/>
  <c r="I66" i="28"/>
  <c r="H66" i="28"/>
  <c r="G66" i="28"/>
  <c r="F66" i="28"/>
  <c r="C66" i="28"/>
  <c r="B66" i="28"/>
  <c r="E66" i="28" s="1"/>
  <c r="T65" i="28"/>
  <c r="S65" i="28"/>
  <c r="R65" i="28"/>
  <c r="Q65" i="28"/>
  <c r="P65" i="28"/>
  <c r="E65" i="28"/>
  <c r="U65" i="28" s="1"/>
  <c r="S64" i="28"/>
  <c r="R64" i="28"/>
  <c r="Q64" i="28"/>
  <c r="P64" i="28"/>
  <c r="E64" i="28"/>
  <c r="S63" i="28"/>
  <c r="R63" i="28"/>
  <c r="Q63" i="28"/>
  <c r="P63" i="28"/>
  <c r="E63" i="28"/>
  <c r="U62" i="28"/>
  <c r="S62" i="28"/>
  <c r="R62" i="28"/>
  <c r="Q62" i="28"/>
  <c r="P62" i="28"/>
  <c r="E62" i="28"/>
  <c r="T62" i="28" s="1"/>
  <c r="T61" i="28"/>
  <c r="S61" i="28"/>
  <c r="R61" i="28"/>
  <c r="Q61" i="28"/>
  <c r="P61" i="28"/>
  <c r="E61" i="28"/>
  <c r="V59" i="28"/>
  <c r="O59" i="28"/>
  <c r="N59" i="28"/>
  <c r="M59" i="28"/>
  <c r="S59" i="28" s="1"/>
  <c r="L59" i="28"/>
  <c r="R59" i="28" s="1"/>
  <c r="K59" i="28"/>
  <c r="J59" i="28"/>
  <c r="I59" i="28"/>
  <c r="H59" i="28"/>
  <c r="G59" i="28"/>
  <c r="F59" i="28"/>
  <c r="C59" i="28"/>
  <c r="B59" i="28"/>
  <c r="S58" i="28"/>
  <c r="R58" i="28"/>
  <c r="Q58" i="28"/>
  <c r="P58" i="28"/>
  <c r="E58" i="28"/>
  <c r="T58" i="28" s="1"/>
  <c r="S57" i="28"/>
  <c r="R57" i="28"/>
  <c r="Q57" i="28"/>
  <c r="P57" i="28"/>
  <c r="E57" i="28"/>
  <c r="U57" i="28" s="1"/>
  <c r="S56" i="28"/>
  <c r="R56" i="28"/>
  <c r="Q56" i="28"/>
  <c r="P56" i="28"/>
  <c r="E56" i="28"/>
  <c r="T56" i="28" s="1"/>
  <c r="S55" i="28"/>
  <c r="R55" i="28"/>
  <c r="Q55" i="28"/>
  <c r="P55" i="28"/>
  <c r="E55" i="28"/>
  <c r="U55" i="28" s="1"/>
  <c r="W53" i="28"/>
  <c r="V53" i="28"/>
  <c r="O53" i="28"/>
  <c r="N53" i="28"/>
  <c r="M53" i="28"/>
  <c r="S53" i="28" s="1"/>
  <c r="L53" i="28"/>
  <c r="K53" i="28"/>
  <c r="J53" i="28"/>
  <c r="I53" i="28"/>
  <c r="H53" i="28"/>
  <c r="G53" i="28"/>
  <c r="F53" i="28"/>
  <c r="C53" i="28"/>
  <c r="B53" i="28"/>
  <c r="E53" i="28" s="1"/>
  <c r="T52" i="28"/>
  <c r="S52" i="28"/>
  <c r="R52" i="28"/>
  <c r="Q52" i="28"/>
  <c r="P52" i="28"/>
  <c r="E52" i="28"/>
  <c r="U52" i="28" s="1"/>
  <c r="U51" i="28"/>
  <c r="S51" i="28"/>
  <c r="R51" i="28"/>
  <c r="Q51" i="28"/>
  <c r="P51" i="28"/>
  <c r="E51" i="28"/>
  <c r="S50" i="28"/>
  <c r="R50" i="28"/>
  <c r="Q50" i="28"/>
  <c r="P50" i="28"/>
  <c r="E50" i="28"/>
  <c r="U50" i="28" s="1"/>
  <c r="S49" i="28"/>
  <c r="R49" i="28"/>
  <c r="Q49" i="28"/>
  <c r="P49" i="28"/>
  <c r="E49" i="28"/>
  <c r="U49" i="28" s="1"/>
  <c r="S48" i="28"/>
  <c r="R48" i="28"/>
  <c r="Q48" i="28"/>
  <c r="P48" i="28"/>
  <c r="E48" i="28"/>
  <c r="S47" i="28"/>
  <c r="R47" i="28"/>
  <c r="Q47" i="28"/>
  <c r="P47" i="28"/>
  <c r="E47" i="28"/>
  <c r="S46" i="28"/>
  <c r="R46" i="28"/>
  <c r="Q46" i="28"/>
  <c r="P46" i="28"/>
  <c r="E46" i="28"/>
  <c r="T46" i="28" s="1"/>
  <c r="S45" i="28"/>
  <c r="R45" i="28"/>
  <c r="Q45" i="28"/>
  <c r="P45" i="28"/>
  <c r="E45" i="28"/>
  <c r="T45" i="28" s="1"/>
  <c r="S44" i="28"/>
  <c r="R44" i="28"/>
  <c r="Q44" i="28"/>
  <c r="P44" i="28"/>
  <c r="E44" i="28"/>
  <c r="U43" i="28"/>
  <c r="S43" i="28"/>
  <c r="R43" i="28"/>
  <c r="Q43" i="28"/>
  <c r="P43" i="28"/>
  <c r="E43" i="28"/>
  <c r="T43" i="28" s="1"/>
  <c r="T42" i="28"/>
  <c r="S42" i="28"/>
  <c r="R42" i="28"/>
  <c r="Q42" i="28"/>
  <c r="P42" i="28"/>
  <c r="E42" i="28"/>
  <c r="U42" i="28" s="1"/>
  <c r="V40" i="28"/>
  <c r="R40" i="28"/>
  <c r="O40" i="28"/>
  <c r="N40" i="28"/>
  <c r="M40" i="28"/>
  <c r="S40" i="28" s="1"/>
  <c r="L40" i="28"/>
  <c r="K40" i="28"/>
  <c r="J40" i="28"/>
  <c r="I40" i="28"/>
  <c r="H40" i="28"/>
  <c r="P40" i="28" s="1"/>
  <c r="G40" i="28"/>
  <c r="F40" i="28"/>
  <c r="C40" i="28"/>
  <c r="B40" i="28"/>
  <c r="S39" i="28"/>
  <c r="R39" i="28"/>
  <c r="Q39" i="28"/>
  <c r="P39" i="28"/>
  <c r="E39" i="28"/>
  <c r="T39" i="28" s="1"/>
  <c r="S38" i="28"/>
  <c r="R38" i="28"/>
  <c r="Q38" i="28"/>
  <c r="P38" i="28"/>
  <c r="E38" i="28"/>
  <c r="S37" i="28"/>
  <c r="R37" i="28"/>
  <c r="Q37" i="28"/>
  <c r="P37" i="28"/>
  <c r="E37" i="28"/>
  <c r="S36" i="28"/>
  <c r="R36" i="28"/>
  <c r="Q36" i="28"/>
  <c r="P36" i="28"/>
  <c r="E36" i="28"/>
  <c r="U36" i="28" s="1"/>
  <c r="S35" i="28"/>
  <c r="R35" i="28"/>
  <c r="Q35" i="28"/>
  <c r="P35" i="28"/>
  <c r="E35" i="28"/>
  <c r="V33" i="28"/>
  <c r="O33" i="28"/>
  <c r="N33" i="28"/>
  <c r="M33" i="28"/>
  <c r="S33" i="28" s="1"/>
  <c r="L33" i="28"/>
  <c r="K33" i="28"/>
  <c r="J33" i="28"/>
  <c r="I33" i="28"/>
  <c r="H33" i="28"/>
  <c r="G33" i="28"/>
  <c r="F33" i="28"/>
  <c r="C33" i="28"/>
  <c r="B33" i="28"/>
  <c r="E33" i="28" s="1"/>
  <c r="S32" i="28"/>
  <c r="R32" i="28"/>
  <c r="Q32" i="28"/>
  <c r="P32" i="28"/>
  <c r="E32" i="28"/>
  <c r="V30" i="28"/>
  <c r="O30" i="28"/>
  <c r="N30" i="28"/>
  <c r="R30" i="28" s="1"/>
  <c r="M30" i="28"/>
  <c r="S30" i="28" s="1"/>
  <c r="L30" i="28"/>
  <c r="K30" i="28"/>
  <c r="J30" i="28"/>
  <c r="I30" i="28"/>
  <c r="Q30" i="28" s="1"/>
  <c r="H30" i="28"/>
  <c r="G30" i="28"/>
  <c r="F30" i="28"/>
  <c r="E30" i="28"/>
  <c r="C30" i="28"/>
  <c r="B30" i="28"/>
  <c r="S29" i="28"/>
  <c r="R29" i="28"/>
  <c r="Q29" i="28"/>
  <c r="U29" i="28" s="1"/>
  <c r="P29" i="28"/>
  <c r="E29" i="28"/>
  <c r="T29" i="28" s="1"/>
  <c r="S28" i="28"/>
  <c r="R28" i="28"/>
  <c r="Q28" i="28"/>
  <c r="P28" i="28"/>
  <c r="E28" i="28"/>
  <c r="U28" i="28" s="1"/>
  <c r="S27" i="28"/>
  <c r="R27" i="28"/>
  <c r="Q27" i="28"/>
  <c r="P27" i="28"/>
  <c r="E27" i="28"/>
  <c r="S26" i="28"/>
  <c r="R26" i="28"/>
  <c r="Q26" i="28"/>
  <c r="P26" i="28"/>
  <c r="E26" i="28"/>
  <c r="T26" i="28" s="1"/>
  <c r="V24" i="28"/>
  <c r="S24" i="28"/>
  <c r="O24" i="28"/>
  <c r="N24" i="28"/>
  <c r="M24" i="28"/>
  <c r="L24" i="28"/>
  <c r="R24" i="28" s="1"/>
  <c r="K24" i="28"/>
  <c r="J24" i="28"/>
  <c r="I24" i="28"/>
  <c r="H24" i="28"/>
  <c r="G24" i="28"/>
  <c r="F24" i="28"/>
  <c r="C24" i="28"/>
  <c r="B24" i="28"/>
  <c r="E24" i="28" s="1"/>
  <c r="S23" i="28"/>
  <c r="R23" i="28"/>
  <c r="Q23" i="28"/>
  <c r="P23" i="28"/>
  <c r="E23" i="28"/>
  <c r="S22" i="28"/>
  <c r="R22" i="28"/>
  <c r="Q22" i="28"/>
  <c r="P22" i="28"/>
  <c r="E22" i="28"/>
  <c r="T22" i="28" s="1"/>
  <c r="S21" i="28"/>
  <c r="R21" i="28"/>
  <c r="Q21" i="28"/>
  <c r="P21" i="28"/>
  <c r="E21" i="28"/>
  <c r="T20" i="28"/>
  <c r="S20" i="28"/>
  <c r="R20" i="28"/>
  <c r="Q20" i="28"/>
  <c r="P20" i="28"/>
  <c r="E20" i="28"/>
  <c r="U20" i="28" s="1"/>
  <c r="U19" i="28"/>
  <c r="S19" i="28"/>
  <c r="R19" i="28"/>
  <c r="Q19" i="28"/>
  <c r="P19" i="28"/>
  <c r="E19" i="28"/>
  <c r="S18" i="28"/>
  <c r="R18" i="28"/>
  <c r="Q18" i="28"/>
  <c r="P18" i="28"/>
  <c r="E18" i="28"/>
  <c r="U18" i="28" s="1"/>
  <c r="S17" i="28"/>
  <c r="R17" i="28"/>
  <c r="Q17" i="28"/>
  <c r="P17" i="28"/>
  <c r="E17" i="28"/>
  <c r="U17" i="28" s="1"/>
  <c r="V15" i="28"/>
  <c r="O15" i="28"/>
  <c r="N15" i="28"/>
  <c r="M15" i="28"/>
  <c r="S15" i="28" s="1"/>
  <c r="L15" i="28"/>
  <c r="K15" i="28"/>
  <c r="J15" i="28"/>
  <c r="I15" i="28"/>
  <c r="H15" i="28"/>
  <c r="G15" i="28"/>
  <c r="F15" i="28"/>
  <c r="C15" i="28"/>
  <c r="B15" i="28"/>
  <c r="S14" i="28"/>
  <c r="R14" i="28"/>
  <c r="Q14" i="28"/>
  <c r="P14" i="28"/>
  <c r="E14" i="28"/>
  <c r="S13" i="28"/>
  <c r="R13" i="28"/>
  <c r="Q13" i="28"/>
  <c r="P13" i="28"/>
  <c r="E13" i="28"/>
  <c r="S12" i="28"/>
  <c r="R12" i="28"/>
  <c r="Q12" i="28"/>
  <c r="P12" i="28"/>
  <c r="E12" i="28"/>
  <c r="U12" i="28" s="1"/>
  <c r="S11" i="28"/>
  <c r="R11" i="28"/>
  <c r="Q11" i="28"/>
  <c r="P11" i="28"/>
  <c r="E11" i="28"/>
  <c r="S10" i="28"/>
  <c r="R10" i="28"/>
  <c r="Q10" i="28"/>
  <c r="U10" i="28" s="1"/>
  <c r="P10" i="28"/>
  <c r="E10" i="28"/>
  <c r="T10" i="28" s="1"/>
  <c r="U9" i="28"/>
  <c r="S9" i="28"/>
  <c r="R9" i="28"/>
  <c r="Q9" i="28"/>
  <c r="P9" i="28"/>
  <c r="E9" i="28"/>
  <c r="S94" i="27"/>
  <c r="R94" i="27"/>
  <c r="Q94" i="27"/>
  <c r="P94" i="27"/>
  <c r="E94" i="27"/>
  <c r="S93" i="27"/>
  <c r="R93" i="27"/>
  <c r="Q93" i="27"/>
  <c r="P93" i="27"/>
  <c r="E93" i="27"/>
  <c r="U92" i="27"/>
  <c r="T92" i="27"/>
  <c r="S92" i="27"/>
  <c r="R92" i="27"/>
  <c r="Q92" i="27"/>
  <c r="P92" i="27"/>
  <c r="E92" i="27"/>
  <c r="U91" i="27"/>
  <c r="T91" i="27"/>
  <c r="S91" i="27"/>
  <c r="R91" i="27"/>
  <c r="Q91" i="27"/>
  <c r="P91" i="27"/>
  <c r="E91" i="27"/>
  <c r="S90" i="27"/>
  <c r="R90" i="27"/>
  <c r="Q90" i="27"/>
  <c r="P90" i="27"/>
  <c r="E90" i="27"/>
  <c r="U90" i="27" s="1"/>
  <c r="S89" i="27"/>
  <c r="R89" i="27"/>
  <c r="Q89" i="27"/>
  <c r="P89" i="27"/>
  <c r="E89" i="27"/>
  <c r="U88" i="27"/>
  <c r="S88" i="27"/>
  <c r="R88" i="27"/>
  <c r="Q88" i="27"/>
  <c r="P88" i="27"/>
  <c r="E88" i="27"/>
  <c r="T88" i="27" s="1"/>
  <c r="S87" i="27"/>
  <c r="R87" i="27"/>
  <c r="Q87" i="27"/>
  <c r="P87" i="27"/>
  <c r="E87" i="27"/>
  <c r="T87" i="27" s="1"/>
  <c r="V73" i="27"/>
  <c r="O73" i="27"/>
  <c r="N73" i="27"/>
  <c r="M73" i="27"/>
  <c r="S73" i="27" s="1"/>
  <c r="L73" i="27"/>
  <c r="K73" i="27"/>
  <c r="J73" i="27"/>
  <c r="I73" i="27"/>
  <c r="H73" i="27"/>
  <c r="G73" i="27"/>
  <c r="F73" i="27"/>
  <c r="C73" i="27"/>
  <c r="B73" i="27"/>
  <c r="V72" i="27"/>
  <c r="O72" i="27"/>
  <c r="N72" i="27"/>
  <c r="M72" i="27"/>
  <c r="S72" i="27" s="1"/>
  <c r="L72" i="27"/>
  <c r="K72" i="27"/>
  <c r="J72" i="27"/>
  <c r="I72" i="27"/>
  <c r="H72" i="27"/>
  <c r="G72" i="27"/>
  <c r="F72" i="27"/>
  <c r="E72" i="27"/>
  <c r="C72" i="27"/>
  <c r="B72" i="27"/>
  <c r="V71" i="27"/>
  <c r="S71" i="27"/>
  <c r="R71" i="27"/>
  <c r="O71" i="27"/>
  <c r="N71" i="27"/>
  <c r="M71" i="27"/>
  <c r="L71" i="27"/>
  <c r="K71" i="27"/>
  <c r="J71" i="27"/>
  <c r="I71" i="27"/>
  <c r="Q71" i="27" s="1"/>
  <c r="H71" i="27"/>
  <c r="G71" i="27"/>
  <c r="F71" i="27"/>
  <c r="C71" i="27"/>
  <c r="B71" i="27"/>
  <c r="T70" i="27"/>
  <c r="S70" i="27"/>
  <c r="R70" i="27"/>
  <c r="Q70" i="27"/>
  <c r="P70" i="27"/>
  <c r="E70" i="27"/>
  <c r="U70" i="27" s="1"/>
  <c r="S69" i="27"/>
  <c r="R69" i="27"/>
  <c r="Q69" i="27"/>
  <c r="U69" i="27" s="1"/>
  <c r="P69" i="27"/>
  <c r="E69" i="27"/>
  <c r="T69" i="27" s="1"/>
  <c r="V67" i="27"/>
  <c r="O67" i="27"/>
  <c r="N67" i="27"/>
  <c r="M67" i="27"/>
  <c r="L67" i="27"/>
  <c r="R67" i="27" s="1"/>
  <c r="K67" i="27"/>
  <c r="J67" i="27"/>
  <c r="I67" i="27"/>
  <c r="H67" i="27"/>
  <c r="G67" i="27"/>
  <c r="F67" i="27"/>
  <c r="C67" i="27"/>
  <c r="B67" i="27"/>
  <c r="V66" i="27"/>
  <c r="S66" i="27"/>
  <c r="O66" i="27"/>
  <c r="N66" i="27"/>
  <c r="M66" i="27"/>
  <c r="L66" i="27"/>
  <c r="R66" i="27" s="1"/>
  <c r="K66" i="27"/>
  <c r="J66" i="27"/>
  <c r="I66" i="27"/>
  <c r="Q66" i="27" s="1"/>
  <c r="H66" i="27"/>
  <c r="G66" i="27"/>
  <c r="F66" i="27"/>
  <c r="C66" i="27"/>
  <c r="B66" i="27"/>
  <c r="E66" i="27" s="1"/>
  <c r="S65" i="27"/>
  <c r="R65" i="27"/>
  <c r="Q65" i="27"/>
  <c r="P65" i="27"/>
  <c r="E65" i="27"/>
  <c r="U65" i="27" s="1"/>
  <c r="S64" i="27"/>
  <c r="R64" i="27"/>
  <c r="Q64" i="27"/>
  <c r="P64" i="27"/>
  <c r="E64" i="27"/>
  <c r="T64" i="27" s="1"/>
  <c r="S63" i="27"/>
  <c r="R63" i="27"/>
  <c r="Q63" i="27"/>
  <c r="P63" i="27"/>
  <c r="E63" i="27"/>
  <c r="S62" i="27"/>
  <c r="R62" i="27"/>
  <c r="Q62" i="27"/>
  <c r="P62" i="27"/>
  <c r="E62" i="27"/>
  <c r="S61" i="27"/>
  <c r="R61" i="27"/>
  <c r="Q61" i="27"/>
  <c r="P61" i="27"/>
  <c r="E61" i="27"/>
  <c r="U61" i="27" s="1"/>
  <c r="V59" i="27"/>
  <c r="O59" i="27"/>
  <c r="N59" i="27"/>
  <c r="M59" i="27"/>
  <c r="S59" i="27" s="1"/>
  <c r="L59" i="27"/>
  <c r="R59" i="27" s="1"/>
  <c r="K59" i="27"/>
  <c r="J59" i="27"/>
  <c r="I59" i="27"/>
  <c r="H59" i="27"/>
  <c r="G59" i="27"/>
  <c r="F59" i="27"/>
  <c r="C59" i="27"/>
  <c r="B59" i="27"/>
  <c r="S58" i="27"/>
  <c r="R58" i="27"/>
  <c r="Q58" i="27"/>
  <c r="P58" i="27"/>
  <c r="E58" i="27"/>
  <c r="S57" i="27"/>
  <c r="R57" i="27"/>
  <c r="Q57" i="27"/>
  <c r="P57" i="27"/>
  <c r="E57" i="27"/>
  <c r="S56" i="27"/>
  <c r="R56" i="27"/>
  <c r="Q56" i="27"/>
  <c r="P56" i="27"/>
  <c r="E56" i="27"/>
  <c r="S55" i="27"/>
  <c r="R55" i="27"/>
  <c r="Q55" i="27"/>
  <c r="P55" i="27"/>
  <c r="E55" i="27"/>
  <c r="U55" i="27" s="1"/>
  <c r="V53" i="27"/>
  <c r="O53" i="27"/>
  <c r="N53" i="27"/>
  <c r="M53" i="27"/>
  <c r="S53" i="27" s="1"/>
  <c r="L53" i="27"/>
  <c r="R53" i="27" s="1"/>
  <c r="K53" i="27"/>
  <c r="J53" i="27"/>
  <c r="I53" i="27"/>
  <c r="H53" i="27"/>
  <c r="G53" i="27"/>
  <c r="F53" i="27"/>
  <c r="C53" i="27"/>
  <c r="B53" i="27"/>
  <c r="E53" i="27" s="1"/>
  <c r="S52" i="27"/>
  <c r="R52" i="27"/>
  <c r="Q52" i="27"/>
  <c r="P52" i="27"/>
  <c r="E52" i="27"/>
  <c r="S51" i="27"/>
  <c r="R51" i="27"/>
  <c r="Q51" i="27"/>
  <c r="P51" i="27"/>
  <c r="E51" i="27"/>
  <c r="U51" i="27" s="1"/>
  <c r="S50" i="27"/>
  <c r="R50" i="27"/>
  <c r="Q50" i="27"/>
  <c r="P50" i="27"/>
  <c r="E50" i="27"/>
  <c r="S49" i="27"/>
  <c r="R49" i="27"/>
  <c r="Q49" i="27"/>
  <c r="P49" i="27"/>
  <c r="E49" i="27"/>
  <c r="U49" i="27" s="1"/>
  <c r="S48" i="27"/>
  <c r="R48" i="27"/>
  <c r="Q48" i="27"/>
  <c r="P48" i="27"/>
  <c r="E48" i="27"/>
  <c r="T48" i="27" s="1"/>
  <c r="S47" i="27"/>
  <c r="R47" i="27"/>
  <c r="Q47" i="27"/>
  <c r="P47" i="27"/>
  <c r="E47" i="27"/>
  <c r="U47" i="27" s="1"/>
  <c r="S46" i="27"/>
  <c r="R46" i="27"/>
  <c r="Q46" i="27"/>
  <c r="P46" i="27"/>
  <c r="E46" i="27"/>
  <c r="S45" i="27"/>
  <c r="R45" i="27"/>
  <c r="Q45" i="27"/>
  <c r="P45" i="27"/>
  <c r="E45" i="27"/>
  <c r="S44" i="27"/>
  <c r="R44" i="27"/>
  <c r="Q44" i="27"/>
  <c r="P44" i="27"/>
  <c r="E44" i="27"/>
  <c r="S43" i="27"/>
  <c r="R43" i="27"/>
  <c r="Q43" i="27"/>
  <c r="P43" i="27"/>
  <c r="E43" i="27"/>
  <c r="U43" i="27" s="1"/>
  <c r="S42" i="27"/>
  <c r="R42" i="27"/>
  <c r="Q42" i="27"/>
  <c r="P42" i="27"/>
  <c r="E42" i="27"/>
  <c r="V40" i="27"/>
  <c r="R40" i="27"/>
  <c r="O40" i="27"/>
  <c r="N40" i="27"/>
  <c r="M40" i="27"/>
  <c r="S40" i="27" s="1"/>
  <c r="L40" i="27"/>
  <c r="K40" i="27"/>
  <c r="J40" i="27"/>
  <c r="I40" i="27"/>
  <c r="H40" i="27"/>
  <c r="G40" i="27"/>
  <c r="F40" i="27"/>
  <c r="C40" i="27"/>
  <c r="B40" i="27"/>
  <c r="E40" i="27" s="1"/>
  <c r="U39" i="27"/>
  <c r="T39" i="27"/>
  <c r="S39" i="27"/>
  <c r="R39" i="27"/>
  <c r="Q39" i="27"/>
  <c r="P39" i="27"/>
  <c r="E39" i="27"/>
  <c r="S38" i="27"/>
  <c r="R38" i="27"/>
  <c r="Q38" i="27"/>
  <c r="P38" i="27"/>
  <c r="E38" i="27"/>
  <c r="S37" i="27"/>
  <c r="R37" i="27"/>
  <c r="Q37" i="27"/>
  <c r="P37" i="27"/>
  <c r="E37" i="27"/>
  <c r="U37" i="27" s="1"/>
  <c r="U36" i="27"/>
  <c r="S36" i="27"/>
  <c r="R36" i="27"/>
  <c r="Q36" i="27"/>
  <c r="P36" i="27"/>
  <c r="E36" i="27"/>
  <c r="T36" i="27" s="1"/>
  <c r="U35" i="27"/>
  <c r="T35" i="27"/>
  <c r="S35" i="27"/>
  <c r="R35" i="27"/>
  <c r="Q35" i="27"/>
  <c r="P35" i="27"/>
  <c r="E35" i="27"/>
  <c r="V33" i="27"/>
  <c r="S33" i="27"/>
  <c r="R33" i="27"/>
  <c r="O33" i="27"/>
  <c r="N33" i="27"/>
  <c r="M33" i="27"/>
  <c r="L33" i="27"/>
  <c r="K33" i="27"/>
  <c r="J33" i="27"/>
  <c r="I33" i="27"/>
  <c r="H33" i="27"/>
  <c r="P33" i="27" s="1"/>
  <c r="G33" i="27"/>
  <c r="F33" i="27"/>
  <c r="C33" i="27"/>
  <c r="B33" i="27"/>
  <c r="E33" i="27" s="1"/>
  <c r="S32" i="27"/>
  <c r="R32" i="27"/>
  <c r="Q32" i="27"/>
  <c r="P32" i="27"/>
  <c r="E32" i="27"/>
  <c r="U32" i="27" s="1"/>
  <c r="V30" i="27"/>
  <c r="O30" i="27"/>
  <c r="N30" i="27"/>
  <c r="M30" i="27"/>
  <c r="S30" i="27" s="1"/>
  <c r="L30" i="27"/>
  <c r="R30" i="27" s="1"/>
  <c r="K30" i="27"/>
  <c r="J30" i="27"/>
  <c r="I30" i="27"/>
  <c r="H30" i="27"/>
  <c r="G30" i="27"/>
  <c r="F30" i="27"/>
  <c r="C30" i="27"/>
  <c r="B30" i="27"/>
  <c r="S29" i="27"/>
  <c r="R29" i="27"/>
  <c r="Q29" i="27"/>
  <c r="P29" i="27"/>
  <c r="E29" i="27"/>
  <c r="U29" i="27" s="1"/>
  <c r="S28" i="27"/>
  <c r="R28" i="27"/>
  <c r="Q28" i="27"/>
  <c r="P28" i="27"/>
  <c r="E28" i="27"/>
  <c r="T28" i="27" s="1"/>
  <c r="S27" i="27"/>
  <c r="R27" i="27"/>
  <c r="Q27" i="27"/>
  <c r="P27" i="27"/>
  <c r="E27" i="27"/>
  <c r="U27" i="27" s="1"/>
  <c r="S26" i="27"/>
  <c r="R26" i="27"/>
  <c r="Q26" i="27"/>
  <c r="P26" i="27"/>
  <c r="E26" i="27"/>
  <c r="U26" i="27" s="1"/>
  <c r="V24" i="27"/>
  <c r="O24" i="27"/>
  <c r="N24" i="27"/>
  <c r="M24" i="27"/>
  <c r="S24" i="27" s="1"/>
  <c r="L24" i="27"/>
  <c r="R24" i="27" s="1"/>
  <c r="K24" i="27"/>
  <c r="J24" i="27"/>
  <c r="I24" i="27"/>
  <c r="H24" i="27"/>
  <c r="G24" i="27"/>
  <c r="F24" i="27"/>
  <c r="C24" i="27"/>
  <c r="B24" i="27"/>
  <c r="E24" i="27" s="1"/>
  <c r="S23" i="27"/>
  <c r="R23" i="27"/>
  <c r="Q23" i="27"/>
  <c r="P23" i="27"/>
  <c r="E23" i="27"/>
  <c r="U22" i="27"/>
  <c r="T22" i="27"/>
  <c r="S22" i="27"/>
  <c r="R22" i="27"/>
  <c r="Q22" i="27"/>
  <c r="P22" i="27"/>
  <c r="E22" i="27"/>
  <c r="S21" i="27"/>
  <c r="R21" i="27"/>
  <c r="Q21" i="27"/>
  <c r="P21" i="27"/>
  <c r="E21" i="27"/>
  <c r="U21" i="27" s="1"/>
  <c r="S20" i="27"/>
  <c r="R20" i="27"/>
  <c r="Q20" i="27"/>
  <c r="P20" i="27"/>
  <c r="E20" i="27"/>
  <c r="S19" i="27"/>
  <c r="R19" i="27"/>
  <c r="Q19" i="27"/>
  <c r="P19" i="27"/>
  <c r="E19" i="27"/>
  <c r="U18" i="27"/>
  <c r="T18" i="27"/>
  <c r="S18" i="27"/>
  <c r="R18" i="27"/>
  <c r="Q18" i="27"/>
  <c r="P18" i="27"/>
  <c r="E18" i="27"/>
  <c r="S17" i="27"/>
  <c r="R17" i="27"/>
  <c r="Q17" i="27"/>
  <c r="P17" i="27"/>
  <c r="E17" i="27"/>
  <c r="V15" i="27"/>
  <c r="O15" i="27"/>
  <c r="N15" i="27"/>
  <c r="M15" i="27"/>
  <c r="S15" i="27" s="1"/>
  <c r="L15" i="27"/>
  <c r="R15" i="27" s="1"/>
  <c r="K15" i="27"/>
  <c r="J15" i="27"/>
  <c r="I15" i="27"/>
  <c r="H15" i="27"/>
  <c r="G15" i="27"/>
  <c r="F15" i="27"/>
  <c r="C15" i="27"/>
  <c r="E15" i="27" s="1"/>
  <c r="B15" i="27"/>
  <c r="S14" i="27"/>
  <c r="R14" i="27"/>
  <c r="Q14" i="27"/>
  <c r="P14" i="27"/>
  <c r="E14" i="27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T12" i="27" s="1"/>
  <c r="S11" i="27"/>
  <c r="R11" i="27"/>
  <c r="Q11" i="27"/>
  <c r="P11" i="27"/>
  <c r="E11" i="27"/>
  <c r="U11" i="27" s="1"/>
  <c r="S10" i="27"/>
  <c r="R10" i="27"/>
  <c r="Q10" i="27"/>
  <c r="P10" i="27"/>
  <c r="E10" i="27"/>
  <c r="S9" i="27"/>
  <c r="R9" i="27"/>
  <c r="Q9" i="27"/>
  <c r="P9" i="27"/>
  <c r="E9" i="27"/>
  <c r="S94" i="26"/>
  <c r="R94" i="26"/>
  <c r="Q94" i="26"/>
  <c r="P94" i="26"/>
  <c r="E94" i="26"/>
  <c r="S93" i="26"/>
  <c r="R93" i="26"/>
  <c r="Q93" i="26"/>
  <c r="P93" i="26"/>
  <c r="E93" i="26"/>
  <c r="S92" i="26"/>
  <c r="R92" i="26"/>
  <c r="Q92" i="26"/>
  <c r="P92" i="26"/>
  <c r="E92" i="26"/>
  <c r="S91" i="26"/>
  <c r="R91" i="26"/>
  <c r="Q91" i="26"/>
  <c r="P91" i="26"/>
  <c r="E91" i="26"/>
  <c r="S90" i="26"/>
  <c r="R90" i="26"/>
  <c r="Q90" i="26"/>
  <c r="P90" i="26"/>
  <c r="E90" i="26"/>
  <c r="T90" i="26" s="1"/>
  <c r="S89" i="26"/>
  <c r="R89" i="26"/>
  <c r="Q89" i="26"/>
  <c r="P89" i="26"/>
  <c r="E89" i="26"/>
  <c r="S88" i="26"/>
  <c r="R88" i="26"/>
  <c r="Q88" i="26"/>
  <c r="P88" i="26"/>
  <c r="E88" i="26"/>
  <c r="T87" i="26"/>
  <c r="S87" i="26"/>
  <c r="R87" i="26"/>
  <c r="Q87" i="26"/>
  <c r="P87" i="26"/>
  <c r="E87" i="26"/>
  <c r="U87" i="26" s="1"/>
  <c r="V73" i="26"/>
  <c r="O73" i="26"/>
  <c r="N73" i="26"/>
  <c r="R73" i="26" s="1"/>
  <c r="M73" i="26"/>
  <c r="S73" i="26" s="1"/>
  <c r="L73" i="26"/>
  <c r="K73" i="26"/>
  <c r="J73" i="26"/>
  <c r="I73" i="26"/>
  <c r="H73" i="26"/>
  <c r="G73" i="26"/>
  <c r="F73" i="26"/>
  <c r="C73" i="26"/>
  <c r="B73" i="26"/>
  <c r="V72" i="26"/>
  <c r="O72" i="26"/>
  <c r="N72" i="26"/>
  <c r="M72" i="26"/>
  <c r="S72" i="26" s="1"/>
  <c r="L72" i="26"/>
  <c r="R72" i="26" s="1"/>
  <c r="K72" i="26"/>
  <c r="J72" i="26"/>
  <c r="I72" i="26"/>
  <c r="H72" i="26"/>
  <c r="G72" i="26"/>
  <c r="F72" i="26"/>
  <c r="C72" i="26"/>
  <c r="B72" i="26"/>
  <c r="V71" i="26"/>
  <c r="O71" i="26"/>
  <c r="N71" i="26"/>
  <c r="R71" i="26" s="1"/>
  <c r="M71" i="26"/>
  <c r="S71" i="26" s="1"/>
  <c r="L71" i="26"/>
  <c r="K71" i="26"/>
  <c r="J71" i="26"/>
  <c r="I71" i="26"/>
  <c r="H71" i="26"/>
  <c r="G71" i="26"/>
  <c r="F71" i="26"/>
  <c r="C71" i="26"/>
  <c r="B71" i="26"/>
  <c r="E71" i="26" s="1"/>
  <c r="U70" i="26"/>
  <c r="T70" i="26"/>
  <c r="S70" i="26"/>
  <c r="R70" i="26"/>
  <c r="Q70" i="26"/>
  <c r="P70" i="26"/>
  <c r="E70" i="26"/>
  <c r="S69" i="26"/>
  <c r="R69" i="26"/>
  <c r="Q69" i="26"/>
  <c r="P69" i="26"/>
  <c r="E69" i="26"/>
  <c r="V67" i="26"/>
  <c r="O67" i="26"/>
  <c r="N67" i="26"/>
  <c r="M67" i="26"/>
  <c r="S67" i="26" s="1"/>
  <c r="L67" i="26"/>
  <c r="K67" i="26"/>
  <c r="J67" i="26"/>
  <c r="I67" i="26"/>
  <c r="H67" i="26"/>
  <c r="G67" i="26"/>
  <c r="F67" i="26"/>
  <c r="C67" i="26"/>
  <c r="E67" i="26" s="1"/>
  <c r="B67" i="26"/>
  <c r="V66" i="26"/>
  <c r="S66" i="26"/>
  <c r="O66" i="26"/>
  <c r="N66" i="26"/>
  <c r="M66" i="26"/>
  <c r="L66" i="26"/>
  <c r="R66" i="26" s="1"/>
  <c r="K66" i="26"/>
  <c r="J66" i="26"/>
  <c r="I66" i="26"/>
  <c r="H66" i="26"/>
  <c r="G66" i="26"/>
  <c r="F66" i="26"/>
  <c r="C66" i="26"/>
  <c r="B66" i="26"/>
  <c r="S65" i="26"/>
  <c r="R65" i="26"/>
  <c r="Q65" i="26"/>
  <c r="P65" i="26"/>
  <c r="E65" i="26"/>
  <c r="S64" i="26"/>
  <c r="R64" i="26"/>
  <c r="Q64" i="26"/>
  <c r="P64" i="26"/>
  <c r="E64" i="26"/>
  <c r="U64" i="26" s="1"/>
  <c r="S63" i="26"/>
  <c r="R63" i="26"/>
  <c r="Q63" i="26"/>
  <c r="P63" i="26"/>
  <c r="E63" i="26"/>
  <c r="U63" i="26" s="1"/>
  <c r="S62" i="26"/>
  <c r="R62" i="26"/>
  <c r="Q62" i="26"/>
  <c r="P62" i="26"/>
  <c r="E62" i="26"/>
  <c r="S61" i="26"/>
  <c r="R61" i="26"/>
  <c r="Q61" i="26"/>
  <c r="P61" i="26"/>
  <c r="E61" i="26"/>
  <c r="V59" i="26"/>
  <c r="O59" i="26"/>
  <c r="N59" i="26"/>
  <c r="M59" i="26"/>
  <c r="S59" i="26" s="1"/>
  <c r="L59" i="26"/>
  <c r="R59" i="26" s="1"/>
  <c r="K59" i="26"/>
  <c r="J59" i="26"/>
  <c r="I59" i="26"/>
  <c r="H59" i="26"/>
  <c r="G59" i="26"/>
  <c r="F59" i="26"/>
  <c r="E59" i="26"/>
  <c r="C59" i="26"/>
  <c r="B59" i="26"/>
  <c r="S58" i="26"/>
  <c r="R58" i="26"/>
  <c r="Q58" i="26"/>
  <c r="P58" i="26"/>
  <c r="E58" i="26"/>
  <c r="S57" i="26"/>
  <c r="R57" i="26"/>
  <c r="Q57" i="26"/>
  <c r="P57" i="26"/>
  <c r="E57" i="26"/>
  <c r="T57" i="26" s="1"/>
  <c r="T56" i="26"/>
  <c r="S56" i="26"/>
  <c r="R56" i="26"/>
  <c r="Q56" i="26"/>
  <c r="P56" i="26"/>
  <c r="E56" i="26"/>
  <c r="U56" i="26" s="1"/>
  <c r="S55" i="26"/>
  <c r="R55" i="26"/>
  <c r="Q55" i="26"/>
  <c r="P55" i="26"/>
  <c r="E55" i="26"/>
  <c r="U55" i="26" s="1"/>
  <c r="V53" i="26"/>
  <c r="O53" i="26"/>
  <c r="N53" i="26"/>
  <c r="M53" i="26"/>
  <c r="L53" i="26"/>
  <c r="R53" i="26" s="1"/>
  <c r="K53" i="26"/>
  <c r="J53" i="26"/>
  <c r="I53" i="26"/>
  <c r="H53" i="26"/>
  <c r="G53" i="26"/>
  <c r="F53" i="26"/>
  <c r="E53" i="26"/>
  <c r="C53" i="26"/>
  <c r="B53" i="26"/>
  <c r="S52" i="26"/>
  <c r="R52" i="26"/>
  <c r="Q52" i="26"/>
  <c r="P52" i="26"/>
  <c r="E52" i="26"/>
  <c r="U52" i="26" s="1"/>
  <c r="S51" i="26"/>
  <c r="R51" i="26"/>
  <c r="Q51" i="26"/>
  <c r="P51" i="26"/>
  <c r="E51" i="26"/>
  <c r="S50" i="26"/>
  <c r="R50" i="26"/>
  <c r="Q50" i="26"/>
  <c r="P50" i="26"/>
  <c r="E50" i="26"/>
  <c r="U50" i="26" s="1"/>
  <c r="S49" i="26"/>
  <c r="R49" i="26"/>
  <c r="Q49" i="26"/>
  <c r="P49" i="26"/>
  <c r="E49" i="26"/>
  <c r="T49" i="26" s="1"/>
  <c r="S48" i="26"/>
  <c r="R48" i="26"/>
  <c r="Q48" i="26"/>
  <c r="P48" i="26"/>
  <c r="E48" i="26"/>
  <c r="S47" i="26"/>
  <c r="R47" i="26"/>
  <c r="Q47" i="26"/>
  <c r="P47" i="26"/>
  <c r="E47" i="26"/>
  <c r="U47" i="26" s="1"/>
  <c r="S46" i="26"/>
  <c r="R46" i="26"/>
  <c r="Q46" i="26"/>
  <c r="P46" i="26"/>
  <c r="E46" i="26"/>
  <c r="S45" i="26"/>
  <c r="R45" i="26"/>
  <c r="Q45" i="26"/>
  <c r="P45" i="26"/>
  <c r="E45" i="26"/>
  <c r="T45" i="26" s="1"/>
  <c r="U44" i="26"/>
  <c r="T44" i="26"/>
  <c r="S44" i="26"/>
  <c r="R44" i="26"/>
  <c r="Q44" i="26"/>
  <c r="P44" i="26"/>
  <c r="E44" i="26"/>
  <c r="U43" i="26"/>
  <c r="T43" i="26"/>
  <c r="S43" i="26"/>
  <c r="R43" i="26"/>
  <c r="Q43" i="26"/>
  <c r="P43" i="26"/>
  <c r="E43" i="26"/>
  <c r="S42" i="26"/>
  <c r="R42" i="26"/>
  <c r="Q42" i="26"/>
  <c r="P42" i="26"/>
  <c r="E42" i="26"/>
  <c r="U42" i="26" s="1"/>
  <c r="V40" i="26"/>
  <c r="O40" i="26"/>
  <c r="N40" i="26"/>
  <c r="M40" i="26"/>
  <c r="S40" i="26" s="1"/>
  <c r="L40" i="26"/>
  <c r="K40" i="26"/>
  <c r="J40" i="26"/>
  <c r="I40" i="26"/>
  <c r="H40" i="26"/>
  <c r="G40" i="26"/>
  <c r="F40" i="26"/>
  <c r="E40" i="26"/>
  <c r="C40" i="26"/>
  <c r="B40" i="26"/>
  <c r="S39" i="26"/>
  <c r="R39" i="26"/>
  <c r="Q39" i="26"/>
  <c r="P39" i="26"/>
  <c r="E39" i="26"/>
  <c r="S38" i="26"/>
  <c r="R38" i="26"/>
  <c r="Q38" i="26"/>
  <c r="P38" i="26"/>
  <c r="E38" i="26"/>
  <c r="S37" i="26"/>
  <c r="R37" i="26"/>
  <c r="Q37" i="26"/>
  <c r="P37" i="26"/>
  <c r="E37" i="26"/>
  <c r="T37" i="26" s="1"/>
  <c r="S36" i="26"/>
  <c r="R36" i="26"/>
  <c r="Q36" i="26"/>
  <c r="P36" i="26"/>
  <c r="E36" i="26"/>
  <c r="S35" i="26"/>
  <c r="R35" i="26"/>
  <c r="Q35" i="26"/>
  <c r="P35" i="26"/>
  <c r="E35" i="26"/>
  <c r="V33" i="26"/>
  <c r="S33" i="26"/>
  <c r="O33" i="26"/>
  <c r="N33" i="26"/>
  <c r="M33" i="26"/>
  <c r="L33" i="26"/>
  <c r="R33" i="26" s="1"/>
  <c r="K33" i="26"/>
  <c r="J33" i="26"/>
  <c r="I33" i="26"/>
  <c r="H33" i="26"/>
  <c r="G33" i="26"/>
  <c r="F33" i="26"/>
  <c r="C33" i="26"/>
  <c r="B33" i="26"/>
  <c r="E33" i="26" s="1"/>
  <c r="U32" i="26"/>
  <c r="T32" i="26"/>
  <c r="S32" i="26"/>
  <c r="R32" i="26"/>
  <c r="Q32" i="26"/>
  <c r="P32" i="26"/>
  <c r="E32" i="26"/>
  <c r="V30" i="26"/>
  <c r="S30" i="26"/>
  <c r="R30" i="26"/>
  <c r="O30" i="26"/>
  <c r="N30" i="26"/>
  <c r="M30" i="26"/>
  <c r="L30" i="26"/>
  <c r="K30" i="26"/>
  <c r="J30" i="26"/>
  <c r="I30" i="26"/>
  <c r="H30" i="26"/>
  <c r="G30" i="26"/>
  <c r="F30" i="26"/>
  <c r="C30" i="26"/>
  <c r="B30" i="26"/>
  <c r="S29" i="26"/>
  <c r="R29" i="26"/>
  <c r="Q29" i="26"/>
  <c r="P29" i="26"/>
  <c r="E29" i="26"/>
  <c r="T29" i="26" s="1"/>
  <c r="S28" i="26"/>
  <c r="R28" i="26"/>
  <c r="Q28" i="26"/>
  <c r="P28" i="26"/>
  <c r="E28" i="26"/>
  <c r="U28" i="26" s="1"/>
  <c r="S27" i="26"/>
  <c r="R27" i="26"/>
  <c r="Q27" i="26"/>
  <c r="P27" i="26"/>
  <c r="E27" i="26"/>
  <c r="S26" i="26"/>
  <c r="R26" i="26"/>
  <c r="Q26" i="26"/>
  <c r="P26" i="26"/>
  <c r="E26" i="26"/>
  <c r="U26" i="26" s="1"/>
  <c r="V24" i="26"/>
  <c r="O24" i="26"/>
  <c r="N24" i="26"/>
  <c r="M24" i="26"/>
  <c r="S24" i="26" s="1"/>
  <c r="L24" i="26"/>
  <c r="R24" i="26" s="1"/>
  <c r="K24" i="26"/>
  <c r="J24" i="26"/>
  <c r="I24" i="26"/>
  <c r="H24" i="26"/>
  <c r="G24" i="26"/>
  <c r="F24" i="26"/>
  <c r="C24" i="26"/>
  <c r="E24" i="26" s="1"/>
  <c r="B24" i="26"/>
  <c r="S23" i="26"/>
  <c r="R23" i="26"/>
  <c r="Q23" i="26"/>
  <c r="P23" i="26"/>
  <c r="E23" i="26"/>
  <c r="S22" i="26"/>
  <c r="R22" i="26"/>
  <c r="Q22" i="26"/>
  <c r="P22" i="26"/>
  <c r="E22" i="26"/>
  <c r="U22" i="26" s="1"/>
  <c r="S21" i="26"/>
  <c r="R21" i="26"/>
  <c r="Q21" i="26"/>
  <c r="U21" i="26" s="1"/>
  <c r="P21" i="26"/>
  <c r="E21" i="26"/>
  <c r="S20" i="26"/>
  <c r="R20" i="26"/>
  <c r="Q20" i="26"/>
  <c r="P20" i="26"/>
  <c r="E20" i="26"/>
  <c r="S19" i="26"/>
  <c r="R19" i="26"/>
  <c r="Q19" i="26"/>
  <c r="P19" i="26"/>
  <c r="E19" i="26"/>
  <c r="S18" i="26"/>
  <c r="R18" i="26"/>
  <c r="Q18" i="26"/>
  <c r="P18" i="26"/>
  <c r="E18" i="26"/>
  <c r="U18" i="26" s="1"/>
  <c r="S17" i="26"/>
  <c r="R17" i="26"/>
  <c r="Q17" i="26"/>
  <c r="P17" i="26"/>
  <c r="E17" i="26"/>
  <c r="T17" i="26" s="1"/>
  <c r="V15" i="26"/>
  <c r="S15" i="26"/>
  <c r="O15" i="26"/>
  <c r="N15" i="26"/>
  <c r="M15" i="26"/>
  <c r="L15" i="26"/>
  <c r="K15" i="26"/>
  <c r="J15" i="26"/>
  <c r="I15" i="26"/>
  <c r="H15" i="26"/>
  <c r="G15" i="26"/>
  <c r="F15" i="26"/>
  <c r="C15" i="26"/>
  <c r="B15" i="26"/>
  <c r="E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T13" i="26" s="1"/>
  <c r="S12" i="26"/>
  <c r="R12" i="26"/>
  <c r="Q12" i="26"/>
  <c r="P12" i="26"/>
  <c r="E12" i="26"/>
  <c r="U11" i="26"/>
  <c r="S11" i="26"/>
  <c r="R11" i="26"/>
  <c r="Q11" i="26"/>
  <c r="P11" i="26"/>
  <c r="E11" i="26"/>
  <c r="T11" i="26" s="1"/>
  <c r="T10" i="26"/>
  <c r="S10" i="26"/>
  <c r="R10" i="26"/>
  <c r="Q10" i="26"/>
  <c r="P10" i="26"/>
  <c r="E10" i="26"/>
  <c r="S9" i="26"/>
  <c r="R9" i="26"/>
  <c r="Q9" i="26"/>
  <c r="P9" i="26"/>
  <c r="E9" i="26"/>
  <c r="U9" i="26" s="1"/>
  <c r="S94" i="25"/>
  <c r="R94" i="25"/>
  <c r="Q94" i="25"/>
  <c r="P94" i="25"/>
  <c r="E94" i="25"/>
  <c r="S93" i="25"/>
  <c r="R93" i="25"/>
  <c r="Q93" i="25"/>
  <c r="P93" i="25"/>
  <c r="E93" i="25"/>
  <c r="U93" i="25" s="1"/>
  <c r="S92" i="25"/>
  <c r="R92" i="25"/>
  <c r="Q92" i="25"/>
  <c r="P92" i="25"/>
  <c r="E92" i="25"/>
  <c r="U92" i="25" s="1"/>
  <c r="S91" i="25"/>
  <c r="R91" i="25"/>
  <c r="Q91" i="25"/>
  <c r="P91" i="25"/>
  <c r="E91" i="25"/>
  <c r="S90" i="25"/>
  <c r="R90" i="25"/>
  <c r="Q90" i="25"/>
  <c r="P90" i="25"/>
  <c r="E90" i="25"/>
  <c r="U89" i="25"/>
  <c r="S89" i="25"/>
  <c r="R89" i="25"/>
  <c r="Q89" i="25"/>
  <c r="P89" i="25"/>
  <c r="E89" i="25"/>
  <c r="T89" i="25" s="1"/>
  <c r="U88" i="25"/>
  <c r="T88" i="25"/>
  <c r="S88" i="25"/>
  <c r="R88" i="25"/>
  <c r="Q88" i="25"/>
  <c r="P88" i="25"/>
  <c r="E88" i="25"/>
  <c r="S87" i="25"/>
  <c r="R87" i="25"/>
  <c r="Q87" i="25"/>
  <c r="P87" i="25"/>
  <c r="E87" i="25"/>
  <c r="U87" i="25" s="1"/>
  <c r="V73" i="25"/>
  <c r="O73" i="25"/>
  <c r="N73" i="25"/>
  <c r="M73" i="25"/>
  <c r="L73" i="25"/>
  <c r="K73" i="25"/>
  <c r="J73" i="25"/>
  <c r="I73" i="25"/>
  <c r="H73" i="25"/>
  <c r="G73" i="25"/>
  <c r="F73" i="25"/>
  <c r="C73" i="25"/>
  <c r="B73" i="25"/>
  <c r="V72" i="25"/>
  <c r="R72" i="25"/>
  <c r="O72" i="25"/>
  <c r="S72" i="25" s="1"/>
  <c r="N72" i="25"/>
  <c r="M72" i="25"/>
  <c r="L72" i="25"/>
  <c r="K72" i="25"/>
  <c r="J72" i="25"/>
  <c r="I72" i="25"/>
  <c r="H72" i="25"/>
  <c r="G72" i="25"/>
  <c r="F72" i="25"/>
  <c r="C72" i="25"/>
  <c r="B72" i="25"/>
  <c r="E72" i="25" s="1"/>
  <c r="V71" i="25"/>
  <c r="S71" i="25"/>
  <c r="O71" i="25"/>
  <c r="N71" i="25"/>
  <c r="M71" i="25"/>
  <c r="L71" i="25"/>
  <c r="K71" i="25"/>
  <c r="J71" i="25"/>
  <c r="I71" i="25"/>
  <c r="Q71" i="25" s="1"/>
  <c r="H71" i="25"/>
  <c r="P71" i="25" s="1"/>
  <c r="G71" i="25"/>
  <c r="F71" i="25"/>
  <c r="C71" i="25"/>
  <c r="B71" i="25"/>
  <c r="S70" i="25"/>
  <c r="R70" i="25"/>
  <c r="Q70" i="25"/>
  <c r="P70" i="25"/>
  <c r="E70" i="25"/>
  <c r="S69" i="25"/>
  <c r="R69" i="25"/>
  <c r="Q69" i="25"/>
  <c r="P69" i="25"/>
  <c r="E69" i="25"/>
  <c r="U69" i="25" s="1"/>
  <c r="V67" i="25"/>
  <c r="O67" i="25"/>
  <c r="N67" i="25"/>
  <c r="M67" i="25"/>
  <c r="L67" i="25"/>
  <c r="K67" i="25"/>
  <c r="J67" i="25"/>
  <c r="I67" i="25"/>
  <c r="H67" i="25"/>
  <c r="G67" i="25"/>
  <c r="F67" i="25"/>
  <c r="C67" i="25"/>
  <c r="B67" i="25"/>
  <c r="V66" i="25"/>
  <c r="R66" i="25"/>
  <c r="O66" i="25"/>
  <c r="N66" i="25"/>
  <c r="M66" i="25"/>
  <c r="S66" i="25" s="1"/>
  <c r="L66" i="25"/>
  <c r="K66" i="25"/>
  <c r="J66" i="25"/>
  <c r="I66" i="25"/>
  <c r="H66" i="25"/>
  <c r="P66" i="25" s="1"/>
  <c r="G66" i="25"/>
  <c r="F66" i="25"/>
  <c r="C66" i="25"/>
  <c r="B66" i="25"/>
  <c r="S65" i="25"/>
  <c r="R65" i="25"/>
  <c r="Q65" i="25"/>
  <c r="P65" i="25"/>
  <c r="E65" i="25"/>
  <c r="U64" i="25"/>
  <c r="S64" i="25"/>
  <c r="R64" i="25"/>
  <c r="Q64" i="25"/>
  <c r="P64" i="25"/>
  <c r="E64" i="25"/>
  <c r="T64" i="25" s="1"/>
  <c r="S63" i="25"/>
  <c r="R63" i="25"/>
  <c r="Q63" i="25"/>
  <c r="P63" i="25"/>
  <c r="E63" i="25"/>
  <c r="S62" i="25"/>
  <c r="R62" i="25"/>
  <c r="Q62" i="25"/>
  <c r="P62" i="25"/>
  <c r="E62" i="25"/>
  <c r="T62" i="25" s="1"/>
  <c r="S61" i="25"/>
  <c r="R61" i="25"/>
  <c r="Q61" i="25"/>
  <c r="P61" i="25"/>
  <c r="E61" i="25"/>
  <c r="V59" i="25"/>
  <c r="O59" i="25"/>
  <c r="N59" i="25"/>
  <c r="M59" i="25"/>
  <c r="S59" i="25" s="1"/>
  <c r="L59" i="25"/>
  <c r="R59" i="25" s="1"/>
  <c r="K59" i="25"/>
  <c r="J59" i="25"/>
  <c r="I59" i="25"/>
  <c r="H59" i="25"/>
  <c r="P59" i="25" s="1"/>
  <c r="G59" i="25"/>
  <c r="F59" i="25"/>
  <c r="C59" i="25"/>
  <c r="B59" i="25"/>
  <c r="U58" i="25"/>
  <c r="S58" i="25"/>
  <c r="R58" i="25"/>
  <c r="Q58" i="25"/>
  <c r="P58" i="25"/>
  <c r="E58" i="25"/>
  <c r="T58" i="25" s="1"/>
  <c r="U57" i="25"/>
  <c r="T57" i="25"/>
  <c r="S57" i="25"/>
  <c r="R57" i="25"/>
  <c r="Q57" i="25"/>
  <c r="P57" i="25"/>
  <c r="E57" i="25"/>
  <c r="T56" i="25"/>
  <c r="S56" i="25"/>
  <c r="R56" i="25"/>
  <c r="Q56" i="25"/>
  <c r="P56" i="25"/>
  <c r="E56" i="25"/>
  <c r="U56" i="25" s="1"/>
  <c r="S55" i="25"/>
  <c r="R55" i="25"/>
  <c r="Q55" i="25"/>
  <c r="P55" i="25"/>
  <c r="E55" i="25"/>
  <c r="U55" i="25" s="1"/>
  <c r="V53" i="25"/>
  <c r="O53" i="25"/>
  <c r="N53" i="25"/>
  <c r="M53" i="25"/>
  <c r="L53" i="25"/>
  <c r="K53" i="25"/>
  <c r="J53" i="25"/>
  <c r="I53" i="25"/>
  <c r="H53" i="25"/>
  <c r="G53" i="25"/>
  <c r="F53" i="25"/>
  <c r="C53" i="25"/>
  <c r="B53" i="25"/>
  <c r="U52" i="25"/>
  <c r="T52" i="25"/>
  <c r="S52" i="25"/>
  <c r="R52" i="25"/>
  <c r="Q52" i="25"/>
  <c r="P52" i="25"/>
  <c r="E52" i="25"/>
  <c r="S51" i="25"/>
  <c r="R51" i="25"/>
  <c r="Q51" i="25"/>
  <c r="P51" i="25"/>
  <c r="E51" i="25"/>
  <c r="S50" i="25"/>
  <c r="R50" i="25"/>
  <c r="Q50" i="25"/>
  <c r="P50" i="25"/>
  <c r="E50" i="25"/>
  <c r="U49" i="25"/>
  <c r="T49" i="25"/>
  <c r="S49" i="25"/>
  <c r="R49" i="25"/>
  <c r="Q49" i="25"/>
  <c r="P49" i="25"/>
  <c r="E49" i="25"/>
  <c r="U48" i="25"/>
  <c r="S48" i="25"/>
  <c r="R48" i="25"/>
  <c r="Q48" i="25"/>
  <c r="P48" i="25"/>
  <c r="E48" i="25"/>
  <c r="T48" i="25" s="1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P44" i="25"/>
  <c r="E44" i="25"/>
  <c r="S43" i="25"/>
  <c r="R43" i="25"/>
  <c r="Q43" i="25"/>
  <c r="P43" i="25"/>
  <c r="E43" i="25"/>
  <c r="U43" i="25" s="1"/>
  <c r="U42" i="25"/>
  <c r="S42" i="25"/>
  <c r="R42" i="25"/>
  <c r="Q42" i="25"/>
  <c r="P42" i="25"/>
  <c r="E42" i="25"/>
  <c r="T42" i="25" s="1"/>
  <c r="V40" i="25"/>
  <c r="S40" i="25"/>
  <c r="R40" i="25"/>
  <c r="O40" i="25"/>
  <c r="N40" i="25"/>
  <c r="M40" i="25"/>
  <c r="L40" i="25"/>
  <c r="K40" i="25"/>
  <c r="J40" i="25"/>
  <c r="I40" i="25"/>
  <c r="H40" i="25"/>
  <c r="P40" i="25" s="1"/>
  <c r="G40" i="25"/>
  <c r="F40" i="25"/>
  <c r="C40" i="25"/>
  <c r="B40" i="25"/>
  <c r="E40" i="25" s="1"/>
  <c r="S39" i="25"/>
  <c r="R39" i="25"/>
  <c r="Q39" i="25"/>
  <c r="P39" i="25"/>
  <c r="E39" i="25"/>
  <c r="S38" i="25"/>
  <c r="R38" i="25"/>
  <c r="Q38" i="25"/>
  <c r="P38" i="25"/>
  <c r="E38" i="25"/>
  <c r="T38" i="25" s="1"/>
  <c r="U37" i="25"/>
  <c r="S37" i="25"/>
  <c r="R37" i="25"/>
  <c r="Q37" i="25"/>
  <c r="P37" i="25"/>
  <c r="E37" i="25"/>
  <c r="T37" i="25" s="1"/>
  <c r="U36" i="25"/>
  <c r="S36" i="25"/>
  <c r="R36" i="25"/>
  <c r="Q36" i="25"/>
  <c r="P36" i="25"/>
  <c r="E36" i="25"/>
  <c r="S35" i="25"/>
  <c r="R35" i="25"/>
  <c r="Q35" i="25"/>
  <c r="P35" i="25"/>
  <c r="E35" i="25"/>
  <c r="V33" i="25"/>
  <c r="O33" i="25"/>
  <c r="N33" i="25"/>
  <c r="M33" i="25"/>
  <c r="S33" i="25" s="1"/>
  <c r="L33" i="25"/>
  <c r="K33" i="25"/>
  <c r="J33" i="25"/>
  <c r="I33" i="25"/>
  <c r="H33" i="25"/>
  <c r="G33" i="25"/>
  <c r="F33" i="25"/>
  <c r="E33" i="25"/>
  <c r="C33" i="25"/>
  <c r="B33" i="25"/>
  <c r="S32" i="25"/>
  <c r="R32" i="25"/>
  <c r="Q32" i="25"/>
  <c r="P32" i="25"/>
  <c r="E32" i="25"/>
  <c r="T32" i="25" s="1"/>
  <c r="V30" i="25"/>
  <c r="S30" i="25"/>
  <c r="R30" i="25"/>
  <c r="O30" i="25"/>
  <c r="N30" i="25"/>
  <c r="M30" i="25"/>
  <c r="L30" i="25"/>
  <c r="K30" i="25"/>
  <c r="J30" i="25"/>
  <c r="I30" i="25"/>
  <c r="H30" i="25"/>
  <c r="P30" i="25" s="1"/>
  <c r="G30" i="25"/>
  <c r="F30" i="25"/>
  <c r="C30" i="25"/>
  <c r="B30" i="25"/>
  <c r="E30" i="25" s="1"/>
  <c r="U29" i="25"/>
  <c r="T29" i="25"/>
  <c r="S29" i="25"/>
  <c r="R29" i="25"/>
  <c r="Q29" i="25"/>
  <c r="P29" i="25"/>
  <c r="E29" i="25"/>
  <c r="S28" i="25"/>
  <c r="R28" i="25"/>
  <c r="Q28" i="25"/>
  <c r="P28" i="25"/>
  <c r="E28" i="25"/>
  <c r="U28" i="25" s="1"/>
  <c r="S27" i="25"/>
  <c r="R27" i="25"/>
  <c r="Q27" i="25"/>
  <c r="P27" i="25"/>
  <c r="E27" i="25"/>
  <c r="S26" i="25"/>
  <c r="R26" i="25"/>
  <c r="Q26" i="25"/>
  <c r="P26" i="25"/>
  <c r="E26" i="25"/>
  <c r="T26" i="25" s="1"/>
  <c r="V24" i="25"/>
  <c r="S24" i="25"/>
  <c r="O24" i="25"/>
  <c r="N24" i="25"/>
  <c r="M24" i="25"/>
  <c r="L24" i="25"/>
  <c r="R24" i="25" s="1"/>
  <c r="K24" i="25"/>
  <c r="J24" i="25"/>
  <c r="I24" i="25"/>
  <c r="H24" i="25"/>
  <c r="P24" i="25" s="1"/>
  <c r="G24" i="25"/>
  <c r="F24" i="25"/>
  <c r="C24" i="25"/>
  <c r="E24" i="25" s="1"/>
  <c r="B24" i="25"/>
  <c r="S23" i="25"/>
  <c r="R23" i="25"/>
  <c r="Q23" i="25"/>
  <c r="P23" i="25"/>
  <c r="E23" i="25"/>
  <c r="S22" i="25"/>
  <c r="R22" i="25"/>
  <c r="Q22" i="25"/>
  <c r="P22" i="25"/>
  <c r="E22" i="25"/>
  <c r="T22" i="25" s="1"/>
  <c r="T21" i="25"/>
  <c r="S21" i="25"/>
  <c r="R21" i="25"/>
  <c r="Q21" i="25"/>
  <c r="U21" i="25" s="1"/>
  <c r="P21" i="25"/>
  <c r="E21" i="25"/>
  <c r="S20" i="25"/>
  <c r="R20" i="25"/>
  <c r="Q20" i="25"/>
  <c r="P20" i="25"/>
  <c r="E20" i="25"/>
  <c r="U20" i="25" s="1"/>
  <c r="S19" i="25"/>
  <c r="R19" i="25"/>
  <c r="Q19" i="25"/>
  <c r="P19" i="25"/>
  <c r="E19" i="25"/>
  <c r="U18" i="25"/>
  <c r="S18" i="25"/>
  <c r="R18" i="25"/>
  <c r="Q18" i="25"/>
  <c r="P18" i="25"/>
  <c r="E18" i="25"/>
  <c r="T18" i="25" s="1"/>
  <c r="U17" i="25"/>
  <c r="T17" i="25"/>
  <c r="S17" i="25"/>
  <c r="R17" i="25"/>
  <c r="Q17" i="25"/>
  <c r="P17" i="25"/>
  <c r="E17" i="25"/>
  <c r="V15" i="25"/>
  <c r="O15" i="25"/>
  <c r="N15" i="25"/>
  <c r="R15" i="25" s="1"/>
  <c r="M15" i="25"/>
  <c r="S15" i="25" s="1"/>
  <c r="L15" i="25"/>
  <c r="K15" i="25"/>
  <c r="J15" i="25"/>
  <c r="I15" i="25"/>
  <c r="H15" i="25"/>
  <c r="G15" i="25"/>
  <c r="F15" i="25"/>
  <c r="C15" i="25"/>
  <c r="B15" i="25"/>
  <c r="U14" i="25"/>
  <c r="S14" i="25"/>
  <c r="R14" i="25"/>
  <c r="Q14" i="25"/>
  <c r="P14" i="25"/>
  <c r="E14" i="25"/>
  <c r="T14" i="25" s="1"/>
  <c r="U13" i="25"/>
  <c r="S13" i="25"/>
  <c r="R13" i="25"/>
  <c r="Q13" i="25"/>
  <c r="P13" i="25"/>
  <c r="E13" i="25"/>
  <c r="T13" i="25" s="1"/>
  <c r="U12" i="25"/>
  <c r="S12" i="25"/>
  <c r="R12" i="25"/>
  <c r="Q12" i="25"/>
  <c r="P12" i="25"/>
  <c r="E12" i="25"/>
  <c r="T12" i="25" s="1"/>
  <c r="S11" i="25"/>
  <c r="R11" i="25"/>
  <c r="Q11" i="25"/>
  <c r="P11" i="25"/>
  <c r="E11" i="25"/>
  <c r="S10" i="25"/>
  <c r="R10" i="25"/>
  <c r="Q10" i="25"/>
  <c r="P10" i="25"/>
  <c r="E10" i="25"/>
  <c r="U9" i="25"/>
  <c r="S9" i="25"/>
  <c r="R9" i="25"/>
  <c r="Q9" i="25"/>
  <c r="P9" i="25"/>
  <c r="E9" i="25"/>
  <c r="U94" i="24"/>
  <c r="S94" i="24"/>
  <c r="R94" i="24"/>
  <c r="Q94" i="24"/>
  <c r="P94" i="24"/>
  <c r="E94" i="24"/>
  <c r="T94" i="24" s="1"/>
  <c r="S93" i="24"/>
  <c r="R93" i="24"/>
  <c r="Q93" i="24"/>
  <c r="P93" i="24"/>
  <c r="E93" i="24"/>
  <c r="S92" i="24"/>
  <c r="R92" i="24"/>
  <c r="Q92" i="24"/>
  <c r="P92" i="24"/>
  <c r="E92" i="24"/>
  <c r="T92" i="24" s="1"/>
  <c r="U91" i="24"/>
  <c r="T91" i="24"/>
  <c r="S91" i="24"/>
  <c r="R91" i="24"/>
  <c r="Q91" i="24"/>
  <c r="P91" i="24"/>
  <c r="E91" i="24"/>
  <c r="U90" i="24"/>
  <c r="T90" i="24"/>
  <c r="S90" i="24"/>
  <c r="R90" i="24"/>
  <c r="Q90" i="24"/>
  <c r="P90" i="24"/>
  <c r="E90" i="24"/>
  <c r="S89" i="24"/>
  <c r="R89" i="24"/>
  <c r="Q89" i="24"/>
  <c r="P89" i="24"/>
  <c r="E89" i="24"/>
  <c r="S88" i="24"/>
  <c r="R88" i="24"/>
  <c r="Q88" i="24"/>
  <c r="P88" i="24"/>
  <c r="E88" i="24"/>
  <c r="T88" i="24" s="1"/>
  <c r="T87" i="24"/>
  <c r="S87" i="24"/>
  <c r="R87" i="24"/>
  <c r="Q87" i="24"/>
  <c r="P87" i="24"/>
  <c r="E87" i="24"/>
  <c r="U87" i="24" s="1"/>
  <c r="V73" i="24"/>
  <c r="O73" i="24"/>
  <c r="N73" i="24"/>
  <c r="M73" i="24"/>
  <c r="L73" i="24"/>
  <c r="K73" i="24"/>
  <c r="J73" i="24"/>
  <c r="I73" i="24"/>
  <c r="H73" i="24"/>
  <c r="G73" i="24"/>
  <c r="F73" i="24"/>
  <c r="C73" i="24"/>
  <c r="B73" i="24"/>
  <c r="V72" i="24"/>
  <c r="O72" i="24"/>
  <c r="N72" i="24"/>
  <c r="M72" i="24"/>
  <c r="S72" i="24" s="1"/>
  <c r="L72" i="24"/>
  <c r="R72" i="24" s="1"/>
  <c r="K72" i="24"/>
  <c r="J72" i="24"/>
  <c r="I72" i="24"/>
  <c r="H72" i="24"/>
  <c r="G72" i="24"/>
  <c r="F72" i="24"/>
  <c r="C72" i="24"/>
  <c r="E72" i="24" s="1"/>
  <c r="B72" i="24"/>
  <c r="V71" i="24"/>
  <c r="O71" i="24"/>
  <c r="S71" i="24" s="1"/>
  <c r="N71" i="24"/>
  <c r="M71" i="24"/>
  <c r="L71" i="24"/>
  <c r="R71" i="24" s="1"/>
  <c r="K71" i="24"/>
  <c r="J71" i="24"/>
  <c r="I71" i="24"/>
  <c r="H71" i="24"/>
  <c r="G71" i="24"/>
  <c r="F71" i="24"/>
  <c r="C71" i="24"/>
  <c r="B71" i="24"/>
  <c r="E71" i="24" s="1"/>
  <c r="U70" i="24"/>
  <c r="S70" i="24"/>
  <c r="R70" i="24"/>
  <c r="Q70" i="24"/>
  <c r="P70" i="24"/>
  <c r="E70" i="24"/>
  <c r="T70" i="24" s="1"/>
  <c r="S69" i="24"/>
  <c r="R69" i="24"/>
  <c r="Q69" i="24"/>
  <c r="P69" i="24"/>
  <c r="T69" i="24" s="1"/>
  <c r="E69" i="24"/>
  <c r="U69" i="24" s="1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V66" i="24"/>
  <c r="S66" i="24"/>
  <c r="O66" i="24"/>
  <c r="N66" i="24"/>
  <c r="M66" i="24"/>
  <c r="L66" i="24"/>
  <c r="R66" i="24" s="1"/>
  <c r="K66" i="24"/>
  <c r="J66" i="24"/>
  <c r="I66" i="24"/>
  <c r="H66" i="24"/>
  <c r="G66" i="24"/>
  <c r="F66" i="24"/>
  <c r="C66" i="24"/>
  <c r="B66" i="24"/>
  <c r="E66" i="24" s="1"/>
  <c r="S65" i="24"/>
  <c r="R65" i="24"/>
  <c r="Q65" i="24"/>
  <c r="P65" i="24"/>
  <c r="E65" i="24"/>
  <c r="U64" i="24"/>
  <c r="S64" i="24"/>
  <c r="R64" i="24"/>
  <c r="Q64" i="24"/>
  <c r="P64" i="24"/>
  <c r="E64" i="24"/>
  <c r="T64" i="24" s="1"/>
  <c r="S63" i="24"/>
  <c r="R63" i="24"/>
  <c r="Q63" i="24"/>
  <c r="P63" i="24"/>
  <c r="E63" i="24"/>
  <c r="U62" i="24"/>
  <c r="T62" i="24"/>
  <c r="S62" i="24"/>
  <c r="R62" i="24"/>
  <c r="Q62" i="24"/>
  <c r="P62" i="24"/>
  <c r="E62" i="24"/>
  <c r="S61" i="24"/>
  <c r="R61" i="24"/>
  <c r="Q61" i="24"/>
  <c r="P61" i="24"/>
  <c r="E61" i="24"/>
  <c r="T61" i="24" s="1"/>
  <c r="V59" i="24"/>
  <c r="O59" i="24"/>
  <c r="N59" i="24"/>
  <c r="M59" i="24"/>
  <c r="S59" i="24" s="1"/>
  <c r="L59" i="24"/>
  <c r="R59" i="24" s="1"/>
  <c r="K59" i="24"/>
  <c r="J59" i="24"/>
  <c r="I59" i="24"/>
  <c r="H59" i="24"/>
  <c r="G59" i="24"/>
  <c r="F59" i="24"/>
  <c r="C59" i="24"/>
  <c r="B59" i="24"/>
  <c r="E59" i="24" s="1"/>
  <c r="S58" i="24"/>
  <c r="R58" i="24"/>
  <c r="Q58" i="24"/>
  <c r="P58" i="24"/>
  <c r="E58" i="24"/>
  <c r="U58" i="24" s="1"/>
  <c r="S57" i="24"/>
  <c r="R57" i="24"/>
  <c r="Q57" i="24"/>
  <c r="P57" i="24"/>
  <c r="E57" i="24"/>
  <c r="T57" i="24" s="1"/>
  <c r="S56" i="24"/>
  <c r="R56" i="24"/>
  <c r="Q56" i="24"/>
  <c r="P56" i="24"/>
  <c r="E56" i="24"/>
  <c r="S55" i="24"/>
  <c r="R55" i="24"/>
  <c r="Q55" i="24"/>
  <c r="P55" i="24"/>
  <c r="E55" i="24"/>
  <c r="V53" i="24"/>
  <c r="O53" i="24"/>
  <c r="N53" i="24"/>
  <c r="M53" i="24"/>
  <c r="S53" i="24" s="1"/>
  <c r="L53" i="24"/>
  <c r="R53" i="24" s="1"/>
  <c r="K53" i="24"/>
  <c r="J53" i="24"/>
  <c r="I53" i="24"/>
  <c r="H53" i="24"/>
  <c r="G53" i="24"/>
  <c r="F53" i="24"/>
  <c r="C53" i="24"/>
  <c r="B53" i="24"/>
  <c r="S52" i="24"/>
  <c r="R52" i="24"/>
  <c r="Q52" i="24"/>
  <c r="P52" i="24"/>
  <c r="E52" i="24"/>
  <c r="U52" i="24" s="1"/>
  <c r="S51" i="24"/>
  <c r="R51" i="24"/>
  <c r="Q51" i="24"/>
  <c r="P51" i="24"/>
  <c r="E51" i="24"/>
  <c r="T51" i="24" s="1"/>
  <c r="U50" i="24"/>
  <c r="S50" i="24"/>
  <c r="R50" i="24"/>
  <c r="Q50" i="24"/>
  <c r="P50" i="24"/>
  <c r="E50" i="24"/>
  <c r="T50" i="24" s="1"/>
  <c r="T49" i="24"/>
  <c r="S49" i="24"/>
  <c r="R49" i="24"/>
  <c r="Q49" i="24"/>
  <c r="P49" i="24"/>
  <c r="E49" i="24"/>
  <c r="U49" i="24" s="1"/>
  <c r="S48" i="24"/>
  <c r="R48" i="24"/>
  <c r="Q48" i="24"/>
  <c r="P48" i="24"/>
  <c r="E48" i="24"/>
  <c r="S47" i="24"/>
  <c r="R47" i="24"/>
  <c r="Q47" i="24"/>
  <c r="P47" i="24"/>
  <c r="E47" i="24"/>
  <c r="U47" i="24" s="1"/>
  <c r="U46" i="24"/>
  <c r="S46" i="24"/>
  <c r="R46" i="24"/>
  <c r="Q46" i="24"/>
  <c r="P46" i="24"/>
  <c r="E46" i="24"/>
  <c r="T46" i="24" s="1"/>
  <c r="U45" i="24"/>
  <c r="S45" i="24"/>
  <c r="R45" i="24"/>
  <c r="Q45" i="24"/>
  <c r="P45" i="24"/>
  <c r="E45" i="24"/>
  <c r="T45" i="24" s="1"/>
  <c r="S44" i="24"/>
  <c r="R44" i="24"/>
  <c r="Q44" i="24"/>
  <c r="P44" i="24"/>
  <c r="E44" i="24"/>
  <c r="S43" i="24"/>
  <c r="R43" i="24"/>
  <c r="Q43" i="24"/>
  <c r="P43" i="24"/>
  <c r="E43" i="24"/>
  <c r="U43" i="24" s="1"/>
  <c r="U42" i="24"/>
  <c r="S42" i="24"/>
  <c r="R42" i="24"/>
  <c r="Q42" i="24"/>
  <c r="P42" i="24"/>
  <c r="E42" i="24"/>
  <c r="T42" i="24" s="1"/>
  <c r="V40" i="24"/>
  <c r="R40" i="24"/>
  <c r="O40" i="24"/>
  <c r="N40" i="24"/>
  <c r="M40" i="24"/>
  <c r="S40" i="24" s="1"/>
  <c r="L40" i="24"/>
  <c r="K40" i="24"/>
  <c r="J40" i="24"/>
  <c r="I40" i="24"/>
  <c r="Q40" i="24" s="1"/>
  <c r="H40" i="24"/>
  <c r="P40" i="24" s="1"/>
  <c r="G40" i="24"/>
  <c r="F40" i="24"/>
  <c r="C40" i="24"/>
  <c r="B40" i="24"/>
  <c r="E40" i="24" s="1"/>
  <c r="S39" i="24"/>
  <c r="R39" i="24"/>
  <c r="Q39" i="24"/>
  <c r="P39" i="24"/>
  <c r="E39" i="24"/>
  <c r="T39" i="24" s="1"/>
  <c r="S38" i="24"/>
  <c r="R38" i="24"/>
  <c r="Q38" i="24"/>
  <c r="P38" i="24"/>
  <c r="E38" i="24"/>
  <c r="U37" i="24"/>
  <c r="S37" i="24"/>
  <c r="R37" i="24"/>
  <c r="Q37" i="24"/>
  <c r="P37" i="24"/>
  <c r="E37" i="24"/>
  <c r="T37" i="24" s="1"/>
  <c r="U36" i="24"/>
  <c r="S36" i="24"/>
  <c r="R36" i="24"/>
  <c r="Q36" i="24"/>
  <c r="P36" i="24"/>
  <c r="E36" i="24"/>
  <c r="T36" i="24" s="1"/>
  <c r="S35" i="24"/>
  <c r="R35" i="24"/>
  <c r="Q35" i="24"/>
  <c r="P35" i="24"/>
  <c r="E35" i="24"/>
  <c r="V33" i="24"/>
  <c r="O33" i="24"/>
  <c r="N33" i="24"/>
  <c r="M33" i="24"/>
  <c r="S33" i="24" s="1"/>
  <c r="L33" i="24"/>
  <c r="K33" i="24"/>
  <c r="J33" i="24"/>
  <c r="I33" i="24"/>
  <c r="Q33" i="24" s="1"/>
  <c r="H33" i="24"/>
  <c r="G33" i="24"/>
  <c r="F33" i="24"/>
  <c r="C33" i="24"/>
  <c r="B33" i="24"/>
  <c r="S32" i="24"/>
  <c r="R32" i="24"/>
  <c r="Q32" i="24"/>
  <c r="P32" i="24"/>
  <c r="E32" i="24"/>
  <c r="V30" i="24"/>
  <c r="O30" i="24"/>
  <c r="N30" i="24"/>
  <c r="R30" i="24" s="1"/>
  <c r="M30" i="24"/>
  <c r="S30" i="24" s="1"/>
  <c r="L30" i="24"/>
  <c r="K30" i="24"/>
  <c r="J30" i="24"/>
  <c r="I30" i="24"/>
  <c r="H30" i="24"/>
  <c r="G30" i="24"/>
  <c r="F30" i="24"/>
  <c r="C30" i="24"/>
  <c r="B30" i="24"/>
  <c r="S29" i="24"/>
  <c r="R29" i="24"/>
  <c r="Q29" i="24"/>
  <c r="P29" i="24"/>
  <c r="E29" i="24"/>
  <c r="T29" i="24" s="1"/>
  <c r="S28" i="24"/>
  <c r="R28" i="24"/>
  <c r="Q28" i="24"/>
  <c r="P28" i="24"/>
  <c r="E28" i="24"/>
  <c r="T28" i="24" s="1"/>
  <c r="T27" i="24"/>
  <c r="S27" i="24"/>
  <c r="R27" i="24"/>
  <c r="Q27" i="24"/>
  <c r="P27" i="24"/>
  <c r="E27" i="24"/>
  <c r="U27" i="24" s="1"/>
  <c r="U26" i="24"/>
  <c r="T26" i="24"/>
  <c r="S26" i="24"/>
  <c r="R26" i="24"/>
  <c r="Q26" i="24"/>
  <c r="P26" i="24"/>
  <c r="E26" i="24"/>
  <c r="V24" i="24"/>
  <c r="S24" i="24"/>
  <c r="O24" i="24"/>
  <c r="N24" i="24"/>
  <c r="M24" i="24"/>
  <c r="L24" i="24"/>
  <c r="R24" i="24" s="1"/>
  <c r="K24" i="24"/>
  <c r="J24" i="24"/>
  <c r="I24" i="24"/>
  <c r="H24" i="24"/>
  <c r="P24" i="24" s="1"/>
  <c r="G24" i="24"/>
  <c r="F24" i="24"/>
  <c r="C24" i="24"/>
  <c r="B24" i="24"/>
  <c r="U23" i="24"/>
  <c r="S23" i="24"/>
  <c r="R23" i="24"/>
  <c r="Q23" i="24"/>
  <c r="P23" i="24"/>
  <c r="E23" i="24"/>
  <c r="T23" i="24" s="1"/>
  <c r="U22" i="24"/>
  <c r="S22" i="24"/>
  <c r="R22" i="24"/>
  <c r="Q22" i="24"/>
  <c r="P22" i="24"/>
  <c r="E22" i="24"/>
  <c r="T22" i="24" s="1"/>
  <c r="S21" i="24"/>
  <c r="R21" i="24"/>
  <c r="Q21" i="24"/>
  <c r="P21" i="24"/>
  <c r="E21" i="24"/>
  <c r="S20" i="24"/>
  <c r="R20" i="24"/>
  <c r="Q20" i="24"/>
  <c r="P20" i="24"/>
  <c r="E20" i="24"/>
  <c r="S19" i="24"/>
  <c r="R19" i="24"/>
  <c r="Q19" i="24"/>
  <c r="P19" i="24"/>
  <c r="E19" i="24"/>
  <c r="S18" i="24"/>
  <c r="R18" i="24"/>
  <c r="Q18" i="24"/>
  <c r="P18" i="24"/>
  <c r="E18" i="24"/>
  <c r="U17" i="24"/>
  <c r="S17" i="24"/>
  <c r="R17" i="24"/>
  <c r="Q17" i="24"/>
  <c r="P17" i="24"/>
  <c r="E17" i="24"/>
  <c r="T17" i="24" s="1"/>
  <c r="V15" i="24"/>
  <c r="S15" i="24"/>
  <c r="O15" i="24"/>
  <c r="N15" i="24"/>
  <c r="M15" i="24"/>
  <c r="L15" i="24"/>
  <c r="R15" i="24" s="1"/>
  <c r="K15" i="24"/>
  <c r="Q15" i="24" s="1"/>
  <c r="J15" i="24"/>
  <c r="I15" i="24"/>
  <c r="H15" i="24"/>
  <c r="P15" i="24" s="1"/>
  <c r="G15" i="24"/>
  <c r="F15" i="24"/>
  <c r="C15" i="24"/>
  <c r="B15" i="24"/>
  <c r="E15" i="24" s="1"/>
  <c r="U14" i="24"/>
  <c r="T14" i="24"/>
  <c r="S14" i="24"/>
  <c r="R14" i="24"/>
  <c r="Q14" i="24"/>
  <c r="P14" i="24"/>
  <c r="E14" i="24"/>
  <c r="U13" i="24"/>
  <c r="T13" i="24"/>
  <c r="S13" i="24"/>
  <c r="R13" i="24"/>
  <c r="Q13" i="24"/>
  <c r="P13" i="24"/>
  <c r="E13" i="24"/>
  <c r="T12" i="24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S10" i="24"/>
  <c r="R10" i="24"/>
  <c r="Q10" i="24"/>
  <c r="U10" i="24" s="1"/>
  <c r="P10" i="24"/>
  <c r="T10" i="24" s="1"/>
  <c r="E10" i="24"/>
  <c r="U9" i="24"/>
  <c r="S9" i="24"/>
  <c r="R9" i="24"/>
  <c r="Q9" i="24"/>
  <c r="P9" i="24"/>
  <c r="E9" i="24"/>
  <c r="S94" i="23"/>
  <c r="R94" i="23"/>
  <c r="Q94" i="23"/>
  <c r="P94" i="23"/>
  <c r="E94" i="23"/>
  <c r="S93" i="23"/>
  <c r="R93" i="23"/>
  <c r="Q93" i="23"/>
  <c r="P93" i="23"/>
  <c r="E93" i="23"/>
  <c r="T92" i="23"/>
  <c r="S92" i="23"/>
  <c r="R92" i="23"/>
  <c r="Q92" i="23"/>
  <c r="P92" i="23"/>
  <c r="E92" i="23"/>
  <c r="U92" i="23" s="1"/>
  <c r="S91" i="23"/>
  <c r="R91" i="23"/>
  <c r="Q91" i="23"/>
  <c r="P91" i="23"/>
  <c r="E91" i="23"/>
  <c r="U91" i="23" s="1"/>
  <c r="S90" i="23"/>
  <c r="R90" i="23"/>
  <c r="Q90" i="23"/>
  <c r="P90" i="23"/>
  <c r="E90" i="23"/>
  <c r="U89" i="23"/>
  <c r="S89" i="23"/>
  <c r="R89" i="23"/>
  <c r="Q89" i="23"/>
  <c r="P89" i="23"/>
  <c r="E89" i="23"/>
  <c r="T89" i="23" s="1"/>
  <c r="U88" i="23"/>
  <c r="T88" i="23"/>
  <c r="S88" i="23"/>
  <c r="R88" i="23"/>
  <c r="Q88" i="23"/>
  <c r="P88" i="23"/>
  <c r="E88" i="23"/>
  <c r="T87" i="23"/>
  <c r="S87" i="23"/>
  <c r="R87" i="23"/>
  <c r="Q87" i="23"/>
  <c r="P87" i="23"/>
  <c r="E87" i="23"/>
  <c r="U87" i="23" s="1"/>
  <c r="V73" i="23"/>
  <c r="O73" i="23"/>
  <c r="N73" i="23"/>
  <c r="M73" i="23"/>
  <c r="L73" i="23"/>
  <c r="K73" i="23"/>
  <c r="J73" i="23"/>
  <c r="I73" i="23"/>
  <c r="H73" i="23"/>
  <c r="G73" i="23"/>
  <c r="F73" i="23"/>
  <c r="C73" i="23"/>
  <c r="E73" i="23" s="1"/>
  <c r="B73" i="23"/>
  <c r="V72" i="23"/>
  <c r="O72" i="23"/>
  <c r="S72" i="23" s="1"/>
  <c r="N72" i="23"/>
  <c r="M72" i="23"/>
  <c r="L72" i="23"/>
  <c r="K72" i="23"/>
  <c r="J72" i="23"/>
  <c r="I72" i="23"/>
  <c r="H72" i="23"/>
  <c r="G72" i="23"/>
  <c r="F72" i="23"/>
  <c r="C72" i="23"/>
  <c r="B72" i="23"/>
  <c r="E72" i="23" s="1"/>
  <c r="V71" i="23"/>
  <c r="O71" i="23"/>
  <c r="N71" i="23"/>
  <c r="M71" i="23"/>
  <c r="L71" i="23"/>
  <c r="K71" i="23"/>
  <c r="J71" i="23"/>
  <c r="I71" i="23"/>
  <c r="H71" i="23"/>
  <c r="P71" i="23" s="1"/>
  <c r="G71" i="23"/>
  <c r="F71" i="23"/>
  <c r="E71" i="23"/>
  <c r="C71" i="23"/>
  <c r="B71" i="23"/>
  <c r="S70" i="23"/>
  <c r="R70" i="23"/>
  <c r="Q70" i="23"/>
  <c r="P70" i="23"/>
  <c r="E70" i="23"/>
  <c r="U70" i="23" s="1"/>
  <c r="S69" i="23"/>
  <c r="R69" i="23"/>
  <c r="Q69" i="23"/>
  <c r="P69" i="23"/>
  <c r="E69" i="23"/>
  <c r="V67" i="23"/>
  <c r="O67" i="23"/>
  <c r="N67" i="23"/>
  <c r="M67" i="23"/>
  <c r="L67" i="23"/>
  <c r="K67" i="23"/>
  <c r="J67" i="23"/>
  <c r="I67" i="23"/>
  <c r="H67" i="23"/>
  <c r="G67" i="23"/>
  <c r="F67" i="23"/>
  <c r="C67" i="23"/>
  <c r="B67" i="23"/>
  <c r="V66" i="23"/>
  <c r="O66" i="23"/>
  <c r="N66" i="23"/>
  <c r="M66" i="23"/>
  <c r="S66" i="23" s="1"/>
  <c r="L66" i="23"/>
  <c r="R66" i="23" s="1"/>
  <c r="K66" i="23"/>
  <c r="J66" i="23"/>
  <c r="I66" i="23"/>
  <c r="H66" i="23"/>
  <c r="G66" i="23"/>
  <c r="F66" i="23"/>
  <c r="C66" i="23"/>
  <c r="E66" i="23" s="1"/>
  <c r="B66" i="23"/>
  <c r="S65" i="23"/>
  <c r="R65" i="23"/>
  <c r="Q65" i="23"/>
  <c r="P65" i="23"/>
  <c r="E65" i="23"/>
  <c r="S64" i="23"/>
  <c r="R64" i="23"/>
  <c r="Q64" i="23"/>
  <c r="P64" i="23"/>
  <c r="E64" i="23"/>
  <c r="T64" i="23" s="1"/>
  <c r="S63" i="23"/>
  <c r="R63" i="23"/>
  <c r="Q63" i="23"/>
  <c r="P63" i="23"/>
  <c r="E63" i="23"/>
  <c r="U63" i="23" s="1"/>
  <c r="S62" i="23"/>
  <c r="R62" i="23"/>
  <c r="Q62" i="23"/>
  <c r="P62" i="23"/>
  <c r="E62" i="23"/>
  <c r="T62" i="23" s="1"/>
  <c r="T61" i="23"/>
  <c r="S61" i="23"/>
  <c r="R61" i="23"/>
  <c r="Q61" i="23"/>
  <c r="P61" i="23"/>
  <c r="E61" i="23"/>
  <c r="U61" i="23" s="1"/>
  <c r="V59" i="23"/>
  <c r="O59" i="23"/>
  <c r="N59" i="23"/>
  <c r="M59" i="23"/>
  <c r="S59" i="23" s="1"/>
  <c r="L59" i="23"/>
  <c r="R59" i="23" s="1"/>
  <c r="K59" i="23"/>
  <c r="J59" i="23"/>
  <c r="I59" i="23"/>
  <c r="H59" i="23"/>
  <c r="G59" i="23"/>
  <c r="F59" i="23"/>
  <c r="C59" i="23"/>
  <c r="B59" i="23"/>
  <c r="S58" i="23"/>
  <c r="R58" i="23"/>
  <c r="Q58" i="23"/>
  <c r="P58" i="23"/>
  <c r="E58" i="23"/>
  <c r="U57" i="23"/>
  <c r="S57" i="23"/>
  <c r="R57" i="23"/>
  <c r="Q57" i="23"/>
  <c r="P57" i="23"/>
  <c r="E57" i="23"/>
  <c r="T57" i="23" s="1"/>
  <c r="T56" i="23"/>
  <c r="S56" i="23"/>
  <c r="R56" i="23"/>
  <c r="Q56" i="23"/>
  <c r="P56" i="23"/>
  <c r="E56" i="23"/>
  <c r="U56" i="23" s="1"/>
  <c r="U55" i="23"/>
  <c r="T55" i="23"/>
  <c r="S55" i="23"/>
  <c r="R55" i="23"/>
  <c r="Q55" i="23"/>
  <c r="P55" i="23"/>
  <c r="E55" i="23"/>
  <c r="V53" i="23"/>
  <c r="S53" i="23"/>
  <c r="R53" i="23"/>
  <c r="O53" i="23"/>
  <c r="N53" i="23"/>
  <c r="M53" i="23"/>
  <c r="L53" i="23"/>
  <c r="K53" i="23"/>
  <c r="J53" i="23"/>
  <c r="I53" i="23"/>
  <c r="H53" i="23"/>
  <c r="G53" i="23"/>
  <c r="F53" i="23"/>
  <c r="C53" i="23"/>
  <c r="B53" i="23"/>
  <c r="S52" i="23"/>
  <c r="R52" i="23"/>
  <c r="Q52" i="23"/>
  <c r="P52" i="23"/>
  <c r="E52" i="23"/>
  <c r="U52" i="23" s="1"/>
  <c r="S51" i="23"/>
  <c r="R51" i="23"/>
  <c r="Q51" i="23"/>
  <c r="P51" i="23"/>
  <c r="E51" i="23"/>
  <c r="U50" i="23"/>
  <c r="S50" i="23"/>
  <c r="R50" i="23"/>
  <c r="Q50" i="23"/>
  <c r="P50" i="23"/>
  <c r="E50" i="23"/>
  <c r="T50" i="23" s="1"/>
  <c r="T49" i="23"/>
  <c r="S49" i="23"/>
  <c r="R49" i="23"/>
  <c r="Q49" i="23"/>
  <c r="P49" i="23"/>
  <c r="E49" i="23"/>
  <c r="U49" i="23" s="1"/>
  <c r="S48" i="23"/>
  <c r="R48" i="23"/>
  <c r="Q48" i="23"/>
  <c r="P48" i="23"/>
  <c r="E48" i="23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U44" i="23"/>
  <c r="S44" i="23"/>
  <c r="R44" i="23"/>
  <c r="Q44" i="23"/>
  <c r="P44" i="23"/>
  <c r="E44" i="23"/>
  <c r="T44" i="23" s="1"/>
  <c r="U43" i="23"/>
  <c r="T43" i="23"/>
  <c r="S43" i="23"/>
  <c r="R43" i="23"/>
  <c r="Q43" i="23"/>
  <c r="P43" i="23"/>
  <c r="E43" i="23"/>
  <c r="T42" i="23"/>
  <c r="S42" i="23"/>
  <c r="R42" i="23"/>
  <c r="Q42" i="23"/>
  <c r="P42" i="23"/>
  <c r="E42" i="23"/>
  <c r="U42" i="23" s="1"/>
  <c r="V40" i="23"/>
  <c r="O40" i="23"/>
  <c r="N40" i="23"/>
  <c r="M40" i="23"/>
  <c r="S40" i="23" s="1"/>
  <c r="L40" i="23"/>
  <c r="R40" i="23" s="1"/>
  <c r="K40" i="23"/>
  <c r="J40" i="23"/>
  <c r="I40" i="23"/>
  <c r="H40" i="23"/>
  <c r="G40" i="23"/>
  <c r="F40" i="23"/>
  <c r="C40" i="23"/>
  <c r="E40" i="23" s="1"/>
  <c r="B40" i="23"/>
  <c r="S39" i="23"/>
  <c r="R39" i="23"/>
  <c r="Q39" i="23"/>
  <c r="P39" i="23"/>
  <c r="E39" i="23"/>
  <c r="U39" i="23" s="1"/>
  <c r="S38" i="23"/>
  <c r="R38" i="23"/>
  <c r="Q38" i="23"/>
  <c r="P38" i="23"/>
  <c r="E38" i="23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S35" i="23"/>
  <c r="R35" i="23"/>
  <c r="Q35" i="23"/>
  <c r="P35" i="23"/>
  <c r="E35" i="23"/>
  <c r="V33" i="23"/>
  <c r="O33" i="23"/>
  <c r="N33" i="23"/>
  <c r="M33" i="23"/>
  <c r="L33" i="23"/>
  <c r="R33" i="23" s="1"/>
  <c r="K33" i="23"/>
  <c r="J33" i="23"/>
  <c r="I33" i="23"/>
  <c r="H33" i="23"/>
  <c r="P33" i="23" s="1"/>
  <c r="G33" i="23"/>
  <c r="F33" i="23"/>
  <c r="C33" i="23"/>
  <c r="B33" i="23"/>
  <c r="S32" i="23"/>
  <c r="R32" i="23"/>
  <c r="Q32" i="23"/>
  <c r="P32" i="23"/>
  <c r="E32" i="23"/>
  <c r="V30" i="23"/>
  <c r="O30" i="23"/>
  <c r="N30" i="23"/>
  <c r="M30" i="23"/>
  <c r="S30" i="23" s="1"/>
  <c r="L30" i="23"/>
  <c r="R30" i="23" s="1"/>
  <c r="K30" i="23"/>
  <c r="J30" i="23"/>
  <c r="I30" i="23"/>
  <c r="H30" i="23"/>
  <c r="G30" i="23"/>
  <c r="F30" i="23"/>
  <c r="C30" i="23"/>
  <c r="B30" i="23"/>
  <c r="S29" i="23"/>
  <c r="R29" i="23"/>
  <c r="Q29" i="23"/>
  <c r="P29" i="23"/>
  <c r="E29" i="23"/>
  <c r="S28" i="23"/>
  <c r="R28" i="23"/>
  <c r="Q28" i="23"/>
  <c r="P28" i="23"/>
  <c r="E28" i="23"/>
  <c r="U27" i="23"/>
  <c r="S27" i="23"/>
  <c r="R27" i="23"/>
  <c r="Q27" i="23"/>
  <c r="P27" i="23"/>
  <c r="E27" i="23"/>
  <c r="T27" i="23" s="1"/>
  <c r="T26" i="23"/>
  <c r="S26" i="23"/>
  <c r="R26" i="23"/>
  <c r="Q26" i="23"/>
  <c r="P26" i="23"/>
  <c r="E26" i="23"/>
  <c r="U26" i="23" s="1"/>
  <c r="V24" i="23"/>
  <c r="O24" i="23"/>
  <c r="N24" i="23"/>
  <c r="M24" i="23"/>
  <c r="S24" i="23" s="1"/>
  <c r="L24" i="23"/>
  <c r="R24" i="23" s="1"/>
  <c r="K24" i="23"/>
  <c r="J24" i="23"/>
  <c r="I24" i="23"/>
  <c r="H24" i="23"/>
  <c r="G24" i="23"/>
  <c r="F24" i="23"/>
  <c r="C24" i="23"/>
  <c r="E24" i="23" s="1"/>
  <c r="B24" i="23"/>
  <c r="S23" i="23"/>
  <c r="R23" i="23"/>
  <c r="Q23" i="23"/>
  <c r="P23" i="23"/>
  <c r="E23" i="23"/>
  <c r="T23" i="23" s="1"/>
  <c r="T22" i="23"/>
  <c r="S22" i="23"/>
  <c r="R22" i="23"/>
  <c r="Q22" i="23"/>
  <c r="P22" i="23"/>
  <c r="E22" i="23"/>
  <c r="U22" i="23" s="1"/>
  <c r="U21" i="23"/>
  <c r="T21" i="23"/>
  <c r="S21" i="23"/>
  <c r="R21" i="23"/>
  <c r="Q21" i="23"/>
  <c r="P21" i="23"/>
  <c r="E21" i="23"/>
  <c r="U20" i="23"/>
  <c r="T20" i="23"/>
  <c r="S20" i="23"/>
  <c r="R20" i="23"/>
  <c r="Q20" i="23"/>
  <c r="P20" i="23"/>
  <c r="E20" i="23"/>
  <c r="T19" i="23"/>
  <c r="S19" i="23"/>
  <c r="R19" i="23"/>
  <c r="Q19" i="23"/>
  <c r="P19" i="23"/>
  <c r="E19" i="23"/>
  <c r="U19" i="23" s="1"/>
  <c r="S18" i="23"/>
  <c r="R18" i="23"/>
  <c r="Q18" i="23"/>
  <c r="P18" i="23"/>
  <c r="E18" i="23"/>
  <c r="U18" i="23" s="1"/>
  <c r="S17" i="23"/>
  <c r="R17" i="23"/>
  <c r="Q17" i="23"/>
  <c r="P17" i="23"/>
  <c r="E17" i="23"/>
  <c r="V15" i="23"/>
  <c r="O15" i="23"/>
  <c r="N15" i="23"/>
  <c r="M15" i="23"/>
  <c r="S15" i="23" s="1"/>
  <c r="L15" i="23"/>
  <c r="R15" i="23" s="1"/>
  <c r="K15" i="23"/>
  <c r="J15" i="23"/>
  <c r="I15" i="23"/>
  <c r="H15" i="23"/>
  <c r="P15" i="23" s="1"/>
  <c r="G15" i="23"/>
  <c r="F15" i="23"/>
  <c r="E15" i="23"/>
  <c r="C15" i="23"/>
  <c r="B15" i="23"/>
  <c r="S14" i="23"/>
  <c r="R14" i="23"/>
  <c r="Q14" i="23"/>
  <c r="P14" i="23"/>
  <c r="E14" i="23"/>
  <c r="U14" i="23" s="1"/>
  <c r="S13" i="23"/>
  <c r="R13" i="23"/>
  <c r="Q13" i="23"/>
  <c r="P13" i="23"/>
  <c r="E13" i="23"/>
  <c r="U12" i="23"/>
  <c r="S12" i="23"/>
  <c r="R12" i="23"/>
  <c r="Q12" i="23"/>
  <c r="P12" i="23"/>
  <c r="E12" i="23"/>
  <c r="T12" i="23" s="1"/>
  <c r="S11" i="23"/>
  <c r="R11" i="23"/>
  <c r="Q11" i="23"/>
  <c r="P11" i="23"/>
  <c r="E11" i="23"/>
  <c r="S10" i="23"/>
  <c r="R10" i="23"/>
  <c r="Q10" i="23"/>
  <c r="P10" i="23"/>
  <c r="E10" i="23"/>
  <c r="S9" i="23"/>
  <c r="R9" i="23"/>
  <c r="Q9" i="23"/>
  <c r="P9" i="23"/>
  <c r="E9" i="23"/>
  <c r="U94" i="22"/>
  <c r="S94" i="22"/>
  <c r="R94" i="22"/>
  <c r="Q94" i="22"/>
  <c r="P94" i="22"/>
  <c r="E94" i="22"/>
  <c r="T94" i="22" s="1"/>
  <c r="U93" i="22"/>
  <c r="T93" i="22"/>
  <c r="S93" i="22"/>
  <c r="R93" i="22"/>
  <c r="Q93" i="22"/>
  <c r="P93" i="22"/>
  <c r="E93" i="22"/>
  <c r="S92" i="22"/>
  <c r="R92" i="22"/>
  <c r="Q92" i="22"/>
  <c r="P92" i="22"/>
  <c r="E92" i="22"/>
  <c r="U92" i="22" s="1"/>
  <c r="S91" i="22"/>
  <c r="R91" i="22"/>
  <c r="Q91" i="22"/>
  <c r="P91" i="22"/>
  <c r="E91" i="22"/>
  <c r="U90" i="22"/>
  <c r="S90" i="22"/>
  <c r="R90" i="22"/>
  <c r="Q90" i="22"/>
  <c r="P90" i="22"/>
  <c r="E90" i="22"/>
  <c r="T90" i="22" s="1"/>
  <c r="S89" i="22"/>
  <c r="R89" i="22"/>
  <c r="Q89" i="22"/>
  <c r="P89" i="22"/>
  <c r="E89" i="22"/>
  <c r="T89" i="22" s="1"/>
  <c r="S88" i="22"/>
  <c r="R88" i="22"/>
  <c r="Q88" i="22"/>
  <c r="P88" i="22"/>
  <c r="E88" i="22"/>
  <c r="U88" i="22" s="1"/>
  <c r="U87" i="22"/>
  <c r="S87" i="22"/>
  <c r="R87" i="22"/>
  <c r="Q87" i="22"/>
  <c r="P87" i="22"/>
  <c r="E87" i="22"/>
  <c r="T87" i="22" s="1"/>
  <c r="V73" i="22"/>
  <c r="O73" i="22"/>
  <c r="N73" i="22"/>
  <c r="M73" i="22"/>
  <c r="L73" i="22"/>
  <c r="R73" i="22" s="1"/>
  <c r="K73" i="22"/>
  <c r="J73" i="22"/>
  <c r="I73" i="22"/>
  <c r="H73" i="22"/>
  <c r="G73" i="22"/>
  <c r="F73" i="22"/>
  <c r="C73" i="22"/>
  <c r="B73" i="22"/>
  <c r="E73" i="22" s="1"/>
  <c r="V72" i="22"/>
  <c r="O72" i="22"/>
  <c r="N72" i="22"/>
  <c r="M72" i="22"/>
  <c r="S72" i="22" s="1"/>
  <c r="L72" i="22"/>
  <c r="K72" i="22"/>
  <c r="J72" i="22"/>
  <c r="I72" i="22"/>
  <c r="H72" i="22"/>
  <c r="P72" i="22" s="1"/>
  <c r="G72" i="22"/>
  <c r="F72" i="22"/>
  <c r="C72" i="22"/>
  <c r="B72" i="22"/>
  <c r="V71" i="22"/>
  <c r="O71" i="22"/>
  <c r="N71" i="22"/>
  <c r="M71" i="22"/>
  <c r="S71" i="22" s="1"/>
  <c r="L71" i="22"/>
  <c r="R71" i="22" s="1"/>
  <c r="K71" i="22"/>
  <c r="J71" i="22"/>
  <c r="I71" i="22"/>
  <c r="H71" i="22"/>
  <c r="G71" i="22"/>
  <c r="F71" i="22"/>
  <c r="E71" i="22"/>
  <c r="C71" i="22"/>
  <c r="B71" i="22"/>
  <c r="S70" i="22"/>
  <c r="R70" i="22"/>
  <c r="Q70" i="22"/>
  <c r="P70" i="22"/>
  <c r="E70" i="22"/>
  <c r="U70" i="22" s="1"/>
  <c r="S69" i="22"/>
  <c r="R69" i="22"/>
  <c r="Q69" i="22"/>
  <c r="P69" i="22"/>
  <c r="E69" i="22"/>
  <c r="V67" i="22"/>
  <c r="O67" i="22"/>
  <c r="N67" i="22"/>
  <c r="M67" i="22"/>
  <c r="S67" i="22" s="1"/>
  <c r="L67" i="22"/>
  <c r="K67" i="22"/>
  <c r="J67" i="22"/>
  <c r="I67" i="22"/>
  <c r="H67" i="22"/>
  <c r="G67" i="22"/>
  <c r="F67" i="22"/>
  <c r="C67" i="22"/>
  <c r="B67" i="22"/>
  <c r="E67" i="22" s="1"/>
  <c r="V66" i="22"/>
  <c r="S66" i="22"/>
  <c r="O66" i="22"/>
  <c r="N66" i="22"/>
  <c r="M66" i="22"/>
  <c r="L66" i="22"/>
  <c r="R66" i="22" s="1"/>
  <c r="K66" i="22"/>
  <c r="J66" i="22"/>
  <c r="I66" i="22"/>
  <c r="Q66" i="22" s="1"/>
  <c r="H66" i="22"/>
  <c r="G66" i="22"/>
  <c r="F66" i="22"/>
  <c r="C66" i="22"/>
  <c r="B66" i="22"/>
  <c r="E66" i="22" s="1"/>
  <c r="U65" i="22"/>
  <c r="S65" i="22"/>
  <c r="R65" i="22"/>
  <c r="Q65" i="22"/>
  <c r="P65" i="22"/>
  <c r="E65" i="22"/>
  <c r="T65" i="22" s="1"/>
  <c r="U64" i="22"/>
  <c r="T64" i="22"/>
  <c r="S64" i="22"/>
  <c r="R64" i="22"/>
  <c r="Q64" i="22"/>
  <c r="P64" i="22"/>
  <c r="E64" i="22"/>
  <c r="S63" i="22"/>
  <c r="R63" i="22"/>
  <c r="Q63" i="22"/>
  <c r="P63" i="22"/>
  <c r="E63" i="22"/>
  <c r="U63" i="22" s="1"/>
  <c r="S62" i="22"/>
  <c r="R62" i="22"/>
  <c r="Q62" i="22"/>
  <c r="P62" i="22"/>
  <c r="E62" i="22"/>
  <c r="U61" i="22"/>
  <c r="S61" i="22"/>
  <c r="R61" i="22"/>
  <c r="Q61" i="22"/>
  <c r="P61" i="22"/>
  <c r="E61" i="22"/>
  <c r="V59" i="22"/>
  <c r="O59" i="22"/>
  <c r="N59" i="22"/>
  <c r="M59" i="22"/>
  <c r="S59" i="22" s="1"/>
  <c r="L59" i="22"/>
  <c r="R59" i="22" s="1"/>
  <c r="K59" i="22"/>
  <c r="J59" i="22"/>
  <c r="I59" i="22"/>
  <c r="H59" i="22"/>
  <c r="G59" i="22"/>
  <c r="F59" i="22"/>
  <c r="C59" i="22"/>
  <c r="B59" i="22"/>
  <c r="S58" i="22"/>
  <c r="R58" i="22"/>
  <c r="Q58" i="22"/>
  <c r="P58" i="22"/>
  <c r="E58" i="22"/>
  <c r="S57" i="22"/>
  <c r="R57" i="22"/>
  <c r="Q57" i="22"/>
  <c r="P57" i="22"/>
  <c r="E57" i="22"/>
  <c r="T57" i="22" s="1"/>
  <c r="S56" i="22"/>
  <c r="R56" i="22"/>
  <c r="Q56" i="22"/>
  <c r="P56" i="22"/>
  <c r="E56" i="22"/>
  <c r="T56" i="22" s="1"/>
  <c r="T55" i="22"/>
  <c r="S55" i="22"/>
  <c r="R55" i="22"/>
  <c r="Q55" i="22"/>
  <c r="P55" i="22"/>
  <c r="E55" i="22"/>
  <c r="U55" i="22" s="1"/>
  <c r="V53" i="22"/>
  <c r="O53" i="22"/>
  <c r="N53" i="22"/>
  <c r="M53" i="22"/>
  <c r="S53" i="22" s="1"/>
  <c r="L53" i="22"/>
  <c r="R53" i="22" s="1"/>
  <c r="K53" i="22"/>
  <c r="J53" i="22"/>
  <c r="I53" i="22"/>
  <c r="H53" i="22"/>
  <c r="G53" i="22"/>
  <c r="F53" i="22"/>
  <c r="C53" i="22"/>
  <c r="B53" i="22"/>
  <c r="U52" i="22"/>
  <c r="S52" i="22"/>
  <c r="R52" i="22"/>
  <c r="Q52" i="22"/>
  <c r="P52" i="22"/>
  <c r="E52" i="22"/>
  <c r="T52" i="22" s="1"/>
  <c r="S51" i="22"/>
  <c r="R51" i="22"/>
  <c r="Q51" i="22"/>
  <c r="P51" i="22"/>
  <c r="E51" i="22"/>
  <c r="S50" i="22"/>
  <c r="R50" i="22"/>
  <c r="Q50" i="22"/>
  <c r="P50" i="22"/>
  <c r="E50" i="22"/>
  <c r="S49" i="22"/>
  <c r="R49" i="22"/>
  <c r="Q49" i="22"/>
  <c r="P49" i="22"/>
  <c r="E49" i="22"/>
  <c r="U48" i="22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S45" i="22"/>
  <c r="R45" i="22"/>
  <c r="Q45" i="22"/>
  <c r="P45" i="22"/>
  <c r="E45" i="22"/>
  <c r="T45" i="22" s="1"/>
  <c r="U44" i="22"/>
  <c r="S44" i="22"/>
  <c r="R44" i="22"/>
  <c r="Q44" i="22"/>
  <c r="P44" i="22"/>
  <c r="E44" i="22"/>
  <c r="T44" i="22" s="1"/>
  <c r="S43" i="22"/>
  <c r="R43" i="22"/>
  <c r="Q43" i="22"/>
  <c r="P43" i="22"/>
  <c r="E43" i="22"/>
  <c r="T43" i="22" s="1"/>
  <c r="S42" i="22"/>
  <c r="R42" i="22"/>
  <c r="Q42" i="22"/>
  <c r="P42" i="22"/>
  <c r="E42" i="22"/>
  <c r="T42" i="22" s="1"/>
  <c r="V40" i="22"/>
  <c r="O40" i="22"/>
  <c r="S40" i="22" s="1"/>
  <c r="N40" i="22"/>
  <c r="M40" i="22"/>
  <c r="L40" i="22"/>
  <c r="K40" i="22"/>
  <c r="J40" i="22"/>
  <c r="I40" i="22"/>
  <c r="H40" i="22"/>
  <c r="G40" i="22"/>
  <c r="F40" i="22"/>
  <c r="C40" i="22"/>
  <c r="B40" i="22"/>
  <c r="E40" i="22" s="1"/>
  <c r="S39" i="22"/>
  <c r="R39" i="22"/>
  <c r="Q39" i="22"/>
  <c r="P39" i="22"/>
  <c r="E39" i="22"/>
  <c r="U39" i="22" s="1"/>
  <c r="S38" i="22"/>
  <c r="R38" i="22"/>
  <c r="Q38" i="22"/>
  <c r="P38" i="22"/>
  <c r="E38" i="22"/>
  <c r="T38" i="22" s="1"/>
  <c r="S37" i="22"/>
  <c r="R37" i="22"/>
  <c r="Q37" i="22"/>
  <c r="P37" i="22"/>
  <c r="E37" i="22"/>
  <c r="T37" i="22" s="1"/>
  <c r="S36" i="22"/>
  <c r="R36" i="22"/>
  <c r="Q36" i="22"/>
  <c r="U36" i="22" s="1"/>
  <c r="P36" i="22"/>
  <c r="E36" i="22"/>
  <c r="T36" i="22" s="1"/>
  <c r="S35" i="22"/>
  <c r="R35" i="22"/>
  <c r="Q35" i="22"/>
  <c r="P35" i="22"/>
  <c r="E35" i="22"/>
  <c r="U35" i="22" s="1"/>
  <c r="V33" i="22"/>
  <c r="R33" i="22"/>
  <c r="O33" i="22"/>
  <c r="N33" i="22"/>
  <c r="M33" i="22"/>
  <c r="S33" i="22" s="1"/>
  <c r="L33" i="22"/>
  <c r="K33" i="22"/>
  <c r="J33" i="22"/>
  <c r="I33" i="22"/>
  <c r="H33" i="22"/>
  <c r="G33" i="22"/>
  <c r="F33" i="22"/>
  <c r="E33" i="22"/>
  <c r="C33" i="22"/>
  <c r="B33" i="22"/>
  <c r="S32" i="22"/>
  <c r="R32" i="22"/>
  <c r="Q32" i="22"/>
  <c r="P32" i="22"/>
  <c r="E32" i="22"/>
  <c r="V30" i="22"/>
  <c r="S30" i="22"/>
  <c r="O30" i="22"/>
  <c r="N30" i="22"/>
  <c r="M30" i="22"/>
  <c r="L30" i="22"/>
  <c r="R30" i="22" s="1"/>
  <c r="K30" i="22"/>
  <c r="J30" i="22"/>
  <c r="I30" i="22"/>
  <c r="H30" i="22"/>
  <c r="G30" i="22"/>
  <c r="F30" i="22"/>
  <c r="C30" i="22"/>
  <c r="B30" i="22"/>
  <c r="E30" i="22" s="1"/>
  <c r="U29" i="22"/>
  <c r="S29" i="22"/>
  <c r="R29" i="22"/>
  <c r="Q29" i="22"/>
  <c r="P29" i="22"/>
  <c r="E29" i="22"/>
  <c r="T29" i="22" s="1"/>
  <c r="U28" i="22"/>
  <c r="T28" i="22"/>
  <c r="S28" i="22"/>
  <c r="R28" i="22"/>
  <c r="Q28" i="22"/>
  <c r="P28" i="22"/>
  <c r="E28" i="22"/>
  <c r="S27" i="22"/>
  <c r="R27" i="22"/>
  <c r="Q27" i="22"/>
  <c r="P27" i="22"/>
  <c r="E27" i="22"/>
  <c r="U27" i="22" s="1"/>
  <c r="S26" i="22"/>
  <c r="R26" i="22"/>
  <c r="Q26" i="22"/>
  <c r="P26" i="22"/>
  <c r="E26" i="22"/>
  <c r="V24" i="22"/>
  <c r="O24" i="22"/>
  <c r="N24" i="22"/>
  <c r="M24" i="22"/>
  <c r="S24" i="22" s="1"/>
  <c r="L24" i="22"/>
  <c r="R24" i="22" s="1"/>
  <c r="K24" i="22"/>
  <c r="J24" i="22"/>
  <c r="I24" i="22"/>
  <c r="H24" i="22"/>
  <c r="G24" i="22"/>
  <c r="F24" i="22"/>
  <c r="E24" i="22"/>
  <c r="C24" i="22"/>
  <c r="B24" i="22"/>
  <c r="S23" i="22"/>
  <c r="R23" i="22"/>
  <c r="Q23" i="22"/>
  <c r="P23" i="22"/>
  <c r="E23" i="22"/>
  <c r="U23" i="22" s="1"/>
  <c r="S22" i="22"/>
  <c r="R22" i="22"/>
  <c r="Q22" i="22"/>
  <c r="P22" i="22"/>
  <c r="E22" i="22"/>
  <c r="S21" i="22"/>
  <c r="R21" i="22"/>
  <c r="Q21" i="22"/>
  <c r="U21" i="22" s="1"/>
  <c r="P21" i="22"/>
  <c r="E21" i="22"/>
  <c r="S20" i="22"/>
  <c r="R20" i="22"/>
  <c r="Q20" i="22"/>
  <c r="P20" i="22"/>
  <c r="E20" i="22"/>
  <c r="S19" i="22"/>
  <c r="R19" i="22"/>
  <c r="Q19" i="22"/>
  <c r="P19" i="22"/>
  <c r="E19" i="22"/>
  <c r="S18" i="22"/>
  <c r="R18" i="22"/>
  <c r="Q18" i="22"/>
  <c r="P18" i="22"/>
  <c r="E18" i="22"/>
  <c r="T18" i="22" s="1"/>
  <c r="U17" i="22"/>
  <c r="T17" i="22"/>
  <c r="S17" i="22"/>
  <c r="R17" i="22"/>
  <c r="Q17" i="22"/>
  <c r="P17" i="22"/>
  <c r="E17" i="22"/>
  <c r="V15" i="22"/>
  <c r="S15" i="22"/>
  <c r="O15" i="22"/>
  <c r="N15" i="22"/>
  <c r="R15" i="22" s="1"/>
  <c r="M15" i="22"/>
  <c r="L15" i="22"/>
  <c r="K15" i="22"/>
  <c r="J15" i="22"/>
  <c r="I15" i="22"/>
  <c r="Q15" i="22" s="1"/>
  <c r="H15" i="22"/>
  <c r="P15" i="22" s="1"/>
  <c r="G15" i="22"/>
  <c r="F15" i="22"/>
  <c r="C15" i="22"/>
  <c r="B15" i="22"/>
  <c r="S14" i="22"/>
  <c r="R14" i="22"/>
  <c r="Q14" i="22"/>
  <c r="P14" i="22"/>
  <c r="E14" i="22"/>
  <c r="U13" i="22"/>
  <c r="T13" i="22"/>
  <c r="S13" i="22"/>
  <c r="R13" i="22"/>
  <c r="Q13" i="22"/>
  <c r="P13" i="22"/>
  <c r="E13" i="22"/>
  <c r="S12" i="22"/>
  <c r="R12" i="22"/>
  <c r="Q12" i="22"/>
  <c r="P12" i="22"/>
  <c r="E12" i="22"/>
  <c r="S11" i="22"/>
  <c r="R11" i="22"/>
  <c r="Q11" i="22"/>
  <c r="P11" i="22"/>
  <c r="E11" i="22"/>
  <c r="U11" i="22" s="1"/>
  <c r="S10" i="22"/>
  <c r="R10" i="22"/>
  <c r="Q10" i="22"/>
  <c r="P10" i="22"/>
  <c r="E10" i="22"/>
  <c r="S9" i="22"/>
  <c r="R9" i="22"/>
  <c r="Q9" i="22"/>
  <c r="P9" i="22"/>
  <c r="E9" i="22"/>
  <c r="U9" i="22" s="1"/>
  <c r="S94" i="21"/>
  <c r="R94" i="21"/>
  <c r="Q94" i="21"/>
  <c r="P94" i="21"/>
  <c r="E94" i="21"/>
  <c r="T94" i="21" s="1"/>
  <c r="T93" i="21"/>
  <c r="S93" i="21"/>
  <c r="R93" i="21"/>
  <c r="Q93" i="21"/>
  <c r="P93" i="21"/>
  <c r="E93" i="21"/>
  <c r="U93" i="21" s="1"/>
  <c r="S92" i="21"/>
  <c r="R92" i="21"/>
  <c r="Q92" i="21"/>
  <c r="P92" i="21"/>
  <c r="E92" i="21"/>
  <c r="U91" i="21"/>
  <c r="S91" i="21"/>
  <c r="R91" i="21"/>
  <c r="Q91" i="21"/>
  <c r="P91" i="21"/>
  <c r="E91" i="21"/>
  <c r="T91" i="21" s="1"/>
  <c r="U90" i="21"/>
  <c r="S90" i="21"/>
  <c r="R90" i="21"/>
  <c r="Q90" i="21"/>
  <c r="P90" i="21"/>
  <c r="E90" i="21"/>
  <c r="T90" i="21" s="1"/>
  <c r="S89" i="21"/>
  <c r="R89" i="21"/>
  <c r="Q89" i="21"/>
  <c r="P89" i="21"/>
  <c r="E89" i="21"/>
  <c r="U89" i="21" s="1"/>
  <c r="S88" i="21"/>
  <c r="R88" i="21"/>
  <c r="Q88" i="21"/>
  <c r="P88" i="21"/>
  <c r="E88" i="21"/>
  <c r="S87" i="21"/>
  <c r="R87" i="21"/>
  <c r="Q87" i="21"/>
  <c r="P87" i="21"/>
  <c r="E87" i="21"/>
  <c r="V73" i="21"/>
  <c r="O73" i="21"/>
  <c r="N73" i="21"/>
  <c r="M73" i="21"/>
  <c r="L73" i="21"/>
  <c r="K73" i="21"/>
  <c r="J73" i="21"/>
  <c r="I73" i="21"/>
  <c r="H73" i="21"/>
  <c r="G73" i="21"/>
  <c r="F73" i="21"/>
  <c r="C73" i="21"/>
  <c r="B73" i="21"/>
  <c r="E73" i="21" s="1"/>
  <c r="V72" i="21"/>
  <c r="O72" i="21"/>
  <c r="N72" i="21"/>
  <c r="M72" i="21"/>
  <c r="L72" i="21"/>
  <c r="K72" i="21"/>
  <c r="J72" i="21"/>
  <c r="I72" i="21"/>
  <c r="H72" i="21"/>
  <c r="G72" i="21"/>
  <c r="F72" i="21"/>
  <c r="C72" i="21"/>
  <c r="E72" i="21" s="1"/>
  <c r="B72" i="21"/>
  <c r="V71" i="21"/>
  <c r="O71" i="21"/>
  <c r="S71" i="21" s="1"/>
  <c r="N71" i="21"/>
  <c r="M71" i="21"/>
  <c r="L71" i="21"/>
  <c r="R71" i="21" s="1"/>
  <c r="K71" i="21"/>
  <c r="J71" i="21"/>
  <c r="I71" i="21"/>
  <c r="H71" i="21"/>
  <c r="G71" i="21"/>
  <c r="F71" i="21"/>
  <c r="C71" i="21"/>
  <c r="B71" i="21"/>
  <c r="E71" i="21" s="1"/>
  <c r="S70" i="21"/>
  <c r="R70" i="21"/>
  <c r="Q70" i="21"/>
  <c r="P70" i="21"/>
  <c r="E70" i="21"/>
  <c r="S69" i="21"/>
  <c r="R69" i="21"/>
  <c r="Q69" i="21"/>
  <c r="P69" i="21"/>
  <c r="E69" i="21"/>
  <c r="U69" i="21" s="1"/>
  <c r="V67" i="21"/>
  <c r="O67" i="21"/>
  <c r="N67" i="21"/>
  <c r="M67" i="21"/>
  <c r="S67" i="21" s="1"/>
  <c r="L67" i="21"/>
  <c r="K67" i="21"/>
  <c r="J67" i="21"/>
  <c r="I67" i="21"/>
  <c r="H67" i="21"/>
  <c r="G67" i="21"/>
  <c r="F67" i="21"/>
  <c r="C67" i="21"/>
  <c r="B67" i="21"/>
  <c r="V66" i="21"/>
  <c r="O66" i="21"/>
  <c r="N66" i="21"/>
  <c r="M66" i="21"/>
  <c r="S66" i="21" s="1"/>
  <c r="L66" i="21"/>
  <c r="R66" i="21" s="1"/>
  <c r="K66" i="21"/>
  <c r="J66" i="21"/>
  <c r="I66" i="21"/>
  <c r="H66" i="21"/>
  <c r="G66" i="21"/>
  <c r="F66" i="21"/>
  <c r="C66" i="21"/>
  <c r="B66" i="21"/>
  <c r="E66" i="21" s="1"/>
  <c r="U65" i="21"/>
  <c r="S65" i="21"/>
  <c r="R65" i="21"/>
  <c r="Q65" i="21"/>
  <c r="P65" i="21"/>
  <c r="E65" i="21"/>
  <c r="T65" i="21" s="1"/>
  <c r="S64" i="21"/>
  <c r="R64" i="21"/>
  <c r="Q64" i="21"/>
  <c r="P64" i="21"/>
  <c r="E64" i="21"/>
  <c r="U64" i="21" s="1"/>
  <c r="U63" i="21"/>
  <c r="S63" i="21"/>
  <c r="R63" i="21"/>
  <c r="Q63" i="21"/>
  <c r="P63" i="21"/>
  <c r="E63" i="21"/>
  <c r="T63" i="21" s="1"/>
  <c r="S62" i="21"/>
  <c r="R62" i="21"/>
  <c r="Q62" i="21"/>
  <c r="P62" i="21"/>
  <c r="E62" i="21"/>
  <c r="U62" i="21" s="1"/>
  <c r="S61" i="21"/>
  <c r="R61" i="21"/>
  <c r="Q61" i="21"/>
  <c r="P61" i="21"/>
  <c r="E61" i="21"/>
  <c r="V59" i="21"/>
  <c r="O59" i="21"/>
  <c r="N59" i="21"/>
  <c r="M59" i="21"/>
  <c r="S59" i="21" s="1"/>
  <c r="L59" i="21"/>
  <c r="R59" i="21" s="1"/>
  <c r="K59" i="21"/>
  <c r="J59" i="21"/>
  <c r="I59" i="21"/>
  <c r="Q59" i="21" s="1"/>
  <c r="H59" i="21"/>
  <c r="G59" i="21"/>
  <c r="F59" i="21"/>
  <c r="C59" i="21"/>
  <c r="B59" i="21"/>
  <c r="E59" i="21" s="1"/>
  <c r="U58" i="21"/>
  <c r="T58" i="21"/>
  <c r="S58" i="21"/>
  <c r="R58" i="21"/>
  <c r="Q58" i="21"/>
  <c r="P58" i="21"/>
  <c r="E58" i="21"/>
  <c r="U57" i="21"/>
  <c r="S57" i="21"/>
  <c r="R57" i="21"/>
  <c r="Q57" i="21"/>
  <c r="P57" i="21"/>
  <c r="E57" i="21"/>
  <c r="T57" i="21" s="1"/>
  <c r="S56" i="21"/>
  <c r="R56" i="21"/>
  <c r="Q56" i="21"/>
  <c r="P56" i="21"/>
  <c r="E56" i="21"/>
  <c r="S55" i="21"/>
  <c r="R55" i="21"/>
  <c r="Q55" i="21"/>
  <c r="P55" i="21"/>
  <c r="E55" i="21"/>
  <c r="V53" i="21"/>
  <c r="O53" i="21"/>
  <c r="N53" i="21"/>
  <c r="M53" i="21"/>
  <c r="S53" i="21" s="1"/>
  <c r="L53" i="21"/>
  <c r="R53" i="21" s="1"/>
  <c r="K53" i="21"/>
  <c r="J53" i="21"/>
  <c r="I53" i="21"/>
  <c r="H53" i="21"/>
  <c r="G53" i="21"/>
  <c r="F53" i="21"/>
  <c r="C53" i="21"/>
  <c r="B53" i="21"/>
  <c r="S52" i="21"/>
  <c r="R52" i="21"/>
  <c r="Q52" i="21"/>
  <c r="P52" i="21"/>
  <c r="E52" i="21"/>
  <c r="S51" i="21"/>
  <c r="R51" i="21"/>
  <c r="Q51" i="21"/>
  <c r="P51" i="21"/>
  <c r="E51" i="21"/>
  <c r="S50" i="21"/>
  <c r="R50" i="21"/>
  <c r="Q50" i="21"/>
  <c r="P50" i="21"/>
  <c r="E50" i="21"/>
  <c r="T50" i="21" s="1"/>
  <c r="U49" i="21"/>
  <c r="S49" i="21"/>
  <c r="R49" i="21"/>
  <c r="Q49" i="21"/>
  <c r="P49" i="21"/>
  <c r="E49" i="21"/>
  <c r="T49" i="21" s="1"/>
  <c r="S48" i="21"/>
  <c r="R48" i="21"/>
  <c r="Q48" i="21"/>
  <c r="P48" i="21"/>
  <c r="E48" i="21"/>
  <c r="U48" i="21" s="1"/>
  <c r="U47" i="21"/>
  <c r="S47" i="21"/>
  <c r="R47" i="21"/>
  <c r="Q47" i="21"/>
  <c r="P47" i="21"/>
  <c r="E47" i="21"/>
  <c r="T47" i="21" s="1"/>
  <c r="S46" i="21"/>
  <c r="R46" i="21"/>
  <c r="Q46" i="21"/>
  <c r="P46" i="21"/>
  <c r="E46" i="21"/>
  <c r="T46" i="21" s="1"/>
  <c r="T45" i="21"/>
  <c r="S45" i="21"/>
  <c r="R45" i="21"/>
  <c r="Q45" i="21"/>
  <c r="P45" i="21"/>
  <c r="E45" i="21"/>
  <c r="U45" i="21" s="1"/>
  <c r="S44" i="21"/>
  <c r="R44" i="21"/>
  <c r="Q44" i="21"/>
  <c r="P44" i="21"/>
  <c r="E44" i="21"/>
  <c r="S43" i="21"/>
  <c r="R43" i="21"/>
  <c r="Q43" i="21"/>
  <c r="P43" i="21"/>
  <c r="E43" i="21"/>
  <c r="U42" i="21"/>
  <c r="S42" i="21"/>
  <c r="R42" i="21"/>
  <c r="Q42" i="21"/>
  <c r="P42" i="21"/>
  <c r="E42" i="21"/>
  <c r="T42" i="21" s="1"/>
  <c r="V40" i="21"/>
  <c r="O40" i="21"/>
  <c r="N40" i="21"/>
  <c r="M40" i="21"/>
  <c r="L40" i="21"/>
  <c r="R40" i="21" s="1"/>
  <c r="K40" i="21"/>
  <c r="J40" i="21"/>
  <c r="I40" i="21"/>
  <c r="H40" i="21"/>
  <c r="G40" i="21"/>
  <c r="F40" i="21"/>
  <c r="C40" i="21"/>
  <c r="B40" i="21"/>
  <c r="E40" i="21" s="1"/>
  <c r="S39" i="21"/>
  <c r="R39" i="21"/>
  <c r="Q39" i="21"/>
  <c r="P39" i="21"/>
  <c r="E39" i="21"/>
  <c r="S38" i="21"/>
  <c r="R38" i="21"/>
  <c r="Q38" i="21"/>
  <c r="P38" i="21"/>
  <c r="E38" i="21"/>
  <c r="S37" i="21"/>
  <c r="R37" i="21"/>
  <c r="Q37" i="21"/>
  <c r="P37" i="21"/>
  <c r="E37" i="21"/>
  <c r="S36" i="21"/>
  <c r="R36" i="21"/>
  <c r="Q36" i="21"/>
  <c r="P36" i="21"/>
  <c r="E36" i="21"/>
  <c r="U36" i="21" s="1"/>
  <c r="S35" i="21"/>
  <c r="R35" i="21"/>
  <c r="Q35" i="21"/>
  <c r="P35" i="21"/>
  <c r="E35" i="21"/>
  <c r="V33" i="21"/>
  <c r="S33" i="21"/>
  <c r="O33" i="21"/>
  <c r="N33" i="21"/>
  <c r="M33" i="21"/>
  <c r="L33" i="21"/>
  <c r="R33" i="21" s="1"/>
  <c r="K33" i="21"/>
  <c r="J33" i="21"/>
  <c r="I33" i="21"/>
  <c r="Q33" i="21" s="1"/>
  <c r="H33" i="21"/>
  <c r="G33" i="21"/>
  <c r="F33" i="21"/>
  <c r="C33" i="21"/>
  <c r="B33" i="21"/>
  <c r="E33" i="21" s="1"/>
  <c r="S32" i="21"/>
  <c r="R32" i="21"/>
  <c r="Q32" i="21"/>
  <c r="P32" i="21"/>
  <c r="E32" i="21"/>
  <c r="V30" i="21"/>
  <c r="O30" i="21"/>
  <c r="N30" i="21"/>
  <c r="M30" i="21"/>
  <c r="S30" i="21" s="1"/>
  <c r="L30" i="21"/>
  <c r="R30" i="21" s="1"/>
  <c r="K30" i="21"/>
  <c r="J30" i="21"/>
  <c r="I30" i="21"/>
  <c r="H30" i="21"/>
  <c r="G30" i="21"/>
  <c r="F30" i="21"/>
  <c r="C30" i="21"/>
  <c r="E30" i="21" s="1"/>
  <c r="B30" i="21"/>
  <c r="S29" i="21"/>
  <c r="R29" i="21"/>
  <c r="Q29" i="21"/>
  <c r="P29" i="21"/>
  <c r="E29" i="21"/>
  <c r="T28" i="21"/>
  <c r="S28" i="21"/>
  <c r="R28" i="21"/>
  <c r="Q28" i="21"/>
  <c r="P28" i="21"/>
  <c r="E28" i="21"/>
  <c r="U28" i="21" s="1"/>
  <c r="S27" i="21"/>
  <c r="R27" i="21"/>
  <c r="Q27" i="21"/>
  <c r="P27" i="21"/>
  <c r="E27" i="21"/>
  <c r="U26" i="21"/>
  <c r="S26" i="21"/>
  <c r="R26" i="21"/>
  <c r="Q26" i="21"/>
  <c r="P26" i="21"/>
  <c r="E26" i="21"/>
  <c r="T26" i="21" s="1"/>
  <c r="V24" i="21"/>
  <c r="O24" i="21"/>
  <c r="N24" i="21"/>
  <c r="M24" i="21"/>
  <c r="S24" i="21" s="1"/>
  <c r="L24" i="21"/>
  <c r="R24" i="21" s="1"/>
  <c r="K24" i="21"/>
  <c r="J24" i="21"/>
  <c r="I24" i="21"/>
  <c r="H24" i="21"/>
  <c r="G24" i="21"/>
  <c r="F24" i="21"/>
  <c r="C24" i="21"/>
  <c r="B24" i="21"/>
  <c r="E24" i="21" s="1"/>
  <c r="S23" i="21"/>
  <c r="R23" i="21"/>
  <c r="Q23" i="21"/>
  <c r="P23" i="21"/>
  <c r="E23" i="21"/>
  <c r="T23" i="21" s="1"/>
  <c r="U22" i="21"/>
  <c r="T22" i="21"/>
  <c r="S22" i="21"/>
  <c r="R22" i="21"/>
  <c r="Q22" i="21"/>
  <c r="P22" i="21"/>
  <c r="E22" i="21"/>
  <c r="T21" i="21"/>
  <c r="S21" i="21"/>
  <c r="R21" i="21"/>
  <c r="Q21" i="21"/>
  <c r="P21" i="21"/>
  <c r="E21" i="21"/>
  <c r="U21" i="21" s="1"/>
  <c r="S20" i="21"/>
  <c r="R20" i="21"/>
  <c r="Q20" i="21"/>
  <c r="P20" i="21"/>
  <c r="E20" i="21"/>
  <c r="S19" i="21"/>
  <c r="R19" i="21"/>
  <c r="Q19" i="21"/>
  <c r="P19" i="21"/>
  <c r="E19" i="21"/>
  <c r="U18" i="21"/>
  <c r="S18" i="21"/>
  <c r="R18" i="21"/>
  <c r="Q18" i="21"/>
  <c r="P18" i="21"/>
  <c r="E18" i="21"/>
  <c r="T18" i="21" s="1"/>
  <c r="S17" i="21"/>
  <c r="R17" i="21"/>
  <c r="Q17" i="21"/>
  <c r="P17" i="21"/>
  <c r="E17" i="21"/>
  <c r="U17" i="21" s="1"/>
  <c r="V15" i="21"/>
  <c r="O15" i="21"/>
  <c r="S15" i="21" s="1"/>
  <c r="N15" i="21"/>
  <c r="M15" i="21"/>
  <c r="L15" i="21"/>
  <c r="R15" i="21" s="1"/>
  <c r="K15" i="21"/>
  <c r="J15" i="21"/>
  <c r="I15" i="21"/>
  <c r="H15" i="21"/>
  <c r="G15" i="21"/>
  <c r="F15" i="21"/>
  <c r="C15" i="21"/>
  <c r="B15" i="21"/>
  <c r="U14" i="21"/>
  <c r="S14" i="21"/>
  <c r="R14" i="21"/>
  <c r="Q14" i="21"/>
  <c r="P14" i="21"/>
  <c r="E14" i="21"/>
  <c r="T14" i="21" s="1"/>
  <c r="S13" i="21"/>
  <c r="R13" i="21"/>
  <c r="Q13" i="21"/>
  <c r="P13" i="21"/>
  <c r="E13" i="21"/>
  <c r="S12" i="21"/>
  <c r="R12" i="21"/>
  <c r="Q12" i="21"/>
  <c r="P12" i="21"/>
  <c r="E12" i="21"/>
  <c r="U12" i="21" s="1"/>
  <c r="S11" i="21"/>
  <c r="R11" i="21"/>
  <c r="Q11" i="21"/>
  <c r="P11" i="21"/>
  <c r="E11" i="21"/>
  <c r="S10" i="21"/>
  <c r="R10" i="21"/>
  <c r="Q10" i="21"/>
  <c r="U10" i="21" s="1"/>
  <c r="P10" i="21"/>
  <c r="E10" i="21"/>
  <c r="U9" i="21"/>
  <c r="S9" i="21"/>
  <c r="R9" i="21"/>
  <c r="Q9" i="21"/>
  <c r="P9" i="21"/>
  <c r="E9" i="21"/>
  <c r="T9" i="21" s="1"/>
  <c r="S94" i="20"/>
  <c r="R94" i="20"/>
  <c r="Q94" i="20"/>
  <c r="P94" i="20"/>
  <c r="E94" i="20"/>
  <c r="S93" i="20"/>
  <c r="R93" i="20"/>
  <c r="Q93" i="20"/>
  <c r="P93" i="20"/>
  <c r="E93" i="20"/>
  <c r="S92" i="20"/>
  <c r="R92" i="20"/>
  <c r="Q92" i="20"/>
  <c r="P92" i="20"/>
  <c r="E92" i="20"/>
  <c r="S91" i="20"/>
  <c r="R91" i="20"/>
  <c r="Q91" i="20"/>
  <c r="P91" i="20"/>
  <c r="E91" i="20"/>
  <c r="U91" i="20" s="1"/>
  <c r="T90" i="20"/>
  <c r="S90" i="20"/>
  <c r="R90" i="20"/>
  <c r="Q90" i="20"/>
  <c r="P90" i="20"/>
  <c r="E90" i="20"/>
  <c r="U90" i="20" s="1"/>
  <c r="S89" i="20"/>
  <c r="R89" i="20"/>
  <c r="Q89" i="20"/>
  <c r="P89" i="20"/>
  <c r="E89" i="20"/>
  <c r="U88" i="20"/>
  <c r="S88" i="20"/>
  <c r="R88" i="20"/>
  <c r="Q88" i="20"/>
  <c r="P88" i="20"/>
  <c r="E88" i="20"/>
  <c r="T88" i="20" s="1"/>
  <c r="S87" i="20"/>
  <c r="R87" i="20"/>
  <c r="Q87" i="20"/>
  <c r="P87" i="20"/>
  <c r="E87" i="20"/>
  <c r="V73" i="20"/>
  <c r="S73" i="20"/>
  <c r="O73" i="20"/>
  <c r="N73" i="20"/>
  <c r="M73" i="20"/>
  <c r="L73" i="20"/>
  <c r="R73" i="20" s="1"/>
  <c r="K73" i="20"/>
  <c r="J73" i="20"/>
  <c r="I73" i="20"/>
  <c r="H73" i="20"/>
  <c r="G73" i="20"/>
  <c r="F73" i="20"/>
  <c r="C73" i="20"/>
  <c r="B73" i="20"/>
  <c r="V72" i="20"/>
  <c r="S72" i="20"/>
  <c r="O72" i="20"/>
  <c r="N72" i="20"/>
  <c r="M72" i="20"/>
  <c r="L72" i="20"/>
  <c r="K72" i="20"/>
  <c r="J72" i="20"/>
  <c r="I72" i="20"/>
  <c r="Q72" i="20" s="1"/>
  <c r="H72" i="20"/>
  <c r="P72" i="20" s="1"/>
  <c r="G72" i="20"/>
  <c r="F72" i="20"/>
  <c r="C72" i="20"/>
  <c r="B72" i="20"/>
  <c r="V71" i="20"/>
  <c r="R71" i="20"/>
  <c r="O71" i="20"/>
  <c r="N71" i="20"/>
  <c r="M71" i="20"/>
  <c r="S71" i="20" s="1"/>
  <c r="L71" i="20"/>
  <c r="K71" i="20"/>
  <c r="J71" i="20"/>
  <c r="I71" i="20"/>
  <c r="H71" i="20"/>
  <c r="G71" i="20"/>
  <c r="F71" i="20"/>
  <c r="E71" i="20"/>
  <c r="C71" i="20"/>
  <c r="B71" i="20"/>
  <c r="S70" i="20"/>
  <c r="R70" i="20"/>
  <c r="Q70" i="20"/>
  <c r="P70" i="20"/>
  <c r="E70" i="20"/>
  <c r="S69" i="20"/>
  <c r="R69" i="20"/>
  <c r="Q69" i="20"/>
  <c r="P69" i="20"/>
  <c r="E69" i="20"/>
  <c r="V67" i="20"/>
  <c r="O67" i="20"/>
  <c r="N67" i="20"/>
  <c r="M67" i="20"/>
  <c r="S67" i="20" s="1"/>
  <c r="L67" i="20"/>
  <c r="K67" i="20"/>
  <c r="J67" i="20"/>
  <c r="I67" i="20"/>
  <c r="H67" i="20"/>
  <c r="G67" i="20"/>
  <c r="F67" i="20"/>
  <c r="C67" i="20"/>
  <c r="B67" i="20"/>
  <c r="V66" i="20"/>
  <c r="O66" i="20"/>
  <c r="N66" i="20"/>
  <c r="M66" i="20"/>
  <c r="S66" i="20" s="1"/>
  <c r="L66" i="20"/>
  <c r="R66" i="20" s="1"/>
  <c r="K66" i="20"/>
  <c r="J66" i="20"/>
  <c r="I66" i="20"/>
  <c r="H66" i="20"/>
  <c r="G66" i="20"/>
  <c r="F66" i="20"/>
  <c r="C66" i="20"/>
  <c r="B66" i="20"/>
  <c r="S65" i="20"/>
  <c r="R65" i="20"/>
  <c r="Q65" i="20"/>
  <c r="P65" i="20"/>
  <c r="E65" i="20"/>
  <c r="S64" i="20"/>
  <c r="R64" i="20"/>
  <c r="Q64" i="20"/>
  <c r="P64" i="20"/>
  <c r="E64" i="20"/>
  <c r="S63" i="20"/>
  <c r="R63" i="20"/>
  <c r="Q63" i="20"/>
  <c r="P63" i="20"/>
  <c r="E63" i="20"/>
  <c r="T63" i="20" s="1"/>
  <c r="S62" i="20"/>
  <c r="R62" i="20"/>
  <c r="Q62" i="20"/>
  <c r="P62" i="20"/>
  <c r="E62" i="20"/>
  <c r="U62" i="20" s="1"/>
  <c r="S61" i="20"/>
  <c r="R61" i="20"/>
  <c r="Q61" i="20"/>
  <c r="P61" i="20"/>
  <c r="E61" i="20"/>
  <c r="V59" i="20"/>
  <c r="R59" i="20"/>
  <c r="O59" i="20"/>
  <c r="N59" i="20"/>
  <c r="M59" i="20"/>
  <c r="S59" i="20" s="1"/>
  <c r="L59" i="20"/>
  <c r="K59" i="20"/>
  <c r="J59" i="20"/>
  <c r="I59" i="20"/>
  <c r="H59" i="20"/>
  <c r="G59" i="20"/>
  <c r="F59" i="20"/>
  <c r="C59" i="20"/>
  <c r="E59" i="20" s="1"/>
  <c r="B59" i="20"/>
  <c r="S58" i="20"/>
  <c r="R58" i="20"/>
  <c r="Q58" i="20"/>
  <c r="P58" i="20"/>
  <c r="E58" i="20"/>
  <c r="S57" i="20"/>
  <c r="R57" i="20"/>
  <c r="Q57" i="20"/>
  <c r="P57" i="20"/>
  <c r="E57" i="20"/>
  <c r="U57" i="20" s="1"/>
  <c r="U56" i="20"/>
  <c r="S56" i="20"/>
  <c r="R56" i="20"/>
  <c r="Q56" i="20"/>
  <c r="P56" i="20"/>
  <c r="E56" i="20"/>
  <c r="T56" i="20" s="1"/>
  <c r="T55" i="20"/>
  <c r="S55" i="20"/>
  <c r="R55" i="20"/>
  <c r="Q55" i="20"/>
  <c r="P55" i="20"/>
  <c r="E55" i="20"/>
  <c r="U55" i="20" s="1"/>
  <c r="V53" i="20"/>
  <c r="O53" i="20"/>
  <c r="N53" i="20"/>
  <c r="M53" i="20"/>
  <c r="S53" i="20" s="1"/>
  <c r="L53" i="20"/>
  <c r="R53" i="20" s="1"/>
  <c r="K53" i="20"/>
  <c r="J53" i="20"/>
  <c r="I53" i="20"/>
  <c r="H53" i="20"/>
  <c r="G53" i="20"/>
  <c r="F53" i="20"/>
  <c r="C53" i="20"/>
  <c r="B53" i="20"/>
  <c r="S52" i="20"/>
  <c r="R52" i="20"/>
  <c r="Q52" i="20"/>
  <c r="P52" i="20"/>
  <c r="E52" i="20"/>
  <c r="T51" i="20"/>
  <c r="S51" i="20"/>
  <c r="R51" i="20"/>
  <c r="Q51" i="20"/>
  <c r="P51" i="20"/>
  <c r="E51" i="20"/>
  <c r="U51" i="20" s="1"/>
  <c r="U50" i="20"/>
  <c r="S50" i="20"/>
  <c r="R50" i="20"/>
  <c r="Q50" i="20"/>
  <c r="P50" i="20"/>
  <c r="E50" i="20"/>
  <c r="T50" i="20" s="1"/>
  <c r="S49" i="20"/>
  <c r="R49" i="20"/>
  <c r="Q49" i="20"/>
  <c r="P49" i="20"/>
  <c r="E49" i="20"/>
  <c r="S48" i="20"/>
  <c r="R48" i="20"/>
  <c r="Q48" i="20"/>
  <c r="P48" i="20"/>
  <c r="E48" i="20"/>
  <c r="S47" i="20"/>
  <c r="R47" i="20"/>
  <c r="Q47" i="20"/>
  <c r="P47" i="20"/>
  <c r="E47" i="20"/>
  <c r="T47" i="20" s="1"/>
  <c r="T46" i="20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P44" i="20"/>
  <c r="E44" i="20"/>
  <c r="S43" i="20"/>
  <c r="R43" i="20"/>
  <c r="Q43" i="20"/>
  <c r="P43" i="20"/>
  <c r="E43" i="20"/>
  <c r="U43" i="20" s="1"/>
  <c r="U42" i="20"/>
  <c r="S42" i="20"/>
  <c r="R42" i="20"/>
  <c r="Q42" i="20"/>
  <c r="P42" i="20"/>
  <c r="E42" i="20"/>
  <c r="T42" i="20" s="1"/>
  <c r="V40" i="20"/>
  <c r="S40" i="20"/>
  <c r="O40" i="20"/>
  <c r="N40" i="20"/>
  <c r="M40" i="20"/>
  <c r="L40" i="20"/>
  <c r="R40" i="20" s="1"/>
  <c r="K40" i="20"/>
  <c r="J40" i="20"/>
  <c r="I40" i="20"/>
  <c r="Q40" i="20" s="1"/>
  <c r="H40" i="20"/>
  <c r="G40" i="20"/>
  <c r="F40" i="20"/>
  <c r="C40" i="20"/>
  <c r="B40" i="20"/>
  <c r="E40" i="20" s="1"/>
  <c r="U39" i="20"/>
  <c r="T39" i="20"/>
  <c r="S39" i="20"/>
  <c r="R39" i="20"/>
  <c r="Q39" i="20"/>
  <c r="P39" i="20"/>
  <c r="E39" i="20"/>
  <c r="S38" i="20"/>
  <c r="R38" i="20"/>
  <c r="Q38" i="20"/>
  <c r="U38" i="20" s="1"/>
  <c r="P38" i="20"/>
  <c r="T38" i="20" s="1"/>
  <c r="E38" i="20"/>
  <c r="S37" i="20"/>
  <c r="R37" i="20"/>
  <c r="Q37" i="20"/>
  <c r="P37" i="20"/>
  <c r="E37" i="20"/>
  <c r="S36" i="20"/>
  <c r="R36" i="20"/>
  <c r="Q36" i="20"/>
  <c r="P36" i="20"/>
  <c r="E36" i="20"/>
  <c r="S35" i="20"/>
  <c r="R35" i="20"/>
  <c r="Q35" i="20"/>
  <c r="P35" i="20"/>
  <c r="E35" i="20"/>
  <c r="U35" i="20" s="1"/>
  <c r="V33" i="20"/>
  <c r="S33" i="20"/>
  <c r="O33" i="20"/>
  <c r="N33" i="20"/>
  <c r="M33" i="20"/>
  <c r="L33" i="20"/>
  <c r="K33" i="20"/>
  <c r="J33" i="20"/>
  <c r="I33" i="20"/>
  <c r="H33" i="20"/>
  <c r="G33" i="20"/>
  <c r="F33" i="20"/>
  <c r="C33" i="20"/>
  <c r="B33" i="20"/>
  <c r="S32" i="20"/>
  <c r="R32" i="20"/>
  <c r="Q32" i="20"/>
  <c r="P32" i="20"/>
  <c r="E32" i="20"/>
  <c r="V30" i="20"/>
  <c r="O30" i="20"/>
  <c r="N30" i="20"/>
  <c r="M30" i="20"/>
  <c r="S30" i="20" s="1"/>
  <c r="L30" i="20"/>
  <c r="R30" i="20" s="1"/>
  <c r="K30" i="20"/>
  <c r="J30" i="20"/>
  <c r="I30" i="20"/>
  <c r="H30" i="20"/>
  <c r="G30" i="20"/>
  <c r="F30" i="20"/>
  <c r="C30" i="20"/>
  <c r="B30" i="20"/>
  <c r="E30" i="20" s="1"/>
  <c r="S29" i="20"/>
  <c r="R29" i="20"/>
  <c r="Q29" i="20"/>
  <c r="P29" i="20"/>
  <c r="E29" i="20"/>
  <c r="S28" i="20"/>
  <c r="R28" i="20"/>
  <c r="Q28" i="20"/>
  <c r="P28" i="20"/>
  <c r="E28" i="20"/>
  <c r="S27" i="20"/>
  <c r="R27" i="20"/>
  <c r="Q27" i="20"/>
  <c r="P27" i="20"/>
  <c r="E27" i="20"/>
  <c r="S26" i="20"/>
  <c r="R26" i="20"/>
  <c r="Q26" i="20"/>
  <c r="P26" i="20"/>
  <c r="E26" i="20"/>
  <c r="V24" i="20"/>
  <c r="R24" i="20"/>
  <c r="O24" i="20"/>
  <c r="N24" i="20"/>
  <c r="M24" i="20"/>
  <c r="S24" i="20" s="1"/>
  <c r="L24" i="20"/>
  <c r="K24" i="20"/>
  <c r="J24" i="20"/>
  <c r="I24" i="20"/>
  <c r="H24" i="20"/>
  <c r="P24" i="20" s="1"/>
  <c r="G24" i="20"/>
  <c r="F24" i="20"/>
  <c r="C24" i="20"/>
  <c r="B24" i="20"/>
  <c r="U23" i="20"/>
  <c r="S23" i="20"/>
  <c r="R23" i="20"/>
  <c r="Q23" i="20"/>
  <c r="P23" i="20"/>
  <c r="E23" i="20"/>
  <c r="T23" i="20" s="1"/>
  <c r="S22" i="20"/>
  <c r="R22" i="20"/>
  <c r="Q22" i="20"/>
  <c r="P22" i="20"/>
  <c r="E22" i="20"/>
  <c r="U22" i="20" s="1"/>
  <c r="S21" i="20"/>
  <c r="R21" i="20"/>
  <c r="Q21" i="20"/>
  <c r="P21" i="20"/>
  <c r="E21" i="20"/>
  <c r="U20" i="20"/>
  <c r="S20" i="20"/>
  <c r="R20" i="20"/>
  <c r="Q20" i="20"/>
  <c r="P20" i="20"/>
  <c r="E20" i="20"/>
  <c r="T20" i="20" s="1"/>
  <c r="U19" i="20"/>
  <c r="S19" i="20"/>
  <c r="R19" i="20"/>
  <c r="Q19" i="20"/>
  <c r="P19" i="20"/>
  <c r="E19" i="20"/>
  <c r="T19" i="20" s="1"/>
  <c r="S18" i="20"/>
  <c r="R18" i="20"/>
  <c r="Q18" i="20"/>
  <c r="P18" i="20"/>
  <c r="E18" i="20"/>
  <c r="S17" i="20"/>
  <c r="R17" i="20"/>
  <c r="Q17" i="20"/>
  <c r="P17" i="20"/>
  <c r="E17" i="20"/>
  <c r="V15" i="20"/>
  <c r="O15" i="20"/>
  <c r="N15" i="20"/>
  <c r="R15" i="20" s="1"/>
  <c r="M15" i="20"/>
  <c r="S15" i="20" s="1"/>
  <c r="L15" i="20"/>
  <c r="K15" i="20"/>
  <c r="J15" i="20"/>
  <c r="I15" i="20"/>
  <c r="Q15" i="20" s="1"/>
  <c r="H15" i="20"/>
  <c r="P15" i="20" s="1"/>
  <c r="G15" i="20"/>
  <c r="F15" i="20"/>
  <c r="C15" i="20"/>
  <c r="B15" i="20"/>
  <c r="E15" i="20" s="1"/>
  <c r="T14" i="20"/>
  <c r="S14" i="20"/>
  <c r="R14" i="20"/>
  <c r="Q14" i="20"/>
  <c r="P14" i="20"/>
  <c r="E14" i="20"/>
  <c r="U14" i="20" s="1"/>
  <c r="S13" i="20"/>
  <c r="R13" i="20"/>
  <c r="Q13" i="20"/>
  <c r="P13" i="20"/>
  <c r="E13" i="20"/>
  <c r="S12" i="20"/>
  <c r="R12" i="20"/>
  <c r="Q12" i="20"/>
  <c r="P12" i="20"/>
  <c r="E12" i="20"/>
  <c r="U11" i="20"/>
  <c r="S11" i="20"/>
  <c r="R11" i="20"/>
  <c r="Q11" i="20"/>
  <c r="P11" i="20"/>
  <c r="E11" i="20"/>
  <c r="T11" i="20" s="1"/>
  <c r="S10" i="20"/>
  <c r="R10" i="20"/>
  <c r="Q10" i="20"/>
  <c r="P10" i="20"/>
  <c r="E10" i="20"/>
  <c r="S9" i="20"/>
  <c r="R9" i="20"/>
  <c r="Q9" i="20"/>
  <c r="P9" i="20"/>
  <c r="E9" i="20"/>
  <c r="T9" i="20" s="1"/>
  <c r="S94" i="19"/>
  <c r="R94" i="19"/>
  <c r="Q94" i="19"/>
  <c r="P94" i="19"/>
  <c r="E94" i="19"/>
  <c r="T94" i="19" s="1"/>
  <c r="U93" i="19"/>
  <c r="T93" i="19"/>
  <c r="S93" i="19"/>
  <c r="R93" i="19"/>
  <c r="Q93" i="19"/>
  <c r="P93" i="19"/>
  <c r="E93" i="19"/>
  <c r="T92" i="19"/>
  <c r="S92" i="19"/>
  <c r="R92" i="19"/>
  <c r="Q92" i="19"/>
  <c r="P92" i="19"/>
  <c r="E92" i="19"/>
  <c r="U92" i="19" s="1"/>
  <c r="S91" i="19"/>
  <c r="R91" i="19"/>
  <c r="Q91" i="19"/>
  <c r="P91" i="19"/>
  <c r="E91" i="19"/>
  <c r="S90" i="19"/>
  <c r="R90" i="19"/>
  <c r="Q90" i="19"/>
  <c r="P90" i="19"/>
  <c r="E90" i="19"/>
  <c r="U89" i="19"/>
  <c r="S89" i="19"/>
  <c r="R89" i="19"/>
  <c r="Q89" i="19"/>
  <c r="P89" i="19"/>
  <c r="E89" i="19"/>
  <c r="T89" i="19" s="1"/>
  <c r="S88" i="19"/>
  <c r="R88" i="19"/>
  <c r="Q88" i="19"/>
  <c r="P88" i="19"/>
  <c r="E88" i="19"/>
  <c r="S87" i="19"/>
  <c r="R87" i="19"/>
  <c r="Q87" i="19"/>
  <c r="P87" i="19"/>
  <c r="E87" i="19"/>
  <c r="U87" i="19" s="1"/>
  <c r="V73" i="19"/>
  <c r="O73" i="19"/>
  <c r="N73" i="19"/>
  <c r="M73" i="19"/>
  <c r="S73" i="19" s="1"/>
  <c r="L73" i="19"/>
  <c r="K73" i="19"/>
  <c r="J73" i="19"/>
  <c r="I73" i="19"/>
  <c r="H73" i="19"/>
  <c r="G73" i="19"/>
  <c r="F73" i="19"/>
  <c r="C73" i="19"/>
  <c r="B73" i="19"/>
  <c r="E73" i="19" s="1"/>
  <c r="V72" i="19"/>
  <c r="O72" i="19"/>
  <c r="N72" i="19"/>
  <c r="M72" i="19"/>
  <c r="S72" i="19" s="1"/>
  <c r="L72" i="19"/>
  <c r="K72" i="19"/>
  <c r="J72" i="19"/>
  <c r="I72" i="19"/>
  <c r="H72" i="19"/>
  <c r="G72" i="19"/>
  <c r="F72" i="19"/>
  <c r="C72" i="19"/>
  <c r="B72" i="19"/>
  <c r="E72" i="19" s="1"/>
  <c r="V71" i="19"/>
  <c r="O71" i="19"/>
  <c r="N71" i="19"/>
  <c r="M71" i="19"/>
  <c r="S71" i="19" s="1"/>
  <c r="L71" i="19"/>
  <c r="K71" i="19"/>
  <c r="J71" i="19"/>
  <c r="I71" i="19"/>
  <c r="H71" i="19"/>
  <c r="G71" i="19"/>
  <c r="F71" i="19"/>
  <c r="C71" i="19"/>
  <c r="B71" i="19"/>
  <c r="E71" i="19" s="1"/>
  <c r="S70" i="19"/>
  <c r="R70" i="19"/>
  <c r="Q70" i="19"/>
  <c r="U70" i="19" s="1"/>
  <c r="P70" i="19"/>
  <c r="T70" i="19" s="1"/>
  <c r="E70" i="19"/>
  <c r="S69" i="19"/>
  <c r="R69" i="19"/>
  <c r="Q69" i="19"/>
  <c r="P69" i="19"/>
  <c r="E69" i="19"/>
  <c r="V67" i="19"/>
  <c r="O67" i="19"/>
  <c r="N67" i="19"/>
  <c r="M67" i="19"/>
  <c r="S67" i="19" s="1"/>
  <c r="L67" i="19"/>
  <c r="K67" i="19"/>
  <c r="J67" i="19"/>
  <c r="I67" i="19"/>
  <c r="H67" i="19"/>
  <c r="G67" i="19"/>
  <c r="F67" i="19"/>
  <c r="C67" i="19"/>
  <c r="B67" i="19"/>
  <c r="V66" i="19"/>
  <c r="S66" i="19"/>
  <c r="O66" i="19"/>
  <c r="N66" i="19"/>
  <c r="M66" i="19"/>
  <c r="L66" i="19"/>
  <c r="R66" i="19" s="1"/>
  <c r="K66" i="19"/>
  <c r="J66" i="19"/>
  <c r="I66" i="19"/>
  <c r="H66" i="19"/>
  <c r="G66" i="19"/>
  <c r="F66" i="19"/>
  <c r="C66" i="19"/>
  <c r="B66" i="19"/>
  <c r="U65" i="19"/>
  <c r="S65" i="19"/>
  <c r="R65" i="19"/>
  <c r="Q65" i="19"/>
  <c r="P65" i="19"/>
  <c r="E65" i="19"/>
  <c r="T65" i="19" s="1"/>
  <c r="S64" i="19"/>
  <c r="R64" i="19"/>
  <c r="Q64" i="19"/>
  <c r="P64" i="19"/>
  <c r="E64" i="19"/>
  <c r="U64" i="19" s="1"/>
  <c r="S63" i="19"/>
  <c r="R63" i="19"/>
  <c r="Q63" i="19"/>
  <c r="P63" i="19"/>
  <c r="E63" i="19"/>
  <c r="S62" i="19"/>
  <c r="R62" i="19"/>
  <c r="Q62" i="19"/>
  <c r="P62" i="19"/>
  <c r="E62" i="19"/>
  <c r="S61" i="19"/>
  <c r="R61" i="19"/>
  <c r="Q61" i="19"/>
  <c r="P61" i="19"/>
  <c r="E61" i="19"/>
  <c r="V59" i="19"/>
  <c r="O59" i="19"/>
  <c r="N59" i="19"/>
  <c r="M59" i="19"/>
  <c r="S59" i="19" s="1"/>
  <c r="L59" i="19"/>
  <c r="R59" i="19" s="1"/>
  <c r="K59" i="19"/>
  <c r="J59" i="19"/>
  <c r="I59" i="19"/>
  <c r="H59" i="19"/>
  <c r="G59" i="19"/>
  <c r="F59" i="19"/>
  <c r="C59" i="19"/>
  <c r="B59" i="19"/>
  <c r="E59" i="19" s="1"/>
  <c r="S58" i="19"/>
  <c r="R58" i="19"/>
  <c r="Q58" i="19"/>
  <c r="P58" i="19"/>
  <c r="E58" i="19"/>
  <c r="S57" i="19"/>
  <c r="R57" i="19"/>
  <c r="Q57" i="19"/>
  <c r="P57" i="19"/>
  <c r="E57" i="19"/>
  <c r="S56" i="19"/>
  <c r="R56" i="19"/>
  <c r="Q56" i="19"/>
  <c r="P56" i="19"/>
  <c r="E56" i="19"/>
  <c r="T56" i="19" s="1"/>
  <c r="S55" i="19"/>
  <c r="R55" i="19"/>
  <c r="Q55" i="19"/>
  <c r="P55" i="19"/>
  <c r="E55" i="19"/>
  <c r="V53" i="19"/>
  <c r="O53" i="19"/>
  <c r="N53" i="19"/>
  <c r="M53" i="19"/>
  <c r="S53" i="19" s="1"/>
  <c r="L53" i="19"/>
  <c r="K53" i="19"/>
  <c r="J53" i="19"/>
  <c r="I53" i="19"/>
  <c r="H53" i="19"/>
  <c r="G53" i="19"/>
  <c r="F53" i="19"/>
  <c r="C53" i="19"/>
  <c r="B53" i="19"/>
  <c r="S52" i="19"/>
  <c r="R52" i="19"/>
  <c r="Q52" i="19"/>
  <c r="P52" i="19"/>
  <c r="E52" i="19"/>
  <c r="T52" i="19" s="1"/>
  <c r="S51" i="19"/>
  <c r="R51" i="19"/>
  <c r="Q51" i="19"/>
  <c r="P51" i="19"/>
  <c r="T51" i="19" s="1"/>
  <c r="E51" i="19"/>
  <c r="T50" i="19"/>
  <c r="S50" i="19"/>
  <c r="R50" i="19"/>
  <c r="Q50" i="19"/>
  <c r="P50" i="19"/>
  <c r="E50" i="19"/>
  <c r="U50" i="19" s="1"/>
  <c r="S49" i="19"/>
  <c r="R49" i="19"/>
  <c r="Q49" i="19"/>
  <c r="P49" i="19"/>
  <c r="E49" i="19"/>
  <c r="S48" i="19"/>
  <c r="R48" i="19"/>
  <c r="Q48" i="19"/>
  <c r="P48" i="19"/>
  <c r="E48" i="19"/>
  <c r="U48" i="19" s="1"/>
  <c r="U47" i="19"/>
  <c r="S47" i="19"/>
  <c r="R47" i="19"/>
  <c r="Q47" i="19"/>
  <c r="P47" i="19"/>
  <c r="E47" i="19"/>
  <c r="T47" i="19" s="1"/>
  <c r="T46" i="19"/>
  <c r="S46" i="19"/>
  <c r="R46" i="19"/>
  <c r="Q46" i="19"/>
  <c r="P46" i="19"/>
  <c r="E46" i="19"/>
  <c r="U46" i="19" s="1"/>
  <c r="S45" i="19"/>
  <c r="R45" i="19"/>
  <c r="Q45" i="19"/>
  <c r="P45" i="19"/>
  <c r="E45" i="19"/>
  <c r="S44" i="19"/>
  <c r="R44" i="19"/>
  <c r="Q44" i="19"/>
  <c r="P44" i="19"/>
  <c r="E44" i="19"/>
  <c r="U43" i="19"/>
  <c r="S43" i="19"/>
  <c r="R43" i="19"/>
  <c r="Q43" i="19"/>
  <c r="P43" i="19"/>
  <c r="E43" i="19"/>
  <c r="T43" i="19" s="1"/>
  <c r="S42" i="19"/>
  <c r="R42" i="19"/>
  <c r="Q42" i="19"/>
  <c r="P42" i="19"/>
  <c r="E42" i="19"/>
  <c r="U42" i="19" s="1"/>
  <c r="V40" i="19"/>
  <c r="O40" i="19"/>
  <c r="N40" i="19"/>
  <c r="M40" i="19"/>
  <c r="S40" i="19" s="1"/>
  <c r="L40" i="19"/>
  <c r="R40" i="19" s="1"/>
  <c r="K40" i="19"/>
  <c r="J40" i="19"/>
  <c r="I40" i="19"/>
  <c r="Q40" i="19" s="1"/>
  <c r="H40" i="19"/>
  <c r="G40" i="19"/>
  <c r="F40" i="19"/>
  <c r="C40" i="19"/>
  <c r="B40" i="19"/>
  <c r="S39" i="19"/>
  <c r="R39" i="19"/>
  <c r="Q39" i="19"/>
  <c r="P39" i="19"/>
  <c r="E39" i="19"/>
  <c r="T39" i="19" s="1"/>
  <c r="S38" i="19"/>
  <c r="R38" i="19"/>
  <c r="Q38" i="19"/>
  <c r="P38" i="19"/>
  <c r="E38" i="19"/>
  <c r="U38" i="19" s="1"/>
  <c r="S37" i="19"/>
  <c r="R37" i="19"/>
  <c r="Q37" i="19"/>
  <c r="P37" i="19"/>
  <c r="E37" i="19"/>
  <c r="T36" i="19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V33" i="19"/>
  <c r="S33" i="19"/>
  <c r="O33" i="19"/>
  <c r="N33" i="19"/>
  <c r="M33" i="19"/>
  <c r="L33" i="19"/>
  <c r="R33" i="19" s="1"/>
  <c r="K33" i="19"/>
  <c r="J33" i="19"/>
  <c r="I33" i="19"/>
  <c r="H33" i="19"/>
  <c r="G33" i="19"/>
  <c r="F33" i="19"/>
  <c r="C33" i="19"/>
  <c r="B33" i="19"/>
  <c r="E33" i="19" s="1"/>
  <c r="S32" i="19"/>
  <c r="R32" i="19"/>
  <c r="Q32" i="19"/>
  <c r="P32" i="19"/>
  <c r="E32" i="19"/>
  <c r="T32" i="19" s="1"/>
  <c r="V30" i="19"/>
  <c r="S30" i="19"/>
  <c r="O30" i="19"/>
  <c r="N30" i="19"/>
  <c r="M30" i="19"/>
  <c r="L30" i="19"/>
  <c r="R30" i="19" s="1"/>
  <c r="K30" i="19"/>
  <c r="J30" i="19"/>
  <c r="I30" i="19"/>
  <c r="H30" i="19"/>
  <c r="G30" i="19"/>
  <c r="F30" i="19"/>
  <c r="C30" i="19"/>
  <c r="B30" i="19"/>
  <c r="U29" i="19"/>
  <c r="S29" i="19"/>
  <c r="R29" i="19"/>
  <c r="Q29" i="19"/>
  <c r="P29" i="19"/>
  <c r="E29" i="19"/>
  <c r="T29" i="19" s="1"/>
  <c r="T28" i="19"/>
  <c r="S28" i="19"/>
  <c r="R28" i="19"/>
  <c r="Q28" i="19"/>
  <c r="P28" i="19"/>
  <c r="E28" i="19"/>
  <c r="U28" i="19" s="1"/>
  <c r="S27" i="19"/>
  <c r="R27" i="19"/>
  <c r="Q27" i="19"/>
  <c r="P27" i="19"/>
  <c r="E27" i="19"/>
  <c r="U27" i="19" s="1"/>
  <c r="S26" i="19"/>
  <c r="R26" i="19"/>
  <c r="Q26" i="19"/>
  <c r="P26" i="19"/>
  <c r="E26" i="19"/>
  <c r="U26" i="19" s="1"/>
  <c r="V24" i="19"/>
  <c r="O24" i="19"/>
  <c r="N24" i="19"/>
  <c r="M24" i="19"/>
  <c r="S24" i="19" s="1"/>
  <c r="L24" i="19"/>
  <c r="R24" i="19" s="1"/>
  <c r="K24" i="19"/>
  <c r="J24" i="19"/>
  <c r="I24" i="19"/>
  <c r="H24" i="19"/>
  <c r="G24" i="19"/>
  <c r="F24" i="19"/>
  <c r="C24" i="19"/>
  <c r="B24" i="19"/>
  <c r="E24" i="19" s="1"/>
  <c r="S23" i="19"/>
  <c r="R23" i="19"/>
  <c r="Q23" i="19"/>
  <c r="P23" i="19"/>
  <c r="E23" i="19"/>
  <c r="U23" i="19" s="1"/>
  <c r="T22" i="19"/>
  <c r="S22" i="19"/>
  <c r="R22" i="19"/>
  <c r="Q22" i="19"/>
  <c r="P22" i="19"/>
  <c r="E22" i="19"/>
  <c r="U22" i="19" s="1"/>
  <c r="S21" i="19"/>
  <c r="R21" i="19"/>
  <c r="Q21" i="19"/>
  <c r="P21" i="19"/>
  <c r="E21" i="19"/>
  <c r="S20" i="19"/>
  <c r="R20" i="19"/>
  <c r="Q20" i="19"/>
  <c r="P20" i="19"/>
  <c r="E20" i="19"/>
  <c r="U19" i="19"/>
  <c r="S19" i="19"/>
  <c r="R19" i="19"/>
  <c r="Q19" i="19"/>
  <c r="P19" i="19"/>
  <c r="E19" i="19"/>
  <c r="T19" i="19" s="1"/>
  <c r="T18" i="19"/>
  <c r="S18" i="19"/>
  <c r="R18" i="19"/>
  <c r="Q18" i="19"/>
  <c r="P18" i="19"/>
  <c r="E18" i="19"/>
  <c r="U18" i="19" s="1"/>
  <c r="S17" i="19"/>
  <c r="R17" i="19"/>
  <c r="Q17" i="19"/>
  <c r="P17" i="19"/>
  <c r="E17" i="19"/>
  <c r="V15" i="19"/>
  <c r="O15" i="19"/>
  <c r="N15" i="19"/>
  <c r="M15" i="19"/>
  <c r="S15" i="19" s="1"/>
  <c r="L15" i="19"/>
  <c r="R15" i="19" s="1"/>
  <c r="K15" i="19"/>
  <c r="J15" i="19"/>
  <c r="I15" i="19"/>
  <c r="H15" i="19"/>
  <c r="G15" i="19"/>
  <c r="F15" i="19"/>
  <c r="C15" i="19"/>
  <c r="B15" i="19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U11" i="19"/>
  <c r="S11" i="19"/>
  <c r="R11" i="19"/>
  <c r="Q11" i="19"/>
  <c r="P11" i="19"/>
  <c r="E11" i="19"/>
  <c r="T11" i="19" s="1"/>
  <c r="S10" i="19"/>
  <c r="R10" i="19"/>
  <c r="Q10" i="19"/>
  <c r="P10" i="19"/>
  <c r="E10" i="19"/>
  <c r="S9" i="19"/>
  <c r="R9" i="19"/>
  <c r="Q9" i="19"/>
  <c r="P9" i="19"/>
  <c r="E9" i="19"/>
  <c r="S94" i="18"/>
  <c r="R94" i="18"/>
  <c r="Q94" i="18"/>
  <c r="P94" i="18"/>
  <c r="E94" i="18"/>
  <c r="T94" i="18" s="1"/>
  <c r="S93" i="18"/>
  <c r="R93" i="18"/>
  <c r="Q93" i="18"/>
  <c r="P93" i="18"/>
  <c r="E93" i="18"/>
  <c r="U93" i="18" s="1"/>
  <c r="S92" i="18"/>
  <c r="R92" i="18"/>
  <c r="Q92" i="18"/>
  <c r="P92" i="18"/>
  <c r="E92" i="18"/>
  <c r="S91" i="18"/>
  <c r="R91" i="18"/>
  <c r="Q91" i="18"/>
  <c r="P91" i="18"/>
  <c r="E91" i="18"/>
  <c r="S90" i="18"/>
  <c r="R90" i="18"/>
  <c r="Q90" i="18"/>
  <c r="P90" i="18"/>
  <c r="E90" i="18"/>
  <c r="T90" i="18" s="1"/>
  <c r="S89" i="18"/>
  <c r="R89" i="18"/>
  <c r="Q89" i="18"/>
  <c r="P89" i="18"/>
  <c r="E89" i="18"/>
  <c r="T88" i="18"/>
  <c r="S88" i="18"/>
  <c r="R88" i="18"/>
  <c r="Q88" i="18"/>
  <c r="P88" i="18"/>
  <c r="E88" i="18"/>
  <c r="U88" i="18" s="1"/>
  <c r="S87" i="18"/>
  <c r="R87" i="18"/>
  <c r="Q87" i="18"/>
  <c r="P87" i="18"/>
  <c r="E87" i="18"/>
  <c r="V73" i="18"/>
  <c r="O73" i="18"/>
  <c r="N73" i="18"/>
  <c r="M73" i="18"/>
  <c r="L73" i="18"/>
  <c r="R73" i="18" s="1"/>
  <c r="K73" i="18"/>
  <c r="J73" i="18"/>
  <c r="I73" i="18"/>
  <c r="H73" i="18"/>
  <c r="G73" i="18"/>
  <c r="F73" i="18"/>
  <c r="C73" i="18"/>
  <c r="B73" i="18"/>
  <c r="V72" i="18"/>
  <c r="O72" i="18"/>
  <c r="N72" i="18"/>
  <c r="R72" i="18" s="1"/>
  <c r="M72" i="18"/>
  <c r="L72" i="18"/>
  <c r="K72" i="18"/>
  <c r="J72" i="18"/>
  <c r="I72" i="18"/>
  <c r="Q72" i="18" s="1"/>
  <c r="H72" i="18"/>
  <c r="G72" i="18"/>
  <c r="F72" i="18"/>
  <c r="C72" i="18"/>
  <c r="B72" i="18"/>
  <c r="V71" i="18"/>
  <c r="R71" i="18"/>
  <c r="O71" i="18"/>
  <c r="N71" i="18"/>
  <c r="M71" i="18"/>
  <c r="L71" i="18"/>
  <c r="K71" i="18"/>
  <c r="J71" i="18"/>
  <c r="I71" i="18"/>
  <c r="H71" i="18"/>
  <c r="P71" i="18" s="1"/>
  <c r="G71" i="18"/>
  <c r="F71" i="18"/>
  <c r="C71" i="18"/>
  <c r="B71" i="18"/>
  <c r="U70" i="18"/>
  <c r="S70" i="18"/>
  <c r="R70" i="18"/>
  <c r="Q70" i="18"/>
  <c r="P70" i="18"/>
  <c r="E70" i="18"/>
  <c r="T70" i="18" s="1"/>
  <c r="S69" i="18"/>
  <c r="R69" i="18"/>
  <c r="Q69" i="18"/>
  <c r="P69" i="18"/>
  <c r="E69" i="18"/>
  <c r="V67" i="18"/>
  <c r="S67" i="18"/>
  <c r="O67" i="18"/>
  <c r="N67" i="18"/>
  <c r="M67" i="18"/>
  <c r="L67" i="18"/>
  <c r="R67" i="18" s="1"/>
  <c r="K67" i="18"/>
  <c r="J67" i="18"/>
  <c r="I67" i="18"/>
  <c r="H67" i="18"/>
  <c r="G67" i="18"/>
  <c r="F67" i="18"/>
  <c r="C67" i="18"/>
  <c r="B67" i="18"/>
  <c r="V66" i="18"/>
  <c r="R66" i="18"/>
  <c r="O66" i="18"/>
  <c r="N66" i="18"/>
  <c r="M66" i="18"/>
  <c r="S66" i="18" s="1"/>
  <c r="L66" i="18"/>
  <c r="K66" i="18"/>
  <c r="J66" i="18"/>
  <c r="I66" i="18"/>
  <c r="H66" i="18"/>
  <c r="G66" i="18"/>
  <c r="F66" i="18"/>
  <c r="C66" i="18"/>
  <c r="B66" i="18"/>
  <c r="S65" i="18"/>
  <c r="R65" i="18"/>
  <c r="Q65" i="18"/>
  <c r="P65" i="18"/>
  <c r="E65" i="18"/>
  <c r="S64" i="18"/>
  <c r="R64" i="18"/>
  <c r="Q64" i="18"/>
  <c r="P64" i="18"/>
  <c r="E64" i="18"/>
  <c r="S63" i="18"/>
  <c r="R63" i="18"/>
  <c r="Q63" i="18"/>
  <c r="P63" i="18"/>
  <c r="E63" i="18"/>
  <c r="S62" i="18"/>
  <c r="R62" i="18"/>
  <c r="Q62" i="18"/>
  <c r="P62" i="18"/>
  <c r="E62" i="18"/>
  <c r="U61" i="18"/>
  <c r="S61" i="18"/>
  <c r="R61" i="18"/>
  <c r="Q61" i="18"/>
  <c r="P61" i="18"/>
  <c r="E61" i="18"/>
  <c r="T61" i="18" s="1"/>
  <c r="V59" i="18"/>
  <c r="O59" i="18"/>
  <c r="N59" i="18"/>
  <c r="M59" i="18"/>
  <c r="S59" i="18" s="1"/>
  <c r="L59" i="18"/>
  <c r="R59" i="18" s="1"/>
  <c r="K59" i="18"/>
  <c r="J59" i="18"/>
  <c r="I59" i="18"/>
  <c r="H59" i="18"/>
  <c r="G59" i="18"/>
  <c r="F59" i="18"/>
  <c r="C59" i="18"/>
  <c r="B59" i="18"/>
  <c r="U58" i="18"/>
  <c r="S58" i="18"/>
  <c r="R58" i="18"/>
  <c r="Q58" i="18"/>
  <c r="P58" i="18"/>
  <c r="E58" i="18"/>
  <c r="T58" i="18" s="1"/>
  <c r="S57" i="18"/>
  <c r="R57" i="18"/>
  <c r="Q57" i="18"/>
  <c r="P57" i="18"/>
  <c r="E57" i="18"/>
  <c r="U57" i="18" s="1"/>
  <c r="S56" i="18"/>
  <c r="R56" i="18"/>
  <c r="Q56" i="18"/>
  <c r="P56" i="18"/>
  <c r="E56" i="18"/>
  <c r="U56" i="18" s="1"/>
  <c r="S55" i="18"/>
  <c r="R55" i="18"/>
  <c r="Q55" i="18"/>
  <c r="P55" i="18"/>
  <c r="E55" i="18"/>
  <c r="V53" i="18"/>
  <c r="O53" i="18"/>
  <c r="N53" i="18"/>
  <c r="M53" i="18"/>
  <c r="S53" i="18" s="1"/>
  <c r="L53" i="18"/>
  <c r="R53" i="18" s="1"/>
  <c r="K53" i="18"/>
  <c r="J53" i="18"/>
  <c r="I53" i="18"/>
  <c r="H53" i="18"/>
  <c r="G53" i="18"/>
  <c r="F53" i="18"/>
  <c r="C53" i="18"/>
  <c r="B53" i="18"/>
  <c r="E53" i="18" s="1"/>
  <c r="U52" i="18"/>
  <c r="T52" i="18"/>
  <c r="S52" i="18"/>
  <c r="R52" i="18"/>
  <c r="Q52" i="18"/>
  <c r="P52" i="18"/>
  <c r="E52" i="18"/>
  <c r="S51" i="18"/>
  <c r="R51" i="18"/>
  <c r="Q51" i="18"/>
  <c r="P51" i="18"/>
  <c r="E51" i="18"/>
  <c r="S50" i="18"/>
  <c r="R50" i="18"/>
  <c r="Q50" i="18"/>
  <c r="P50" i="18"/>
  <c r="E50" i="18"/>
  <c r="T50" i="18" s="1"/>
  <c r="T49" i="18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T47" i="18" s="1"/>
  <c r="T46" i="18"/>
  <c r="S46" i="18"/>
  <c r="R46" i="18"/>
  <c r="Q46" i="18"/>
  <c r="P46" i="18"/>
  <c r="E46" i="18"/>
  <c r="U46" i="18" s="1"/>
  <c r="U45" i="18"/>
  <c r="S45" i="18"/>
  <c r="R45" i="18"/>
  <c r="Q45" i="18"/>
  <c r="P45" i="18"/>
  <c r="E45" i="18"/>
  <c r="T45" i="18" s="1"/>
  <c r="S44" i="18"/>
  <c r="R44" i="18"/>
  <c r="Q44" i="18"/>
  <c r="P44" i="18"/>
  <c r="E44" i="18"/>
  <c r="S43" i="18"/>
  <c r="R43" i="18"/>
  <c r="Q43" i="18"/>
  <c r="P43" i="18"/>
  <c r="E43" i="18"/>
  <c r="T43" i="18" s="1"/>
  <c r="U42" i="18"/>
  <c r="S42" i="18"/>
  <c r="R42" i="18"/>
  <c r="Q42" i="18"/>
  <c r="P42" i="18"/>
  <c r="E42" i="18"/>
  <c r="T42" i="18" s="1"/>
  <c r="V40" i="18"/>
  <c r="O40" i="18"/>
  <c r="N40" i="18"/>
  <c r="M40" i="18"/>
  <c r="S40" i="18" s="1"/>
  <c r="L40" i="18"/>
  <c r="R40" i="18" s="1"/>
  <c r="K40" i="18"/>
  <c r="J40" i="18"/>
  <c r="I40" i="18"/>
  <c r="Q40" i="18" s="1"/>
  <c r="H40" i="18"/>
  <c r="G40" i="18"/>
  <c r="F40" i="18"/>
  <c r="C40" i="18"/>
  <c r="B40" i="18"/>
  <c r="S39" i="18"/>
  <c r="R39" i="18"/>
  <c r="Q39" i="18"/>
  <c r="P39" i="18"/>
  <c r="E39" i="18"/>
  <c r="U39" i="18" s="1"/>
  <c r="S38" i="18"/>
  <c r="R38" i="18"/>
  <c r="Q38" i="18"/>
  <c r="P38" i="18"/>
  <c r="E38" i="18"/>
  <c r="T37" i="18"/>
  <c r="S37" i="18"/>
  <c r="R37" i="18"/>
  <c r="Q37" i="18"/>
  <c r="P37" i="18"/>
  <c r="E37" i="18"/>
  <c r="U37" i="18" s="1"/>
  <c r="S36" i="18"/>
  <c r="R36" i="18"/>
  <c r="Q36" i="18"/>
  <c r="P36" i="18"/>
  <c r="E36" i="18"/>
  <c r="S35" i="18"/>
  <c r="R35" i="18"/>
  <c r="Q35" i="18"/>
  <c r="U35" i="18" s="1"/>
  <c r="P35" i="18"/>
  <c r="E35" i="18"/>
  <c r="V33" i="18"/>
  <c r="S33" i="18"/>
  <c r="O33" i="18"/>
  <c r="N33" i="18"/>
  <c r="M33" i="18"/>
  <c r="L33" i="18"/>
  <c r="K33" i="18"/>
  <c r="J33" i="18"/>
  <c r="I33" i="18"/>
  <c r="H33" i="18"/>
  <c r="G33" i="18"/>
  <c r="F33" i="18"/>
  <c r="C33" i="18"/>
  <c r="B33" i="18"/>
  <c r="E33" i="18" s="1"/>
  <c r="S32" i="18"/>
  <c r="R32" i="18"/>
  <c r="Q32" i="18"/>
  <c r="P32" i="18"/>
  <c r="E32" i="18"/>
  <c r="V30" i="18"/>
  <c r="O30" i="18"/>
  <c r="N30" i="18"/>
  <c r="M30" i="18"/>
  <c r="S30" i="18" s="1"/>
  <c r="L30" i="18"/>
  <c r="R30" i="18" s="1"/>
  <c r="K30" i="18"/>
  <c r="J30" i="18"/>
  <c r="I30" i="18"/>
  <c r="H30" i="18"/>
  <c r="G30" i="18"/>
  <c r="F30" i="18"/>
  <c r="C30" i="18"/>
  <c r="B30" i="18"/>
  <c r="S29" i="18"/>
  <c r="R29" i="18"/>
  <c r="Q29" i="18"/>
  <c r="P29" i="18"/>
  <c r="E29" i="18"/>
  <c r="T28" i="18"/>
  <c r="S28" i="18"/>
  <c r="R28" i="18"/>
  <c r="Q28" i="18"/>
  <c r="P28" i="18"/>
  <c r="E28" i="18"/>
  <c r="U28" i="18" s="1"/>
  <c r="T27" i="18"/>
  <c r="S27" i="18"/>
  <c r="R27" i="18"/>
  <c r="Q27" i="18"/>
  <c r="P27" i="18"/>
  <c r="E27" i="18"/>
  <c r="U27" i="18" s="1"/>
  <c r="S26" i="18"/>
  <c r="R26" i="18"/>
  <c r="Q26" i="18"/>
  <c r="P26" i="18"/>
  <c r="E26" i="18"/>
  <c r="U26" i="18" s="1"/>
  <c r="V24" i="18"/>
  <c r="R24" i="18"/>
  <c r="O24" i="18"/>
  <c r="N24" i="18"/>
  <c r="M24" i="18"/>
  <c r="S24" i="18" s="1"/>
  <c r="L24" i="18"/>
  <c r="K24" i="18"/>
  <c r="J24" i="18"/>
  <c r="I24" i="18"/>
  <c r="H24" i="18"/>
  <c r="G24" i="18"/>
  <c r="F24" i="18"/>
  <c r="E24" i="18"/>
  <c r="C24" i="18"/>
  <c r="B24" i="18"/>
  <c r="U23" i="18"/>
  <c r="T23" i="18"/>
  <c r="S23" i="18"/>
  <c r="R23" i="18"/>
  <c r="Q23" i="18"/>
  <c r="P23" i="18"/>
  <c r="E23" i="18"/>
  <c r="S22" i="18"/>
  <c r="R22" i="18"/>
  <c r="Q22" i="18"/>
  <c r="P22" i="18"/>
  <c r="E22" i="18"/>
  <c r="U21" i="18"/>
  <c r="T21" i="18"/>
  <c r="S21" i="18"/>
  <c r="R21" i="18"/>
  <c r="Q21" i="18"/>
  <c r="P21" i="18"/>
  <c r="E21" i="18"/>
  <c r="S20" i="18"/>
  <c r="R20" i="18"/>
  <c r="Q20" i="18"/>
  <c r="P20" i="18"/>
  <c r="T20" i="18" s="1"/>
  <c r="E20" i="18"/>
  <c r="U20" i="18" s="1"/>
  <c r="T19" i="18"/>
  <c r="S19" i="18"/>
  <c r="R19" i="18"/>
  <c r="Q19" i="18"/>
  <c r="P19" i="18"/>
  <c r="E19" i="18"/>
  <c r="U19" i="18" s="1"/>
  <c r="U18" i="18"/>
  <c r="S18" i="18"/>
  <c r="R18" i="18"/>
  <c r="Q18" i="18"/>
  <c r="P18" i="18"/>
  <c r="E18" i="18"/>
  <c r="T18" i="18" s="1"/>
  <c r="S17" i="18"/>
  <c r="R17" i="18"/>
  <c r="Q17" i="18"/>
  <c r="P17" i="18"/>
  <c r="E17" i="18"/>
  <c r="U17" i="18" s="1"/>
  <c r="V15" i="18"/>
  <c r="O15" i="18"/>
  <c r="N15" i="18"/>
  <c r="M15" i="18"/>
  <c r="S15" i="18" s="1"/>
  <c r="L15" i="18"/>
  <c r="K15" i="18"/>
  <c r="J15" i="18"/>
  <c r="I15" i="18"/>
  <c r="H15" i="18"/>
  <c r="G15" i="18"/>
  <c r="F15" i="18"/>
  <c r="C15" i="18"/>
  <c r="B15" i="18"/>
  <c r="E15" i="18" s="1"/>
  <c r="S14" i="18"/>
  <c r="R14" i="18"/>
  <c r="Q14" i="18"/>
  <c r="P14" i="18"/>
  <c r="E14" i="18"/>
  <c r="U13" i="18"/>
  <c r="S13" i="18"/>
  <c r="R13" i="18"/>
  <c r="Q13" i="18"/>
  <c r="P13" i="18"/>
  <c r="E13" i="18"/>
  <c r="T13" i="18" s="1"/>
  <c r="T12" i="18"/>
  <c r="S12" i="18"/>
  <c r="R12" i="18"/>
  <c r="Q12" i="18"/>
  <c r="P12" i="18"/>
  <c r="E12" i="18"/>
  <c r="U12" i="18" s="1"/>
  <c r="S11" i="18"/>
  <c r="R11" i="18"/>
  <c r="Q11" i="18"/>
  <c r="P11" i="18"/>
  <c r="E11" i="18"/>
  <c r="S10" i="18"/>
  <c r="R10" i="18"/>
  <c r="Q10" i="18"/>
  <c r="U10" i="18" s="1"/>
  <c r="P10" i="18"/>
  <c r="T10" i="18" s="1"/>
  <c r="E10" i="18"/>
  <c r="S9" i="18"/>
  <c r="R9" i="18"/>
  <c r="Q9" i="18"/>
  <c r="P9" i="18"/>
  <c r="E9" i="18"/>
  <c r="T9" i="18" s="1"/>
  <c r="T94" i="17"/>
  <c r="S94" i="17"/>
  <c r="R94" i="17"/>
  <c r="Q94" i="17"/>
  <c r="P94" i="17"/>
  <c r="E94" i="17"/>
  <c r="U94" i="17" s="1"/>
  <c r="S93" i="17"/>
  <c r="R93" i="17"/>
  <c r="Q93" i="17"/>
  <c r="P93" i="17"/>
  <c r="E93" i="17"/>
  <c r="S92" i="17"/>
  <c r="R92" i="17"/>
  <c r="Q92" i="17"/>
  <c r="P92" i="17"/>
  <c r="E92" i="17"/>
  <c r="S91" i="17"/>
  <c r="R91" i="17"/>
  <c r="Q91" i="17"/>
  <c r="P91" i="17"/>
  <c r="E91" i="17"/>
  <c r="S90" i="17"/>
  <c r="R90" i="17"/>
  <c r="Q90" i="17"/>
  <c r="P90" i="17"/>
  <c r="E90" i="17"/>
  <c r="U90" i="17" s="1"/>
  <c r="U89" i="17"/>
  <c r="S89" i="17"/>
  <c r="R89" i="17"/>
  <c r="Q89" i="17"/>
  <c r="P89" i="17"/>
  <c r="E89" i="17"/>
  <c r="T89" i="17" s="1"/>
  <c r="U88" i="17"/>
  <c r="T88" i="17"/>
  <c r="S88" i="17"/>
  <c r="R88" i="17"/>
  <c r="Q88" i="17"/>
  <c r="P88" i="17"/>
  <c r="E88" i="17"/>
  <c r="T87" i="17"/>
  <c r="S87" i="17"/>
  <c r="R87" i="17"/>
  <c r="Q87" i="17"/>
  <c r="P87" i="17"/>
  <c r="E87" i="17"/>
  <c r="U87" i="17" s="1"/>
  <c r="W73" i="17"/>
  <c r="V73" i="17"/>
  <c r="O73" i="17"/>
  <c r="N73" i="17"/>
  <c r="M73" i="17"/>
  <c r="L73" i="17"/>
  <c r="K73" i="17"/>
  <c r="J73" i="17"/>
  <c r="I73" i="17"/>
  <c r="H73" i="17"/>
  <c r="G73" i="17"/>
  <c r="F73" i="17"/>
  <c r="C73" i="17"/>
  <c r="B73" i="17"/>
  <c r="V72" i="17"/>
  <c r="O72" i="17"/>
  <c r="N72" i="17"/>
  <c r="M72" i="17"/>
  <c r="S72" i="17" s="1"/>
  <c r="L72" i="17"/>
  <c r="R72" i="17" s="1"/>
  <c r="K72" i="17"/>
  <c r="J72" i="17"/>
  <c r="I72" i="17"/>
  <c r="H72" i="17"/>
  <c r="G72" i="17"/>
  <c r="F72" i="17"/>
  <c r="C72" i="17"/>
  <c r="E72" i="17" s="1"/>
  <c r="B72" i="17"/>
  <c r="V71" i="17"/>
  <c r="S71" i="17"/>
  <c r="O71" i="17"/>
  <c r="N71" i="17"/>
  <c r="M71" i="17"/>
  <c r="L71" i="17"/>
  <c r="K71" i="17"/>
  <c r="J71" i="17"/>
  <c r="I71" i="17"/>
  <c r="H71" i="17"/>
  <c r="G71" i="17"/>
  <c r="F71" i="17"/>
  <c r="C71" i="17"/>
  <c r="B71" i="17"/>
  <c r="E71" i="17" s="1"/>
  <c r="T70" i="17"/>
  <c r="S70" i="17"/>
  <c r="R70" i="17"/>
  <c r="Q70" i="17"/>
  <c r="P70" i="17"/>
  <c r="E70" i="17"/>
  <c r="U70" i="17" s="1"/>
  <c r="S69" i="17"/>
  <c r="R69" i="17"/>
  <c r="Q69" i="17"/>
  <c r="U69" i="17" s="1"/>
  <c r="P69" i="17"/>
  <c r="E69" i="17"/>
  <c r="W67" i="17"/>
  <c r="V67" i="17"/>
  <c r="O67" i="17"/>
  <c r="N67" i="17"/>
  <c r="M67" i="17"/>
  <c r="L67" i="17"/>
  <c r="K67" i="17"/>
  <c r="J67" i="17"/>
  <c r="I67" i="17"/>
  <c r="H67" i="17"/>
  <c r="G67" i="17"/>
  <c r="F67" i="17"/>
  <c r="C67" i="17"/>
  <c r="B67" i="17"/>
  <c r="V66" i="17"/>
  <c r="S66" i="17"/>
  <c r="O66" i="17"/>
  <c r="N66" i="17"/>
  <c r="M66" i="17"/>
  <c r="L66" i="17"/>
  <c r="R66" i="17" s="1"/>
  <c r="K66" i="17"/>
  <c r="J66" i="17"/>
  <c r="I66" i="17"/>
  <c r="Q66" i="17" s="1"/>
  <c r="H66" i="17"/>
  <c r="G66" i="17"/>
  <c r="F66" i="17"/>
  <c r="C66" i="17"/>
  <c r="B66" i="17"/>
  <c r="S65" i="17"/>
  <c r="R65" i="17"/>
  <c r="Q65" i="17"/>
  <c r="P65" i="17"/>
  <c r="E65" i="17"/>
  <c r="U65" i="17" s="1"/>
  <c r="S64" i="17"/>
  <c r="R64" i="17"/>
  <c r="Q64" i="17"/>
  <c r="P64" i="17"/>
  <c r="E64" i="17"/>
  <c r="U64" i="17" s="1"/>
  <c r="S63" i="17"/>
  <c r="R63" i="17"/>
  <c r="Q63" i="17"/>
  <c r="P63" i="17"/>
  <c r="E63" i="17"/>
  <c r="S62" i="17"/>
  <c r="R62" i="17"/>
  <c r="Q62" i="17"/>
  <c r="P62" i="17"/>
  <c r="E62" i="17"/>
  <c r="S61" i="17"/>
  <c r="R61" i="17"/>
  <c r="Q61" i="17"/>
  <c r="P61" i="17"/>
  <c r="E61" i="17"/>
  <c r="U61" i="17" s="1"/>
  <c r="V59" i="17"/>
  <c r="S59" i="17"/>
  <c r="O59" i="17"/>
  <c r="N59" i="17"/>
  <c r="M59" i="17"/>
  <c r="L59" i="17"/>
  <c r="R59" i="17" s="1"/>
  <c r="K59" i="17"/>
  <c r="J59" i="17"/>
  <c r="I59" i="17"/>
  <c r="H59" i="17"/>
  <c r="G59" i="17"/>
  <c r="F59" i="17"/>
  <c r="C59" i="17"/>
  <c r="B59" i="17"/>
  <c r="S58" i="17"/>
  <c r="R58" i="17"/>
  <c r="Q58" i="17"/>
  <c r="P58" i="17"/>
  <c r="E58" i="17"/>
  <c r="U58" i="17" s="1"/>
  <c r="S57" i="17"/>
  <c r="R57" i="17"/>
  <c r="Q57" i="17"/>
  <c r="P57" i="17"/>
  <c r="E57" i="17"/>
  <c r="U56" i="17"/>
  <c r="T56" i="17"/>
  <c r="S56" i="17"/>
  <c r="R56" i="17"/>
  <c r="Q56" i="17"/>
  <c r="P56" i="17"/>
  <c r="E56" i="17"/>
  <c r="T55" i="17"/>
  <c r="S55" i="17"/>
  <c r="R55" i="17"/>
  <c r="Q55" i="17"/>
  <c r="P55" i="17"/>
  <c r="E55" i="17"/>
  <c r="U55" i="17" s="1"/>
  <c r="V53" i="17"/>
  <c r="O53" i="17"/>
  <c r="N53" i="17"/>
  <c r="M53" i="17"/>
  <c r="S53" i="17" s="1"/>
  <c r="L53" i="17"/>
  <c r="R53" i="17" s="1"/>
  <c r="K53" i="17"/>
  <c r="J53" i="17"/>
  <c r="I53" i="17"/>
  <c r="H53" i="17"/>
  <c r="G53" i="17"/>
  <c r="F53" i="17"/>
  <c r="C53" i="17"/>
  <c r="B53" i="17"/>
  <c r="U52" i="17"/>
  <c r="S52" i="17"/>
  <c r="R52" i="17"/>
  <c r="Q52" i="17"/>
  <c r="P52" i="17"/>
  <c r="E52" i="17"/>
  <c r="T52" i="17" s="1"/>
  <c r="T51" i="17"/>
  <c r="S51" i="17"/>
  <c r="R51" i="17"/>
  <c r="Q51" i="17"/>
  <c r="P51" i="17"/>
  <c r="E51" i="17"/>
  <c r="U51" i="17" s="1"/>
  <c r="S50" i="17"/>
  <c r="R50" i="17"/>
  <c r="Q50" i="17"/>
  <c r="P50" i="17"/>
  <c r="E50" i="17"/>
  <c r="T50" i="17" s="1"/>
  <c r="S49" i="17"/>
  <c r="R49" i="17"/>
  <c r="Q49" i="17"/>
  <c r="P49" i="17"/>
  <c r="E49" i="17"/>
  <c r="U48" i="17"/>
  <c r="S48" i="17"/>
  <c r="R48" i="17"/>
  <c r="Q48" i="17"/>
  <c r="P48" i="17"/>
  <c r="E48" i="17"/>
  <c r="T48" i="17" s="1"/>
  <c r="S47" i="17"/>
  <c r="R47" i="17"/>
  <c r="Q47" i="17"/>
  <c r="P47" i="17"/>
  <c r="E47" i="17"/>
  <c r="T47" i="17" s="1"/>
  <c r="T46" i="17"/>
  <c r="S46" i="17"/>
  <c r="R46" i="17"/>
  <c r="Q46" i="17"/>
  <c r="P46" i="17"/>
  <c r="E46" i="17"/>
  <c r="U46" i="17" s="1"/>
  <c r="S45" i="17"/>
  <c r="R45" i="17"/>
  <c r="Q45" i="17"/>
  <c r="P45" i="17"/>
  <c r="E45" i="17"/>
  <c r="S44" i="17"/>
  <c r="R44" i="17"/>
  <c r="Q44" i="17"/>
  <c r="P44" i="17"/>
  <c r="E44" i="17"/>
  <c r="S43" i="17"/>
  <c r="R43" i="17"/>
  <c r="Q43" i="17"/>
  <c r="P43" i="17"/>
  <c r="E43" i="17"/>
  <c r="U42" i="17"/>
  <c r="S42" i="17"/>
  <c r="R42" i="17"/>
  <c r="Q42" i="17"/>
  <c r="P42" i="17"/>
  <c r="E42" i="17"/>
  <c r="T42" i="17" s="1"/>
  <c r="V40" i="17"/>
  <c r="O40" i="17"/>
  <c r="S40" i="17" s="1"/>
  <c r="N40" i="17"/>
  <c r="M40" i="17"/>
  <c r="L40" i="17"/>
  <c r="K40" i="17"/>
  <c r="J40" i="17"/>
  <c r="I40" i="17"/>
  <c r="H40" i="17"/>
  <c r="G40" i="17"/>
  <c r="F40" i="17"/>
  <c r="C40" i="17"/>
  <c r="B40" i="17"/>
  <c r="E40" i="17" s="1"/>
  <c r="U39" i="17"/>
  <c r="S39" i="17"/>
  <c r="R39" i="17"/>
  <c r="Q39" i="17"/>
  <c r="P39" i="17"/>
  <c r="E39" i="17"/>
  <c r="T39" i="17" s="1"/>
  <c r="S38" i="17"/>
  <c r="R38" i="17"/>
  <c r="Q38" i="17"/>
  <c r="P38" i="17"/>
  <c r="E38" i="17"/>
  <c r="T37" i="17"/>
  <c r="S37" i="17"/>
  <c r="R37" i="17"/>
  <c r="Q37" i="17"/>
  <c r="P37" i="17"/>
  <c r="E37" i="17"/>
  <c r="U37" i="17" s="1"/>
  <c r="U36" i="17"/>
  <c r="S36" i="17"/>
  <c r="R36" i="17"/>
  <c r="Q36" i="17"/>
  <c r="P36" i="17"/>
  <c r="E36" i="17"/>
  <c r="T36" i="17" s="1"/>
  <c r="T35" i="17"/>
  <c r="S35" i="17"/>
  <c r="R35" i="17"/>
  <c r="Q35" i="17"/>
  <c r="U35" i="17" s="1"/>
  <c r="P35" i="17"/>
  <c r="E35" i="17"/>
  <c r="V33" i="17"/>
  <c r="O33" i="17"/>
  <c r="S33" i="17" s="1"/>
  <c r="N33" i="17"/>
  <c r="M33" i="17"/>
  <c r="L33" i="17"/>
  <c r="K33" i="17"/>
  <c r="J33" i="17"/>
  <c r="I33" i="17"/>
  <c r="H33" i="17"/>
  <c r="G33" i="17"/>
  <c r="F33" i="17"/>
  <c r="C33" i="17"/>
  <c r="B33" i="17"/>
  <c r="E33" i="17" s="1"/>
  <c r="S32" i="17"/>
  <c r="R32" i="17"/>
  <c r="Q32" i="17"/>
  <c r="P32" i="17"/>
  <c r="E32" i="17"/>
  <c r="V30" i="17"/>
  <c r="S30" i="17"/>
  <c r="O30" i="17"/>
  <c r="N30" i="17"/>
  <c r="M30" i="17"/>
  <c r="L30" i="17"/>
  <c r="R30" i="17" s="1"/>
  <c r="K30" i="17"/>
  <c r="J30" i="17"/>
  <c r="I30" i="17"/>
  <c r="H30" i="17"/>
  <c r="G30" i="17"/>
  <c r="F30" i="17"/>
  <c r="C30" i="17"/>
  <c r="B30" i="17"/>
  <c r="E30" i="17" s="1"/>
  <c r="U29" i="17"/>
  <c r="S29" i="17"/>
  <c r="R29" i="17"/>
  <c r="Q29" i="17"/>
  <c r="P29" i="17"/>
  <c r="E29" i="17"/>
  <c r="T29" i="17" s="1"/>
  <c r="U28" i="17"/>
  <c r="T28" i="17"/>
  <c r="S28" i="17"/>
  <c r="R28" i="17"/>
  <c r="Q28" i="17"/>
  <c r="P28" i="17"/>
  <c r="E28" i="17"/>
  <c r="S27" i="17"/>
  <c r="R27" i="17"/>
  <c r="Q27" i="17"/>
  <c r="P27" i="17"/>
  <c r="E27" i="17"/>
  <c r="S26" i="17"/>
  <c r="R26" i="17"/>
  <c r="Q26" i="17"/>
  <c r="P26" i="17"/>
  <c r="E26" i="17"/>
  <c r="W24" i="17"/>
  <c r="V24" i="17"/>
  <c r="R24" i="17"/>
  <c r="O24" i="17"/>
  <c r="N24" i="17"/>
  <c r="M24" i="17"/>
  <c r="S24" i="17" s="1"/>
  <c r="L24" i="17"/>
  <c r="K24" i="17"/>
  <c r="J24" i="17"/>
  <c r="I24" i="17"/>
  <c r="H24" i="17"/>
  <c r="G24" i="17"/>
  <c r="F24" i="17"/>
  <c r="C24" i="17"/>
  <c r="B24" i="17"/>
  <c r="E24" i="17" s="1"/>
  <c r="U23" i="17"/>
  <c r="S23" i="17"/>
  <c r="R23" i="17"/>
  <c r="Q23" i="17"/>
  <c r="P23" i="17"/>
  <c r="E23" i="17"/>
  <c r="T23" i="17" s="1"/>
  <c r="T22" i="17"/>
  <c r="S22" i="17"/>
  <c r="R22" i="17"/>
  <c r="Q22" i="17"/>
  <c r="P22" i="17"/>
  <c r="E22" i="17"/>
  <c r="U22" i="17" s="1"/>
  <c r="S21" i="17"/>
  <c r="R21" i="17"/>
  <c r="Q21" i="17"/>
  <c r="P21" i="17"/>
  <c r="E21" i="17"/>
  <c r="T21" i="17" s="1"/>
  <c r="S20" i="17"/>
  <c r="R20" i="17"/>
  <c r="Q20" i="17"/>
  <c r="P20" i="17"/>
  <c r="E20" i="17"/>
  <c r="S19" i="17"/>
  <c r="R19" i="17"/>
  <c r="Q19" i="17"/>
  <c r="P19" i="17"/>
  <c r="E19" i="17"/>
  <c r="U18" i="17"/>
  <c r="S18" i="17"/>
  <c r="R18" i="17"/>
  <c r="Q18" i="17"/>
  <c r="P18" i="17"/>
  <c r="E18" i="17"/>
  <c r="T18" i="17" s="1"/>
  <c r="T17" i="17"/>
  <c r="S17" i="17"/>
  <c r="R17" i="17"/>
  <c r="Q17" i="17"/>
  <c r="P17" i="17"/>
  <c r="E17" i="17"/>
  <c r="U17" i="17" s="1"/>
  <c r="V15" i="17"/>
  <c r="O15" i="17"/>
  <c r="N15" i="17"/>
  <c r="R15" i="17" s="1"/>
  <c r="M15" i="17"/>
  <c r="S15" i="17" s="1"/>
  <c r="L15" i="17"/>
  <c r="K15" i="17"/>
  <c r="J15" i="17"/>
  <c r="I15" i="17"/>
  <c r="H15" i="17"/>
  <c r="G15" i="17"/>
  <c r="F15" i="17"/>
  <c r="C15" i="17"/>
  <c r="B15" i="17"/>
  <c r="S14" i="17"/>
  <c r="R14" i="17"/>
  <c r="Q14" i="17"/>
  <c r="P14" i="17"/>
  <c r="E14" i="17"/>
  <c r="T14" i="17" s="1"/>
  <c r="S13" i="17"/>
  <c r="R13" i="17"/>
  <c r="Q13" i="17"/>
  <c r="P13" i="17"/>
  <c r="E13" i="17"/>
  <c r="U13" i="17" s="1"/>
  <c r="T12" i="17"/>
  <c r="S12" i="17"/>
  <c r="R12" i="17"/>
  <c r="Q12" i="17"/>
  <c r="P12" i="17"/>
  <c r="E12" i="17"/>
  <c r="U12" i="17" s="1"/>
  <c r="T11" i="17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Q9" i="17"/>
  <c r="P9" i="17"/>
  <c r="E9" i="17"/>
  <c r="U94" i="16"/>
  <c r="S94" i="16"/>
  <c r="R94" i="16"/>
  <c r="Q94" i="16"/>
  <c r="P94" i="16"/>
  <c r="E94" i="16"/>
  <c r="T94" i="16" s="1"/>
  <c r="S93" i="16"/>
  <c r="R93" i="16"/>
  <c r="Q93" i="16"/>
  <c r="P93" i="16"/>
  <c r="E93" i="16"/>
  <c r="U93" i="16" s="1"/>
  <c r="S92" i="16"/>
  <c r="R92" i="16"/>
  <c r="Q92" i="16"/>
  <c r="P92" i="16"/>
  <c r="E92" i="16"/>
  <c r="U92" i="16" s="1"/>
  <c r="S91" i="16"/>
  <c r="R91" i="16"/>
  <c r="Q91" i="16"/>
  <c r="P91" i="16"/>
  <c r="E91" i="16"/>
  <c r="S90" i="16"/>
  <c r="R90" i="16"/>
  <c r="Q90" i="16"/>
  <c r="P90" i="16"/>
  <c r="E90" i="16"/>
  <c r="S89" i="16"/>
  <c r="R89" i="16"/>
  <c r="Q89" i="16"/>
  <c r="P89" i="16"/>
  <c r="E89" i="16"/>
  <c r="U88" i="16"/>
  <c r="S88" i="16"/>
  <c r="R88" i="16"/>
  <c r="Q88" i="16"/>
  <c r="P88" i="16"/>
  <c r="E88" i="16"/>
  <c r="T88" i="16" s="1"/>
  <c r="T87" i="16"/>
  <c r="S87" i="16"/>
  <c r="R87" i="16"/>
  <c r="Q87" i="16"/>
  <c r="P87" i="16"/>
  <c r="E87" i="16"/>
  <c r="U87" i="16" s="1"/>
  <c r="V73" i="16"/>
  <c r="O73" i="16"/>
  <c r="N73" i="16"/>
  <c r="M73" i="16"/>
  <c r="L73" i="16"/>
  <c r="R73" i="16" s="1"/>
  <c r="K73" i="16"/>
  <c r="J73" i="16"/>
  <c r="I73" i="16"/>
  <c r="H73" i="16"/>
  <c r="G73" i="16"/>
  <c r="F73" i="16"/>
  <c r="C73" i="16"/>
  <c r="E73" i="16" s="1"/>
  <c r="B73" i="16"/>
  <c r="V72" i="16"/>
  <c r="R72" i="16"/>
  <c r="O72" i="16"/>
  <c r="N72" i="16"/>
  <c r="M72" i="16"/>
  <c r="L72" i="16"/>
  <c r="K72" i="16"/>
  <c r="J72" i="16"/>
  <c r="I72" i="16"/>
  <c r="H72" i="16"/>
  <c r="G72" i="16"/>
  <c r="F72" i="16"/>
  <c r="C72" i="16"/>
  <c r="B72" i="16"/>
  <c r="E72" i="16" s="1"/>
  <c r="V71" i="16"/>
  <c r="O71" i="16"/>
  <c r="N71" i="16"/>
  <c r="R71" i="16" s="1"/>
  <c r="M71" i="16"/>
  <c r="S71" i="16" s="1"/>
  <c r="L71" i="16"/>
  <c r="K71" i="16"/>
  <c r="J71" i="16"/>
  <c r="I71" i="16"/>
  <c r="H71" i="16"/>
  <c r="G71" i="16"/>
  <c r="F71" i="16"/>
  <c r="C71" i="16"/>
  <c r="B71" i="16"/>
  <c r="E71" i="16" s="1"/>
  <c r="U70" i="16"/>
  <c r="S70" i="16"/>
  <c r="R70" i="16"/>
  <c r="Q70" i="16"/>
  <c r="P70" i="16"/>
  <c r="E70" i="16"/>
  <c r="T70" i="16" s="1"/>
  <c r="S69" i="16"/>
  <c r="R69" i="16"/>
  <c r="Q69" i="16"/>
  <c r="P69" i="16"/>
  <c r="E69" i="16"/>
  <c r="V67" i="16"/>
  <c r="O67" i="16"/>
  <c r="N67" i="16"/>
  <c r="M67" i="16"/>
  <c r="L67" i="16"/>
  <c r="K67" i="16"/>
  <c r="J67" i="16"/>
  <c r="I67" i="16"/>
  <c r="H67" i="16"/>
  <c r="G67" i="16"/>
  <c r="F67" i="16"/>
  <c r="C67" i="16"/>
  <c r="B67" i="16"/>
  <c r="E67" i="16" s="1"/>
  <c r="V66" i="16"/>
  <c r="O66" i="16"/>
  <c r="N66" i="16"/>
  <c r="M66" i="16"/>
  <c r="S66" i="16" s="1"/>
  <c r="L66" i="16"/>
  <c r="R66" i="16" s="1"/>
  <c r="K66" i="16"/>
  <c r="J66" i="16"/>
  <c r="I66" i="16"/>
  <c r="H66" i="16"/>
  <c r="G66" i="16"/>
  <c r="F66" i="16"/>
  <c r="C66" i="16"/>
  <c r="B66" i="16"/>
  <c r="S65" i="16"/>
  <c r="R65" i="16"/>
  <c r="Q65" i="16"/>
  <c r="P65" i="16"/>
  <c r="E65" i="16"/>
  <c r="S64" i="16"/>
  <c r="R64" i="16"/>
  <c r="Q64" i="16"/>
  <c r="P64" i="16"/>
  <c r="E64" i="16"/>
  <c r="T63" i="16"/>
  <c r="S63" i="16"/>
  <c r="R63" i="16"/>
  <c r="Q63" i="16"/>
  <c r="P63" i="16"/>
  <c r="E63" i="16"/>
  <c r="U63" i="16" s="1"/>
  <c r="U62" i="16"/>
  <c r="T62" i="16"/>
  <c r="S62" i="16"/>
  <c r="R62" i="16"/>
  <c r="Q62" i="16"/>
  <c r="P62" i="16"/>
  <c r="E62" i="16"/>
  <c r="S61" i="16"/>
  <c r="R61" i="16"/>
  <c r="Q61" i="16"/>
  <c r="P61" i="16"/>
  <c r="E61" i="16"/>
  <c r="U61" i="16" s="1"/>
  <c r="V59" i="16"/>
  <c r="R59" i="16"/>
  <c r="O59" i="16"/>
  <c r="N59" i="16"/>
  <c r="M59" i="16"/>
  <c r="S59" i="16" s="1"/>
  <c r="L59" i="16"/>
  <c r="K59" i="16"/>
  <c r="J59" i="16"/>
  <c r="I59" i="16"/>
  <c r="H59" i="16"/>
  <c r="G59" i="16"/>
  <c r="F59" i="16"/>
  <c r="C59" i="16"/>
  <c r="B59" i="16"/>
  <c r="S58" i="16"/>
  <c r="R58" i="16"/>
  <c r="Q58" i="16"/>
  <c r="P58" i="16"/>
  <c r="E58" i="16"/>
  <c r="U58" i="16" s="1"/>
  <c r="S57" i="16"/>
  <c r="R57" i="16"/>
  <c r="Q57" i="16"/>
  <c r="P57" i="16"/>
  <c r="E57" i="16"/>
  <c r="U57" i="16" s="1"/>
  <c r="S56" i="16"/>
  <c r="R56" i="16"/>
  <c r="Q56" i="16"/>
  <c r="P56" i="16"/>
  <c r="E56" i="16"/>
  <c r="S55" i="16"/>
  <c r="R55" i="16"/>
  <c r="Q55" i="16"/>
  <c r="P55" i="16"/>
  <c r="E55" i="16"/>
  <c r="V53" i="16"/>
  <c r="S53" i="16"/>
  <c r="O53" i="16"/>
  <c r="N53" i="16"/>
  <c r="M53" i="16"/>
  <c r="L53" i="16"/>
  <c r="R53" i="16" s="1"/>
  <c r="K53" i="16"/>
  <c r="J53" i="16"/>
  <c r="I53" i="16"/>
  <c r="H53" i="16"/>
  <c r="G53" i="16"/>
  <c r="F53" i="16"/>
  <c r="C53" i="16"/>
  <c r="B53" i="16"/>
  <c r="E53" i="16" s="1"/>
  <c r="T52" i="16"/>
  <c r="S52" i="16"/>
  <c r="R52" i="16"/>
  <c r="Q52" i="16"/>
  <c r="P52" i="16"/>
  <c r="E52" i="16"/>
  <c r="U52" i="16" s="1"/>
  <c r="S51" i="16"/>
  <c r="R51" i="16"/>
  <c r="Q51" i="16"/>
  <c r="P51" i="16"/>
  <c r="E51" i="16"/>
  <c r="T51" i="16" s="1"/>
  <c r="S50" i="16"/>
  <c r="R50" i="16"/>
  <c r="Q50" i="16"/>
  <c r="P50" i="16"/>
  <c r="E50" i="16"/>
  <c r="U50" i="16" s="1"/>
  <c r="S49" i="16"/>
  <c r="R49" i="16"/>
  <c r="Q49" i="16"/>
  <c r="P49" i="16"/>
  <c r="E49" i="16"/>
  <c r="T49" i="16" s="1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S46" i="16"/>
  <c r="R46" i="16"/>
  <c r="Q46" i="16"/>
  <c r="P46" i="16"/>
  <c r="E46" i="16"/>
  <c r="S45" i="16"/>
  <c r="R45" i="16"/>
  <c r="Q45" i="16"/>
  <c r="P45" i="16"/>
  <c r="E45" i="16"/>
  <c r="T45" i="16" s="1"/>
  <c r="T44" i="16"/>
  <c r="S44" i="16"/>
  <c r="R44" i="16"/>
  <c r="Q44" i="16"/>
  <c r="P44" i="16"/>
  <c r="E44" i="16"/>
  <c r="U44" i="16" s="1"/>
  <c r="S43" i="16"/>
  <c r="R43" i="16"/>
  <c r="Q43" i="16"/>
  <c r="P43" i="16"/>
  <c r="E43" i="16"/>
  <c r="U43" i="16" s="1"/>
  <c r="S42" i="16"/>
  <c r="R42" i="16"/>
  <c r="Q42" i="16"/>
  <c r="P42" i="16"/>
  <c r="E42" i="16"/>
  <c r="V40" i="16"/>
  <c r="O40" i="16"/>
  <c r="N40" i="16"/>
  <c r="M40" i="16"/>
  <c r="L40" i="16"/>
  <c r="K40" i="16"/>
  <c r="J40" i="16"/>
  <c r="I40" i="16"/>
  <c r="Q40" i="16" s="1"/>
  <c r="H40" i="16"/>
  <c r="G40" i="16"/>
  <c r="F40" i="16"/>
  <c r="C40" i="16"/>
  <c r="E40" i="16" s="1"/>
  <c r="B40" i="16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S36" i="16"/>
  <c r="R36" i="16"/>
  <c r="Q36" i="16"/>
  <c r="P36" i="16"/>
  <c r="E36" i="16"/>
  <c r="S35" i="16"/>
  <c r="R35" i="16"/>
  <c r="Q35" i="16"/>
  <c r="P35" i="16"/>
  <c r="E35" i="16"/>
  <c r="V33" i="16"/>
  <c r="S33" i="16"/>
  <c r="O33" i="16"/>
  <c r="N33" i="16"/>
  <c r="M33" i="16"/>
  <c r="L33" i="16"/>
  <c r="R33" i="16" s="1"/>
  <c r="K33" i="16"/>
  <c r="J33" i="16"/>
  <c r="I33" i="16"/>
  <c r="H33" i="16"/>
  <c r="G33" i="16"/>
  <c r="F33" i="16"/>
  <c r="C33" i="16"/>
  <c r="B33" i="16"/>
  <c r="E33" i="16" s="1"/>
  <c r="S32" i="16"/>
  <c r="R32" i="16"/>
  <c r="Q32" i="16"/>
  <c r="P32" i="16"/>
  <c r="E32" i="16"/>
  <c r="V30" i="16"/>
  <c r="O30" i="16"/>
  <c r="N30" i="16"/>
  <c r="M30" i="16"/>
  <c r="S30" i="16" s="1"/>
  <c r="L30" i="16"/>
  <c r="R30" i="16" s="1"/>
  <c r="K30" i="16"/>
  <c r="J30" i="16"/>
  <c r="I30" i="16"/>
  <c r="H30" i="16"/>
  <c r="G30" i="16"/>
  <c r="F30" i="16"/>
  <c r="C30" i="16"/>
  <c r="B30" i="16"/>
  <c r="U29" i="16"/>
  <c r="S29" i="16"/>
  <c r="R29" i="16"/>
  <c r="Q29" i="16"/>
  <c r="P29" i="16"/>
  <c r="E29" i="16"/>
  <c r="T29" i="16" s="1"/>
  <c r="U28" i="16"/>
  <c r="S28" i="16"/>
  <c r="R28" i="16"/>
  <c r="Q28" i="16"/>
  <c r="P28" i="16"/>
  <c r="E28" i="16"/>
  <c r="T28" i="16" s="1"/>
  <c r="S27" i="16"/>
  <c r="R27" i="16"/>
  <c r="Q27" i="16"/>
  <c r="P27" i="16"/>
  <c r="E27" i="16"/>
  <c r="U27" i="16" s="1"/>
  <c r="S26" i="16"/>
  <c r="R26" i="16"/>
  <c r="Q26" i="16"/>
  <c r="P26" i="16"/>
  <c r="E26" i="16"/>
  <c r="U26" i="16" s="1"/>
  <c r="V24" i="16"/>
  <c r="O24" i="16"/>
  <c r="N24" i="16"/>
  <c r="M24" i="16"/>
  <c r="S24" i="16" s="1"/>
  <c r="L24" i="16"/>
  <c r="R24" i="16" s="1"/>
  <c r="K24" i="16"/>
  <c r="J24" i="16"/>
  <c r="I24" i="16"/>
  <c r="H24" i="16"/>
  <c r="G24" i="16"/>
  <c r="F24" i="16"/>
  <c r="C24" i="16"/>
  <c r="B24" i="16"/>
  <c r="T23" i="16"/>
  <c r="S23" i="16"/>
  <c r="R23" i="16"/>
  <c r="Q23" i="16"/>
  <c r="P23" i="16"/>
  <c r="E23" i="16"/>
  <c r="U23" i="16" s="1"/>
  <c r="U22" i="16"/>
  <c r="T22" i="16"/>
  <c r="S22" i="16"/>
  <c r="R22" i="16"/>
  <c r="Q22" i="16"/>
  <c r="P22" i="16"/>
  <c r="E22" i="16"/>
  <c r="S21" i="16"/>
  <c r="R21" i="16"/>
  <c r="Q21" i="16"/>
  <c r="U21" i="16" s="1"/>
  <c r="P21" i="16"/>
  <c r="E21" i="16"/>
  <c r="T21" i="16" s="1"/>
  <c r="S20" i="16"/>
  <c r="R20" i="16"/>
  <c r="Q20" i="16"/>
  <c r="P20" i="16"/>
  <c r="E20" i="16"/>
  <c r="U20" i="16" s="1"/>
  <c r="S19" i="16"/>
  <c r="R19" i="16"/>
  <c r="Q19" i="16"/>
  <c r="P19" i="16"/>
  <c r="E19" i="16"/>
  <c r="S18" i="16"/>
  <c r="R18" i="16"/>
  <c r="Q18" i="16"/>
  <c r="P18" i="16"/>
  <c r="E18" i="16"/>
  <c r="U18" i="16" s="1"/>
  <c r="S17" i="16"/>
  <c r="R17" i="16"/>
  <c r="Q17" i="16"/>
  <c r="P17" i="16"/>
  <c r="E17" i="16"/>
  <c r="T17" i="16" s="1"/>
  <c r="V15" i="16"/>
  <c r="O15" i="16"/>
  <c r="N15" i="16"/>
  <c r="M15" i="16"/>
  <c r="L15" i="16"/>
  <c r="R15" i="16" s="1"/>
  <c r="K15" i="16"/>
  <c r="J15" i="16"/>
  <c r="I15" i="16"/>
  <c r="H15" i="16"/>
  <c r="G15" i="16"/>
  <c r="F15" i="16"/>
  <c r="C15" i="16"/>
  <c r="B15" i="16"/>
  <c r="T14" i="16"/>
  <c r="S14" i="16"/>
  <c r="R14" i="16"/>
  <c r="Q14" i="16"/>
  <c r="P14" i="16"/>
  <c r="E14" i="16"/>
  <c r="U14" i="16" s="1"/>
  <c r="S13" i="16"/>
  <c r="R13" i="16"/>
  <c r="Q13" i="16"/>
  <c r="P13" i="16"/>
  <c r="E13" i="16"/>
  <c r="T13" i="16" s="1"/>
  <c r="S12" i="16"/>
  <c r="R12" i="16"/>
  <c r="Q12" i="16"/>
  <c r="P12" i="16"/>
  <c r="E12" i="16"/>
  <c r="S11" i="16"/>
  <c r="R11" i="16"/>
  <c r="Q11" i="16"/>
  <c r="P11" i="16"/>
  <c r="E11" i="16"/>
  <c r="S10" i="16"/>
  <c r="R10" i="16"/>
  <c r="Q10" i="16"/>
  <c r="P10" i="16"/>
  <c r="T10" i="16" s="1"/>
  <c r="E10" i="16"/>
  <c r="S9" i="16"/>
  <c r="R9" i="16"/>
  <c r="Q9" i="16"/>
  <c r="P9" i="16"/>
  <c r="E9" i="16"/>
  <c r="U9" i="16" s="1"/>
  <c r="S94" i="15"/>
  <c r="R94" i="15"/>
  <c r="Q94" i="15"/>
  <c r="P94" i="15"/>
  <c r="E94" i="15"/>
  <c r="S93" i="15"/>
  <c r="R93" i="15"/>
  <c r="Q93" i="15"/>
  <c r="P93" i="15"/>
  <c r="E93" i="15"/>
  <c r="U93" i="15" s="1"/>
  <c r="S92" i="15"/>
  <c r="R92" i="15"/>
  <c r="Q92" i="15"/>
  <c r="P92" i="15"/>
  <c r="E92" i="15"/>
  <c r="U92" i="15" s="1"/>
  <c r="S91" i="15"/>
  <c r="R91" i="15"/>
  <c r="Q91" i="15"/>
  <c r="P91" i="15"/>
  <c r="E91" i="15"/>
  <c r="S90" i="15"/>
  <c r="R90" i="15"/>
  <c r="Q90" i="15"/>
  <c r="P90" i="15"/>
  <c r="E90" i="15"/>
  <c r="S89" i="15"/>
  <c r="R89" i="15"/>
  <c r="Q89" i="15"/>
  <c r="P89" i="15"/>
  <c r="E89" i="15"/>
  <c r="U89" i="15" s="1"/>
  <c r="T88" i="15"/>
  <c r="S88" i="15"/>
  <c r="R88" i="15"/>
  <c r="Q88" i="15"/>
  <c r="P88" i="15"/>
  <c r="E88" i="15"/>
  <c r="U88" i="15" s="1"/>
  <c r="U87" i="15"/>
  <c r="S87" i="15"/>
  <c r="R87" i="15"/>
  <c r="Q87" i="15"/>
  <c r="P87" i="15"/>
  <c r="E87" i="15"/>
  <c r="T87" i="15" s="1"/>
  <c r="V73" i="15"/>
  <c r="S73" i="15"/>
  <c r="O73" i="15"/>
  <c r="N73" i="15"/>
  <c r="M73" i="15"/>
  <c r="L73" i="15"/>
  <c r="K73" i="15"/>
  <c r="J73" i="15"/>
  <c r="I73" i="15"/>
  <c r="H73" i="15"/>
  <c r="G73" i="15"/>
  <c r="F73" i="15"/>
  <c r="C73" i="15"/>
  <c r="B73" i="15"/>
  <c r="E73" i="15" s="1"/>
  <c r="V72" i="15"/>
  <c r="O72" i="15"/>
  <c r="N72" i="15"/>
  <c r="M72" i="15"/>
  <c r="S72" i="15" s="1"/>
  <c r="L72" i="15"/>
  <c r="R72" i="15" s="1"/>
  <c r="K72" i="15"/>
  <c r="J72" i="15"/>
  <c r="I72" i="15"/>
  <c r="H72" i="15"/>
  <c r="G72" i="15"/>
  <c r="F72" i="15"/>
  <c r="C72" i="15"/>
  <c r="E72" i="15" s="1"/>
  <c r="B72" i="15"/>
  <c r="V71" i="15"/>
  <c r="O71" i="15"/>
  <c r="N71" i="15"/>
  <c r="M71" i="15"/>
  <c r="S71" i="15" s="1"/>
  <c r="L71" i="15"/>
  <c r="K71" i="15"/>
  <c r="J71" i="15"/>
  <c r="I71" i="15"/>
  <c r="H71" i="15"/>
  <c r="G71" i="15"/>
  <c r="F71" i="15"/>
  <c r="C71" i="15"/>
  <c r="B71" i="15"/>
  <c r="T70" i="15"/>
  <c r="S70" i="15"/>
  <c r="R70" i="15"/>
  <c r="Q70" i="15"/>
  <c r="P70" i="15"/>
  <c r="E70" i="15"/>
  <c r="U70" i="15" s="1"/>
  <c r="S69" i="15"/>
  <c r="R69" i="15"/>
  <c r="Q69" i="15"/>
  <c r="U69" i="15" s="1"/>
  <c r="P69" i="15"/>
  <c r="E69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V66" i="15"/>
  <c r="O66" i="15"/>
  <c r="N66" i="15"/>
  <c r="M66" i="15"/>
  <c r="S66" i="15" s="1"/>
  <c r="L66" i="15"/>
  <c r="R66" i="15" s="1"/>
  <c r="K66" i="15"/>
  <c r="J66" i="15"/>
  <c r="I66" i="15"/>
  <c r="Q66" i="15" s="1"/>
  <c r="H66" i="15"/>
  <c r="G66" i="15"/>
  <c r="F66" i="15"/>
  <c r="C66" i="15"/>
  <c r="E66" i="15" s="1"/>
  <c r="B66" i="15"/>
  <c r="U65" i="15"/>
  <c r="S65" i="15"/>
  <c r="R65" i="15"/>
  <c r="Q65" i="15"/>
  <c r="P65" i="15"/>
  <c r="E65" i="15"/>
  <c r="T65" i="15" s="1"/>
  <c r="S64" i="15"/>
  <c r="R64" i="15"/>
  <c r="Q64" i="15"/>
  <c r="P64" i="15"/>
  <c r="E64" i="15"/>
  <c r="U64" i="15" s="1"/>
  <c r="S63" i="15"/>
  <c r="R63" i="15"/>
  <c r="Q63" i="15"/>
  <c r="P63" i="15"/>
  <c r="E63" i="15"/>
  <c r="U63" i="15" s="1"/>
  <c r="S62" i="15"/>
  <c r="R62" i="15"/>
  <c r="Q62" i="15"/>
  <c r="P62" i="15"/>
  <c r="E62" i="15"/>
  <c r="S61" i="15"/>
  <c r="R61" i="15"/>
  <c r="Q61" i="15"/>
  <c r="P61" i="15"/>
  <c r="E61" i="15"/>
  <c r="V59" i="15"/>
  <c r="S59" i="15"/>
  <c r="O59" i="15"/>
  <c r="N59" i="15"/>
  <c r="M59" i="15"/>
  <c r="L59" i="15"/>
  <c r="R59" i="15" s="1"/>
  <c r="K59" i="15"/>
  <c r="J59" i="15"/>
  <c r="I59" i="15"/>
  <c r="H59" i="15"/>
  <c r="G59" i="15"/>
  <c r="F59" i="15"/>
  <c r="C59" i="15"/>
  <c r="B59" i="15"/>
  <c r="E59" i="15" s="1"/>
  <c r="S58" i="15"/>
  <c r="R58" i="15"/>
  <c r="Q58" i="15"/>
  <c r="P58" i="15"/>
  <c r="E58" i="15"/>
  <c r="S57" i="15"/>
  <c r="R57" i="15"/>
  <c r="Q57" i="15"/>
  <c r="P57" i="15"/>
  <c r="E57" i="15"/>
  <c r="S56" i="15"/>
  <c r="R56" i="15"/>
  <c r="Q56" i="15"/>
  <c r="P56" i="15"/>
  <c r="E56" i="15"/>
  <c r="U56" i="15" s="1"/>
  <c r="T55" i="15"/>
  <c r="S55" i="15"/>
  <c r="R55" i="15"/>
  <c r="Q55" i="15"/>
  <c r="P55" i="15"/>
  <c r="E55" i="15"/>
  <c r="U55" i="15" s="1"/>
  <c r="V53" i="15"/>
  <c r="O53" i="15"/>
  <c r="N53" i="15"/>
  <c r="M53" i="15"/>
  <c r="S53" i="15" s="1"/>
  <c r="L53" i="15"/>
  <c r="K53" i="15"/>
  <c r="J53" i="15"/>
  <c r="I53" i="15"/>
  <c r="Q53" i="15" s="1"/>
  <c r="H53" i="15"/>
  <c r="G53" i="15"/>
  <c r="F53" i="15"/>
  <c r="C53" i="15"/>
  <c r="B53" i="15"/>
  <c r="S52" i="15"/>
  <c r="R52" i="15"/>
  <c r="Q52" i="15"/>
  <c r="P52" i="15"/>
  <c r="E52" i="15"/>
  <c r="T51" i="15"/>
  <c r="S51" i="15"/>
  <c r="R51" i="15"/>
  <c r="Q51" i="15"/>
  <c r="U51" i="15" s="1"/>
  <c r="P51" i="15"/>
  <c r="E51" i="15"/>
  <c r="U50" i="15"/>
  <c r="T50" i="15"/>
  <c r="S50" i="15"/>
  <c r="R50" i="15"/>
  <c r="Q50" i="15"/>
  <c r="P50" i="15"/>
  <c r="E50" i="15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S47" i="15"/>
  <c r="R47" i="15"/>
  <c r="Q47" i="15"/>
  <c r="P47" i="15"/>
  <c r="E47" i="15"/>
  <c r="U47" i="15" s="1"/>
  <c r="U46" i="15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Q44" i="15"/>
  <c r="P44" i="15"/>
  <c r="E44" i="15"/>
  <c r="U44" i="15" s="1"/>
  <c r="S43" i="15"/>
  <c r="R43" i="15"/>
  <c r="Q43" i="15"/>
  <c r="P43" i="15"/>
  <c r="E43" i="15"/>
  <c r="U43" i="15" s="1"/>
  <c r="S42" i="15"/>
  <c r="R42" i="15"/>
  <c r="Q42" i="15"/>
  <c r="P42" i="15"/>
  <c r="E42" i="15"/>
  <c r="V40" i="15"/>
  <c r="O40" i="15"/>
  <c r="N40" i="15"/>
  <c r="M40" i="15"/>
  <c r="S40" i="15" s="1"/>
  <c r="L40" i="15"/>
  <c r="R40" i="15" s="1"/>
  <c r="K40" i="15"/>
  <c r="J40" i="15"/>
  <c r="I40" i="15"/>
  <c r="H40" i="15"/>
  <c r="G40" i="15"/>
  <c r="F40" i="15"/>
  <c r="C40" i="15"/>
  <c r="B40" i="15"/>
  <c r="S39" i="15"/>
  <c r="R39" i="15"/>
  <c r="Q39" i="15"/>
  <c r="P39" i="15"/>
  <c r="E39" i="15"/>
  <c r="U39" i="15" s="1"/>
  <c r="S38" i="15"/>
  <c r="R38" i="15"/>
  <c r="Q38" i="15"/>
  <c r="P38" i="15"/>
  <c r="E38" i="15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T35" i="15" s="1"/>
  <c r="V33" i="15"/>
  <c r="O33" i="15"/>
  <c r="N33" i="15"/>
  <c r="M33" i="15"/>
  <c r="L33" i="15"/>
  <c r="R33" i="15" s="1"/>
  <c r="K33" i="15"/>
  <c r="J33" i="15"/>
  <c r="I33" i="15"/>
  <c r="H33" i="15"/>
  <c r="P33" i="15" s="1"/>
  <c r="G33" i="15"/>
  <c r="F33" i="15"/>
  <c r="C33" i="15"/>
  <c r="E33" i="15" s="1"/>
  <c r="B33" i="15"/>
  <c r="S32" i="15"/>
  <c r="R32" i="15"/>
  <c r="Q32" i="15"/>
  <c r="P32" i="15"/>
  <c r="E32" i="15"/>
  <c r="T32" i="15" s="1"/>
  <c r="V30" i="15"/>
  <c r="O30" i="15"/>
  <c r="N30" i="15"/>
  <c r="M30" i="15"/>
  <c r="S30" i="15" s="1"/>
  <c r="L30" i="15"/>
  <c r="K30" i="15"/>
  <c r="J30" i="15"/>
  <c r="I30" i="15"/>
  <c r="Q30" i="15" s="1"/>
  <c r="H30" i="15"/>
  <c r="G30" i="15"/>
  <c r="F30" i="15"/>
  <c r="C30" i="15"/>
  <c r="B30" i="15"/>
  <c r="S29" i="15"/>
  <c r="R29" i="15"/>
  <c r="Q29" i="15"/>
  <c r="P29" i="15"/>
  <c r="E29" i="15"/>
  <c r="S28" i="15"/>
  <c r="R28" i="15"/>
  <c r="Q28" i="15"/>
  <c r="P28" i="15"/>
  <c r="E28" i="15"/>
  <c r="T27" i="15"/>
  <c r="S27" i="15"/>
  <c r="R27" i="15"/>
  <c r="Q27" i="15"/>
  <c r="P27" i="15"/>
  <c r="E27" i="15"/>
  <c r="U27" i="15" s="1"/>
  <c r="S26" i="15"/>
  <c r="R26" i="15"/>
  <c r="Q26" i="15"/>
  <c r="P26" i="15"/>
  <c r="E26" i="15"/>
  <c r="V24" i="15"/>
  <c r="O24" i="15"/>
  <c r="N24" i="15"/>
  <c r="M24" i="15"/>
  <c r="S24" i="15" s="1"/>
  <c r="L24" i="15"/>
  <c r="R24" i="15" s="1"/>
  <c r="K24" i="15"/>
  <c r="J24" i="15"/>
  <c r="I24" i="15"/>
  <c r="Q24" i="15" s="1"/>
  <c r="H24" i="15"/>
  <c r="G24" i="15"/>
  <c r="F24" i="15"/>
  <c r="C24" i="15"/>
  <c r="B24" i="15"/>
  <c r="S23" i="15"/>
  <c r="R23" i="15"/>
  <c r="Q23" i="15"/>
  <c r="P23" i="15"/>
  <c r="E23" i="15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T20" i="15" s="1"/>
  <c r="T19" i="15"/>
  <c r="S19" i="15"/>
  <c r="R19" i="15"/>
  <c r="Q19" i="15"/>
  <c r="U19" i="15" s="1"/>
  <c r="P19" i="15"/>
  <c r="E19" i="15"/>
  <c r="S18" i="15"/>
  <c r="R18" i="15"/>
  <c r="Q18" i="15"/>
  <c r="P18" i="15"/>
  <c r="E18" i="15"/>
  <c r="U18" i="15" s="1"/>
  <c r="S17" i="15"/>
  <c r="R17" i="15"/>
  <c r="Q17" i="15"/>
  <c r="P17" i="15"/>
  <c r="E17" i="15"/>
  <c r="U17" i="15" s="1"/>
  <c r="V15" i="15"/>
  <c r="O15" i="15"/>
  <c r="S15" i="15" s="1"/>
  <c r="N15" i="15"/>
  <c r="M15" i="15"/>
  <c r="L15" i="15"/>
  <c r="R15" i="15" s="1"/>
  <c r="K15" i="15"/>
  <c r="J15" i="15"/>
  <c r="I15" i="15"/>
  <c r="Q15" i="15" s="1"/>
  <c r="H15" i="15"/>
  <c r="G15" i="15"/>
  <c r="F15" i="15"/>
  <c r="C15" i="15"/>
  <c r="B15" i="15"/>
  <c r="S14" i="15"/>
  <c r="R14" i="15"/>
  <c r="Q14" i="15"/>
  <c r="P14" i="15"/>
  <c r="E14" i="15"/>
  <c r="S13" i="15"/>
  <c r="R13" i="15"/>
  <c r="Q13" i="15"/>
  <c r="P13" i="15"/>
  <c r="E13" i="15"/>
  <c r="U13" i="15" s="1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S9" i="15"/>
  <c r="R9" i="15"/>
  <c r="Q9" i="15"/>
  <c r="P9" i="15"/>
  <c r="E9" i="15"/>
  <c r="U9" i="15" s="1"/>
  <c r="S94" i="14"/>
  <c r="R94" i="14"/>
  <c r="Q94" i="14"/>
  <c r="P94" i="14"/>
  <c r="E94" i="14"/>
  <c r="S93" i="14"/>
  <c r="R93" i="14"/>
  <c r="Q93" i="14"/>
  <c r="P93" i="14"/>
  <c r="E93" i="14"/>
  <c r="S92" i="14"/>
  <c r="R92" i="14"/>
  <c r="Q92" i="14"/>
  <c r="P92" i="14"/>
  <c r="E92" i="14"/>
  <c r="U92" i="14" s="1"/>
  <c r="S91" i="14"/>
  <c r="R91" i="14"/>
  <c r="Q91" i="14"/>
  <c r="P91" i="14"/>
  <c r="E91" i="14"/>
  <c r="U91" i="14" s="1"/>
  <c r="S90" i="14"/>
  <c r="R90" i="14"/>
  <c r="Q90" i="14"/>
  <c r="P90" i="14"/>
  <c r="E90" i="14"/>
  <c r="U90" i="14" s="1"/>
  <c r="T89" i="14"/>
  <c r="S89" i="14"/>
  <c r="R89" i="14"/>
  <c r="Q89" i="14"/>
  <c r="P89" i="14"/>
  <c r="E89" i="14"/>
  <c r="U89" i="14" s="1"/>
  <c r="S88" i="14"/>
  <c r="R88" i="14"/>
  <c r="Q88" i="14"/>
  <c r="P88" i="14"/>
  <c r="E88" i="14"/>
  <c r="S87" i="14"/>
  <c r="R87" i="14"/>
  <c r="Q87" i="14"/>
  <c r="P87" i="14"/>
  <c r="E87" i="14"/>
  <c r="V73" i="14"/>
  <c r="O73" i="14"/>
  <c r="N73" i="14"/>
  <c r="M73" i="14"/>
  <c r="S73" i="14" s="1"/>
  <c r="L73" i="14"/>
  <c r="R73" i="14" s="1"/>
  <c r="K73" i="14"/>
  <c r="J73" i="14"/>
  <c r="I73" i="14"/>
  <c r="H73" i="14"/>
  <c r="G73" i="14"/>
  <c r="F73" i="14"/>
  <c r="C73" i="14"/>
  <c r="B73" i="14"/>
  <c r="E73" i="14" s="1"/>
  <c r="V72" i="14"/>
  <c r="O72" i="14"/>
  <c r="N72" i="14"/>
  <c r="M72" i="14"/>
  <c r="S72" i="14" s="1"/>
  <c r="L72" i="14"/>
  <c r="K72" i="14"/>
  <c r="J72" i="14"/>
  <c r="I72" i="14"/>
  <c r="H72" i="14"/>
  <c r="G72" i="14"/>
  <c r="F72" i="14"/>
  <c r="C72" i="14"/>
  <c r="B72" i="14"/>
  <c r="E72" i="14" s="1"/>
  <c r="V71" i="14"/>
  <c r="O71" i="14"/>
  <c r="N71" i="14"/>
  <c r="R71" i="14" s="1"/>
  <c r="M71" i="14"/>
  <c r="L71" i="14"/>
  <c r="K71" i="14"/>
  <c r="J71" i="14"/>
  <c r="I71" i="14"/>
  <c r="H71" i="14"/>
  <c r="G71" i="14"/>
  <c r="F71" i="14"/>
  <c r="C71" i="14"/>
  <c r="B71" i="14"/>
  <c r="S70" i="14"/>
  <c r="R70" i="14"/>
  <c r="Q70" i="14"/>
  <c r="P70" i="14"/>
  <c r="E70" i="14"/>
  <c r="S69" i="14"/>
  <c r="R69" i="14"/>
  <c r="Q69" i="14"/>
  <c r="P69" i="14"/>
  <c r="E69" i="14"/>
  <c r="V67" i="14"/>
  <c r="O67" i="14"/>
  <c r="N67" i="14"/>
  <c r="R67" i="14" s="1"/>
  <c r="M67" i="14"/>
  <c r="L67" i="14"/>
  <c r="K67" i="14"/>
  <c r="J67" i="14"/>
  <c r="I67" i="14"/>
  <c r="H67" i="14"/>
  <c r="G67" i="14"/>
  <c r="F67" i="14"/>
  <c r="C67" i="14"/>
  <c r="B67" i="14"/>
  <c r="E67" i="14" s="1"/>
  <c r="V66" i="14"/>
  <c r="O66" i="14"/>
  <c r="N66" i="14"/>
  <c r="M66" i="14"/>
  <c r="S66" i="14" s="1"/>
  <c r="L66" i="14"/>
  <c r="R66" i="14" s="1"/>
  <c r="K66" i="14"/>
  <c r="J66" i="14"/>
  <c r="I66" i="14"/>
  <c r="H66" i="14"/>
  <c r="G66" i="14"/>
  <c r="F66" i="14"/>
  <c r="C66" i="14"/>
  <c r="B66" i="14"/>
  <c r="T65" i="14"/>
  <c r="S65" i="14"/>
  <c r="R65" i="14"/>
  <c r="Q65" i="14"/>
  <c r="P65" i="14"/>
  <c r="E65" i="14"/>
  <c r="U65" i="14" s="1"/>
  <c r="U64" i="14"/>
  <c r="S64" i="14"/>
  <c r="R64" i="14"/>
  <c r="Q64" i="14"/>
  <c r="P64" i="14"/>
  <c r="E64" i="14"/>
  <c r="T64" i="14" s="1"/>
  <c r="T63" i="14"/>
  <c r="S63" i="14"/>
  <c r="R63" i="14"/>
  <c r="Q63" i="14"/>
  <c r="P63" i="14"/>
  <c r="E63" i="14"/>
  <c r="U63" i="14" s="1"/>
  <c r="S62" i="14"/>
  <c r="R62" i="14"/>
  <c r="Q62" i="14"/>
  <c r="P62" i="14"/>
  <c r="E62" i="14"/>
  <c r="U62" i="14" s="1"/>
  <c r="S61" i="14"/>
  <c r="R61" i="14"/>
  <c r="Q61" i="14"/>
  <c r="P61" i="14"/>
  <c r="E61" i="14"/>
  <c r="V59" i="14"/>
  <c r="O59" i="14"/>
  <c r="N59" i="14"/>
  <c r="M59" i="14"/>
  <c r="S59" i="14" s="1"/>
  <c r="L59" i="14"/>
  <c r="R59" i="14" s="1"/>
  <c r="K59" i="14"/>
  <c r="J59" i="14"/>
  <c r="I59" i="14"/>
  <c r="H59" i="14"/>
  <c r="P59" i="14" s="1"/>
  <c r="G59" i="14"/>
  <c r="F59" i="14"/>
  <c r="C59" i="14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S56" i="14"/>
  <c r="R56" i="14"/>
  <c r="Q56" i="14"/>
  <c r="P56" i="14"/>
  <c r="E56" i="14"/>
  <c r="S55" i="14"/>
  <c r="R55" i="14"/>
  <c r="Q55" i="14"/>
  <c r="P55" i="14"/>
  <c r="E55" i="14"/>
  <c r="U55" i="14" s="1"/>
  <c r="V53" i="14"/>
  <c r="O53" i="14"/>
  <c r="N53" i="14"/>
  <c r="M53" i="14"/>
  <c r="S53" i="14" s="1"/>
  <c r="L53" i="14"/>
  <c r="R53" i="14" s="1"/>
  <c r="K53" i="14"/>
  <c r="J53" i="14"/>
  <c r="I53" i="14"/>
  <c r="H53" i="14"/>
  <c r="G53" i="14"/>
  <c r="F53" i="14"/>
  <c r="C53" i="14"/>
  <c r="B53" i="14"/>
  <c r="S52" i="14"/>
  <c r="R52" i="14"/>
  <c r="Q52" i="14"/>
  <c r="P52" i="14"/>
  <c r="E52" i="14"/>
  <c r="T51" i="14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S49" i="14"/>
  <c r="R49" i="14"/>
  <c r="Q49" i="14"/>
  <c r="P49" i="14"/>
  <c r="E49" i="14"/>
  <c r="S48" i="14"/>
  <c r="R48" i="14"/>
  <c r="Q48" i="14"/>
  <c r="P48" i="14"/>
  <c r="E48" i="14"/>
  <c r="U48" i="14" s="1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S44" i="14"/>
  <c r="R44" i="14"/>
  <c r="Q44" i="14"/>
  <c r="P44" i="14"/>
  <c r="E44" i="14"/>
  <c r="S43" i="14"/>
  <c r="R43" i="14"/>
  <c r="Q43" i="14"/>
  <c r="P43" i="14"/>
  <c r="E43" i="14"/>
  <c r="U43" i="14" s="1"/>
  <c r="S42" i="14"/>
  <c r="R42" i="14"/>
  <c r="Q42" i="14"/>
  <c r="P42" i="14"/>
  <c r="E42" i="14"/>
  <c r="U42" i="14" s="1"/>
  <c r="V40" i="14"/>
  <c r="S40" i="14"/>
  <c r="O40" i="14"/>
  <c r="N40" i="14"/>
  <c r="M40" i="14"/>
  <c r="L40" i="14"/>
  <c r="R40" i="14" s="1"/>
  <c r="K40" i="14"/>
  <c r="J40" i="14"/>
  <c r="I40" i="14"/>
  <c r="H40" i="14"/>
  <c r="G40" i="14"/>
  <c r="F40" i="14"/>
  <c r="C40" i="14"/>
  <c r="B40" i="14"/>
  <c r="E40" i="14" s="1"/>
  <c r="U39" i="14"/>
  <c r="S39" i="14"/>
  <c r="R39" i="14"/>
  <c r="Q39" i="14"/>
  <c r="P39" i="14"/>
  <c r="E39" i="14"/>
  <c r="T39" i="14" s="1"/>
  <c r="S38" i="14"/>
  <c r="R38" i="14"/>
  <c r="Q38" i="14"/>
  <c r="P38" i="14"/>
  <c r="E38" i="14"/>
  <c r="T38" i="14" s="1"/>
  <c r="S37" i="14"/>
  <c r="R37" i="14"/>
  <c r="Q37" i="14"/>
  <c r="P37" i="14"/>
  <c r="E37" i="14"/>
  <c r="U37" i="14" s="1"/>
  <c r="T36" i="14"/>
  <c r="S36" i="14"/>
  <c r="R36" i="14"/>
  <c r="Q36" i="14"/>
  <c r="P36" i="14"/>
  <c r="E36" i="14"/>
  <c r="U36" i="14" s="1"/>
  <c r="S35" i="14"/>
  <c r="R35" i="14"/>
  <c r="Q35" i="14"/>
  <c r="P35" i="14"/>
  <c r="E35" i="14"/>
  <c r="T35" i="14" s="1"/>
  <c r="V33" i="14"/>
  <c r="R33" i="14"/>
  <c r="O33" i="14"/>
  <c r="N33" i="14"/>
  <c r="M33" i="14"/>
  <c r="L33" i="14"/>
  <c r="K33" i="14"/>
  <c r="J33" i="14"/>
  <c r="I33" i="14"/>
  <c r="H33" i="14"/>
  <c r="P33" i="14" s="1"/>
  <c r="G33" i="14"/>
  <c r="F33" i="14"/>
  <c r="C33" i="14"/>
  <c r="B33" i="14"/>
  <c r="S32" i="14"/>
  <c r="R32" i="14"/>
  <c r="Q32" i="14"/>
  <c r="P32" i="14"/>
  <c r="E32" i="14"/>
  <c r="T32" i="14" s="1"/>
  <c r="V30" i="14"/>
  <c r="S30" i="14"/>
  <c r="O30" i="14"/>
  <c r="N30" i="14"/>
  <c r="M30" i="14"/>
  <c r="L30" i="14"/>
  <c r="R30" i="14" s="1"/>
  <c r="K30" i="14"/>
  <c r="J30" i="14"/>
  <c r="I30" i="14"/>
  <c r="H30" i="14"/>
  <c r="G30" i="14"/>
  <c r="F30" i="14"/>
  <c r="C30" i="14"/>
  <c r="B30" i="14"/>
  <c r="S29" i="14"/>
  <c r="R29" i="14"/>
  <c r="Q29" i="14"/>
  <c r="P29" i="14"/>
  <c r="E29" i="14"/>
  <c r="U29" i="14" s="1"/>
  <c r="U28" i="14"/>
  <c r="S28" i="14"/>
  <c r="R28" i="14"/>
  <c r="Q28" i="14"/>
  <c r="P28" i="14"/>
  <c r="E28" i="14"/>
  <c r="T28" i="14" s="1"/>
  <c r="S27" i="14"/>
  <c r="R27" i="14"/>
  <c r="Q27" i="14"/>
  <c r="P27" i="14"/>
  <c r="E27" i="14"/>
  <c r="S26" i="14"/>
  <c r="R26" i="14"/>
  <c r="Q26" i="14"/>
  <c r="P26" i="14"/>
  <c r="E26" i="14"/>
  <c r="U26" i="14" s="1"/>
  <c r="V24" i="14"/>
  <c r="O24" i="14"/>
  <c r="N24" i="14"/>
  <c r="M24" i="14"/>
  <c r="S24" i="14" s="1"/>
  <c r="L24" i="14"/>
  <c r="R24" i="14" s="1"/>
  <c r="K24" i="14"/>
  <c r="J24" i="14"/>
  <c r="I24" i="14"/>
  <c r="H24" i="14"/>
  <c r="G24" i="14"/>
  <c r="F24" i="14"/>
  <c r="C24" i="14"/>
  <c r="E24" i="14" s="1"/>
  <c r="B24" i="14"/>
  <c r="T23" i="14"/>
  <c r="S23" i="14"/>
  <c r="R23" i="14"/>
  <c r="Q23" i="14"/>
  <c r="P23" i="14"/>
  <c r="E23" i="14"/>
  <c r="U23" i="14" s="1"/>
  <c r="S22" i="14"/>
  <c r="R22" i="14"/>
  <c r="Q22" i="14"/>
  <c r="P22" i="14"/>
  <c r="E22" i="14"/>
  <c r="U22" i="14" s="1"/>
  <c r="S21" i="14"/>
  <c r="R21" i="14"/>
  <c r="Q21" i="14"/>
  <c r="P21" i="14"/>
  <c r="E21" i="14"/>
  <c r="S20" i="14"/>
  <c r="R20" i="14"/>
  <c r="Q20" i="14"/>
  <c r="P20" i="14"/>
  <c r="E20" i="14"/>
  <c r="S19" i="14"/>
  <c r="R19" i="14"/>
  <c r="Q19" i="14"/>
  <c r="P19" i="14"/>
  <c r="E19" i="14"/>
  <c r="U19" i="14" s="1"/>
  <c r="S18" i="14"/>
  <c r="R18" i="14"/>
  <c r="Q18" i="14"/>
  <c r="P18" i="14"/>
  <c r="E18" i="14"/>
  <c r="S17" i="14"/>
  <c r="R17" i="14"/>
  <c r="Q17" i="14"/>
  <c r="P17" i="14"/>
  <c r="E17" i="14"/>
  <c r="V15" i="14"/>
  <c r="R15" i="14"/>
  <c r="O15" i="14"/>
  <c r="N15" i="14"/>
  <c r="M15" i="14"/>
  <c r="S15" i="14" s="1"/>
  <c r="L15" i="14"/>
  <c r="K15" i="14"/>
  <c r="J15" i="14"/>
  <c r="I15" i="14"/>
  <c r="H15" i="14"/>
  <c r="G15" i="14"/>
  <c r="F15" i="14"/>
  <c r="C15" i="14"/>
  <c r="E15" i="14" s="1"/>
  <c r="B15" i="14"/>
  <c r="T14" i="14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S12" i="14"/>
  <c r="R12" i="14"/>
  <c r="Q12" i="14"/>
  <c r="P12" i="14"/>
  <c r="E12" i="14"/>
  <c r="U11" i="14"/>
  <c r="S11" i="14"/>
  <c r="R11" i="14"/>
  <c r="Q11" i="14"/>
  <c r="P11" i="14"/>
  <c r="E11" i="14"/>
  <c r="T11" i="14" s="1"/>
  <c r="S10" i="14"/>
  <c r="R10" i="14"/>
  <c r="Q10" i="14"/>
  <c r="P10" i="14"/>
  <c r="E10" i="14"/>
  <c r="U10" i="14" s="1"/>
  <c r="S9" i="14"/>
  <c r="R9" i="14"/>
  <c r="Q9" i="14"/>
  <c r="P9" i="14"/>
  <c r="E9" i="14"/>
  <c r="S94" i="13"/>
  <c r="R94" i="13"/>
  <c r="Q94" i="13"/>
  <c r="P94" i="13"/>
  <c r="E94" i="13"/>
  <c r="T93" i="13"/>
  <c r="S93" i="13"/>
  <c r="R93" i="13"/>
  <c r="Q93" i="13"/>
  <c r="P93" i="13"/>
  <c r="E93" i="13"/>
  <c r="U93" i="13" s="1"/>
  <c r="U92" i="13"/>
  <c r="S92" i="13"/>
  <c r="R92" i="13"/>
  <c r="Q92" i="13"/>
  <c r="P92" i="13"/>
  <c r="E92" i="13"/>
  <c r="T92" i="13" s="1"/>
  <c r="S91" i="13"/>
  <c r="R91" i="13"/>
  <c r="Q91" i="13"/>
  <c r="P91" i="13"/>
  <c r="E91" i="13"/>
  <c r="U91" i="13" s="1"/>
  <c r="S90" i="13"/>
  <c r="R90" i="13"/>
  <c r="Q90" i="13"/>
  <c r="P90" i="13"/>
  <c r="E90" i="13"/>
  <c r="U90" i="13" s="1"/>
  <c r="S89" i="13"/>
  <c r="R89" i="13"/>
  <c r="Q89" i="13"/>
  <c r="P89" i="13"/>
  <c r="E89" i="13"/>
  <c r="S88" i="13"/>
  <c r="R88" i="13"/>
  <c r="Q88" i="13"/>
  <c r="P88" i="13"/>
  <c r="E88" i="13"/>
  <c r="U88" i="13" s="1"/>
  <c r="S87" i="13"/>
  <c r="R87" i="13"/>
  <c r="Q87" i="13"/>
  <c r="P87" i="13"/>
  <c r="E87" i="13"/>
  <c r="V73" i="13"/>
  <c r="O73" i="13"/>
  <c r="N73" i="13"/>
  <c r="M73" i="13"/>
  <c r="S73" i="13" s="1"/>
  <c r="L73" i="13"/>
  <c r="K73" i="13"/>
  <c r="J73" i="13"/>
  <c r="I73" i="13"/>
  <c r="H73" i="13"/>
  <c r="G73" i="13"/>
  <c r="F73" i="13"/>
  <c r="E73" i="13"/>
  <c r="C73" i="13"/>
  <c r="B73" i="13"/>
  <c r="V72" i="13"/>
  <c r="O72" i="13"/>
  <c r="N72" i="13"/>
  <c r="M72" i="13"/>
  <c r="L72" i="13"/>
  <c r="R72" i="13" s="1"/>
  <c r="K72" i="13"/>
  <c r="J72" i="13"/>
  <c r="I72" i="13"/>
  <c r="H72" i="13"/>
  <c r="G72" i="13"/>
  <c r="F72" i="13"/>
  <c r="C72" i="13"/>
  <c r="B72" i="13"/>
  <c r="E72" i="13" s="1"/>
  <c r="V71" i="13"/>
  <c r="R71" i="13"/>
  <c r="O71" i="13"/>
  <c r="N71" i="13"/>
  <c r="M71" i="13"/>
  <c r="S71" i="13" s="1"/>
  <c r="L71" i="13"/>
  <c r="K71" i="13"/>
  <c r="J71" i="13"/>
  <c r="I71" i="13"/>
  <c r="Q71" i="13" s="1"/>
  <c r="H71" i="13"/>
  <c r="G71" i="13"/>
  <c r="F71" i="13"/>
  <c r="C71" i="13"/>
  <c r="E71" i="13" s="1"/>
  <c r="B71" i="13"/>
  <c r="U70" i="13"/>
  <c r="S70" i="13"/>
  <c r="R70" i="13"/>
  <c r="Q70" i="13"/>
  <c r="P70" i="13"/>
  <c r="E70" i="13"/>
  <c r="T70" i="13" s="1"/>
  <c r="S69" i="13"/>
  <c r="R69" i="13"/>
  <c r="Q69" i="13"/>
  <c r="P69" i="13"/>
  <c r="E69" i="13"/>
  <c r="T69" i="13" s="1"/>
  <c r="V67" i="13"/>
  <c r="O67" i="13"/>
  <c r="N67" i="13"/>
  <c r="M67" i="13"/>
  <c r="L67" i="13"/>
  <c r="R67" i="13" s="1"/>
  <c r="K67" i="13"/>
  <c r="J67" i="13"/>
  <c r="I67" i="13"/>
  <c r="H67" i="13"/>
  <c r="G67" i="13"/>
  <c r="F67" i="13"/>
  <c r="C67" i="13"/>
  <c r="B67" i="13"/>
  <c r="V66" i="13"/>
  <c r="S66" i="13"/>
  <c r="O66" i="13"/>
  <c r="N66" i="13"/>
  <c r="M66" i="13"/>
  <c r="L66" i="13"/>
  <c r="R66" i="13" s="1"/>
  <c r="K66" i="13"/>
  <c r="J66" i="13"/>
  <c r="I66" i="13"/>
  <c r="H66" i="13"/>
  <c r="G66" i="13"/>
  <c r="F66" i="13"/>
  <c r="C66" i="13"/>
  <c r="B66" i="13"/>
  <c r="S65" i="13"/>
  <c r="R65" i="13"/>
  <c r="Q65" i="13"/>
  <c r="P65" i="13"/>
  <c r="E65" i="13"/>
  <c r="S64" i="13"/>
  <c r="R64" i="13"/>
  <c r="Q64" i="13"/>
  <c r="P64" i="13"/>
  <c r="E64" i="13"/>
  <c r="U64" i="13" s="1"/>
  <c r="S63" i="13"/>
  <c r="R63" i="13"/>
  <c r="Q63" i="13"/>
  <c r="P63" i="13"/>
  <c r="E63" i="13"/>
  <c r="S62" i="13"/>
  <c r="R62" i="13"/>
  <c r="Q62" i="13"/>
  <c r="P62" i="13"/>
  <c r="E62" i="13"/>
  <c r="U61" i="13"/>
  <c r="T61" i="13"/>
  <c r="S61" i="13"/>
  <c r="R61" i="13"/>
  <c r="Q61" i="13"/>
  <c r="P61" i="13"/>
  <c r="E61" i="13"/>
  <c r="V59" i="13"/>
  <c r="O59" i="13"/>
  <c r="N59" i="13"/>
  <c r="M59" i="13"/>
  <c r="S59" i="13" s="1"/>
  <c r="L59" i="13"/>
  <c r="R59" i="13" s="1"/>
  <c r="K59" i="13"/>
  <c r="J59" i="13"/>
  <c r="I59" i="13"/>
  <c r="H59" i="13"/>
  <c r="G59" i="13"/>
  <c r="F59" i="13"/>
  <c r="C59" i="13"/>
  <c r="B59" i="13"/>
  <c r="S58" i="13"/>
  <c r="R58" i="13"/>
  <c r="Q58" i="13"/>
  <c r="P58" i="13"/>
  <c r="E58" i="13"/>
  <c r="U57" i="13"/>
  <c r="S57" i="13"/>
  <c r="R57" i="13"/>
  <c r="Q57" i="13"/>
  <c r="P57" i="13"/>
  <c r="E57" i="13"/>
  <c r="T57" i="13" s="1"/>
  <c r="S56" i="13"/>
  <c r="R56" i="13"/>
  <c r="Q56" i="13"/>
  <c r="P56" i="13"/>
  <c r="E56" i="13"/>
  <c r="T56" i="13" s="1"/>
  <c r="S55" i="13"/>
  <c r="R55" i="13"/>
  <c r="Q55" i="13"/>
  <c r="P55" i="13"/>
  <c r="E55" i="13"/>
  <c r="U55" i="13" s="1"/>
  <c r="V53" i="13"/>
  <c r="O53" i="13"/>
  <c r="N53" i="13"/>
  <c r="M53" i="13"/>
  <c r="S53" i="13" s="1"/>
  <c r="L53" i="13"/>
  <c r="R53" i="13" s="1"/>
  <c r="K53" i="13"/>
  <c r="J53" i="13"/>
  <c r="I53" i="13"/>
  <c r="H53" i="13"/>
  <c r="G53" i="13"/>
  <c r="F53" i="13"/>
  <c r="C53" i="13"/>
  <c r="B53" i="13"/>
  <c r="S52" i="13"/>
  <c r="R52" i="13"/>
  <c r="Q52" i="13"/>
  <c r="P52" i="13"/>
  <c r="E52" i="13"/>
  <c r="S51" i="13"/>
  <c r="R51" i="13"/>
  <c r="Q51" i="13"/>
  <c r="P51" i="13"/>
  <c r="E51" i="13"/>
  <c r="U51" i="13" s="1"/>
  <c r="S50" i="13"/>
  <c r="R50" i="13"/>
  <c r="Q50" i="13"/>
  <c r="P50" i="13"/>
  <c r="E50" i="13"/>
  <c r="S49" i="13"/>
  <c r="R49" i="13"/>
  <c r="Q49" i="13"/>
  <c r="P49" i="13"/>
  <c r="E49" i="13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U46" i="13" s="1"/>
  <c r="S45" i="13"/>
  <c r="R45" i="13"/>
  <c r="Q45" i="13"/>
  <c r="P45" i="13"/>
  <c r="E45" i="13"/>
  <c r="U44" i="13"/>
  <c r="S44" i="13"/>
  <c r="R44" i="13"/>
  <c r="Q44" i="13"/>
  <c r="P44" i="13"/>
  <c r="E44" i="13"/>
  <c r="T44" i="13" s="1"/>
  <c r="S43" i="13"/>
  <c r="R43" i="13"/>
  <c r="Q43" i="13"/>
  <c r="P43" i="13"/>
  <c r="E43" i="13"/>
  <c r="U43" i="13" s="1"/>
  <c r="S42" i="13"/>
  <c r="R42" i="13"/>
  <c r="Q42" i="13"/>
  <c r="P42" i="13"/>
  <c r="E42" i="13"/>
  <c r="V40" i="13"/>
  <c r="O40" i="13"/>
  <c r="N40" i="13"/>
  <c r="M40" i="13"/>
  <c r="L40" i="13"/>
  <c r="R40" i="13" s="1"/>
  <c r="K40" i="13"/>
  <c r="J40" i="13"/>
  <c r="I40" i="13"/>
  <c r="H40" i="13"/>
  <c r="G40" i="13"/>
  <c r="F40" i="13"/>
  <c r="C40" i="13"/>
  <c r="E40" i="13" s="1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S37" i="13"/>
  <c r="R37" i="13"/>
  <c r="Q37" i="13"/>
  <c r="P37" i="13"/>
  <c r="E37" i="13"/>
  <c r="T36" i="13"/>
  <c r="S36" i="13"/>
  <c r="R36" i="13"/>
  <c r="Q36" i="13"/>
  <c r="P36" i="13"/>
  <c r="E36" i="13"/>
  <c r="U36" i="13" s="1"/>
  <c r="U35" i="13"/>
  <c r="S35" i="13"/>
  <c r="R35" i="13"/>
  <c r="Q35" i="13"/>
  <c r="P35" i="13"/>
  <c r="E35" i="13"/>
  <c r="T35" i="13" s="1"/>
  <c r="V33" i="13"/>
  <c r="S33" i="13"/>
  <c r="O33" i="13"/>
  <c r="N33" i="13"/>
  <c r="M33" i="13"/>
  <c r="L33" i="13"/>
  <c r="R33" i="13" s="1"/>
  <c r="K33" i="13"/>
  <c r="J33" i="13"/>
  <c r="I33" i="13"/>
  <c r="Q33" i="13" s="1"/>
  <c r="H33" i="13"/>
  <c r="G33" i="13"/>
  <c r="F33" i="13"/>
  <c r="C33" i="13"/>
  <c r="B33" i="13"/>
  <c r="E33" i="13" s="1"/>
  <c r="S32" i="13"/>
  <c r="R32" i="13"/>
  <c r="Q32" i="13"/>
  <c r="P32" i="13"/>
  <c r="T32" i="13" s="1"/>
  <c r="E32" i="13"/>
  <c r="U32" i="13" s="1"/>
  <c r="V30" i="13"/>
  <c r="O30" i="13"/>
  <c r="N30" i="13"/>
  <c r="M30" i="13"/>
  <c r="S30" i="13" s="1"/>
  <c r="L30" i="13"/>
  <c r="R30" i="13" s="1"/>
  <c r="K30" i="13"/>
  <c r="J30" i="13"/>
  <c r="I30" i="13"/>
  <c r="H30" i="13"/>
  <c r="G30" i="13"/>
  <c r="F30" i="13"/>
  <c r="C30" i="13"/>
  <c r="B30" i="13"/>
  <c r="S29" i="13"/>
  <c r="R29" i="13"/>
  <c r="Q29" i="13"/>
  <c r="P29" i="13"/>
  <c r="E29" i="13"/>
  <c r="T28" i="13"/>
  <c r="S28" i="13"/>
  <c r="R28" i="13"/>
  <c r="Q28" i="13"/>
  <c r="P28" i="13"/>
  <c r="E28" i="13"/>
  <c r="U28" i="13" s="1"/>
  <c r="S27" i="13"/>
  <c r="R27" i="13"/>
  <c r="Q27" i="13"/>
  <c r="P27" i="13"/>
  <c r="E27" i="13"/>
  <c r="U27" i="13" s="1"/>
  <c r="S26" i="13"/>
  <c r="R26" i="13"/>
  <c r="Q26" i="13"/>
  <c r="P26" i="13"/>
  <c r="E26" i="13"/>
  <c r="V24" i="13"/>
  <c r="O24" i="13"/>
  <c r="N24" i="13"/>
  <c r="M24" i="13"/>
  <c r="S24" i="13" s="1"/>
  <c r="L24" i="13"/>
  <c r="R24" i="13" s="1"/>
  <c r="K24" i="13"/>
  <c r="J24" i="13"/>
  <c r="I24" i="13"/>
  <c r="H24" i="13"/>
  <c r="P24" i="13" s="1"/>
  <c r="G24" i="13"/>
  <c r="F24" i="13"/>
  <c r="C24" i="13"/>
  <c r="E24" i="13" s="1"/>
  <c r="B24" i="13"/>
  <c r="U23" i="13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T21" i="13"/>
  <c r="S21" i="13"/>
  <c r="R21" i="13"/>
  <c r="Q21" i="13"/>
  <c r="P21" i="13"/>
  <c r="E21" i="13"/>
  <c r="U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S18" i="13"/>
  <c r="R18" i="13"/>
  <c r="Q18" i="13"/>
  <c r="P18" i="13"/>
  <c r="E18" i="13"/>
  <c r="S17" i="13"/>
  <c r="R17" i="13"/>
  <c r="Q17" i="13"/>
  <c r="P17" i="13"/>
  <c r="E17" i="13"/>
  <c r="V15" i="13"/>
  <c r="O15" i="13"/>
  <c r="N15" i="13"/>
  <c r="M15" i="13"/>
  <c r="L15" i="13"/>
  <c r="R15" i="13" s="1"/>
  <c r="K15" i="13"/>
  <c r="J15" i="13"/>
  <c r="I15" i="13"/>
  <c r="H15" i="13"/>
  <c r="G15" i="13"/>
  <c r="F15" i="13"/>
  <c r="C15" i="13"/>
  <c r="B15" i="13"/>
  <c r="S14" i="13"/>
  <c r="R14" i="13"/>
  <c r="Q14" i="13"/>
  <c r="P14" i="13"/>
  <c r="E14" i="13"/>
  <c r="S13" i="13"/>
  <c r="R13" i="13"/>
  <c r="Q13" i="13"/>
  <c r="P13" i="13"/>
  <c r="E13" i="13"/>
  <c r="S12" i="13"/>
  <c r="R12" i="13"/>
  <c r="Q12" i="13"/>
  <c r="P12" i="13"/>
  <c r="E12" i="13"/>
  <c r="U12" i="13" s="1"/>
  <c r="S11" i="13"/>
  <c r="R11" i="13"/>
  <c r="Q11" i="13"/>
  <c r="P11" i="13"/>
  <c r="E11" i="13"/>
  <c r="T11" i="13" s="1"/>
  <c r="S10" i="13"/>
  <c r="R10" i="13"/>
  <c r="Q10" i="13"/>
  <c r="P10" i="13"/>
  <c r="E10" i="13"/>
  <c r="U10" i="13" s="1"/>
  <c r="T9" i="13"/>
  <c r="S9" i="13"/>
  <c r="R9" i="13"/>
  <c r="Q9" i="13"/>
  <c r="P9" i="13"/>
  <c r="E9" i="13"/>
  <c r="U9" i="13" s="1"/>
  <c r="T94" i="12"/>
  <c r="S94" i="12"/>
  <c r="R94" i="12"/>
  <c r="Q94" i="12"/>
  <c r="P94" i="12"/>
  <c r="E94" i="12"/>
  <c r="U94" i="12" s="1"/>
  <c r="S93" i="12"/>
  <c r="R93" i="12"/>
  <c r="Q93" i="12"/>
  <c r="P93" i="12"/>
  <c r="E93" i="12"/>
  <c r="U93" i="12" s="1"/>
  <c r="S92" i="12"/>
  <c r="R92" i="12"/>
  <c r="Q92" i="12"/>
  <c r="P92" i="12"/>
  <c r="E92" i="12"/>
  <c r="S91" i="12"/>
  <c r="R91" i="12"/>
  <c r="Q91" i="12"/>
  <c r="P91" i="12"/>
  <c r="E91" i="12"/>
  <c r="S90" i="12"/>
  <c r="R90" i="12"/>
  <c r="Q90" i="12"/>
  <c r="P90" i="12"/>
  <c r="E90" i="12"/>
  <c r="S89" i="12"/>
  <c r="R89" i="12"/>
  <c r="Q89" i="12"/>
  <c r="P89" i="12"/>
  <c r="E89" i="12"/>
  <c r="U89" i="12" s="1"/>
  <c r="T88" i="12"/>
  <c r="S88" i="12"/>
  <c r="R88" i="12"/>
  <c r="Q88" i="12"/>
  <c r="P88" i="12"/>
  <c r="E88" i="12"/>
  <c r="U88" i="12" s="1"/>
  <c r="U87" i="12"/>
  <c r="S87" i="12"/>
  <c r="R87" i="12"/>
  <c r="Q87" i="12"/>
  <c r="P87" i="12"/>
  <c r="E87" i="12"/>
  <c r="T87" i="12" s="1"/>
  <c r="W73" i="12"/>
  <c r="V73" i="12"/>
  <c r="O73" i="12"/>
  <c r="N73" i="12"/>
  <c r="M73" i="12"/>
  <c r="S73" i="12" s="1"/>
  <c r="L73" i="12"/>
  <c r="K73" i="12"/>
  <c r="J73" i="12"/>
  <c r="I73" i="12"/>
  <c r="H73" i="12"/>
  <c r="G73" i="12"/>
  <c r="F73" i="12"/>
  <c r="C73" i="12"/>
  <c r="B73" i="12"/>
  <c r="V72" i="12"/>
  <c r="O72" i="12"/>
  <c r="N72" i="12"/>
  <c r="M72" i="12"/>
  <c r="S72" i="12" s="1"/>
  <c r="L72" i="12"/>
  <c r="R72" i="12" s="1"/>
  <c r="K72" i="12"/>
  <c r="J72" i="12"/>
  <c r="I72" i="12"/>
  <c r="H72" i="12"/>
  <c r="G72" i="12"/>
  <c r="F72" i="12"/>
  <c r="C72" i="12"/>
  <c r="B72" i="12"/>
  <c r="E72" i="12" s="1"/>
  <c r="V71" i="12"/>
  <c r="O71" i="12"/>
  <c r="N71" i="12"/>
  <c r="M71" i="12"/>
  <c r="L71" i="12"/>
  <c r="K71" i="12"/>
  <c r="J71" i="12"/>
  <c r="I71" i="12"/>
  <c r="H71" i="12"/>
  <c r="G71" i="12"/>
  <c r="F71" i="12"/>
  <c r="C71" i="12"/>
  <c r="B71" i="12"/>
  <c r="E71" i="12" s="1"/>
  <c r="S70" i="12"/>
  <c r="R70" i="12"/>
  <c r="Q70" i="12"/>
  <c r="P70" i="12"/>
  <c r="E70" i="12"/>
  <c r="U70" i="12" s="1"/>
  <c r="S69" i="12"/>
  <c r="R69" i="12"/>
  <c r="Q69" i="12"/>
  <c r="P69" i="12"/>
  <c r="E69" i="12"/>
  <c r="W67" i="12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V66" i="12"/>
  <c r="S66" i="12"/>
  <c r="O66" i="12"/>
  <c r="N66" i="12"/>
  <c r="M66" i="12"/>
  <c r="L66" i="12"/>
  <c r="R66" i="12" s="1"/>
  <c r="K66" i="12"/>
  <c r="J66" i="12"/>
  <c r="I66" i="12"/>
  <c r="H66" i="12"/>
  <c r="P66" i="12" s="1"/>
  <c r="G66" i="12"/>
  <c r="F66" i="12"/>
  <c r="C66" i="12"/>
  <c r="B66" i="12"/>
  <c r="S65" i="12"/>
  <c r="R65" i="12"/>
  <c r="Q65" i="12"/>
  <c r="P65" i="12"/>
  <c r="E65" i="12"/>
  <c r="U65" i="12" s="1"/>
  <c r="U64" i="12"/>
  <c r="S64" i="12"/>
  <c r="R64" i="12"/>
  <c r="Q64" i="12"/>
  <c r="P64" i="12"/>
  <c r="E64" i="12"/>
  <c r="T64" i="12" s="1"/>
  <c r="S63" i="12"/>
  <c r="R63" i="12"/>
  <c r="Q63" i="12"/>
  <c r="P63" i="12"/>
  <c r="E63" i="12"/>
  <c r="S62" i="12"/>
  <c r="R62" i="12"/>
  <c r="Q62" i="12"/>
  <c r="P62" i="12"/>
  <c r="E62" i="12"/>
  <c r="U62" i="12" s="1"/>
  <c r="S61" i="12"/>
  <c r="R61" i="12"/>
  <c r="Q61" i="12"/>
  <c r="P61" i="12"/>
  <c r="E61" i="12"/>
  <c r="V59" i="12"/>
  <c r="O59" i="12"/>
  <c r="N59" i="12"/>
  <c r="M59" i="12"/>
  <c r="S59" i="12" s="1"/>
  <c r="L59" i="12"/>
  <c r="R59" i="12" s="1"/>
  <c r="K59" i="12"/>
  <c r="J59" i="12"/>
  <c r="I59" i="12"/>
  <c r="H59" i="12"/>
  <c r="G59" i="12"/>
  <c r="F59" i="12"/>
  <c r="C59" i="12"/>
  <c r="B59" i="12"/>
  <c r="S58" i="12"/>
  <c r="R58" i="12"/>
  <c r="Q58" i="12"/>
  <c r="P58" i="12"/>
  <c r="E58" i="12"/>
  <c r="U58" i="12" s="1"/>
  <c r="S57" i="12"/>
  <c r="R57" i="12"/>
  <c r="Q57" i="12"/>
  <c r="P57" i="12"/>
  <c r="E57" i="12"/>
  <c r="S56" i="12"/>
  <c r="R56" i="12"/>
  <c r="Q56" i="12"/>
  <c r="P56" i="12"/>
  <c r="E56" i="12"/>
  <c r="T55" i="12"/>
  <c r="S55" i="12"/>
  <c r="R55" i="12"/>
  <c r="Q55" i="12"/>
  <c r="P55" i="12"/>
  <c r="E55" i="12"/>
  <c r="U55" i="12" s="1"/>
  <c r="V53" i="12"/>
  <c r="O53" i="12"/>
  <c r="N53" i="12"/>
  <c r="M53" i="12"/>
  <c r="S53" i="12" s="1"/>
  <c r="L53" i="12"/>
  <c r="K53" i="12"/>
  <c r="J53" i="12"/>
  <c r="I53" i="12"/>
  <c r="H53" i="12"/>
  <c r="G53" i="12"/>
  <c r="F53" i="12"/>
  <c r="C53" i="12"/>
  <c r="B53" i="12"/>
  <c r="S52" i="12"/>
  <c r="R52" i="12"/>
  <c r="Q52" i="12"/>
  <c r="P52" i="12"/>
  <c r="E52" i="12"/>
  <c r="U51" i="12"/>
  <c r="S51" i="12"/>
  <c r="R51" i="12"/>
  <c r="Q51" i="12"/>
  <c r="P51" i="12"/>
  <c r="T51" i="12" s="1"/>
  <c r="E51" i="12"/>
  <c r="U50" i="12"/>
  <c r="S50" i="12"/>
  <c r="R50" i="12"/>
  <c r="Q50" i="12"/>
  <c r="P50" i="12"/>
  <c r="E50" i="12"/>
  <c r="T50" i="12" s="1"/>
  <c r="S49" i="12"/>
  <c r="R49" i="12"/>
  <c r="Q49" i="12"/>
  <c r="P49" i="12"/>
  <c r="E49" i="12"/>
  <c r="U49" i="12" s="1"/>
  <c r="S48" i="12"/>
  <c r="R48" i="12"/>
  <c r="Q48" i="12"/>
  <c r="P48" i="12"/>
  <c r="E48" i="12"/>
  <c r="U47" i="12"/>
  <c r="T47" i="12"/>
  <c r="S47" i="12"/>
  <c r="R47" i="12"/>
  <c r="Q47" i="12"/>
  <c r="P47" i="12"/>
  <c r="E47" i="12"/>
  <c r="S46" i="12"/>
  <c r="R46" i="12"/>
  <c r="Q46" i="12"/>
  <c r="P46" i="12"/>
  <c r="E46" i="12"/>
  <c r="U46" i="12" s="1"/>
  <c r="S45" i="12"/>
  <c r="R45" i="12"/>
  <c r="Q45" i="12"/>
  <c r="P45" i="12"/>
  <c r="E45" i="12"/>
  <c r="S44" i="12"/>
  <c r="R44" i="12"/>
  <c r="Q44" i="12"/>
  <c r="P44" i="12"/>
  <c r="E44" i="12"/>
  <c r="T43" i="12"/>
  <c r="S43" i="12"/>
  <c r="R43" i="12"/>
  <c r="Q43" i="12"/>
  <c r="P43" i="12"/>
  <c r="E43" i="12"/>
  <c r="U43" i="12" s="1"/>
  <c r="U42" i="12"/>
  <c r="S42" i="12"/>
  <c r="R42" i="12"/>
  <c r="Q42" i="12"/>
  <c r="P42" i="12"/>
  <c r="E42" i="12"/>
  <c r="T42" i="12" s="1"/>
  <c r="W40" i="12"/>
  <c r="V40" i="12"/>
  <c r="O40" i="12"/>
  <c r="N40" i="12"/>
  <c r="M40" i="12"/>
  <c r="S40" i="12" s="1"/>
  <c r="L40" i="12"/>
  <c r="R40" i="12" s="1"/>
  <c r="K40" i="12"/>
  <c r="J40" i="12"/>
  <c r="I40" i="12"/>
  <c r="Q40" i="12" s="1"/>
  <c r="H40" i="12"/>
  <c r="G40" i="12"/>
  <c r="F40" i="12"/>
  <c r="C40" i="12"/>
  <c r="B40" i="12"/>
  <c r="E40" i="12" s="1"/>
  <c r="S39" i="12"/>
  <c r="R39" i="12"/>
  <c r="Q39" i="12"/>
  <c r="P39" i="12"/>
  <c r="E39" i="12"/>
  <c r="S38" i="12"/>
  <c r="R38" i="12"/>
  <c r="Q38" i="12"/>
  <c r="P38" i="12"/>
  <c r="E38" i="12"/>
  <c r="U38" i="12" s="1"/>
  <c r="T37" i="12"/>
  <c r="S37" i="12"/>
  <c r="R37" i="12"/>
  <c r="Q37" i="12"/>
  <c r="P37" i="12"/>
  <c r="E37" i="12"/>
  <c r="U37" i="12" s="1"/>
  <c r="T36" i="12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V33" i="12"/>
  <c r="O33" i="12"/>
  <c r="N33" i="12"/>
  <c r="M33" i="12"/>
  <c r="S33" i="12" s="1"/>
  <c r="L33" i="12"/>
  <c r="K33" i="12"/>
  <c r="J33" i="12"/>
  <c r="I33" i="12"/>
  <c r="H33" i="12"/>
  <c r="P33" i="12" s="1"/>
  <c r="G33" i="12"/>
  <c r="F33" i="12"/>
  <c r="C33" i="12"/>
  <c r="B33" i="12"/>
  <c r="T32" i="12"/>
  <c r="S32" i="12"/>
  <c r="R32" i="12"/>
  <c r="Q32" i="12"/>
  <c r="P32" i="12"/>
  <c r="E32" i="12"/>
  <c r="V30" i="12"/>
  <c r="R30" i="12"/>
  <c r="Q30" i="12"/>
  <c r="O30" i="12"/>
  <c r="N30" i="12"/>
  <c r="M30" i="12"/>
  <c r="S30" i="12" s="1"/>
  <c r="L30" i="12"/>
  <c r="K30" i="12"/>
  <c r="J30" i="12"/>
  <c r="I30" i="12"/>
  <c r="H30" i="12"/>
  <c r="P30" i="12" s="1"/>
  <c r="G30" i="12"/>
  <c r="F30" i="12"/>
  <c r="C30" i="12"/>
  <c r="E30" i="12" s="1"/>
  <c r="B30" i="12"/>
  <c r="T29" i="12"/>
  <c r="S29" i="12"/>
  <c r="R29" i="12"/>
  <c r="Q29" i="12"/>
  <c r="P29" i="12"/>
  <c r="E29" i="12"/>
  <c r="U29" i="12" s="1"/>
  <c r="S28" i="12"/>
  <c r="R28" i="12"/>
  <c r="Q28" i="12"/>
  <c r="P28" i="12"/>
  <c r="E28" i="12"/>
  <c r="U28" i="12" s="1"/>
  <c r="S27" i="12"/>
  <c r="R27" i="12"/>
  <c r="Q27" i="12"/>
  <c r="P27" i="12"/>
  <c r="E27" i="12"/>
  <c r="T27" i="12" s="1"/>
  <c r="S26" i="12"/>
  <c r="R26" i="12"/>
  <c r="Q26" i="12"/>
  <c r="P26" i="12"/>
  <c r="E26" i="12"/>
  <c r="T26" i="12" s="1"/>
  <c r="V24" i="12"/>
  <c r="S24" i="12"/>
  <c r="O24" i="12"/>
  <c r="N24" i="12"/>
  <c r="M24" i="12"/>
  <c r="L24" i="12"/>
  <c r="R24" i="12" s="1"/>
  <c r="K24" i="12"/>
  <c r="J24" i="12"/>
  <c r="I24" i="12"/>
  <c r="H24" i="12"/>
  <c r="G24" i="12"/>
  <c r="F24" i="12"/>
  <c r="C24" i="12"/>
  <c r="B24" i="12"/>
  <c r="E24" i="12" s="1"/>
  <c r="U23" i="12"/>
  <c r="S23" i="12"/>
  <c r="R23" i="12"/>
  <c r="Q23" i="12"/>
  <c r="P23" i="12"/>
  <c r="E23" i="12"/>
  <c r="T23" i="12" s="1"/>
  <c r="T22" i="12"/>
  <c r="S22" i="12"/>
  <c r="R22" i="12"/>
  <c r="Q22" i="12"/>
  <c r="P22" i="12"/>
  <c r="E22" i="12"/>
  <c r="U22" i="12" s="1"/>
  <c r="S21" i="12"/>
  <c r="R21" i="12"/>
  <c r="Q21" i="12"/>
  <c r="P21" i="12"/>
  <c r="E21" i="12"/>
  <c r="S20" i="12"/>
  <c r="R20" i="12"/>
  <c r="Q20" i="12"/>
  <c r="P20" i="12"/>
  <c r="E20" i="12"/>
  <c r="S19" i="12"/>
  <c r="R19" i="12"/>
  <c r="Q19" i="12"/>
  <c r="P19" i="12"/>
  <c r="E19" i="12"/>
  <c r="S18" i="12"/>
  <c r="R18" i="12"/>
  <c r="Q18" i="12"/>
  <c r="P18" i="12"/>
  <c r="E18" i="12"/>
  <c r="S17" i="12"/>
  <c r="R17" i="12"/>
  <c r="Q17" i="12"/>
  <c r="P17" i="12"/>
  <c r="E17" i="12"/>
  <c r="U17" i="12" s="1"/>
  <c r="V15" i="12"/>
  <c r="O15" i="12"/>
  <c r="N15" i="12"/>
  <c r="M15" i="12"/>
  <c r="S15" i="12" s="1"/>
  <c r="L15" i="12"/>
  <c r="R15" i="12" s="1"/>
  <c r="K15" i="12"/>
  <c r="J15" i="12"/>
  <c r="I15" i="12"/>
  <c r="H15" i="12"/>
  <c r="G15" i="12"/>
  <c r="F15" i="12"/>
  <c r="C15" i="12"/>
  <c r="B15" i="12"/>
  <c r="E15" i="12" s="1"/>
  <c r="S14" i="12"/>
  <c r="R14" i="12"/>
  <c r="Q14" i="12"/>
  <c r="P14" i="12"/>
  <c r="T14" i="12" s="1"/>
  <c r="E14" i="12"/>
  <c r="U14" i="12" s="1"/>
  <c r="T13" i="12"/>
  <c r="S13" i="12"/>
  <c r="R13" i="12"/>
  <c r="Q13" i="12"/>
  <c r="P13" i="12"/>
  <c r="E13" i="12"/>
  <c r="U13" i="12" s="1"/>
  <c r="T12" i="12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T10" i="12"/>
  <c r="S10" i="12"/>
  <c r="R10" i="12"/>
  <c r="Q10" i="12"/>
  <c r="U10" i="12" s="1"/>
  <c r="P10" i="12"/>
  <c r="E10" i="12"/>
  <c r="S9" i="12"/>
  <c r="R9" i="12"/>
  <c r="Q9" i="12"/>
  <c r="P9" i="12"/>
  <c r="E9" i="12"/>
  <c r="U9" i="12" s="1"/>
  <c r="S94" i="11"/>
  <c r="R94" i="11"/>
  <c r="Q94" i="11"/>
  <c r="P94" i="11"/>
  <c r="E94" i="11"/>
  <c r="S93" i="11"/>
  <c r="R93" i="11"/>
  <c r="Q93" i="11"/>
  <c r="P93" i="11"/>
  <c r="E93" i="11"/>
  <c r="T92" i="11"/>
  <c r="S92" i="11"/>
  <c r="R92" i="11"/>
  <c r="Q92" i="11"/>
  <c r="P92" i="11"/>
  <c r="E92" i="11"/>
  <c r="U92" i="11" s="1"/>
  <c r="S91" i="11"/>
  <c r="R91" i="11"/>
  <c r="Q91" i="11"/>
  <c r="P91" i="11"/>
  <c r="E91" i="11"/>
  <c r="U91" i="11" s="1"/>
  <c r="S90" i="11"/>
  <c r="R90" i="11"/>
  <c r="Q90" i="11"/>
  <c r="P90" i="11"/>
  <c r="E90" i="11"/>
  <c r="S89" i="11"/>
  <c r="R89" i="11"/>
  <c r="Q89" i="11"/>
  <c r="P89" i="11"/>
  <c r="E89" i="11"/>
  <c r="T88" i="11"/>
  <c r="S88" i="11"/>
  <c r="R88" i="11"/>
  <c r="Q88" i="11"/>
  <c r="P88" i="11"/>
  <c r="E88" i="11"/>
  <c r="U88" i="11" s="1"/>
  <c r="S87" i="11"/>
  <c r="R87" i="11"/>
  <c r="Q87" i="11"/>
  <c r="P87" i="11"/>
  <c r="E87" i="11"/>
  <c r="U87" i="11" s="1"/>
  <c r="V73" i="11"/>
  <c r="O73" i="11"/>
  <c r="N73" i="11"/>
  <c r="R73" i="11" s="1"/>
  <c r="M73" i="11"/>
  <c r="L73" i="11"/>
  <c r="K73" i="11"/>
  <c r="J73" i="11"/>
  <c r="I73" i="11"/>
  <c r="H73" i="11"/>
  <c r="P73" i="11" s="1"/>
  <c r="G73" i="11"/>
  <c r="F73" i="11"/>
  <c r="C73" i="11"/>
  <c r="B73" i="11"/>
  <c r="E73" i="11" s="1"/>
  <c r="V72" i="11"/>
  <c r="O72" i="11"/>
  <c r="N72" i="11"/>
  <c r="M72" i="11"/>
  <c r="S72" i="11" s="1"/>
  <c r="L72" i="11"/>
  <c r="R72" i="11" s="1"/>
  <c r="K72" i="11"/>
  <c r="J72" i="11"/>
  <c r="I72" i="11"/>
  <c r="H72" i="11"/>
  <c r="P72" i="11" s="1"/>
  <c r="G72" i="11"/>
  <c r="F72" i="11"/>
  <c r="C72" i="11"/>
  <c r="B72" i="11"/>
  <c r="V71" i="11"/>
  <c r="O71" i="11"/>
  <c r="N71" i="11"/>
  <c r="M71" i="11"/>
  <c r="S71" i="11" s="1"/>
  <c r="L71" i="11"/>
  <c r="R71" i="11" s="1"/>
  <c r="K71" i="11"/>
  <c r="J71" i="11"/>
  <c r="I71" i="11"/>
  <c r="H71" i="11"/>
  <c r="G71" i="11"/>
  <c r="F71" i="11"/>
  <c r="C71" i="11"/>
  <c r="B71" i="11"/>
  <c r="E71" i="11" s="1"/>
  <c r="U70" i="11"/>
  <c r="T70" i="11"/>
  <c r="S70" i="11"/>
  <c r="R70" i="11"/>
  <c r="Q70" i="11"/>
  <c r="P70" i="11"/>
  <c r="E70" i="11"/>
  <c r="U69" i="11"/>
  <c r="S69" i="11"/>
  <c r="R69" i="11"/>
  <c r="Q69" i="11"/>
  <c r="P69" i="11"/>
  <c r="T69" i="11" s="1"/>
  <c r="E69" i="11"/>
  <c r="V67" i="11"/>
  <c r="S67" i="11"/>
  <c r="O67" i="11"/>
  <c r="N67" i="11"/>
  <c r="M67" i="11"/>
  <c r="L67" i="11"/>
  <c r="R67" i="11" s="1"/>
  <c r="K67" i="11"/>
  <c r="J67" i="11"/>
  <c r="I67" i="11"/>
  <c r="H67" i="11"/>
  <c r="G67" i="11"/>
  <c r="F67" i="11"/>
  <c r="C67" i="11"/>
  <c r="B67" i="11"/>
  <c r="E67" i="11" s="1"/>
  <c r="V66" i="11"/>
  <c r="O66" i="11"/>
  <c r="N66" i="11"/>
  <c r="M66" i="11"/>
  <c r="S66" i="11" s="1"/>
  <c r="L66" i="11"/>
  <c r="R66" i="11" s="1"/>
  <c r="K66" i="11"/>
  <c r="J66" i="11"/>
  <c r="I66" i="11"/>
  <c r="H66" i="11"/>
  <c r="P66" i="11" s="1"/>
  <c r="G66" i="11"/>
  <c r="F66" i="11"/>
  <c r="E66" i="11"/>
  <c r="C66" i="11"/>
  <c r="B66" i="11"/>
  <c r="S65" i="11"/>
  <c r="R65" i="11"/>
  <c r="Q65" i="11"/>
  <c r="P65" i="11"/>
  <c r="E65" i="11"/>
  <c r="S64" i="11"/>
  <c r="R64" i="11"/>
  <c r="Q64" i="11"/>
  <c r="P64" i="11"/>
  <c r="E64" i="11"/>
  <c r="U63" i="11"/>
  <c r="S63" i="11"/>
  <c r="R63" i="11"/>
  <c r="Q63" i="11"/>
  <c r="P63" i="11"/>
  <c r="E63" i="11"/>
  <c r="T63" i="11" s="1"/>
  <c r="S62" i="11"/>
  <c r="R62" i="11"/>
  <c r="Q62" i="11"/>
  <c r="P62" i="11"/>
  <c r="E62" i="11"/>
  <c r="S61" i="11"/>
  <c r="R61" i="11"/>
  <c r="Q61" i="11"/>
  <c r="P61" i="11"/>
  <c r="E61" i="11"/>
  <c r="V59" i="11"/>
  <c r="O59" i="11"/>
  <c r="N59" i="11"/>
  <c r="M59" i="11"/>
  <c r="S59" i="11" s="1"/>
  <c r="L59" i="11"/>
  <c r="R59" i="11" s="1"/>
  <c r="K59" i="11"/>
  <c r="J59" i="11"/>
  <c r="I59" i="11"/>
  <c r="H59" i="11"/>
  <c r="G59" i="11"/>
  <c r="F59" i="11"/>
  <c r="C59" i="11"/>
  <c r="B59" i="11"/>
  <c r="S58" i="11"/>
  <c r="R58" i="11"/>
  <c r="Q58" i="11"/>
  <c r="P58" i="11"/>
  <c r="E58" i="11"/>
  <c r="U58" i="11" s="1"/>
  <c r="S57" i="11"/>
  <c r="R57" i="11"/>
  <c r="Q57" i="11"/>
  <c r="P57" i="11"/>
  <c r="E57" i="11"/>
  <c r="U56" i="11"/>
  <c r="S56" i="11"/>
  <c r="R56" i="11"/>
  <c r="Q56" i="11"/>
  <c r="P56" i="11"/>
  <c r="E56" i="11"/>
  <c r="T56" i="11" s="1"/>
  <c r="T55" i="11"/>
  <c r="S55" i="11"/>
  <c r="R55" i="11"/>
  <c r="Q55" i="11"/>
  <c r="P55" i="11"/>
  <c r="E55" i="11"/>
  <c r="U55" i="11" s="1"/>
  <c r="V53" i="11"/>
  <c r="S53" i="11"/>
  <c r="R53" i="11"/>
  <c r="O53" i="11"/>
  <c r="N53" i="11"/>
  <c r="M53" i="11"/>
  <c r="L53" i="11"/>
  <c r="K53" i="11"/>
  <c r="J53" i="11"/>
  <c r="I53" i="11"/>
  <c r="H53" i="11"/>
  <c r="G53" i="11"/>
  <c r="F53" i="11"/>
  <c r="C53" i="11"/>
  <c r="B53" i="11"/>
  <c r="E53" i="11" s="1"/>
  <c r="S52" i="11"/>
  <c r="R52" i="11"/>
  <c r="Q52" i="11"/>
  <c r="P52" i="11"/>
  <c r="E52" i="11"/>
  <c r="S51" i="11"/>
  <c r="R51" i="11"/>
  <c r="Q51" i="11"/>
  <c r="P51" i="11"/>
  <c r="E51" i="11"/>
  <c r="U51" i="11" s="1"/>
  <c r="S50" i="11"/>
  <c r="R50" i="11"/>
  <c r="Q50" i="11"/>
  <c r="P50" i="11"/>
  <c r="E50" i="11"/>
  <c r="U50" i="11" s="1"/>
  <c r="S49" i="11"/>
  <c r="R49" i="11"/>
  <c r="Q49" i="11"/>
  <c r="P49" i="11"/>
  <c r="E49" i="11"/>
  <c r="S48" i="11"/>
  <c r="R48" i="11"/>
  <c r="Q48" i="11"/>
  <c r="P48" i="11"/>
  <c r="E48" i="11"/>
  <c r="S47" i="11"/>
  <c r="R47" i="11"/>
  <c r="Q47" i="11"/>
  <c r="P47" i="11"/>
  <c r="E47" i="11"/>
  <c r="U47" i="11" s="1"/>
  <c r="S46" i="11"/>
  <c r="R46" i="11"/>
  <c r="Q46" i="11"/>
  <c r="P46" i="11"/>
  <c r="E46" i="11"/>
  <c r="U46" i="11" s="1"/>
  <c r="S45" i="11"/>
  <c r="R45" i="11"/>
  <c r="Q45" i="11"/>
  <c r="P45" i="11"/>
  <c r="E45" i="11"/>
  <c r="S44" i="11"/>
  <c r="R44" i="11"/>
  <c r="Q44" i="11"/>
  <c r="P44" i="11"/>
  <c r="E44" i="11"/>
  <c r="U43" i="11"/>
  <c r="T43" i="11"/>
  <c r="S43" i="11"/>
  <c r="R43" i="11"/>
  <c r="Q43" i="11"/>
  <c r="P43" i="11"/>
  <c r="E43" i="11"/>
  <c r="S42" i="11"/>
  <c r="R42" i="11"/>
  <c r="Q42" i="11"/>
  <c r="P42" i="11"/>
  <c r="E42" i="11"/>
  <c r="U42" i="11" s="1"/>
  <c r="V40" i="11"/>
  <c r="O40" i="11"/>
  <c r="N40" i="11"/>
  <c r="M40" i="11"/>
  <c r="S40" i="11" s="1"/>
  <c r="L40" i="11"/>
  <c r="R40" i="11" s="1"/>
  <c r="K40" i="11"/>
  <c r="J40" i="11"/>
  <c r="I40" i="11"/>
  <c r="Q40" i="11" s="1"/>
  <c r="H40" i="11"/>
  <c r="G40" i="11"/>
  <c r="F40" i="11"/>
  <c r="C40" i="11"/>
  <c r="E40" i="11" s="1"/>
  <c r="B40" i="11"/>
  <c r="S39" i="11"/>
  <c r="R39" i="11"/>
  <c r="Q39" i="11"/>
  <c r="P39" i="11"/>
  <c r="E39" i="11"/>
  <c r="S38" i="11"/>
  <c r="R38" i="11"/>
  <c r="Q38" i="11"/>
  <c r="P38" i="11"/>
  <c r="E38" i="11"/>
  <c r="U38" i="11" s="1"/>
  <c r="S37" i="11"/>
  <c r="R37" i="11"/>
  <c r="Q37" i="11"/>
  <c r="P37" i="11"/>
  <c r="E37" i="11"/>
  <c r="S36" i="11"/>
  <c r="R36" i="11"/>
  <c r="Q36" i="11"/>
  <c r="P36" i="11"/>
  <c r="E36" i="11"/>
  <c r="U35" i="11"/>
  <c r="S35" i="11"/>
  <c r="R35" i="11"/>
  <c r="Q35" i="11"/>
  <c r="P35" i="11"/>
  <c r="E35" i="11"/>
  <c r="T35" i="11" s="1"/>
  <c r="V33" i="11"/>
  <c r="S33" i="11"/>
  <c r="O33" i="11"/>
  <c r="N33" i="11"/>
  <c r="M33" i="11"/>
  <c r="L33" i="11"/>
  <c r="R33" i="11" s="1"/>
  <c r="K33" i="11"/>
  <c r="J33" i="11"/>
  <c r="I33" i="11"/>
  <c r="H33" i="11"/>
  <c r="G33" i="11"/>
  <c r="F33" i="11"/>
  <c r="C33" i="11"/>
  <c r="B33" i="11"/>
  <c r="S32" i="11"/>
  <c r="R32" i="11"/>
  <c r="Q32" i="11"/>
  <c r="P32" i="11"/>
  <c r="E32" i="11"/>
  <c r="V30" i="11"/>
  <c r="O30" i="11"/>
  <c r="N30" i="11"/>
  <c r="M30" i="11"/>
  <c r="S30" i="11" s="1"/>
  <c r="L30" i="11"/>
  <c r="R30" i="11" s="1"/>
  <c r="K30" i="11"/>
  <c r="J30" i="11"/>
  <c r="I30" i="11"/>
  <c r="H30" i="11"/>
  <c r="G30" i="11"/>
  <c r="F30" i="11"/>
  <c r="C30" i="11"/>
  <c r="B30" i="11"/>
  <c r="S29" i="11"/>
  <c r="R29" i="11"/>
  <c r="Q29" i="11"/>
  <c r="P29" i="11"/>
  <c r="E29" i="11"/>
  <c r="S28" i="11"/>
  <c r="R28" i="11"/>
  <c r="Q28" i="11"/>
  <c r="P28" i="11"/>
  <c r="E28" i="11"/>
  <c r="S27" i="11"/>
  <c r="R27" i="11"/>
  <c r="Q27" i="11"/>
  <c r="P27" i="11"/>
  <c r="E27" i="11"/>
  <c r="U27" i="11" s="1"/>
  <c r="S26" i="11"/>
  <c r="R26" i="11"/>
  <c r="Q26" i="11"/>
  <c r="P26" i="11"/>
  <c r="E26" i="11"/>
  <c r="T26" i="11" s="1"/>
  <c r="V24" i="11"/>
  <c r="S24" i="11"/>
  <c r="O24" i="11"/>
  <c r="N24" i="11"/>
  <c r="M24" i="11"/>
  <c r="L24" i="11"/>
  <c r="R24" i="11" s="1"/>
  <c r="K24" i="11"/>
  <c r="J24" i="11"/>
  <c r="I24" i="11"/>
  <c r="Q24" i="11" s="1"/>
  <c r="H24" i="11"/>
  <c r="G24" i="11"/>
  <c r="F24" i="11"/>
  <c r="C24" i="11"/>
  <c r="B24" i="11"/>
  <c r="U23" i="11"/>
  <c r="S23" i="11"/>
  <c r="R23" i="11"/>
  <c r="Q23" i="11"/>
  <c r="P23" i="11"/>
  <c r="E23" i="11"/>
  <c r="T23" i="11" s="1"/>
  <c r="T22" i="11"/>
  <c r="S22" i="11"/>
  <c r="R22" i="11"/>
  <c r="Q22" i="11"/>
  <c r="P22" i="11"/>
  <c r="E22" i="11"/>
  <c r="U22" i="11" s="1"/>
  <c r="S21" i="11"/>
  <c r="R21" i="11"/>
  <c r="Q21" i="11"/>
  <c r="P21" i="11"/>
  <c r="E21" i="11"/>
  <c r="U21" i="11" s="1"/>
  <c r="S20" i="11"/>
  <c r="R20" i="11"/>
  <c r="Q20" i="11"/>
  <c r="P20" i="11"/>
  <c r="E20" i="11"/>
  <c r="T20" i="11" s="1"/>
  <c r="T19" i="1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S17" i="11"/>
  <c r="R17" i="11"/>
  <c r="Q17" i="11"/>
  <c r="P17" i="11"/>
  <c r="E17" i="11"/>
  <c r="V15" i="11"/>
  <c r="O15" i="11"/>
  <c r="N15" i="11"/>
  <c r="M15" i="11"/>
  <c r="S15" i="11" s="1"/>
  <c r="L15" i="11"/>
  <c r="R15" i="11" s="1"/>
  <c r="K15" i="11"/>
  <c r="J15" i="11"/>
  <c r="I15" i="11"/>
  <c r="H15" i="11"/>
  <c r="P15" i="11" s="1"/>
  <c r="G15" i="11"/>
  <c r="F15" i="11"/>
  <c r="E15" i="11"/>
  <c r="C15" i="11"/>
  <c r="B15" i="11"/>
  <c r="S14" i="11"/>
  <c r="R14" i="11"/>
  <c r="Q14" i="11"/>
  <c r="P14" i="11"/>
  <c r="E14" i="11"/>
  <c r="U14" i="11" s="1"/>
  <c r="S13" i="11"/>
  <c r="R13" i="11"/>
  <c r="Q13" i="11"/>
  <c r="P13" i="11"/>
  <c r="E13" i="11"/>
  <c r="S12" i="11"/>
  <c r="R12" i="11"/>
  <c r="Q12" i="11"/>
  <c r="P12" i="11"/>
  <c r="E12" i="11"/>
  <c r="T11" i="11"/>
  <c r="S11" i="11"/>
  <c r="R11" i="11"/>
  <c r="Q11" i="11"/>
  <c r="P11" i="11"/>
  <c r="E11" i="11"/>
  <c r="U11" i="11" s="1"/>
  <c r="S10" i="11"/>
  <c r="R10" i="11"/>
  <c r="Q10" i="11"/>
  <c r="P10" i="11"/>
  <c r="T10" i="11" s="1"/>
  <c r="E10" i="11"/>
  <c r="U10" i="11" s="1"/>
  <c r="T9" i="11"/>
  <c r="S9" i="11"/>
  <c r="R9" i="11"/>
  <c r="Q9" i="11"/>
  <c r="P9" i="11"/>
  <c r="E9" i="11"/>
  <c r="U9" i="11" s="1"/>
  <c r="U94" i="10"/>
  <c r="S94" i="10"/>
  <c r="R94" i="10"/>
  <c r="Q94" i="10"/>
  <c r="P94" i="10"/>
  <c r="E94" i="10"/>
  <c r="T94" i="10" s="1"/>
  <c r="T93" i="10"/>
  <c r="S93" i="10"/>
  <c r="R93" i="10"/>
  <c r="Q93" i="10"/>
  <c r="P93" i="10"/>
  <c r="E93" i="10"/>
  <c r="U93" i="10" s="1"/>
  <c r="S92" i="10"/>
  <c r="R92" i="10"/>
  <c r="Q92" i="10"/>
  <c r="P92" i="10"/>
  <c r="E92" i="10"/>
  <c r="U92" i="10" s="1"/>
  <c r="S91" i="10"/>
  <c r="R91" i="10"/>
  <c r="Q91" i="10"/>
  <c r="P91" i="10"/>
  <c r="E91" i="10"/>
  <c r="S90" i="10"/>
  <c r="R90" i="10"/>
  <c r="Q90" i="10"/>
  <c r="P90" i="10"/>
  <c r="E90" i="10"/>
  <c r="U89" i="10"/>
  <c r="S89" i="10"/>
  <c r="R89" i="10"/>
  <c r="Q89" i="10"/>
  <c r="P89" i="10"/>
  <c r="E89" i="10"/>
  <c r="T89" i="10" s="1"/>
  <c r="S88" i="10"/>
  <c r="R88" i="10"/>
  <c r="Q88" i="10"/>
  <c r="P88" i="10"/>
  <c r="E88" i="10"/>
  <c r="U88" i="10" s="1"/>
  <c r="T87" i="10"/>
  <c r="S87" i="10"/>
  <c r="R87" i="10"/>
  <c r="Q87" i="10"/>
  <c r="P87" i="10"/>
  <c r="E87" i="10"/>
  <c r="U87" i="10" s="1"/>
  <c r="V73" i="10"/>
  <c r="O73" i="10"/>
  <c r="N73" i="10"/>
  <c r="M73" i="10"/>
  <c r="L73" i="10"/>
  <c r="K73" i="10"/>
  <c r="J73" i="10"/>
  <c r="I73" i="10"/>
  <c r="H73" i="10"/>
  <c r="G73" i="10"/>
  <c r="F73" i="10"/>
  <c r="C73" i="10"/>
  <c r="B73" i="10"/>
  <c r="V72" i="10"/>
  <c r="O72" i="10"/>
  <c r="N72" i="10"/>
  <c r="M72" i="10"/>
  <c r="S72" i="10" s="1"/>
  <c r="L72" i="10"/>
  <c r="K72" i="10"/>
  <c r="J72" i="10"/>
  <c r="I72" i="10"/>
  <c r="H72" i="10"/>
  <c r="P72" i="10" s="1"/>
  <c r="G72" i="10"/>
  <c r="F72" i="10"/>
  <c r="C72" i="10"/>
  <c r="B72" i="10"/>
  <c r="V71" i="10"/>
  <c r="O71" i="10"/>
  <c r="N71" i="10"/>
  <c r="M71" i="10"/>
  <c r="S71" i="10" s="1"/>
  <c r="L71" i="10"/>
  <c r="K71" i="10"/>
  <c r="J71" i="10"/>
  <c r="I71" i="10"/>
  <c r="H71" i="10"/>
  <c r="P71" i="10" s="1"/>
  <c r="G71" i="10"/>
  <c r="F71" i="10"/>
  <c r="E71" i="10"/>
  <c r="C71" i="10"/>
  <c r="B71" i="10"/>
  <c r="S70" i="10"/>
  <c r="R70" i="10"/>
  <c r="Q70" i="10"/>
  <c r="P70" i="10"/>
  <c r="E70" i="10"/>
  <c r="S69" i="10"/>
  <c r="R69" i="10"/>
  <c r="Q69" i="10"/>
  <c r="P69" i="10"/>
  <c r="E69" i="10"/>
  <c r="V67" i="10"/>
  <c r="O67" i="10"/>
  <c r="N67" i="10"/>
  <c r="M67" i="10"/>
  <c r="S67" i="10" s="1"/>
  <c r="L67" i="10"/>
  <c r="K67" i="10"/>
  <c r="J67" i="10"/>
  <c r="I67" i="10"/>
  <c r="H67" i="10"/>
  <c r="G67" i="10"/>
  <c r="F67" i="10"/>
  <c r="C67" i="10"/>
  <c r="E67" i="10" s="1"/>
  <c r="B67" i="10"/>
  <c r="V66" i="10"/>
  <c r="R66" i="10"/>
  <c r="O66" i="10"/>
  <c r="N66" i="10"/>
  <c r="M66" i="10"/>
  <c r="S66" i="10" s="1"/>
  <c r="L66" i="10"/>
  <c r="K66" i="10"/>
  <c r="J66" i="10"/>
  <c r="I66" i="10"/>
  <c r="H66" i="10"/>
  <c r="G66" i="10"/>
  <c r="F66" i="10"/>
  <c r="C66" i="10"/>
  <c r="B66" i="10"/>
  <c r="S65" i="10"/>
  <c r="R65" i="10"/>
  <c r="Q65" i="10"/>
  <c r="P65" i="10"/>
  <c r="E65" i="10"/>
  <c r="S64" i="10"/>
  <c r="R64" i="10"/>
  <c r="Q64" i="10"/>
  <c r="P64" i="10"/>
  <c r="E64" i="10"/>
  <c r="S63" i="10"/>
  <c r="R63" i="10"/>
  <c r="Q63" i="10"/>
  <c r="P63" i="10"/>
  <c r="E63" i="10"/>
  <c r="S62" i="10"/>
  <c r="R62" i="10"/>
  <c r="Q62" i="10"/>
  <c r="P62" i="10"/>
  <c r="E62" i="10"/>
  <c r="S61" i="10"/>
  <c r="R61" i="10"/>
  <c r="Q61" i="10"/>
  <c r="P61" i="10"/>
  <c r="E61" i="10"/>
  <c r="V59" i="10"/>
  <c r="O59" i="10"/>
  <c r="N59" i="10"/>
  <c r="M59" i="10"/>
  <c r="S59" i="10" s="1"/>
  <c r="L59" i="10"/>
  <c r="R59" i="10" s="1"/>
  <c r="K59" i="10"/>
  <c r="J59" i="10"/>
  <c r="I59" i="10"/>
  <c r="H59" i="10"/>
  <c r="G59" i="10"/>
  <c r="F59" i="10"/>
  <c r="C59" i="10"/>
  <c r="B59" i="10"/>
  <c r="S58" i="10"/>
  <c r="R58" i="10"/>
  <c r="Q58" i="10"/>
  <c r="P58" i="10"/>
  <c r="E58" i="10"/>
  <c r="S57" i="10"/>
  <c r="R57" i="10"/>
  <c r="Q57" i="10"/>
  <c r="P57" i="10"/>
  <c r="E57" i="10"/>
  <c r="T57" i="10" s="1"/>
  <c r="T56" i="10"/>
  <c r="S56" i="10"/>
  <c r="R56" i="10"/>
  <c r="Q56" i="10"/>
  <c r="P56" i="10"/>
  <c r="E56" i="10"/>
  <c r="U56" i="10" s="1"/>
  <c r="S55" i="10"/>
  <c r="R55" i="10"/>
  <c r="Q55" i="10"/>
  <c r="P55" i="10"/>
  <c r="E55" i="10"/>
  <c r="U55" i="10" s="1"/>
  <c r="V53" i="10"/>
  <c r="O53" i="10"/>
  <c r="N53" i="10"/>
  <c r="M53" i="10"/>
  <c r="S53" i="10" s="1"/>
  <c r="L53" i="10"/>
  <c r="R53" i="10" s="1"/>
  <c r="K53" i="10"/>
  <c r="J53" i="10"/>
  <c r="I53" i="10"/>
  <c r="H53" i="10"/>
  <c r="G53" i="10"/>
  <c r="F53" i="10"/>
  <c r="C53" i="10"/>
  <c r="B53" i="10"/>
  <c r="T52" i="10"/>
  <c r="S52" i="10"/>
  <c r="R52" i="10"/>
  <c r="Q52" i="10"/>
  <c r="P52" i="10"/>
  <c r="E52" i="10"/>
  <c r="U52" i="10" s="1"/>
  <c r="U51" i="10"/>
  <c r="S51" i="10"/>
  <c r="R51" i="10"/>
  <c r="Q51" i="10"/>
  <c r="P51" i="10"/>
  <c r="E51" i="10"/>
  <c r="T51" i="10" s="1"/>
  <c r="S50" i="10"/>
  <c r="R50" i="10"/>
  <c r="Q50" i="10"/>
  <c r="P50" i="10"/>
  <c r="E50" i="10"/>
  <c r="U50" i="10" s="1"/>
  <c r="S49" i="10"/>
  <c r="R49" i="10"/>
  <c r="Q49" i="10"/>
  <c r="P49" i="10"/>
  <c r="E49" i="10"/>
  <c r="S48" i="10"/>
  <c r="R48" i="10"/>
  <c r="Q48" i="10"/>
  <c r="P48" i="10"/>
  <c r="E48" i="10"/>
  <c r="S47" i="10"/>
  <c r="R47" i="10"/>
  <c r="Q47" i="10"/>
  <c r="P47" i="10"/>
  <c r="E47" i="10"/>
  <c r="S46" i="10"/>
  <c r="R46" i="10"/>
  <c r="Q46" i="10"/>
  <c r="P46" i="10"/>
  <c r="E46" i="10"/>
  <c r="S45" i="10"/>
  <c r="R45" i="10"/>
  <c r="Q45" i="10"/>
  <c r="P45" i="10"/>
  <c r="E45" i="10"/>
  <c r="T45" i="10" s="1"/>
  <c r="U44" i="10"/>
  <c r="S44" i="10"/>
  <c r="R44" i="10"/>
  <c r="Q44" i="10"/>
  <c r="P44" i="10"/>
  <c r="E44" i="10"/>
  <c r="T44" i="10" s="1"/>
  <c r="T43" i="10"/>
  <c r="S43" i="10"/>
  <c r="R43" i="10"/>
  <c r="Q43" i="10"/>
  <c r="P43" i="10"/>
  <c r="E43" i="10"/>
  <c r="U43" i="10" s="1"/>
  <c r="T42" i="10"/>
  <c r="S42" i="10"/>
  <c r="R42" i="10"/>
  <c r="Q42" i="10"/>
  <c r="P42" i="10"/>
  <c r="E42" i="10"/>
  <c r="U42" i="10" s="1"/>
  <c r="V40" i="10"/>
  <c r="R40" i="10"/>
  <c r="O40" i="10"/>
  <c r="N40" i="10"/>
  <c r="M40" i="10"/>
  <c r="S40" i="10" s="1"/>
  <c r="L40" i="10"/>
  <c r="K40" i="10"/>
  <c r="J40" i="10"/>
  <c r="I40" i="10"/>
  <c r="H40" i="10"/>
  <c r="P40" i="10" s="1"/>
  <c r="G40" i="10"/>
  <c r="F40" i="10"/>
  <c r="C40" i="10"/>
  <c r="E40" i="10" s="1"/>
  <c r="B40" i="10"/>
  <c r="U39" i="10"/>
  <c r="S39" i="10"/>
  <c r="R39" i="10"/>
  <c r="Q39" i="10"/>
  <c r="P39" i="10"/>
  <c r="E39" i="10"/>
  <c r="T39" i="10" s="1"/>
  <c r="S38" i="10"/>
  <c r="R38" i="10"/>
  <c r="Q38" i="10"/>
  <c r="P38" i="10"/>
  <c r="E38" i="10"/>
  <c r="U38" i="10" s="1"/>
  <c r="S37" i="10"/>
  <c r="R37" i="10"/>
  <c r="Q37" i="10"/>
  <c r="P37" i="10"/>
  <c r="E37" i="10"/>
  <c r="T37" i="10" s="1"/>
  <c r="U36" i="10"/>
  <c r="S36" i="10"/>
  <c r="R36" i="10"/>
  <c r="Q36" i="10"/>
  <c r="P36" i="10"/>
  <c r="E36" i="10"/>
  <c r="T36" i="10" s="1"/>
  <c r="S35" i="10"/>
  <c r="R35" i="10"/>
  <c r="Q35" i="10"/>
  <c r="P35" i="10"/>
  <c r="E35" i="10"/>
  <c r="V33" i="10"/>
  <c r="O33" i="10"/>
  <c r="N33" i="10"/>
  <c r="M33" i="10"/>
  <c r="L33" i="10"/>
  <c r="K33" i="10"/>
  <c r="J33" i="10"/>
  <c r="I33" i="10"/>
  <c r="H33" i="10"/>
  <c r="G33" i="10"/>
  <c r="F33" i="10"/>
  <c r="C33" i="10"/>
  <c r="E33" i="10" s="1"/>
  <c r="B33" i="10"/>
  <c r="S32" i="10"/>
  <c r="R32" i="10"/>
  <c r="Q32" i="10"/>
  <c r="P32" i="10"/>
  <c r="T32" i="10" s="1"/>
  <c r="E32" i="10"/>
  <c r="V30" i="10"/>
  <c r="S30" i="10"/>
  <c r="O30" i="10"/>
  <c r="N30" i="10"/>
  <c r="M30" i="10"/>
  <c r="L30" i="10"/>
  <c r="R30" i="10" s="1"/>
  <c r="K30" i="10"/>
  <c r="J30" i="10"/>
  <c r="I30" i="10"/>
  <c r="H30" i="10"/>
  <c r="G30" i="10"/>
  <c r="F30" i="10"/>
  <c r="C30" i="10"/>
  <c r="B30" i="10"/>
  <c r="E30" i="10" s="1"/>
  <c r="S29" i="10"/>
  <c r="R29" i="10"/>
  <c r="Q29" i="10"/>
  <c r="P29" i="10"/>
  <c r="E29" i="10"/>
  <c r="T28" i="10"/>
  <c r="S28" i="10"/>
  <c r="R28" i="10"/>
  <c r="Q28" i="10"/>
  <c r="P28" i="10"/>
  <c r="E28" i="10"/>
  <c r="U28" i="10" s="1"/>
  <c r="S27" i="10"/>
  <c r="R27" i="10"/>
  <c r="Q27" i="10"/>
  <c r="P27" i="10"/>
  <c r="E27" i="10"/>
  <c r="S26" i="10"/>
  <c r="R26" i="10"/>
  <c r="Q26" i="10"/>
  <c r="P26" i="10"/>
  <c r="E26" i="10"/>
  <c r="V24" i="10"/>
  <c r="O24" i="10"/>
  <c r="N24" i="10"/>
  <c r="M24" i="10"/>
  <c r="S24" i="10" s="1"/>
  <c r="L24" i="10"/>
  <c r="R24" i="10" s="1"/>
  <c r="K24" i="10"/>
  <c r="J24" i="10"/>
  <c r="I24" i="10"/>
  <c r="H24" i="10"/>
  <c r="G24" i="10"/>
  <c r="F24" i="10"/>
  <c r="C24" i="10"/>
  <c r="E24" i="10" s="1"/>
  <c r="B24" i="10"/>
  <c r="S23" i="10"/>
  <c r="R23" i="10"/>
  <c r="Q23" i="10"/>
  <c r="P23" i="10"/>
  <c r="E23" i="10"/>
  <c r="S22" i="10"/>
  <c r="R22" i="10"/>
  <c r="Q22" i="10"/>
  <c r="P22" i="10"/>
  <c r="E22" i="10"/>
  <c r="S21" i="10"/>
  <c r="R21" i="10"/>
  <c r="Q21" i="10"/>
  <c r="P21" i="10"/>
  <c r="E21" i="10"/>
  <c r="T21" i="10" s="1"/>
  <c r="T20" i="10"/>
  <c r="S20" i="10"/>
  <c r="R20" i="10"/>
  <c r="Q20" i="10"/>
  <c r="P20" i="10"/>
  <c r="E20" i="10"/>
  <c r="U20" i="10" s="1"/>
  <c r="U19" i="10"/>
  <c r="S19" i="10"/>
  <c r="R19" i="10"/>
  <c r="Q19" i="10"/>
  <c r="P19" i="10"/>
  <c r="E19" i="10"/>
  <c r="T19" i="10" s="1"/>
  <c r="S18" i="10"/>
  <c r="R18" i="10"/>
  <c r="Q18" i="10"/>
  <c r="P18" i="10"/>
  <c r="E18" i="10"/>
  <c r="S17" i="10"/>
  <c r="R17" i="10"/>
  <c r="Q17" i="10"/>
  <c r="P17" i="10"/>
  <c r="E17" i="10"/>
  <c r="V15" i="10"/>
  <c r="O15" i="10"/>
  <c r="S15" i="10" s="1"/>
  <c r="N15" i="10"/>
  <c r="M15" i="10"/>
  <c r="L15" i="10"/>
  <c r="R15" i="10" s="1"/>
  <c r="K15" i="10"/>
  <c r="J15" i="10"/>
  <c r="I15" i="10"/>
  <c r="H15" i="10"/>
  <c r="G15" i="10"/>
  <c r="F15" i="10"/>
  <c r="C15" i="10"/>
  <c r="B15" i="10"/>
  <c r="E15" i="10" s="1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S12" i="10"/>
  <c r="R12" i="10"/>
  <c r="Q12" i="10"/>
  <c r="P12" i="10"/>
  <c r="E12" i="10"/>
  <c r="T12" i="10" s="1"/>
  <c r="S11" i="10"/>
  <c r="R11" i="10"/>
  <c r="Q11" i="10"/>
  <c r="P11" i="10"/>
  <c r="E11" i="10"/>
  <c r="S10" i="10"/>
  <c r="R10" i="10"/>
  <c r="Q10" i="10"/>
  <c r="P10" i="10"/>
  <c r="E10" i="10"/>
  <c r="S9" i="10"/>
  <c r="R9" i="10"/>
  <c r="Q9" i="10"/>
  <c r="P9" i="10"/>
  <c r="E9" i="10"/>
  <c r="U9" i="10" s="1"/>
  <c r="T94" i="9"/>
  <c r="S94" i="9"/>
  <c r="R94" i="9"/>
  <c r="Q94" i="9"/>
  <c r="P94" i="9"/>
  <c r="E94" i="9"/>
  <c r="U94" i="9" s="1"/>
  <c r="S93" i="9"/>
  <c r="R93" i="9"/>
  <c r="Q93" i="9"/>
  <c r="P93" i="9"/>
  <c r="E93" i="9"/>
  <c r="U93" i="9" s="1"/>
  <c r="S92" i="9"/>
  <c r="R92" i="9"/>
  <c r="Q92" i="9"/>
  <c r="P92" i="9"/>
  <c r="E92" i="9"/>
  <c r="S91" i="9"/>
  <c r="R91" i="9"/>
  <c r="Q91" i="9"/>
  <c r="P91" i="9"/>
  <c r="E91" i="9"/>
  <c r="T90" i="9"/>
  <c r="S90" i="9"/>
  <c r="R90" i="9"/>
  <c r="Q90" i="9"/>
  <c r="P90" i="9"/>
  <c r="E90" i="9"/>
  <c r="U90" i="9" s="1"/>
  <c r="S89" i="9"/>
  <c r="R89" i="9"/>
  <c r="Q89" i="9"/>
  <c r="P89" i="9"/>
  <c r="E89" i="9"/>
  <c r="S88" i="9"/>
  <c r="R88" i="9"/>
  <c r="Q88" i="9"/>
  <c r="P88" i="9"/>
  <c r="E88" i="9"/>
  <c r="U87" i="9"/>
  <c r="S87" i="9"/>
  <c r="R87" i="9"/>
  <c r="Q87" i="9"/>
  <c r="P87" i="9"/>
  <c r="E87" i="9"/>
  <c r="T87" i="9" s="1"/>
  <c r="V73" i="9"/>
  <c r="O73" i="9"/>
  <c r="N73" i="9"/>
  <c r="M73" i="9"/>
  <c r="S73" i="9" s="1"/>
  <c r="L73" i="9"/>
  <c r="K73" i="9"/>
  <c r="J73" i="9"/>
  <c r="I73" i="9"/>
  <c r="H73" i="9"/>
  <c r="G73" i="9"/>
  <c r="F73" i="9"/>
  <c r="C73" i="9"/>
  <c r="B73" i="9"/>
  <c r="V72" i="9"/>
  <c r="O72" i="9"/>
  <c r="N72" i="9"/>
  <c r="M72" i="9"/>
  <c r="S72" i="9" s="1"/>
  <c r="L72" i="9"/>
  <c r="K72" i="9"/>
  <c r="J72" i="9"/>
  <c r="I72" i="9"/>
  <c r="H72" i="9"/>
  <c r="G72" i="9"/>
  <c r="F72" i="9"/>
  <c r="C72" i="9"/>
  <c r="B72" i="9"/>
  <c r="E72" i="9" s="1"/>
  <c r="V71" i="9"/>
  <c r="O71" i="9"/>
  <c r="S71" i="9" s="1"/>
  <c r="N71" i="9"/>
  <c r="M71" i="9"/>
  <c r="L71" i="9"/>
  <c r="R71" i="9" s="1"/>
  <c r="K71" i="9"/>
  <c r="J71" i="9"/>
  <c r="I71" i="9"/>
  <c r="Q71" i="9" s="1"/>
  <c r="H71" i="9"/>
  <c r="P71" i="9" s="1"/>
  <c r="G71" i="9"/>
  <c r="F71" i="9"/>
  <c r="C71" i="9"/>
  <c r="B71" i="9"/>
  <c r="E71" i="9" s="1"/>
  <c r="T70" i="9"/>
  <c r="S70" i="9"/>
  <c r="R70" i="9"/>
  <c r="Q70" i="9"/>
  <c r="P70" i="9"/>
  <c r="E70" i="9"/>
  <c r="U70" i="9" s="1"/>
  <c r="S69" i="9"/>
  <c r="R69" i="9"/>
  <c r="Q69" i="9"/>
  <c r="P69" i="9"/>
  <c r="E69" i="9"/>
  <c r="U69" i="9" s="1"/>
  <c r="V67" i="9"/>
  <c r="O67" i="9"/>
  <c r="N67" i="9"/>
  <c r="M67" i="9"/>
  <c r="L67" i="9"/>
  <c r="K67" i="9"/>
  <c r="J67" i="9"/>
  <c r="I67" i="9"/>
  <c r="H67" i="9"/>
  <c r="G67" i="9"/>
  <c r="F67" i="9"/>
  <c r="C67" i="9"/>
  <c r="B67" i="9"/>
  <c r="V66" i="9"/>
  <c r="S66" i="9"/>
  <c r="R66" i="9"/>
  <c r="O66" i="9"/>
  <c r="N66" i="9"/>
  <c r="M66" i="9"/>
  <c r="L66" i="9"/>
  <c r="K66" i="9"/>
  <c r="J66" i="9"/>
  <c r="I66" i="9"/>
  <c r="Q66" i="9" s="1"/>
  <c r="H66" i="9"/>
  <c r="G66" i="9"/>
  <c r="F66" i="9"/>
  <c r="C66" i="9"/>
  <c r="B66" i="9"/>
  <c r="E66" i="9" s="1"/>
  <c r="U65" i="9"/>
  <c r="S65" i="9"/>
  <c r="R65" i="9"/>
  <c r="Q65" i="9"/>
  <c r="P65" i="9"/>
  <c r="E65" i="9"/>
  <c r="T65" i="9" s="1"/>
  <c r="T64" i="9"/>
  <c r="S64" i="9"/>
  <c r="R64" i="9"/>
  <c r="Q64" i="9"/>
  <c r="P64" i="9"/>
  <c r="E64" i="9"/>
  <c r="U64" i="9" s="1"/>
  <c r="S63" i="9"/>
  <c r="R63" i="9"/>
  <c r="Q63" i="9"/>
  <c r="P63" i="9"/>
  <c r="E63" i="9"/>
  <c r="U63" i="9" s="1"/>
  <c r="U62" i="9"/>
  <c r="S62" i="9"/>
  <c r="R62" i="9"/>
  <c r="Q62" i="9"/>
  <c r="P62" i="9"/>
  <c r="E62" i="9"/>
  <c r="T62" i="9" s="1"/>
  <c r="U61" i="9"/>
  <c r="S61" i="9"/>
  <c r="R61" i="9"/>
  <c r="Q61" i="9"/>
  <c r="P61" i="9"/>
  <c r="E61" i="9"/>
  <c r="T61" i="9" s="1"/>
  <c r="V59" i="9"/>
  <c r="R59" i="9"/>
  <c r="O59" i="9"/>
  <c r="N59" i="9"/>
  <c r="M59" i="9"/>
  <c r="S59" i="9" s="1"/>
  <c r="L59" i="9"/>
  <c r="K59" i="9"/>
  <c r="J59" i="9"/>
  <c r="I59" i="9"/>
  <c r="H59" i="9"/>
  <c r="G59" i="9"/>
  <c r="F59" i="9"/>
  <c r="C59" i="9"/>
  <c r="B59" i="9"/>
  <c r="S58" i="9"/>
  <c r="R58" i="9"/>
  <c r="Q58" i="9"/>
  <c r="P58" i="9"/>
  <c r="E58" i="9"/>
  <c r="T58" i="9" s="1"/>
  <c r="U57" i="9"/>
  <c r="S57" i="9"/>
  <c r="R57" i="9"/>
  <c r="Q57" i="9"/>
  <c r="P57" i="9"/>
  <c r="E57" i="9"/>
  <c r="T57" i="9" s="1"/>
  <c r="S56" i="9"/>
  <c r="R56" i="9"/>
  <c r="Q56" i="9"/>
  <c r="P56" i="9"/>
  <c r="E56" i="9"/>
  <c r="S55" i="9"/>
  <c r="R55" i="9"/>
  <c r="Q55" i="9"/>
  <c r="P55" i="9"/>
  <c r="E55" i="9"/>
  <c r="V53" i="9"/>
  <c r="O53" i="9"/>
  <c r="N53" i="9"/>
  <c r="M53" i="9"/>
  <c r="S53" i="9" s="1"/>
  <c r="L53" i="9"/>
  <c r="R53" i="9" s="1"/>
  <c r="K53" i="9"/>
  <c r="J53" i="9"/>
  <c r="I53" i="9"/>
  <c r="H53" i="9"/>
  <c r="G53" i="9"/>
  <c r="F53" i="9"/>
  <c r="C53" i="9"/>
  <c r="B53" i="9"/>
  <c r="S52" i="9"/>
  <c r="R52" i="9"/>
  <c r="Q52" i="9"/>
  <c r="P52" i="9"/>
  <c r="E52" i="9"/>
  <c r="S51" i="9"/>
  <c r="R51" i="9"/>
  <c r="Q51" i="9"/>
  <c r="P51" i="9"/>
  <c r="E51" i="9"/>
  <c r="S50" i="9"/>
  <c r="R50" i="9"/>
  <c r="Q50" i="9"/>
  <c r="P50" i="9"/>
  <c r="E50" i="9"/>
  <c r="T49" i="9"/>
  <c r="S49" i="9"/>
  <c r="R49" i="9"/>
  <c r="Q49" i="9"/>
  <c r="P49" i="9"/>
  <c r="E49" i="9"/>
  <c r="U49" i="9" s="1"/>
  <c r="U48" i="9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U45" i="9"/>
  <c r="T45" i="9"/>
  <c r="S45" i="9"/>
  <c r="R45" i="9"/>
  <c r="Q45" i="9"/>
  <c r="P45" i="9"/>
  <c r="E45" i="9"/>
  <c r="S44" i="9"/>
  <c r="R44" i="9"/>
  <c r="Q44" i="9"/>
  <c r="P44" i="9"/>
  <c r="E44" i="9"/>
  <c r="S43" i="9"/>
  <c r="R43" i="9"/>
  <c r="Q43" i="9"/>
  <c r="P43" i="9"/>
  <c r="E43" i="9"/>
  <c r="S42" i="9"/>
  <c r="R42" i="9"/>
  <c r="Q42" i="9"/>
  <c r="P42" i="9"/>
  <c r="E42" i="9"/>
  <c r="T42" i="9" s="1"/>
  <c r="V40" i="9"/>
  <c r="S40" i="9"/>
  <c r="O40" i="9"/>
  <c r="N40" i="9"/>
  <c r="M40" i="9"/>
  <c r="L40" i="9"/>
  <c r="K40" i="9"/>
  <c r="J40" i="9"/>
  <c r="I40" i="9"/>
  <c r="H40" i="9"/>
  <c r="P40" i="9" s="1"/>
  <c r="G40" i="9"/>
  <c r="F40" i="9"/>
  <c r="C40" i="9"/>
  <c r="B40" i="9"/>
  <c r="S39" i="9"/>
  <c r="R39" i="9"/>
  <c r="Q39" i="9"/>
  <c r="P39" i="9"/>
  <c r="E39" i="9"/>
  <c r="U39" i="9" s="1"/>
  <c r="S38" i="9"/>
  <c r="R38" i="9"/>
  <c r="Q38" i="9"/>
  <c r="P38" i="9"/>
  <c r="E38" i="9"/>
  <c r="S37" i="9"/>
  <c r="R37" i="9"/>
  <c r="Q37" i="9"/>
  <c r="P37" i="9"/>
  <c r="E37" i="9"/>
  <c r="U37" i="9" s="1"/>
  <c r="T36" i="9"/>
  <c r="S36" i="9"/>
  <c r="R36" i="9"/>
  <c r="Q36" i="9"/>
  <c r="P36" i="9"/>
  <c r="E36" i="9"/>
  <c r="U36" i="9" s="1"/>
  <c r="S35" i="9"/>
  <c r="R35" i="9"/>
  <c r="Q35" i="9"/>
  <c r="P35" i="9"/>
  <c r="E35" i="9"/>
  <c r="V33" i="9"/>
  <c r="O33" i="9"/>
  <c r="N33" i="9"/>
  <c r="M33" i="9"/>
  <c r="S33" i="9" s="1"/>
  <c r="L33" i="9"/>
  <c r="K33" i="9"/>
  <c r="J33" i="9"/>
  <c r="I33" i="9"/>
  <c r="H33" i="9"/>
  <c r="P33" i="9" s="1"/>
  <c r="G33" i="9"/>
  <c r="F33" i="9"/>
  <c r="C33" i="9"/>
  <c r="E33" i="9" s="1"/>
  <c r="B33" i="9"/>
  <c r="S32" i="9"/>
  <c r="R32" i="9"/>
  <c r="Q32" i="9"/>
  <c r="P32" i="9"/>
  <c r="E32" i="9"/>
  <c r="U32" i="9" s="1"/>
  <c r="V30" i="9"/>
  <c r="R30" i="9"/>
  <c r="O30" i="9"/>
  <c r="N30" i="9"/>
  <c r="M30" i="9"/>
  <c r="S30" i="9" s="1"/>
  <c r="L30" i="9"/>
  <c r="K30" i="9"/>
  <c r="J30" i="9"/>
  <c r="I30" i="9"/>
  <c r="H30" i="9"/>
  <c r="P30" i="9" s="1"/>
  <c r="G30" i="9"/>
  <c r="F30" i="9"/>
  <c r="C30" i="9"/>
  <c r="B30" i="9"/>
  <c r="E30" i="9" s="1"/>
  <c r="T29" i="9"/>
  <c r="S29" i="9"/>
  <c r="R29" i="9"/>
  <c r="Q29" i="9"/>
  <c r="P29" i="9"/>
  <c r="E29" i="9"/>
  <c r="U29" i="9" s="1"/>
  <c r="S28" i="9"/>
  <c r="R28" i="9"/>
  <c r="Q28" i="9"/>
  <c r="P28" i="9"/>
  <c r="E28" i="9"/>
  <c r="U28" i="9" s="1"/>
  <c r="T27" i="9"/>
  <c r="S27" i="9"/>
  <c r="R27" i="9"/>
  <c r="Q27" i="9"/>
  <c r="P27" i="9"/>
  <c r="E27" i="9"/>
  <c r="U27" i="9" s="1"/>
  <c r="U26" i="9"/>
  <c r="S26" i="9"/>
  <c r="R26" i="9"/>
  <c r="Q26" i="9"/>
  <c r="P26" i="9"/>
  <c r="E26" i="9"/>
  <c r="T26" i="9" s="1"/>
  <c r="V24" i="9"/>
  <c r="O24" i="9"/>
  <c r="N24" i="9"/>
  <c r="M24" i="9"/>
  <c r="S24" i="9" s="1"/>
  <c r="L24" i="9"/>
  <c r="R24" i="9" s="1"/>
  <c r="K24" i="9"/>
  <c r="J24" i="9"/>
  <c r="I24" i="9"/>
  <c r="H24" i="9"/>
  <c r="G24" i="9"/>
  <c r="F24" i="9"/>
  <c r="C24" i="9"/>
  <c r="B24" i="9"/>
  <c r="S23" i="9"/>
  <c r="R23" i="9"/>
  <c r="Q23" i="9"/>
  <c r="P23" i="9"/>
  <c r="E23" i="9"/>
  <c r="U23" i="9" s="1"/>
  <c r="S22" i="9"/>
  <c r="R22" i="9"/>
  <c r="Q22" i="9"/>
  <c r="P22" i="9"/>
  <c r="E22" i="9"/>
  <c r="T22" i="9" s="1"/>
  <c r="S21" i="9"/>
  <c r="R21" i="9"/>
  <c r="Q21" i="9"/>
  <c r="P21" i="9"/>
  <c r="E21" i="9"/>
  <c r="U21" i="9" s="1"/>
  <c r="S20" i="9"/>
  <c r="R20" i="9"/>
  <c r="Q20" i="9"/>
  <c r="P20" i="9"/>
  <c r="E20" i="9"/>
  <c r="U20" i="9" s="1"/>
  <c r="T19" i="9"/>
  <c r="S19" i="9"/>
  <c r="R19" i="9"/>
  <c r="Q19" i="9"/>
  <c r="P19" i="9"/>
  <c r="E19" i="9"/>
  <c r="U19" i="9" s="1"/>
  <c r="U18" i="9"/>
  <c r="S18" i="9"/>
  <c r="R18" i="9"/>
  <c r="Q18" i="9"/>
  <c r="P18" i="9"/>
  <c r="E18" i="9"/>
  <c r="T18" i="9" s="1"/>
  <c r="T17" i="9"/>
  <c r="S17" i="9"/>
  <c r="R17" i="9"/>
  <c r="Q17" i="9"/>
  <c r="P17" i="9"/>
  <c r="E17" i="9"/>
  <c r="U17" i="9" s="1"/>
  <c r="V15" i="9"/>
  <c r="O15" i="9"/>
  <c r="S15" i="9" s="1"/>
  <c r="N15" i="9"/>
  <c r="M15" i="9"/>
  <c r="L15" i="9"/>
  <c r="R15" i="9" s="1"/>
  <c r="K15" i="9"/>
  <c r="J15" i="9"/>
  <c r="I15" i="9"/>
  <c r="H15" i="9"/>
  <c r="G15" i="9"/>
  <c r="F15" i="9"/>
  <c r="C15" i="9"/>
  <c r="B15" i="9"/>
  <c r="S14" i="9"/>
  <c r="R14" i="9"/>
  <c r="Q14" i="9"/>
  <c r="P14" i="9"/>
  <c r="E14" i="9"/>
  <c r="U13" i="9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E10" i="9"/>
  <c r="U10" i="9" s="1"/>
  <c r="S9" i="9"/>
  <c r="R9" i="9"/>
  <c r="Q9" i="9"/>
  <c r="P9" i="9"/>
  <c r="E9" i="9"/>
  <c r="U9" i="9" s="1"/>
  <c r="U94" i="8"/>
  <c r="S94" i="8"/>
  <c r="R94" i="8"/>
  <c r="Q94" i="8"/>
  <c r="P94" i="8"/>
  <c r="E94" i="8"/>
  <c r="T94" i="8" s="1"/>
  <c r="T93" i="8"/>
  <c r="S93" i="8"/>
  <c r="R93" i="8"/>
  <c r="Q93" i="8"/>
  <c r="P93" i="8"/>
  <c r="E93" i="8"/>
  <c r="U93" i="8" s="1"/>
  <c r="T92" i="8"/>
  <c r="S92" i="8"/>
  <c r="R92" i="8"/>
  <c r="Q92" i="8"/>
  <c r="P92" i="8"/>
  <c r="E92" i="8"/>
  <c r="U92" i="8" s="1"/>
  <c r="U91" i="8"/>
  <c r="S91" i="8"/>
  <c r="R91" i="8"/>
  <c r="Q91" i="8"/>
  <c r="P91" i="8"/>
  <c r="E91" i="8"/>
  <c r="T91" i="8" s="1"/>
  <c r="S90" i="8"/>
  <c r="R90" i="8"/>
  <c r="Q90" i="8"/>
  <c r="P90" i="8"/>
  <c r="E90" i="8"/>
  <c r="U90" i="8" s="1"/>
  <c r="T89" i="8"/>
  <c r="S89" i="8"/>
  <c r="R89" i="8"/>
  <c r="Q89" i="8"/>
  <c r="P89" i="8"/>
  <c r="E89" i="8"/>
  <c r="U89" i="8" s="1"/>
  <c r="U88" i="8"/>
  <c r="S88" i="8"/>
  <c r="R88" i="8"/>
  <c r="Q88" i="8"/>
  <c r="P88" i="8"/>
  <c r="E88" i="8"/>
  <c r="T88" i="8" s="1"/>
  <c r="U87" i="8"/>
  <c r="S87" i="8"/>
  <c r="R87" i="8"/>
  <c r="Q87" i="8"/>
  <c r="P87" i="8"/>
  <c r="E87" i="8"/>
  <c r="T87" i="8" s="1"/>
  <c r="V73" i="8"/>
  <c r="O73" i="8"/>
  <c r="N73" i="8"/>
  <c r="M73" i="8"/>
  <c r="L73" i="8"/>
  <c r="K73" i="8"/>
  <c r="J73" i="8"/>
  <c r="I73" i="8"/>
  <c r="H73" i="8"/>
  <c r="P73" i="8" s="1"/>
  <c r="G73" i="8"/>
  <c r="F73" i="8"/>
  <c r="C73" i="8"/>
  <c r="B73" i="8"/>
  <c r="V72" i="8"/>
  <c r="O72" i="8"/>
  <c r="N72" i="8"/>
  <c r="M72" i="8"/>
  <c r="L72" i="8"/>
  <c r="R72" i="8" s="1"/>
  <c r="K72" i="8"/>
  <c r="J72" i="8"/>
  <c r="I72" i="8"/>
  <c r="Q72" i="8" s="1"/>
  <c r="H72" i="8"/>
  <c r="G72" i="8"/>
  <c r="F72" i="8"/>
  <c r="C72" i="8"/>
  <c r="B72" i="8"/>
  <c r="E72" i="8" s="1"/>
  <c r="V71" i="8"/>
  <c r="O71" i="8"/>
  <c r="S71" i="8" s="1"/>
  <c r="N71" i="8"/>
  <c r="M71" i="8"/>
  <c r="L71" i="8"/>
  <c r="R71" i="8" s="1"/>
  <c r="K71" i="8"/>
  <c r="J71" i="8"/>
  <c r="I71" i="8"/>
  <c r="H71" i="8"/>
  <c r="P71" i="8" s="1"/>
  <c r="G71" i="8"/>
  <c r="F71" i="8"/>
  <c r="C71" i="8"/>
  <c r="B71" i="8"/>
  <c r="E71" i="8" s="1"/>
  <c r="S70" i="8"/>
  <c r="R70" i="8"/>
  <c r="Q70" i="8"/>
  <c r="P70" i="8"/>
  <c r="E70" i="8"/>
  <c r="U70" i="8" s="1"/>
  <c r="S69" i="8"/>
  <c r="R69" i="8"/>
  <c r="Q69" i="8"/>
  <c r="P69" i="8"/>
  <c r="E69" i="8"/>
  <c r="U69" i="8" s="1"/>
  <c r="V67" i="8"/>
  <c r="O67" i="8"/>
  <c r="N67" i="8"/>
  <c r="M67" i="8"/>
  <c r="L67" i="8"/>
  <c r="K67" i="8"/>
  <c r="J67" i="8"/>
  <c r="I67" i="8"/>
  <c r="H67" i="8"/>
  <c r="G67" i="8"/>
  <c r="F67" i="8"/>
  <c r="C67" i="8"/>
  <c r="B67" i="8"/>
  <c r="V66" i="8"/>
  <c r="O66" i="8"/>
  <c r="N66" i="8"/>
  <c r="M66" i="8"/>
  <c r="S66" i="8" s="1"/>
  <c r="L66" i="8"/>
  <c r="R66" i="8" s="1"/>
  <c r="K66" i="8"/>
  <c r="J66" i="8"/>
  <c r="I66" i="8"/>
  <c r="H66" i="8"/>
  <c r="G66" i="8"/>
  <c r="F66" i="8"/>
  <c r="E66" i="8"/>
  <c r="C66" i="8"/>
  <c r="B66" i="8"/>
  <c r="S65" i="8"/>
  <c r="R65" i="8"/>
  <c r="Q65" i="8"/>
  <c r="P65" i="8"/>
  <c r="E65" i="8"/>
  <c r="U65" i="8" s="1"/>
  <c r="S64" i="8"/>
  <c r="R64" i="8"/>
  <c r="Q64" i="8"/>
  <c r="P64" i="8"/>
  <c r="E64" i="8"/>
  <c r="U64" i="8" s="1"/>
  <c r="S63" i="8"/>
  <c r="R63" i="8"/>
  <c r="Q63" i="8"/>
  <c r="P63" i="8"/>
  <c r="E63" i="8"/>
  <c r="U63" i="8" s="1"/>
  <c r="S62" i="8"/>
  <c r="R62" i="8"/>
  <c r="Q62" i="8"/>
  <c r="P62" i="8"/>
  <c r="E62" i="8"/>
  <c r="S61" i="8"/>
  <c r="R61" i="8"/>
  <c r="Q61" i="8"/>
  <c r="P61" i="8"/>
  <c r="E61" i="8"/>
  <c r="U61" i="8" s="1"/>
  <c r="V59" i="8"/>
  <c r="S59" i="8"/>
  <c r="O59" i="8"/>
  <c r="N59" i="8"/>
  <c r="M59" i="8"/>
  <c r="L59" i="8"/>
  <c r="R59" i="8" s="1"/>
  <c r="K59" i="8"/>
  <c r="J59" i="8"/>
  <c r="I59" i="8"/>
  <c r="H59" i="8"/>
  <c r="G59" i="8"/>
  <c r="F59" i="8"/>
  <c r="C59" i="8"/>
  <c r="B59" i="8"/>
  <c r="S58" i="8"/>
  <c r="R58" i="8"/>
  <c r="Q58" i="8"/>
  <c r="P58" i="8"/>
  <c r="E58" i="8"/>
  <c r="U58" i="8" s="1"/>
  <c r="S57" i="8"/>
  <c r="R57" i="8"/>
  <c r="Q57" i="8"/>
  <c r="P57" i="8"/>
  <c r="E57" i="8"/>
  <c r="U57" i="8" s="1"/>
  <c r="S56" i="8"/>
  <c r="R56" i="8"/>
  <c r="Q56" i="8"/>
  <c r="P56" i="8"/>
  <c r="E56" i="8"/>
  <c r="U56" i="8" s="1"/>
  <c r="S55" i="8"/>
  <c r="R55" i="8"/>
  <c r="Q55" i="8"/>
  <c r="P55" i="8"/>
  <c r="E55" i="8"/>
  <c r="T55" i="8" s="1"/>
  <c r="V53" i="8"/>
  <c r="S53" i="8"/>
  <c r="R53" i="8"/>
  <c r="O53" i="8"/>
  <c r="N53" i="8"/>
  <c r="M53" i="8"/>
  <c r="L53" i="8"/>
  <c r="K53" i="8"/>
  <c r="J53" i="8"/>
  <c r="I53" i="8"/>
  <c r="H53" i="8"/>
  <c r="G53" i="8"/>
  <c r="F53" i="8"/>
  <c r="C53" i="8"/>
  <c r="B53" i="8"/>
  <c r="U52" i="8"/>
  <c r="S52" i="8"/>
  <c r="R52" i="8"/>
  <c r="Q52" i="8"/>
  <c r="P52" i="8"/>
  <c r="E52" i="8"/>
  <c r="T52" i="8" s="1"/>
  <c r="T51" i="8"/>
  <c r="S51" i="8"/>
  <c r="R51" i="8"/>
  <c r="Q51" i="8"/>
  <c r="P51" i="8"/>
  <c r="E51" i="8"/>
  <c r="U51" i="8" s="1"/>
  <c r="S50" i="8"/>
  <c r="R50" i="8"/>
  <c r="Q50" i="8"/>
  <c r="P50" i="8"/>
  <c r="E50" i="8"/>
  <c r="U50" i="8" s="1"/>
  <c r="S49" i="8"/>
  <c r="R49" i="8"/>
  <c r="Q49" i="8"/>
  <c r="P49" i="8"/>
  <c r="E49" i="8"/>
  <c r="U49" i="8" s="1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U45" i="8"/>
  <c r="S45" i="8"/>
  <c r="R45" i="8"/>
  <c r="Q45" i="8"/>
  <c r="P45" i="8"/>
  <c r="E45" i="8"/>
  <c r="T45" i="8" s="1"/>
  <c r="T44" i="8"/>
  <c r="S44" i="8"/>
  <c r="R44" i="8"/>
  <c r="Q44" i="8"/>
  <c r="P44" i="8"/>
  <c r="E44" i="8"/>
  <c r="U44" i="8" s="1"/>
  <c r="U43" i="8"/>
  <c r="S43" i="8"/>
  <c r="R43" i="8"/>
  <c r="Q43" i="8"/>
  <c r="P43" i="8"/>
  <c r="E43" i="8"/>
  <c r="T43" i="8" s="1"/>
  <c r="T42" i="8"/>
  <c r="S42" i="8"/>
  <c r="R42" i="8"/>
  <c r="Q42" i="8"/>
  <c r="P42" i="8"/>
  <c r="E42" i="8"/>
  <c r="U42" i="8" s="1"/>
  <c r="V40" i="8"/>
  <c r="O40" i="8"/>
  <c r="N40" i="8"/>
  <c r="M40" i="8"/>
  <c r="S40" i="8" s="1"/>
  <c r="L40" i="8"/>
  <c r="R40" i="8" s="1"/>
  <c r="K40" i="8"/>
  <c r="J40" i="8"/>
  <c r="I40" i="8"/>
  <c r="Q40" i="8" s="1"/>
  <c r="H40" i="8"/>
  <c r="G40" i="8"/>
  <c r="F40" i="8"/>
  <c r="C40" i="8"/>
  <c r="E40" i="8" s="1"/>
  <c r="B40" i="8"/>
  <c r="S39" i="8"/>
  <c r="R39" i="8"/>
  <c r="Q39" i="8"/>
  <c r="P39" i="8"/>
  <c r="E39" i="8"/>
  <c r="S38" i="8"/>
  <c r="R38" i="8"/>
  <c r="Q38" i="8"/>
  <c r="P38" i="8"/>
  <c r="E38" i="8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V33" i="8"/>
  <c r="O33" i="8"/>
  <c r="N33" i="8"/>
  <c r="M33" i="8"/>
  <c r="S33" i="8" s="1"/>
  <c r="L33" i="8"/>
  <c r="K33" i="8"/>
  <c r="J33" i="8"/>
  <c r="I33" i="8"/>
  <c r="H33" i="8"/>
  <c r="G33" i="8"/>
  <c r="F33" i="8"/>
  <c r="C33" i="8"/>
  <c r="E33" i="8" s="1"/>
  <c r="B33" i="8"/>
  <c r="S32" i="8"/>
  <c r="R32" i="8"/>
  <c r="Q32" i="8"/>
  <c r="P32" i="8"/>
  <c r="E32" i="8"/>
  <c r="U32" i="8" s="1"/>
  <c r="V30" i="8"/>
  <c r="O30" i="8"/>
  <c r="N30" i="8"/>
  <c r="M30" i="8"/>
  <c r="S30" i="8" s="1"/>
  <c r="L30" i="8"/>
  <c r="R30" i="8" s="1"/>
  <c r="K30" i="8"/>
  <c r="J30" i="8"/>
  <c r="I30" i="8"/>
  <c r="H30" i="8"/>
  <c r="P30" i="8" s="1"/>
  <c r="G30" i="8"/>
  <c r="F30" i="8"/>
  <c r="E30" i="8"/>
  <c r="C30" i="8"/>
  <c r="B30" i="8"/>
  <c r="S29" i="8"/>
  <c r="R29" i="8"/>
  <c r="Q29" i="8"/>
  <c r="P29" i="8"/>
  <c r="E29" i="8"/>
  <c r="U29" i="8" s="1"/>
  <c r="S28" i="8"/>
  <c r="R28" i="8"/>
  <c r="Q28" i="8"/>
  <c r="P28" i="8"/>
  <c r="E28" i="8"/>
  <c r="U28" i="8" s="1"/>
  <c r="S27" i="8"/>
  <c r="R27" i="8"/>
  <c r="Q27" i="8"/>
  <c r="P27" i="8"/>
  <c r="E27" i="8"/>
  <c r="U27" i="8" s="1"/>
  <c r="T26" i="8"/>
  <c r="S26" i="8"/>
  <c r="R26" i="8"/>
  <c r="Q26" i="8"/>
  <c r="P26" i="8"/>
  <c r="E26" i="8"/>
  <c r="U26" i="8" s="1"/>
  <c r="V24" i="8"/>
  <c r="O24" i="8"/>
  <c r="N24" i="8"/>
  <c r="M24" i="8"/>
  <c r="S24" i="8" s="1"/>
  <c r="L24" i="8"/>
  <c r="R24" i="8" s="1"/>
  <c r="K24" i="8"/>
  <c r="J24" i="8"/>
  <c r="I24" i="8"/>
  <c r="H24" i="8"/>
  <c r="G24" i="8"/>
  <c r="F24" i="8"/>
  <c r="C24" i="8"/>
  <c r="B24" i="8"/>
  <c r="S23" i="8"/>
  <c r="R23" i="8"/>
  <c r="Q23" i="8"/>
  <c r="P23" i="8"/>
  <c r="E23" i="8"/>
  <c r="U23" i="8" s="1"/>
  <c r="T22" i="8"/>
  <c r="S22" i="8"/>
  <c r="R22" i="8"/>
  <c r="Q22" i="8"/>
  <c r="P22" i="8"/>
  <c r="E22" i="8"/>
  <c r="U22" i="8" s="1"/>
  <c r="U21" i="8"/>
  <c r="S21" i="8"/>
  <c r="R21" i="8"/>
  <c r="Q21" i="8"/>
  <c r="P21" i="8"/>
  <c r="E21" i="8"/>
  <c r="T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U19" i="8" s="1"/>
  <c r="S18" i="8"/>
  <c r="R18" i="8"/>
  <c r="Q18" i="8"/>
  <c r="P18" i="8"/>
  <c r="E18" i="8"/>
  <c r="S17" i="8"/>
  <c r="R17" i="8"/>
  <c r="Q17" i="8"/>
  <c r="P17" i="8"/>
  <c r="E17" i="8"/>
  <c r="U17" i="8" s="1"/>
  <c r="V15" i="8"/>
  <c r="O15" i="8"/>
  <c r="N15" i="8"/>
  <c r="M15" i="8"/>
  <c r="S15" i="8" s="1"/>
  <c r="L15" i="8"/>
  <c r="R15" i="8" s="1"/>
  <c r="K15" i="8"/>
  <c r="J15" i="8"/>
  <c r="I15" i="8"/>
  <c r="H15" i="8"/>
  <c r="G15" i="8"/>
  <c r="F15" i="8"/>
  <c r="C15" i="8"/>
  <c r="B15" i="8"/>
  <c r="E15" i="8" s="1"/>
  <c r="S14" i="8"/>
  <c r="R14" i="8"/>
  <c r="Q14" i="8"/>
  <c r="P14" i="8"/>
  <c r="E14" i="8"/>
  <c r="U14" i="8" s="1"/>
  <c r="S13" i="8"/>
  <c r="R13" i="8"/>
  <c r="Q13" i="8"/>
  <c r="P13" i="8"/>
  <c r="E13" i="8"/>
  <c r="U13" i="8" s="1"/>
  <c r="S12" i="8"/>
  <c r="R12" i="8"/>
  <c r="Q12" i="8"/>
  <c r="P12" i="8"/>
  <c r="E12" i="8"/>
  <c r="U12" i="8" s="1"/>
  <c r="S11" i="8"/>
  <c r="R11" i="8"/>
  <c r="Q11" i="8"/>
  <c r="P11" i="8"/>
  <c r="E11" i="8"/>
  <c r="U11" i="8" s="1"/>
  <c r="U10" i="8"/>
  <c r="S10" i="8"/>
  <c r="R10" i="8"/>
  <c r="Q10" i="8"/>
  <c r="P10" i="8"/>
  <c r="E10" i="8"/>
  <c r="T10" i="8" s="1"/>
  <c r="U9" i="8"/>
  <c r="S9" i="8"/>
  <c r="R9" i="8"/>
  <c r="Q9" i="8"/>
  <c r="P9" i="8"/>
  <c r="E9" i="8"/>
  <c r="T9" i="8" s="1"/>
  <c r="U94" i="7"/>
  <c r="T94" i="7"/>
  <c r="S94" i="7"/>
  <c r="R94" i="7"/>
  <c r="Q94" i="7"/>
  <c r="P94" i="7"/>
  <c r="E94" i="7"/>
  <c r="U93" i="7"/>
  <c r="T93" i="7"/>
  <c r="S93" i="7"/>
  <c r="R93" i="7"/>
  <c r="Q93" i="7"/>
  <c r="P93" i="7"/>
  <c r="E93" i="7"/>
  <c r="S92" i="7"/>
  <c r="R92" i="7"/>
  <c r="Q92" i="7"/>
  <c r="P92" i="7"/>
  <c r="E92" i="7"/>
  <c r="U92" i="7" s="1"/>
  <c r="S91" i="7"/>
  <c r="R91" i="7"/>
  <c r="Q91" i="7"/>
  <c r="P91" i="7"/>
  <c r="E91" i="7"/>
  <c r="U91" i="7" s="1"/>
  <c r="S90" i="7"/>
  <c r="R90" i="7"/>
  <c r="Q90" i="7"/>
  <c r="P90" i="7"/>
  <c r="E90" i="7"/>
  <c r="U90" i="7" s="1"/>
  <c r="S89" i="7"/>
  <c r="R89" i="7"/>
  <c r="Q89" i="7"/>
  <c r="P89" i="7"/>
  <c r="E89" i="7"/>
  <c r="U89" i="7" s="1"/>
  <c r="S88" i="7"/>
  <c r="R88" i="7"/>
  <c r="Q88" i="7"/>
  <c r="P88" i="7"/>
  <c r="E88" i="7"/>
  <c r="S87" i="7"/>
  <c r="R87" i="7"/>
  <c r="Q87" i="7"/>
  <c r="P87" i="7"/>
  <c r="E87" i="7"/>
  <c r="U87" i="7" s="1"/>
  <c r="V73" i="7"/>
  <c r="O73" i="7"/>
  <c r="N73" i="7"/>
  <c r="M73" i="7"/>
  <c r="S73" i="7" s="1"/>
  <c r="L73" i="7"/>
  <c r="R73" i="7" s="1"/>
  <c r="K73" i="7"/>
  <c r="J73" i="7"/>
  <c r="I73" i="7"/>
  <c r="H73" i="7"/>
  <c r="G73" i="7"/>
  <c r="F73" i="7"/>
  <c r="C73" i="7"/>
  <c r="B73" i="7"/>
  <c r="V72" i="7"/>
  <c r="O72" i="7"/>
  <c r="N72" i="7"/>
  <c r="M72" i="7"/>
  <c r="S72" i="7" s="1"/>
  <c r="L72" i="7"/>
  <c r="R72" i="7" s="1"/>
  <c r="K72" i="7"/>
  <c r="J72" i="7"/>
  <c r="I72" i="7"/>
  <c r="H72" i="7"/>
  <c r="G72" i="7"/>
  <c r="F72" i="7"/>
  <c r="C72" i="7"/>
  <c r="E72" i="7" s="1"/>
  <c r="B72" i="7"/>
  <c r="V71" i="7"/>
  <c r="O71" i="7"/>
  <c r="N71" i="7"/>
  <c r="M71" i="7"/>
  <c r="L71" i="7"/>
  <c r="R71" i="7" s="1"/>
  <c r="K71" i="7"/>
  <c r="J71" i="7"/>
  <c r="I71" i="7"/>
  <c r="Q71" i="7" s="1"/>
  <c r="H71" i="7"/>
  <c r="G71" i="7"/>
  <c r="F71" i="7"/>
  <c r="C71" i="7"/>
  <c r="E71" i="7" s="1"/>
  <c r="B71" i="7"/>
  <c r="T70" i="7"/>
  <c r="S70" i="7"/>
  <c r="R70" i="7"/>
  <c r="Q70" i="7"/>
  <c r="P70" i="7"/>
  <c r="E70" i="7"/>
  <c r="U70" i="7" s="1"/>
  <c r="S69" i="7"/>
  <c r="R69" i="7"/>
  <c r="Q69" i="7"/>
  <c r="P69" i="7"/>
  <c r="E69" i="7"/>
  <c r="V67" i="7"/>
  <c r="O67" i="7"/>
  <c r="N67" i="7"/>
  <c r="M67" i="7"/>
  <c r="L67" i="7"/>
  <c r="K67" i="7"/>
  <c r="J67" i="7"/>
  <c r="I67" i="7"/>
  <c r="H67" i="7"/>
  <c r="G67" i="7"/>
  <c r="F67" i="7"/>
  <c r="C67" i="7"/>
  <c r="E67" i="7" s="1"/>
  <c r="B67" i="7"/>
  <c r="V66" i="7"/>
  <c r="S66" i="7"/>
  <c r="O66" i="7"/>
  <c r="N66" i="7"/>
  <c r="M66" i="7"/>
  <c r="L66" i="7"/>
  <c r="R66" i="7" s="1"/>
  <c r="K66" i="7"/>
  <c r="J66" i="7"/>
  <c r="I66" i="7"/>
  <c r="Q66" i="7" s="1"/>
  <c r="H66" i="7"/>
  <c r="G66" i="7"/>
  <c r="F66" i="7"/>
  <c r="C66" i="7"/>
  <c r="B66" i="7"/>
  <c r="E66" i="7" s="1"/>
  <c r="U65" i="7"/>
  <c r="S65" i="7"/>
  <c r="R65" i="7"/>
  <c r="Q65" i="7"/>
  <c r="P65" i="7"/>
  <c r="E65" i="7"/>
  <c r="T65" i="7" s="1"/>
  <c r="S64" i="7"/>
  <c r="R64" i="7"/>
  <c r="Q64" i="7"/>
  <c r="P64" i="7"/>
  <c r="E64" i="7"/>
  <c r="T64" i="7" s="1"/>
  <c r="S63" i="7"/>
  <c r="R63" i="7"/>
  <c r="Q63" i="7"/>
  <c r="P63" i="7"/>
  <c r="E63" i="7"/>
  <c r="U63" i="7" s="1"/>
  <c r="S62" i="7"/>
  <c r="R62" i="7"/>
  <c r="Q62" i="7"/>
  <c r="P62" i="7"/>
  <c r="E62" i="7"/>
  <c r="U62" i="7" s="1"/>
  <c r="S61" i="7"/>
  <c r="R61" i="7"/>
  <c r="Q61" i="7"/>
  <c r="P61" i="7"/>
  <c r="E61" i="7"/>
  <c r="V59" i="7"/>
  <c r="O59" i="7"/>
  <c r="N59" i="7"/>
  <c r="M59" i="7"/>
  <c r="S59" i="7" s="1"/>
  <c r="L59" i="7"/>
  <c r="R59" i="7" s="1"/>
  <c r="K59" i="7"/>
  <c r="J59" i="7"/>
  <c r="I59" i="7"/>
  <c r="H59" i="7"/>
  <c r="G59" i="7"/>
  <c r="F59" i="7"/>
  <c r="C59" i="7"/>
  <c r="B59" i="7"/>
  <c r="S58" i="7"/>
  <c r="R58" i="7"/>
  <c r="Q58" i="7"/>
  <c r="P58" i="7"/>
  <c r="E58" i="7"/>
  <c r="U58" i="7" s="1"/>
  <c r="S57" i="7"/>
  <c r="R57" i="7"/>
  <c r="Q57" i="7"/>
  <c r="P57" i="7"/>
  <c r="E57" i="7"/>
  <c r="U57" i="7" s="1"/>
  <c r="S56" i="7"/>
  <c r="R56" i="7"/>
  <c r="Q56" i="7"/>
  <c r="P56" i="7"/>
  <c r="E56" i="7"/>
  <c r="U56" i="7" s="1"/>
  <c r="U55" i="7"/>
  <c r="T55" i="7"/>
  <c r="S55" i="7"/>
  <c r="R55" i="7"/>
  <c r="Q55" i="7"/>
  <c r="P55" i="7"/>
  <c r="E55" i="7"/>
  <c r="V53" i="7"/>
  <c r="O53" i="7"/>
  <c r="N53" i="7"/>
  <c r="M53" i="7"/>
  <c r="L53" i="7"/>
  <c r="K53" i="7"/>
  <c r="J53" i="7"/>
  <c r="I53" i="7"/>
  <c r="H53" i="7"/>
  <c r="G53" i="7"/>
  <c r="F53" i="7"/>
  <c r="C53" i="7"/>
  <c r="B53" i="7"/>
  <c r="S52" i="7"/>
  <c r="R52" i="7"/>
  <c r="Q52" i="7"/>
  <c r="P52" i="7"/>
  <c r="E52" i="7"/>
  <c r="U52" i="7" s="1"/>
  <c r="S51" i="7"/>
  <c r="R51" i="7"/>
  <c r="Q51" i="7"/>
  <c r="U51" i="7" s="1"/>
  <c r="P51" i="7"/>
  <c r="E51" i="7"/>
  <c r="T51" i="7" s="1"/>
  <c r="U50" i="7"/>
  <c r="T50" i="7"/>
  <c r="S50" i="7"/>
  <c r="R50" i="7"/>
  <c r="Q50" i="7"/>
  <c r="P50" i="7"/>
  <c r="E50" i="7"/>
  <c r="S49" i="7"/>
  <c r="R49" i="7"/>
  <c r="Q49" i="7"/>
  <c r="P49" i="7"/>
  <c r="E49" i="7"/>
  <c r="S48" i="7"/>
  <c r="R48" i="7"/>
  <c r="Q48" i="7"/>
  <c r="P48" i="7"/>
  <c r="E48" i="7"/>
  <c r="U48" i="7" s="1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P44" i="7"/>
  <c r="E44" i="7"/>
  <c r="U44" i="7" s="1"/>
  <c r="U43" i="7"/>
  <c r="S43" i="7"/>
  <c r="R43" i="7"/>
  <c r="Q43" i="7"/>
  <c r="P43" i="7"/>
  <c r="E43" i="7"/>
  <c r="T43" i="7" s="1"/>
  <c r="U42" i="7"/>
  <c r="S42" i="7"/>
  <c r="R42" i="7"/>
  <c r="Q42" i="7"/>
  <c r="P42" i="7"/>
  <c r="E42" i="7"/>
  <c r="T42" i="7" s="1"/>
  <c r="V40" i="7"/>
  <c r="S40" i="7"/>
  <c r="O40" i="7"/>
  <c r="N40" i="7"/>
  <c r="M40" i="7"/>
  <c r="L40" i="7"/>
  <c r="R40" i="7" s="1"/>
  <c r="K40" i="7"/>
  <c r="J40" i="7"/>
  <c r="I40" i="7"/>
  <c r="H40" i="7"/>
  <c r="G40" i="7"/>
  <c r="F40" i="7"/>
  <c r="C40" i="7"/>
  <c r="B40" i="7"/>
  <c r="E40" i="7" s="1"/>
  <c r="U39" i="7"/>
  <c r="S39" i="7"/>
  <c r="R39" i="7"/>
  <c r="Q39" i="7"/>
  <c r="P39" i="7"/>
  <c r="E39" i="7"/>
  <c r="T39" i="7" s="1"/>
  <c r="U38" i="7"/>
  <c r="T38" i="7"/>
  <c r="S38" i="7"/>
  <c r="R38" i="7"/>
  <c r="Q38" i="7"/>
  <c r="P38" i="7"/>
  <c r="E38" i="7"/>
  <c r="S37" i="7"/>
  <c r="R37" i="7"/>
  <c r="Q37" i="7"/>
  <c r="P37" i="7"/>
  <c r="E37" i="7"/>
  <c r="U37" i="7" s="1"/>
  <c r="U36" i="7"/>
  <c r="T36" i="7"/>
  <c r="S36" i="7"/>
  <c r="R36" i="7"/>
  <c r="Q36" i="7"/>
  <c r="P36" i="7"/>
  <c r="E36" i="7"/>
  <c r="S35" i="7"/>
  <c r="R35" i="7"/>
  <c r="Q35" i="7"/>
  <c r="P35" i="7"/>
  <c r="E35" i="7"/>
  <c r="U35" i="7" s="1"/>
  <c r="V33" i="7"/>
  <c r="O33" i="7"/>
  <c r="N33" i="7"/>
  <c r="R33" i="7" s="1"/>
  <c r="M33" i="7"/>
  <c r="S33" i="7" s="1"/>
  <c r="L33" i="7"/>
  <c r="K33" i="7"/>
  <c r="J33" i="7"/>
  <c r="I33" i="7"/>
  <c r="Q33" i="7" s="1"/>
  <c r="H33" i="7"/>
  <c r="G33" i="7"/>
  <c r="F33" i="7"/>
  <c r="C33" i="7"/>
  <c r="B33" i="7"/>
  <c r="E33" i="7" s="1"/>
  <c r="S32" i="7"/>
  <c r="R32" i="7"/>
  <c r="Q32" i="7"/>
  <c r="P32" i="7"/>
  <c r="E32" i="7"/>
  <c r="V30" i="7"/>
  <c r="S30" i="7"/>
  <c r="R30" i="7"/>
  <c r="O30" i="7"/>
  <c r="N30" i="7"/>
  <c r="M30" i="7"/>
  <c r="L30" i="7"/>
  <c r="K30" i="7"/>
  <c r="J30" i="7"/>
  <c r="I30" i="7"/>
  <c r="H30" i="7"/>
  <c r="G30" i="7"/>
  <c r="F30" i="7"/>
  <c r="C30" i="7"/>
  <c r="B30" i="7"/>
  <c r="E30" i="7" s="1"/>
  <c r="S29" i="7"/>
  <c r="R29" i="7"/>
  <c r="Q29" i="7"/>
  <c r="P29" i="7"/>
  <c r="E29" i="7"/>
  <c r="T29" i="7" s="1"/>
  <c r="S28" i="7"/>
  <c r="R28" i="7"/>
  <c r="Q28" i="7"/>
  <c r="P28" i="7"/>
  <c r="E28" i="7"/>
  <c r="U28" i="7" s="1"/>
  <c r="T27" i="7"/>
  <c r="S27" i="7"/>
  <c r="R27" i="7"/>
  <c r="Q27" i="7"/>
  <c r="P27" i="7"/>
  <c r="E27" i="7"/>
  <c r="U27" i="7" s="1"/>
  <c r="S26" i="7"/>
  <c r="R26" i="7"/>
  <c r="Q26" i="7"/>
  <c r="P26" i="7"/>
  <c r="E26" i="7"/>
  <c r="U26" i="7" s="1"/>
  <c r="V24" i="7"/>
  <c r="O24" i="7"/>
  <c r="N24" i="7"/>
  <c r="M24" i="7"/>
  <c r="S24" i="7" s="1"/>
  <c r="L24" i="7"/>
  <c r="R24" i="7" s="1"/>
  <c r="K24" i="7"/>
  <c r="J24" i="7"/>
  <c r="I24" i="7"/>
  <c r="H24" i="7"/>
  <c r="G24" i="7"/>
  <c r="F24" i="7"/>
  <c r="C24" i="7"/>
  <c r="B24" i="7"/>
  <c r="E24" i="7" s="1"/>
  <c r="S23" i="7"/>
  <c r="R23" i="7"/>
  <c r="Q23" i="7"/>
  <c r="P23" i="7"/>
  <c r="E23" i="7"/>
  <c r="U23" i="7" s="1"/>
  <c r="S22" i="7"/>
  <c r="R22" i="7"/>
  <c r="Q22" i="7"/>
  <c r="P22" i="7"/>
  <c r="E22" i="7"/>
  <c r="U22" i="7" s="1"/>
  <c r="S21" i="7"/>
  <c r="R21" i="7"/>
  <c r="Q21" i="7"/>
  <c r="P21" i="7"/>
  <c r="E21" i="7"/>
  <c r="U21" i="7" s="1"/>
  <c r="S20" i="7"/>
  <c r="R20" i="7"/>
  <c r="Q20" i="7"/>
  <c r="P20" i="7"/>
  <c r="E20" i="7"/>
  <c r="U19" i="7"/>
  <c r="T19" i="7"/>
  <c r="S19" i="7"/>
  <c r="R19" i="7"/>
  <c r="Q19" i="7"/>
  <c r="P19" i="7"/>
  <c r="E19" i="7"/>
  <c r="S18" i="7"/>
  <c r="R18" i="7"/>
  <c r="Q18" i="7"/>
  <c r="P18" i="7"/>
  <c r="E18" i="7"/>
  <c r="U18" i="7" s="1"/>
  <c r="U17" i="7"/>
  <c r="T17" i="7"/>
  <c r="S17" i="7"/>
  <c r="R17" i="7"/>
  <c r="Q17" i="7"/>
  <c r="P17" i="7"/>
  <c r="E17" i="7"/>
  <c r="V15" i="7"/>
  <c r="O15" i="7"/>
  <c r="N15" i="7"/>
  <c r="M15" i="7"/>
  <c r="L15" i="7"/>
  <c r="R15" i="7" s="1"/>
  <c r="K15" i="7"/>
  <c r="J15" i="7"/>
  <c r="I15" i="7"/>
  <c r="H15" i="7"/>
  <c r="G15" i="7"/>
  <c r="F15" i="7"/>
  <c r="C15" i="7"/>
  <c r="B15" i="7"/>
  <c r="E15" i="7" s="1"/>
  <c r="S14" i="7"/>
  <c r="R14" i="7"/>
  <c r="Q14" i="7"/>
  <c r="P14" i="7"/>
  <c r="E14" i="7"/>
  <c r="U14" i="7" s="1"/>
  <c r="U13" i="7"/>
  <c r="S13" i="7"/>
  <c r="R13" i="7"/>
  <c r="Q13" i="7"/>
  <c r="P13" i="7"/>
  <c r="E13" i="7"/>
  <c r="T13" i="7" s="1"/>
  <c r="U12" i="7"/>
  <c r="T12" i="7"/>
  <c r="S12" i="7"/>
  <c r="R12" i="7"/>
  <c r="Q12" i="7"/>
  <c r="P12" i="7"/>
  <c r="E12" i="7"/>
  <c r="S11" i="7"/>
  <c r="R11" i="7"/>
  <c r="Q11" i="7"/>
  <c r="P11" i="7"/>
  <c r="E11" i="7"/>
  <c r="U11" i="7" s="1"/>
  <c r="S10" i="7"/>
  <c r="R10" i="7"/>
  <c r="Q10" i="7"/>
  <c r="P10" i="7"/>
  <c r="E10" i="7"/>
  <c r="U10" i="7" s="1"/>
  <c r="S9" i="7"/>
  <c r="R9" i="7"/>
  <c r="Q9" i="7"/>
  <c r="P9" i="7"/>
  <c r="E9" i="7"/>
  <c r="S94" i="6"/>
  <c r="R94" i="6"/>
  <c r="Q94" i="6"/>
  <c r="P94" i="6"/>
  <c r="E94" i="6"/>
  <c r="U94" i="6" s="1"/>
  <c r="S93" i="6"/>
  <c r="R93" i="6"/>
  <c r="Q93" i="6"/>
  <c r="P93" i="6"/>
  <c r="E93" i="6"/>
  <c r="U93" i="6" s="1"/>
  <c r="S92" i="6"/>
  <c r="R92" i="6"/>
  <c r="Q92" i="6"/>
  <c r="P92" i="6"/>
  <c r="E92" i="6"/>
  <c r="U92" i="6" s="1"/>
  <c r="U91" i="6"/>
  <c r="S91" i="6"/>
  <c r="R91" i="6"/>
  <c r="Q91" i="6"/>
  <c r="P91" i="6"/>
  <c r="E91" i="6"/>
  <c r="T91" i="6" s="1"/>
  <c r="U90" i="6"/>
  <c r="T90" i="6"/>
  <c r="S90" i="6"/>
  <c r="R90" i="6"/>
  <c r="Q90" i="6"/>
  <c r="P90" i="6"/>
  <c r="E90" i="6"/>
  <c r="S89" i="6"/>
  <c r="R89" i="6"/>
  <c r="Q89" i="6"/>
  <c r="P89" i="6"/>
  <c r="E89" i="6"/>
  <c r="U89" i="6" s="1"/>
  <c r="S88" i="6"/>
  <c r="R88" i="6"/>
  <c r="Q88" i="6"/>
  <c r="P88" i="6"/>
  <c r="E88" i="6"/>
  <c r="U88" i="6" s="1"/>
  <c r="S87" i="6"/>
  <c r="R87" i="6"/>
  <c r="Q87" i="6"/>
  <c r="P87" i="6"/>
  <c r="E87" i="6"/>
  <c r="U87" i="6" s="1"/>
  <c r="V73" i="6"/>
  <c r="O73" i="6"/>
  <c r="N73" i="6"/>
  <c r="M73" i="6"/>
  <c r="L73" i="6"/>
  <c r="K73" i="6"/>
  <c r="J73" i="6"/>
  <c r="I73" i="6"/>
  <c r="H73" i="6"/>
  <c r="G73" i="6"/>
  <c r="F73" i="6"/>
  <c r="E73" i="6"/>
  <c r="C73" i="6"/>
  <c r="B73" i="6"/>
  <c r="V72" i="6"/>
  <c r="O72" i="6"/>
  <c r="N72" i="6"/>
  <c r="M72" i="6"/>
  <c r="S72" i="6" s="1"/>
  <c r="L72" i="6"/>
  <c r="R72" i="6" s="1"/>
  <c r="K72" i="6"/>
  <c r="J72" i="6"/>
  <c r="I72" i="6"/>
  <c r="H72" i="6"/>
  <c r="G72" i="6"/>
  <c r="F72" i="6"/>
  <c r="C72" i="6"/>
  <c r="E72" i="6" s="1"/>
  <c r="B72" i="6"/>
  <c r="V71" i="6"/>
  <c r="O71" i="6"/>
  <c r="N71" i="6"/>
  <c r="M71" i="6"/>
  <c r="S71" i="6" s="1"/>
  <c r="L71" i="6"/>
  <c r="R71" i="6" s="1"/>
  <c r="K71" i="6"/>
  <c r="J71" i="6"/>
  <c r="I71" i="6"/>
  <c r="H71" i="6"/>
  <c r="G71" i="6"/>
  <c r="F71" i="6"/>
  <c r="C71" i="6"/>
  <c r="B71" i="6"/>
  <c r="E71" i="6" s="1"/>
  <c r="S70" i="6"/>
  <c r="R70" i="6"/>
  <c r="Q70" i="6"/>
  <c r="P70" i="6"/>
  <c r="E70" i="6"/>
  <c r="U70" i="6" s="1"/>
  <c r="U69" i="6"/>
  <c r="S69" i="6"/>
  <c r="R69" i="6"/>
  <c r="Q69" i="6"/>
  <c r="P69" i="6"/>
  <c r="E69" i="6"/>
  <c r="T69" i="6" s="1"/>
  <c r="V67" i="6"/>
  <c r="R67" i="6"/>
  <c r="O67" i="6"/>
  <c r="N67" i="6"/>
  <c r="M67" i="6"/>
  <c r="L67" i="6"/>
  <c r="K67" i="6"/>
  <c r="J67" i="6"/>
  <c r="I67" i="6"/>
  <c r="H67" i="6"/>
  <c r="G67" i="6"/>
  <c r="F67" i="6"/>
  <c r="C67" i="6"/>
  <c r="B67" i="6"/>
  <c r="V66" i="6"/>
  <c r="O66" i="6"/>
  <c r="N66" i="6"/>
  <c r="M66" i="6"/>
  <c r="S66" i="6" s="1"/>
  <c r="L66" i="6"/>
  <c r="R66" i="6" s="1"/>
  <c r="K66" i="6"/>
  <c r="J66" i="6"/>
  <c r="I66" i="6"/>
  <c r="H66" i="6"/>
  <c r="G66" i="6"/>
  <c r="F66" i="6"/>
  <c r="C66" i="6"/>
  <c r="B66" i="6"/>
  <c r="S65" i="6"/>
  <c r="R65" i="6"/>
  <c r="Q65" i="6"/>
  <c r="P65" i="6"/>
  <c r="E65" i="6"/>
  <c r="U65" i="6" s="1"/>
  <c r="U64" i="6"/>
  <c r="T64" i="6"/>
  <c r="S64" i="6"/>
  <c r="R64" i="6"/>
  <c r="Q64" i="6"/>
  <c r="P64" i="6"/>
  <c r="E64" i="6"/>
  <c r="U63" i="6"/>
  <c r="T63" i="6"/>
  <c r="S63" i="6"/>
  <c r="R63" i="6"/>
  <c r="Q63" i="6"/>
  <c r="P63" i="6"/>
  <c r="E63" i="6"/>
  <c r="T62" i="6"/>
  <c r="S62" i="6"/>
  <c r="R62" i="6"/>
  <c r="Q62" i="6"/>
  <c r="P62" i="6"/>
  <c r="E62" i="6"/>
  <c r="U62" i="6" s="1"/>
  <c r="S61" i="6"/>
  <c r="R61" i="6"/>
  <c r="Q61" i="6"/>
  <c r="P61" i="6"/>
  <c r="E61" i="6"/>
  <c r="U61" i="6" s="1"/>
  <c r="V59" i="6"/>
  <c r="O59" i="6"/>
  <c r="N59" i="6"/>
  <c r="M59" i="6"/>
  <c r="S59" i="6" s="1"/>
  <c r="L59" i="6"/>
  <c r="R59" i="6" s="1"/>
  <c r="K59" i="6"/>
  <c r="J59" i="6"/>
  <c r="I59" i="6"/>
  <c r="H59" i="6"/>
  <c r="G59" i="6"/>
  <c r="F59" i="6"/>
  <c r="C59" i="6"/>
  <c r="B59" i="6"/>
  <c r="U58" i="6"/>
  <c r="T58" i="6"/>
  <c r="S58" i="6"/>
  <c r="R58" i="6"/>
  <c r="Q58" i="6"/>
  <c r="P58" i="6"/>
  <c r="E58" i="6"/>
  <c r="S57" i="6"/>
  <c r="R57" i="6"/>
  <c r="Q57" i="6"/>
  <c r="P57" i="6"/>
  <c r="E57" i="6"/>
  <c r="U57" i="6" s="1"/>
  <c r="S56" i="6"/>
  <c r="R56" i="6"/>
  <c r="Q56" i="6"/>
  <c r="P56" i="6"/>
  <c r="E56" i="6"/>
  <c r="U56" i="6" s="1"/>
  <c r="S55" i="6"/>
  <c r="R55" i="6"/>
  <c r="Q55" i="6"/>
  <c r="P55" i="6"/>
  <c r="E55" i="6"/>
  <c r="U55" i="6" s="1"/>
  <c r="V53" i="6"/>
  <c r="O53" i="6"/>
  <c r="N53" i="6"/>
  <c r="M53" i="6"/>
  <c r="S53" i="6" s="1"/>
  <c r="L53" i="6"/>
  <c r="R53" i="6" s="1"/>
  <c r="K53" i="6"/>
  <c r="J53" i="6"/>
  <c r="I53" i="6"/>
  <c r="H53" i="6"/>
  <c r="G53" i="6"/>
  <c r="F53" i="6"/>
  <c r="C53" i="6"/>
  <c r="B53" i="6"/>
  <c r="S52" i="6"/>
  <c r="R52" i="6"/>
  <c r="Q52" i="6"/>
  <c r="P52" i="6"/>
  <c r="E52" i="6"/>
  <c r="U52" i="6" s="1"/>
  <c r="S51" i="6"/>
  <c r="R51" i="6"/>
  <c r="Q51" i="6"/>
  <c r="P51" i="6"/>
  <c r="E51" i="6"/>
  <c r="U51" i="6" s="1"/>
  <c r="S50" i="6"/>
  <c r="R50" i="6"/>
  <c r="Q50" i="6"/>
  <c r="P50" i="6"/>
  <c r="E50" i="6"/>
  <c r="U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T46" i="6"/>
  <c r="S46" i="6"/>
  <c r="R46" i="6"/>
  <c r="Q46" i="6"/>
  <c r="P46" i="6"/>
  <c r="E46" i="6"/>
  <c r="U46" i="6" s="1"/>
  <c r="S45" i="6"/>
  <c r="R45" i="6"/>
  <c r="Q45" i="6"/>
  <c r="P45" i="6"/>
  <c r="E45" i="6"/>
  <c r="U45" i="6" s="1"/>
  <c r="S44" i="6"/>
  <c r="R44" i="6"/>
  <c r="Q44" i="6"/>
  <c r="P44" i="6"/>
  <c r="E44" i="6"/>
  <c r="U44" i="6" s="1"/>
  <c r="S43" i="6"/>
  <c r="R43" i="6"/>
  <c r="Q43" i="6"/>
  <c r="P43" i="6"/>
  <c r="E43" i="6"/>
  <c r="U43" i="6" s="1"/>
  <c r="S42" i="6"/>
  <c r="R42" i="6"/>
  <c r="Q42" i="6"/>
  <c r="P42" i="6"/>
  <c r="E42" i="6"/>
  <c r="U42" i="6" s="1"/>
  <c r="V40" i="6"/>
  <c r="O40" i="6"/>
  <c r="N40" i="6"/>
  <c r="M40" i="6"/>
  <c r="S40" i="6" s="1"/>
  <c r="L40" i="6"/>
  <c r="R40" i="6" s="1"/>
  <c r="K40" i="6"/>
  <c r="J40" i="6"/>
  <c r="I40" i="6"/>
  <c r="H40" i="6"/>
  <c r="G40" i="6"/>
  <c r="F40" i="6"/>
  <c r="C40" i="6"/>
  <c r="B40" i="6"/>
  <c r="E40" i="6" s="1"/>
  <c r="S39" i="6"/>
  <c r="R39" i="6"/>
  <c r="Q39" i="6"/>
  <c r="P39" i="6"/>
  <c r="E39" i="6"/>
  <c r="U39" i="6" s="1"/>
  <c r="S38" i="6"/>
  <c r="R38" i="6"/>
  <c r="Q38" i="6"/>
  <c r="P38" i="6"/>
  <c r="E38" i="6"/>
  <c r="U38" i="6" s="1"/>
  <c r="S37" i="6"/>
  <c r="R37" i="6"/>
  <c r="Q37" i="6"/>
  <c r="P37" i="6"/>
  <c r="E37" i="6"/>
  <c r="U37" i="6" s="1"/>
  <c r="U36" i="6"/>
  <c r="S36" i="6"/>
  <c r="R36" i="6"/>
  <c r="Q36" i="6"/>
  <c r="P36" i="6"/>
  <c r="E36" i="6"/>
  <c r="T36" i="6" s="1"/>
  <c r="U35" i="6"/>
  <c r="T35" i="6"/>
  <c r="S35" i="6"/>
  <c r="R35" i="6"/>
  <c r="Q35" i="6"/>
  <c r="P35" i="6"/>
  <c r="E35" i="6"/>
  <c r="V33" i="6"/>
  <c r="S33" i="6"/>
  <c r="R33" i="6"/>
  <c r="O33" i="6"/>
  <c r="N33" i="6"/>
  <c r="M33" i="6"/>
  <c r="L33" i="6"/>
  <c r="K33" i="6"/>
  <c r="J33" i="6"/>
  <c r="I33" i="6"/>
  <c r="Q33" i="6" s="1"/>
  <c r="H33" i="6"/>
  <c r="P33" i="6" s="1"/>
  <c r="G33" i="6"/>
  <c r="F33" i="6"/>
  <c r="C33" i="6"/>
  <c r="B33" i="6"/>
  <c r="E33" i="6" s="1"/>
  <c r="S32" i="6"/>
  <c r="R32" i="6"/>
  <c r="Q32" i="6"/>
  <c r="P32" i="6"/>
  <c r="E32" i="6"/>
  <c r="U32" i="6" s="1"/>
  <c r="V30" i="6"/>
  <c r="O30" i="6"/>
  <c r="N30" i="6"/>
  <c r="M30" i="6"/>
  <c r="S30" i="6" s="1"/>
  <c r="L30" i="6"/>
  <c r="R30" i="6" s="1"/>
  <c r="K30" i="6"/>
  <c r="J30" i="6"/>
  <c r="I30" i="6"/>
  <c r="H30" i="6"/>
  <c r="G30" i="6"/>
  <c r="F30" i="6"/>
  <c r="C30" i="6"/>
  <c r="B30" i="6"/>
  <c r="S29" i="6"/>
  <c r="R29" i="6"/>
  <c r="Q29" i="6"/>
  <c r="P29" i="6"/>
  <c r="E29" i="6"/>
  <c r="U29" i="6" s="1"/>
  <c r="U28" i="6"/>
  <c r="T28" i="6"/>
  <c r="S28" i="6"/>
  <c r="R28" i="6"/>
  <c r="Q28" i="6"/>
  <c r="P28" i="6"/>
  <c r="E28" i="6"/>
  <c r="T27" i="6"/>
  <c r="S27" i="6"/>
  <c r="R27" i="6"/>
  <c r="Q27" i="6"/>
  <c r="P27" i="6"/>
  <c r="E27" i="6"/>
  <c r="U27" i="6" s="1"/>
  <c r="S26" i="6"/>
  <c r="R26" i="6"/>
  <c r="Q26" i="6"/>
  <c r="P26" i="6"/>
  <c r="E26" i="6"/>
  <c r="U26" i="6" s="1"/>
  <c r="V24" i="6"/>
  <c r="O24" i="6"/>
  <c r="N24" i="6"/>
  <c r="M24" i="6"/>
  <c r="L24" i="6"/>
  <c r="R24" i="6" s="1"/>
  <c r="K24" i="6"/>
  <c r="J24" i="6"/>
  <c r="I24" i="6"/>
  <c r="H24" i="6"/>
  <c r="G24" i="6"/>
  <c r="F24" i="6"/>
  <c r="C24" i="6"/>
  <c r="B24" i="6"/>
  <c r="S23" i="6"/>
  <c r="R23" i="6"/>
  <c r="Q23" i="6"/>
  <c r="P23" i="6"/>
  <c r="E23" i="6"/>
  <c r="U23" i="6" s="1"/>
  <c r="S22" i="6"/>
  <c r="R22" i="6"/>
  <c r="Q22" i="6"/>
  <c r="P22" i="6"/>
  <c r="E22" i="6"/>
  <c r="U22" i="6" s="1"/>
  <c r="S21" i="6"/>
  <c r="R21" i="6"/>
  <c r="Q21" i="6"/>
  <c r="P21" i="6"/>
  <c r="E21" i="6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S17" i="6"/>
  <c r="R17" i="6"/>
  <c r="Q17" i="6"/>
  <c r="P17" i="6"/>
  <c r="E17" i="6"/>
  <c r="V15" i="6"/>
  <c r="O15" i="6"/>
  <c r="N15" i="6"/>
  <c r="M15" i="6"/>
  <c r="L15" i="6"/>
  <c r="K15" i="6"/>
  <c r="J15" i="6"/>
  <c r="I15" i="6"/>
  <c r="H15" i="6"/>
  <c r="G15" i="6"/>
  <c r="F15" i="6"/>
  <c r="C15" i="6"/>
  <c r="B15" i="6"/>
  <c r="S14" i="6"/>
  <c r="R14" i="6"/>
  <c r="Q14" i="6"/>
  <c r="P14" i="6"/>
  <c r="E14" i="6"/>
  <c r="U14" i="6" s="1"/>
  <c r="S13" i="6"/>
  <c r="R13" i="6"/>
  <c r="Q13" i="6"/>
  <c r="P13" i="6"/>
  <c r="E13" i="6"/>
  <c r="U13" i="6" s="1"/>
  <c r="S12" i="6"/>
  <c r="R12" i="6"/>
  <c r="Q12" i="6"/>
  <c r="P12" i="6"/>
  <c r="E12" i="6"/>
  <c r="U12" i="6" s="1"/>
  <c r="U11" i="6"/>
  <c r="S11" i="6"/>
  <c r="R11" i="6"/>
  <c r="Q11" i="6"/>
  <c r="P11" i="6"/>
  <c r="E11" i="6"/>
  <c r="T11" i="6" s="1"/>
  <c r="T10" i="6"/>
  <c r="S10" i="6"/>
  <c r="R10" i="6"/>
  <c r="Q10" i="6"/>
  <c r="P10" i="6"/>
  <c r="E10" i="6"/>
  <c r="S9" i="6"/>
  <c r="R9" i="6"/>
  <c r="Q9" i="6"/>
  <c r="P9" i="6"/>
  <c r="E9" i="6"/>
  <c r="U9" i="6" s="1"/>
  <c r="T94" i="5"/>
  <c r="S94" i="5"/>
  <c r="R94" i="5"/>
  <c r="Q94" i="5"/>
  <c r="P94" i="5"/>
  <c r="E94" i="5"/>
  <c r="U94" i="5" s="1"/>
  <c r="S93" i="5"/>
  <c r="R93" i="5"/>
  <c r="Q93" i="5"/>
  <c r="P93" i="5"/>
  <c r="E93" i="5"/>
  <c r="U93" i="5" s="1"/>
  <c r="S92" i="5"/>
  <c r="R92" i="5"/>
  <c r="Q92" i="5"/>
  <c r="P92" i="5"/>
  <c r="E92" i="5"/>
  <c r="U92" i="5" s="1"/>
  <c r="S91" i="5"/>
  <c r="R91" i="5"/>
  <c r="Q91" i="5"/>
  <c r="P91" i="5"/>
  <c r="E91" i="5"/>
  <c r="U91" i="5" s="1"/>
  <c r="S90" i="5"/>
  <c r="R90" i="5"/>
  <c r="Q90" i="5"/>
  <c r="P90" i="5"/>
  <c r="E90" i="5"/>
  <c r="U90" i="5" s="1"/>
  <c r="U89" i="5"/>
  <c r="T89" i="5"/>
  <c r="S89" i="5"/>
  <c r="R89" i="5"/>
  <c r="Q89" i="5"/>
  <c r="P89" i="5"/>
  <c r="E89" i="5"/>
  <c r="U88" i="5"/>
  <c r="T88" i="5"/>
  <c r="S88" i="5"/>
  <c r="R88" i="5"/>
  <c r="Q88" i="5"/>
  <c r="P88" i="5"/>
  <c r="E88" i="5"/>
  <c r="T87" i="5"/>
  <c r="S87" i="5"/>
  <c r="R87" i="5"/>
  <c r="Q87" i="5"/>
  <c r="P87" i="5"/>
  <c r="E87" i="5"/>
  <c r="U87" i="5" s="1"/>
  <c r="V73" i="5"/>
  <c r="O73" i="5"/>
  <c r="N73" i="5"/>
  <c r="M73" i="5"/>
  <c r="L73" i="5"/>
  <c r="K73" i="5"/>
  <c r="J73" i="5"/>
  <c r="I73" i="5"/>
  <c r="H73" i="5"/>
  <c r="G73" i="5"/>
  <c r="F73" i="5"/>
  <c r="C73" i="5"/>
  <c r="B73" i="5"/>
  <c r="V72" i="5"/>
  <c r="O72" i="5"/>
  <c r="N72" i="5"/>
  <c r="M72" i="5"/>
  <c r="S72" i="5" s="1"/>
  <c r="L72" i="5"/>
  <c r="R72" i="5" s="1"/>
  <c r="K72" i="5"/>
  <c r="J72" i="5"/>
  <c r="I72" i="5"/>
  <c r="H72" i="5"/>
  <c r="G72" i="5"/>
  <c r="F72" i="5"/>
  <c r="C72" i="5"/>
  <c r="B72" i="5"/>
  <c r="E72" i="5" s="1"/>
  <c r="V71" i="5"/>
  <c r="O71" i="5"/>
  <c r="N71" i="5"/>
  <c r="M71" i="5"/>
  <c r="S71" i="5" s="1"/>
  <c r="L71" i="5"/>
  <c r="K71" i="5"/>
  <c r="J71" i="5"/>
  <c r="I71" i="5"/>
  <c r="Q71" i="5" s="1"/>
  <c r="H71" i="5"/>
  <c r="G71" i="5"/>
  <c r="F71" i="5"/>
  <c r="C71" i="5"/>
  <c r="E71" i="5" s="1"/>
  <c r="B71" i="5"/>
  <c r="S70" i="5"/>
  <c r="R70" i="5"/>
  <c r="Q70" i="5"/>
  <c r="P70" i="5"/>
  <c r="E70" i="5"/>
  <c r="U70" i="5" s="1"/>
  <c r="S69" i="5"/>
  <c r="R69" i="5"/>
  <c r="Q69" i="5"/>
  <c r="P69" i="5"/>
  <c r="E69" i="5"/>
  <c r="V67" i="5"/>
  <c r="O67" i="5"/>
  <c r="N67" i="5"/>
  <c r="M67" i="5"/>
  <c r="L67" i="5"/>
  <c r="K67" i="5"/>
  <c r="J67" i="5"/>
  <c r="I67" i="5"/>
  <c r="H67" i="5"/>
  <c r="G67" i="5"/>
  <c r="F67" i="5"/>
  <c r="C67" i="5"/>
  <c r="B67" i="5"/>
  <c r="V66" i="5"/>
  <c r="O66" i="5"/>
  <c r="N66" i="5"/>
  <c r="M66" i="5"/>
  <c r="S66" i="5" s="1"/>
  <c r="L66" i="5"/>
  <c r="R66" i="5" s="1"/>
  <c r="K66" i="5"/>
  <c r="J66" i="5"/>
  <c r="I66" i="5"/>
  <c r="H66" i="5"/>
  <c r="G66" i="5"/>
  <c r="F66" i="5"/>
  <c r="E66" i="5"/>
  <c r="C66" i="5"/>
  <c r="B66" i="5"/>
  <c r="S65" i="5"/>
  <c r="R65" i="5"/>
  <c r="Q65" i="5"/>
  <c r="P65" i="5"/>
  <c r="E65" i="5"/>
  <c r="U65" i="5" s="1"/>
  <c r="S64" i="5"/>
  <c r="R64" i="5"/>
  <c r="Q64" i="5"/>
  <c r="P64" i="5"/>
  <c r="E64" i="5"/>
  <c r="U64" i="5" s="1"/>
  <c r="S63" i="5"/>
  <c r="R63" i="5"/>
  <c r="Q63" i="5"/>
  <c r="P63" i="5"/>
  <c r="E63" i="5"/>
  <c r="U63" i="5" s="1"/>
  <c r="S62" i="5"/>
  <c r="R62" i="5"/>
  <c r="Q62" i="5"/>
  <c r="P62" i="5"/>
  <c r="E62" i="5"/>
  <c r="U62" i="5" s="1"/>
  <c r="U61" i="5"/>
  <c r="T61" i="5"/>
  <c r="S61" i="5"/>
  <c r="R61" i="5"/>
  <c r="Q61" i="5"/>
  <c r="P61" i="5"/>
  <c r="E61" i="5"/>
  <c r="V59" i="5"/>
  <c r="S59" i="5"/>
  <c r="O59" i="5"/>
  <c r="N59" i="5"/>
  <c r="M59" i="5"/>
  <c r="L59" i="5"/>
  <c r="R59" i="5" s="1"/>
  <c r="K59" i="5"/>
  <c r="J59" i="5"/>
  <c r="I59" i="5"/>
  <c r="H59" i="5"/>
  <c r="G59" i="5"/>
  <c r="F59" i="5"/>
  <c r="C59" i="5"/>
  <c r="B59" i="5"/>
  <c r="S58" i="5"/>
  <c r="R58" i="5"/>
  <c r="Q58" i="5"/>
  <c r="P58" i="5"/>
  <c r="E58" i="5"/>
  <c r="U58" i="5" s="1"/>
  <c r="S57" i="5"/>
  <c r="R57" i="5"/>
  <c r="Q57" i="5"/>
  <c r="P57" i="5"/>
  <c r="E57" i="5"/>
  <c r="T57" i="5" s="1"/>
  <c r="U56" i="5"/>
  <c r="T56" i="5"/>
  <c r="S56" i="5"/>
  <c r="R56" i="5"/>
  <c r="Q56" i="5"/>
  <c r="P56" i="5"/>
  <c r="E56" i="5"/>
  <c r="U55" i="5"/>
  <c r="T55" i="5"/>
  <c r="S55" i="5"/>
  <c r="R55" i="5"/>
  <c r="Q55" i="5"/>
  <c r="P55" i="5"/>
  <c r="E55" i="5"/>
  <c r="V53" i="5"/>
  <c r="S53" i="5"/>
  <c r="O53" i="5"/>
  <c r="N53" i="5"/>
  <c r="M53" i="5"/>
  <c r="L53" i="5"/>
  <c r="R53" i="5" s="1"/>
  <c r="K53" i="5"/>
  <c r="J53" i="5"/>
  <c r="I53" i="5"/>
  <c r="H53" i="5"/>
  <c r="G53" i="5"/>
  <c r="F53" i="5"/>
  <c r="C53" i="5"/>
  <c r="B53" i="5"/>
  <c r="E53" i="5" s="1"/>
  <c r="U52" i="5"/>
  <c r="T52" i="5"/>
  <c r="S52" i="5"/>
  <c r="R52" i="5"/>
  <c r="Q52" i="5"/>
  <c r="P52" i="5"/>
  <c r="E52" i="5"/>
  <c r="T51" i="5"/>
  <c r="S51" i="5"/>
  <c r="R51" i="5"/>
  <c r="Q51" i="5"/>
  <c r="P51" i="5"/>
  <c r="E51" i="5"/>
  <c r="U51" i="5" s="1"/>
  <c r="S50" i="5"/>
  <c r="R50" i="5"/>
  <c r="Q50" i="5"/>
  <c r="P50" i="5"/>
  <c r="E50" i="5"/>
  <c r="U50" i="5" s="1"/>
  <c r="T49" i="5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U46" i="5" s="1"/>
  <c r="T45" i="5"/>
  <c r="S45" i="5"/>
  <c r="R45" i="5"/>
  <c r="Q45" i="5"/>
  <c r="P45" i="5"/>
  <c r="E45" i="5"/>
  <c r="U45" i="5" s="1"/>
  <c r="S44" i="5"/>
  <c r="R44" i="5"/>
  <c r="Q44" i="5"/>
  <c r="P44" i="5"/>
  <c r="E44" i="5"/>
  <c r="U44" i="5" s="1"/>
  <c r="U43" i="5"/>
  <c r="T43" i="5"/>
  <c r="S43" i="5"/>
  <c r="R43" i="5"/>
  <c r="Q43" i="5"/>
  <c r="P43" i="5"/>
  <c r="E43" i="5"/>
  <c r="T42" i="5"/>
  <c r="S42" i="5"/>
  <c r="R42" i="5"/>
  <c r="Q42" i="5"/>
  <c r="P42" i="5"/>
  <c r="E42" i="5"/>
  <c r="U42" i="5" s="1"/>
  <c r="V40" i="5"/>
  <c r="O40" i="5"/>
  <c r="S40" i="5" s="1"/>
  <c r="N40" i="5"/>
  <c r="M40" i="5"/>
  <c r="L40" i="5"/>
  <c r="R40" i="5" s="1"/>
  <c r="K40" i="5"/>
  <c r="J40" i="5"/>
  <c r="I40" i="5"/>
  <c r="H40" i="5"/>
  <c r="G40" i="5"/>
  <c r="F40" i="5"/>
  <c r="C40" i="5"/>
  <c r="B40" i="5"/>
  <c r="E40" i="5" s="1"/>
  <c r="U39" i="5"/>
  <c r="T39" i="5"/>
  <c r="S39" i="5"/>
  <c r="R39" i="5"/>
  <c r="Q39" i="5"/>
  <c r="P39" i="5"/>
  <c r="E39" i="5"/>
  <c r="U38" i="5"/>
  <c r="T38" i="5"/>
  <c r="S38" i="5"/>
  <c r="R38" i="5"/>
  <c r="Q38" i="5"/>
  <c r="P38" i="5"/>
  <c r="E38" i="5"/>
  <c r="S37" i="5"/>
  <c r="R37" i="5"/>
  <c r="Q37" i="5"/>
  <c r="P37" i="5"/>
  <c r="E37" i="5"/>
  <c r="U37" i="5" s="1"/>
  <c r="S36" i="5"/>
  <c r="R36" i="5"/>
  <c r="Q36" i="5"/>
  <c r="P36" i="5"/>
  <c r="E36" i="5"/>
  <c r="U36" i="5" s="1"/>
  <c r="S35" i="5"/>
  <c r="R35" i="5"/>
  <c r="Q35" i="5"/>
  <c r="P35" i="5"/>
  <c r="E35" i="5"/>
  <c r="V33" i="5"/>
  <c r="O33" i="5"/>
  <c r="N33" i="5"/>
  <c r="M33" i="5"/>
  <c r="L33" i="5"/>
  <c r="K33" i="5"/>
  <c r="J33" i="5"/>
  <c r="I33" i="5"/>
  <c r="H33" i="5"/>
  <c r="G33" i="5"/>
  <c r="F33" i="5"/>
  <c r="E33" i="5"/>
  <c r="C33" i="5"/>
  <c r="B33" i="5"/>
  <c r="S32" i="5"/>
  <c r="R32" i="5"/>
  <c r="Q32" i="5"/>
  <c r="P32" i="5"/>
  <c r="E32" i="5"/>
  <c r="U32" i="5" s="1"/>
  <c r="V30" i="5"/>
  <c r="O30" i="5"/>
  <c r="N30" i="5"/>
  <c r="M30" i="5"/>
  <c r="S30" i="5" s="1"/>
  <c r="L30" i="5"/>
  <c r="R30" i="5" s="1"/>
  <c r="K30" i="5"/>
  <c r="J30" i="5"/>
  <c r="I30" i="5"/>
  <c r="Q30" i="5" s="1"/>
  <c r="H30" i="5"/>
  <c r="G30" i="5"/>
  <c r="F30" i="5"/>
  <c r="E30" i="5"/>
  <c r="C30" i="5"/>
  <c r="B30" i="5"/>
  <c r="T29" i="5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Q27" i="5"/>
  <c r="P27" i="5"/>
  <c r="E27" i="5"/>
  <c r="U27" i="5" s="1"/>
  <c r="S26" i="5"/>
  <c r="R26" i="5"/>
  <c r="Q26" i="5"/>
  <c r="P26" i="5"/>
  <c r="E26" i="5"/>
  <c r="U26" i="5" s="1"/>
  <c r="V24" i="5"/>
  <c r="O24" i="5"/>
  <c r="N24" i="5"/>
  <c r="M24" i="5"/>
  <c r="S24" i="5" s="1"/>
  <c r="L24" i="5"/>
  <c r="R24" i="5" s="1"/>
  <c r="K24" i="5"/>
  <c r="J24" i="5"/>
  <c r="I24" i="5"/>
  <c r="H24" i="5"/>
  <c r="G24" i="5"/>
  <c r="F24" i="5"/>
  <c r="C24" i="5"/>
  <c r="B24" i="5"/>
  <c r="S23" i="5"/>
  <c r="R23" i="5"/>
  <c r="Q23" i="5"/>
  <c r="P23" i="5"/>
  <c r="E23" i="5"/>
  <c r="U23" i="5" s="1"/>
  <c r="S22" i="5"/>
  <c r="R22" i="5"/>
  <c r="Q22" i="5"/>
  <c r="P22" i="5"/>
  <c r="E22" i="5"/>
  <c r="U22" i="5" s="1"/>
  <c r="S21" i="5"/>
  <c r="R21" i="5"/>
  <c r="Q21" i="5"/>
  <c r="P21" i="5"/>
  <c r="T21" i="5" s="1"/>
  <c r="E21" i="5"/>
  <c r="U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U18" i="5"/>
  <c r="T18" i="5"/>
  <c r="S18" i="5"/>
  <c r="R18" i="5"/>
  <c r="Q18" i="5"/>
  <c r="P18" i="5"/>
  <c r="E18" i="5"/>
  <c r="T17" i="5"/>
  <c r="S17" i="5"/>
  <c r="R17" i="5"/>
  <c r="Q17" i="5"/>
  <c r="P17" i="5"/>
  <c r="E17" i="5"/>
  <c r="U17" i="5" s="1"/>
  <c r="V15" i="5"/>
  <c r="O15" i="5"/>
  <c r="N15" i="5"/>
  <c r="M15" i="5"/>
  <c r="L15" i="5"/>
  <c r="R15" i="5" s="1"/>
  <c r="K15" i="5"/>
  <c r="J15" i="5"/>
  <c r="I15" i="5"/>
  <c r="H15" i="5"/>
  <c r="G15" i="5"/>
  <c r="F15" i="5"/>
  <c r="E15" i="5"/>
  <c r="C15" i="5"/>
  <c r="B15" i="5"/>
  <c r="U14" i="5"/>
  <c r="T14" i="5"/>
  <c r="S14" i="5"/>
  <c r="R14" i="5"/>
  <c r="Q14" i="5"/>
  <c r="P14" i="5"/>
  <c r="E14" i="5"/>
  <c r="S13" i="5"/>
  <c r="R13" i="5"/>
  <c r="Q13" i="5"/>
  <c r="P13" i="5"/>
  <c r="E13" i="5"/>
  <c r="U13" i="5" s="1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U10" i="5" s="1"/>
  <c r="U9" i="5"/>
  <c r="T9" i="5"/>
  <c r="S9" i="5"/>
  <c r="R9" i="5"/>
  <c r="Q9" i="5"/>
  <c r="P9" i="5"/>
  <c r="E9" i="5"/>
  <c r="U94" i="4"/>
  <c r="T94" i="4"/>
  <c r="S94" i="4"/>
  <c r="R94" i="4"/>
  <c r="Q94" i="4"/>
  <c r="P94" i="4"/>
  <c r="E94" i="4"/>
  <c r="T93" i="4"/>
  <c r="S93" i="4"/>
  <c r="R93" i="4"/>
  <c r="Q93" i="4"/>
  <c r="P93" i="4"/>
  <c r="E93" i="4"/>
  <c r="U93" i="4" s="1"/>
  <c r="S92" i="4"/>
  <c r="R92" i="4"/>
  <c r="Q92" i="4"/>
  <c r="P92" i="4"/>
  <c r="E92" i="4"/>
  <c r="U92" i="4" s="1"/>
  <c r="T91" i="4"/>
  <c r="S91" i="4"/>
  <c r="R91" i="4"/>
  <c r="Q91" i="4"/>
  <c r="P91" i="4"/>
  <c r="E91" i="4"/>
  <c r="U91" i="4" s="1"/>
  <c r="S90" i="4"/>
  <c r="R90" i="4"/>
  <c r="Q90" i="4"/>
  <c r="P90" i="4"/>
  <c r="E90" i="4"/>
  <c r="U90" i="4" s="1"/>
  <c r="S89" i="4"/>
  <c r="R89" i="4"/>
  <c r="Q89" i="4"/>
  <c r="P89" i="4"/>
  <c r="E89" i="4"/>
  <c r="U89" i="4" s="1"/>
  <c r="S88" i="4"/>
  <c r="R88" i="4"/>
  <c r="Q88" i="4"/>
  <c r="P88" i="4"/>
  <c r="E88" i="4"/>
  <c r="U88" i="4" s="1"/>
  <c r="S87" i="4"/>
  <c r="R87" i="4"/>
  <c r="Q87" i="4"/>
  <c r="P87" i="4"/>
  <c r="E87" i="4"/>
  <c r="U87" i="4" s="1"/>
  <c r="V73" i="4"/>
  <c r="O73" i="4"/>
  <c r="S73" i="4" s="1"/>
  <c r="N73" i="4"/>
  <c r="M73" i="4"/>
  <c r="L73" i="4"/>
  <c r="K73" i="4"/>
  <c r="J73" i="4"/>
  <c r="I73" i="4"/>
  <c r="H73" i="4"/>
  <c r="G73" i="4"/>
  <c r="F73" i="4"/>
  <c r="C73" i="4"/>
  <c r="B73" i="4"/>
  <c r="E73" i="4" s="1"/>
  <c r="V72" i="4"/>
  <c r="O72" i="4"/>
  <c r="N72" i="4"/>
  <c r="M72" i="4"/>
  <c r="S72" i="4" s="1"/>
  <c r="L72" i="4"/>
  <c r="R72" i="4" s="1"/>
  <c r="K72" i="4"/>
  <c r="J72" i="4"/>
  <c r="I72" i="4"/>
  <c r="H72" i="4"/>
  <c r="G72" i="4"/>
  <c r="F72" i="4"/>
  <c r="E72" i="4"/>
  <c r="C72" i="4"/>
  <c r="B72" i="4"/>
  <c r="V71" i="4"/>
  <c r="O71" i="4"/>
  <c r="N71" i="4"/>
  <c r="M71" i="4"/>
  <c r="S71" i="4" s="1"/>
  <c r="L71" i="4"/>
  <c r="R71" i="4" s="1"/>
  <c r="K71" i="4"/>
  <c r="J71" i="4"/>
  <c r="I71" i="4"/>
  <c r="H71" i="4"/>
  <c r="G71" i="4"/>
  <c r="F71" i="4"/>
  <c r="C71" i="4"/>
  <c r="E71" i="4" s="1"/>
  <c r="B71" i="4"/>
  <c r="S70" i="4"/>
  <c r="R70" i="4"/>
  <c r="Q70" i="4"/>
  <c r="P70" i="4"/>
  <c r="E70" i="4"/>
  <c r="U70" i="4" s="1"/>
  <c r="S69" i="4"/>
  <c r="R69" i="4"/>
  <c r="Q69" i="4"/>
  <c r="P69" i="4"/>
  <c r="T69" i="4" s="1"/>
  <c r="E69" i="4"/>
  <c r="V67" i="4"/>
  <c r="O67" i="4"/>
  <c r="N67" i="4"/>
  <c r="R67" i="4" s="1"/>
  <c r="M67" i="4"/>
  <c r="L67" i="4"/>
  <c r="K67" i="4"/>
  <c r="J67" i="4"/>
  <c r="I67" i="4"/>
  <c r="H67" i="4"/>
  <c r="G67" i="4"/>
  <c r="F67" i="4"/>
  <c r="E67" i="4"/>
  <c r="C67" i="4"/>
  <c r="B67" i="4"/>
  <c r="V66" i="4"/>
  <c r="O66" i="4"/>
  <c r="N66" i="4"/>
  <c r="M66" i="4"/>
  <c r="S66" i="4" s="1"/>
  <c r="L66" i="4"/>
  <c r="R66" i="4" s="1"/>
  <c r="K66" i="4"/>
  <c r="J66" i="4"/>
  <c r="I66" i="4"/>
  <c r="H66" i="4"/>
  <c r="G66" i="4"/>
  <c r="F66" i="4"/>
  <c r="C66" i="4"/>
  <c r="B66" i="4"/>
  <c r="T65" i="4"/>
  <c r="S65" i="4"/>
  <c r="R65" i="4"/>
  <c r="Q65" i="4"/>
  <c r="P65" i="4"/>
  <c r="E65" i="4"/>
  <c r="U65" i="4" s="1"/>
  <c r="S64" i="4"/>
  <c r="R64" i="4"/>
  <c r="Q64" i="4"/>
  <c r="P64" i="4"/>
  <c r="E64" i="4"/>
  <c r="U64" i="4" s="1"/>
  <c r="S63" i="4"/>
  <c r="R63" i="4"/>
  <c r="Q63" i="4"/>
  <c r="P63" i="4"/>
  <c r="E63" i="4"/>
  <c r="U63" i="4" s="1"/>
  <c r="T62" i="4"/>
  <c r="S62" i="4"/>
  <c r="R62" i="4"/>
  <c r="Q62" i="4"/>
  <c r="P62" i="4"/>
  <c r="E62" i="4"/>
  <c r="U62" i="4" s="1"/>
  <c r="S61" i="4"/>
  <c r="R61" i="4"/>
  <c r="Q61" i="4"/>
  <c r="P61" i="4"/>
  <c r="E61" i="4"/>
  <c r="U61" i="4" s="1"/>
  <c r="V59" i="4"/>
  <c r="O59" i="4"/>
  <c r="N59" i="4"/>
  <c r="M59" i="4"/>
  <c r="S59" i="4" s="1"/>
  <c r="L59" i="4"/>
  <c r="R59" i="4" s="1"/>
  <c r="K59" i="4"/>
  <c r="J59" i="4"/>
  <c r="I59" i="4"/>
  <c r="H59" i="4"/>
  <c r="G59" i="4"/>
  <c r="F59" i="4"/>
  <c r="C59" i="4"/>
  <c r="B59" i="4"/>
  <c r="E59" i="4" s="1"/>
  <c r="T58" i="4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Q56" i="4"/>
  <c r="P56" i="4"/>
  <c r="E56" i="4"/>
  <c r="U56" i="4" s="1"/>
  <c r="S55" i="4"/>
  <c r="R55" i="4"/>
  <c r="Q55" i="4"/>
  <c r="P55" i="4"/>
  <c r="E55" i="4"/>
  <c r="U55" i="4" s="1"/>
  <c r="V53" i="4"/>
  <c r="O53" i="4"/>
  <c r="N53" i="4"/>
  <c r="M53" i="4"/>
  <c r="S53" i="4" s="1"/>
  <c r="L53" i="4"/>
  <c r="R53" i="4" s="1"/>
  <c r="K53" i="4"/>
  <c r="J53" i="4"/>
  <c r="I53" i="4"/>
  <c r="H53" i="4"/>
  <c r="G53" i="4"/>
  <c r="F53" i="4"/>
  <c r="C53" i="4"/>
  <c r="E53" i="4" s="1"/>
  <c r="B53" i="4"/>
  <c r="S52" i="4"/>
  <c r="R52" i="4"/>
  <c r="Q52" i="4"/>
  <c r="P52" i="4"/>
  <c r="E52" i="4"/>
  <c r="U52" i="4" s="1"/>
  <c r="S51" i="4"/>
  <c r="R51" i="4"/>
  <c r="Q51" i="4"/>
  <c r="P51" i="4"/>
  <c r="E51" i="4"/>
  <c r="U51" i="4" s="1"/>
  <c r="U50" i="4"/>
  <c r="T50" i="4"/>
  <c r="S50" i="4"/>
  <c r="R50" i="4"/>
  <c r="Q50" i="4"/>
  <c r="P50" i="4"/>
  <c r="E50" i="4"/>
  <c r="T49" i="4"/>
  <c r="S49" i="4"/>
  <c r="R49" i="4"/>
  <c r="Q49" i="4"/>
  <c r="P49" i="4"/>
  <c r="E49" i="4"/>
  <c r="U49" i="4" s="1"/>
  <c r="S48" i="4"/>
  <c r="R48" i="4"/>
  <c r="Q48" i="4"/>
  <c r="P48" i="4"/>
  <c r="E48" i="4"/>
  <c r="U48" i="4" s="1"/>
  <c r="S47" i="4"/>
  <c r="R47" i="4"/>
  <c r="Q47" i="4"/>
  <c r="P47" i="4"/>
  <c r="E47" i="4"/>
  <c r="U47" i="4" s="1"/>
  <c r="S46" i="4"/>
  <c r="R46" i="4"/>
  <c r="Q46" i="4"/>
  <c r="P46" i="4"/>
  <c r="E46" i="4"/>
  <c r="U46" i="4" s="1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Q43" i="4"/>
  <c r="P43" i="4"/>
  <c r="E43" i="4"/>
  <c r="S42" i="4"/>
  <c r="R42" i="4"/>
  <c r="Q42" i="4"/>
  <c r="P42" i="4"/>
  <c r="E42" i="4"/>
  <c r="U42" i="4" s="1"/>
  <c r="V40" i="4"/>
  <c r="O40" i="4"/>
  <c r="N40" i="4"/>
  <c r="M40" i="4"/>
  <c r="S40" i="4" s="1"/>
  <c r="L40" i="4"/>
  <c r="R40" i="4" s="1"/>
  <c r="K40" i="4"/>
  <c r="J40" i="4"/>
  <c r="I40" i="4"/>
  <c r="H40" i="4"/>
  <c r="G40" i="4"/>
  <c r="F40" i="4"/>
  <c r="C40" i="4"/>
  <c r="B40" i="4"/>
  <c r="S39" i="4"/>
  <c r="R39" i="4"/>
  <c r="Q39" i="4"/>
  <c r="P39" i="4"/>
  <c r="E39" i="4"/>
  <c r="U39" i="4" s="1"/>
  <c r="U38" i="4"/>
  <c r="T38" i="4"/>
  <c r="S38" i="4"/>
  <c r="R38" i="4"/>
  <c r="Q38" i="4"/>
  <c r="P38" i="4"/>
  <c r="E38" i="4"/>
  <c r="T37" i="4"/>
  <c r="S37" i="4"/>
  <c r="R37" i="4"/>
  <c r="Q37" i="4"/>
  <c r="P37" i="4"/>
  <c r="E37" i="4"/>
  <c r="U37" i="4" s="1"/>
  <c r="S36" i="4"/>
  <c r="R36" i="4"/>
  <c r="Q36" i="4"/>
  <c r="P36" i="4"/>
  <c r="E36" i="4"/>
  <c r="T36" i="4" s="1"/>
  <c r="S35" i="4"/>
  <c r="R35" i="4"/>
  <c r="Q35" i="4"/>
  <c r="P35" i="4"/>
  <c r="E35" i="4"/>
  <c r="V33" i="4"/>
  <c r="O33" i="4"/>
  <c r="S33" i="4" s="1"/>
  <c r="N33" i="4"/>
  <c r="R33" i="4" s="1"/>
  <c r="M33" i="4"/>
  <c r="L33" i="4"/>
  <c r="K33" i="4"/>
  <c r="J33" i="4"/>
  <c r="I33" i="4"/>
  <c r="Q33" i="4" s="1"/>
  <c r="H33" i="4"/>
  <c r="G33" i="4"/>
  <c r="F33" i="4"/>
  <c r="C33" i="4"/>
  <c r="B33" i="4"/>
  <c r="S32" i="4"/>
  <c r="R32" i="4"/>
  <c r="Q32" i="4"/>
  <c r="P32" i="4"/>
  <c r="E32" i="4"/>
  <c r="T32" i="4" s="1"/>
  <c r="V30" i="4"/>
  <c r="O30" i="4"/>
  <c r="N30" i="4"/>
  <c r="M30" i="4"/>
  <c r="S30" i="4" s="1"/>
  <c r="L30" i="4"/>
  <c r="R30" i="4" s="1"/>
  <c r="K30" i="4"/>
  <c r="J30" i="4"/>
  <c r="I30" i="4"/>
  <c r="H30" i="4"/>
  <c r="G30" i="4"/>
  <c r="F30" i="4"/>
  <c r="C30" i="4"/>
  <c r="B30" i="4"/>
  <c r="E30" i="4" s="1"/>
  <c r="U29" i="4"/>
  <c r="T29" i="4"/>
  <c r="S29" i="4"/>
  <c r="R29" i="4"/>
  <c r="Q29" i="4"/>
  <c r="P29" i="4"/>
  <c r="E29" i="4"/>
  <c r="U28" i="4"/>
  <c r="T28" i="4"/>
  <c r="S28" i="4"/>
  <c r="R28" i="4"/>
  <c r="Q28" i="4"/>
  <c r="P28" i="4"/>
  <c r="E28" i="4"/>
  <c r="T27" i="4"/>
  <c r="S27" i="4"/>
  <c r="R27" i="4"/>
  <c r="Q27" i="4"/>
  <c r="P27" i="4"/>
  <c r="E27" i="4"/>
  <c r="U27" i="4" s="1"/>
  <c r="S26" i="4"/>
  <c r="R26" i="4"/>
  <c r="Q26" i="4"/>
  <c r="P26" i="4"/>
  <c r="E26" i="4"/>
  <c r="U26" i="4" s="1"/>
  <c r="V24" i="4"/>
  <c r="O24" i="4"/>
  <c r="N24" i="4"/>
  <c r="M24" i="4"/>
  <c r="L24" i="4"/>
  <c r="R24" i="4" s="1"/>
  <c r="K24" i="4"/>
  <c r="J24" i="4"/>
  <c r="I24" i="4"/>
  <c r="H24" i="4"/>
  <c r="G24" i="4"/>
  <c r="F24" i="4"/>
  <c r="C24" i="4"/>
  <c r="B24" i="4"/>
  <c r="E24" i="4" s="1"/>
  <c r="S23" i="4"/>
  <c r="R23" i="4"/>
  <c r="Q23" i="4"/>
  <c r="P23" i="4"/>
  <c r="E23" i="4"/>
  <c r="U23" i="4" s="1"/>
  <c r="S22" i="4"/>
  <c r="R22" i="4"/>
  <c r="Q22" i="4"/>
  <c r="P22" i="4"/>
  <c r="E22" i="4"/>
  <c r="U22" i="4" s="1"/>
  <c r="S21" i="4"/>
  <c r="R21" i="4"/>
  <c r="Q21" i="4"/>
  <c r="P21" i="4"/>
  <c r="E21" i="4"/>
  <c r="S20" i="4"/>
  <c r="R20" i="4"/>
  <c r="Q20" i="4"/>
  <c r="P20" i="4"/>
  <c r="E20" i="4"/>
  <c r="U20" i="4" s="1"/>
  <c r="S19" i="4"/>
  <c r="R19" i="4"/>
  <c r="Q19" i="4"/>
  <c r="P19" i="4"/>
  <c r="E19" i="4"/>
  <c r="U19" i="4" s="1"/>
  <c r="U18" i="4"/>
  <c r="T18" i="4"/>
  <c r="S18" i="4"/>
  <c r="R18" i="4"/>
  <c r="Q18" i="4"/>
  <c r="P18" i="4"/>
  <c r="E18" i="4"/>
  <c r="T17" i="4"/>
  <c r="S17" i="4"/>
  <c r="R17" i="4"/>
  <c r="Q17" i="4"/>
  <c r="P17" i="4"/>
  <c r="E17" i="4"/>
  <c r="U17" i="4" s="1"/>
  <c r="V15" i="4"/>
  <c r="O15" i="4"/>
  <c r="N15" i="4"/>
  <c r="M15" i="4"/>
  <c r="S15" i="4" s="1"/>
  <c r="L15" i="4"/>
  <c r="R15" i="4" s="1"/>
  <c r="K15" i="4"/>
  <c r="J15" i="4"/>
  <c r="I15" i="4"/>
  <c r="H15" i="4"/>
  <c r="G15" i="4"/>
  <c r="F15" i="4"/>
  <c r="C15" i="4"/>
  <c r="B15" i="4"/>
  <c r="E15" i="4" s="1"/>
  <c r="S14" i="4"/>
  <c r="R14" i="4"/>
  <c r="Q14" i="4"/>
  <c r="P14" i="4"/>
  <c r="E14" i="4"/>
  <c r="U14" i="4" s="1"/>
  <c r="U13" i="4"/>
  <c r="T13" i="4"/>
  <c r="S13" i="4"/>
  <c r="R13" i="4"/>
  <c r="Q13" i="4"/>
  <c r="P13" i="4"/>
  <c r="E13" i="4"/>
  <c r="U12" i="4"/>
  <c r="T12" i="4"/>
  <c r="S12" i="4"/>
  <c r="R12" i="4"/>
  <c r="Q12" i="4"/>
  <c r="P12" i="4"/>
  <c r="E12" i="4"/>
  <c r="T11" i="4"/>
  <c r="S11" i="4"/>
  <c r="R11" i="4"/>
  <c r="Q11" i="4"/>
  <c r="P11" i="4"/>
  <c r="E11" i="4"/>
  <c r="U11" i="4" s="1"/>
  <c r="S10" i="4"/>
  <c r="R10" i="4"/>
  <c r="Q10" i="4"/>
  <c r="P10" i="4"/>
  <c r="E10" i="4"/>
  <c r="S9" i="4"/>
  <c r="R9" i="4"/>
  <c r="Q9" i="4"/>
  <c r="P9" i="4"/>
  <c r="E9" i="4"/>
  <c r="U9" i="4" s="1"/>
  <c r="S94" i="3"/>
  <c r="R94" i="3"/>
  <c r="Q94" i="3"/>
  <c r="P94" i="3"/>
  <c r="E94" i="3"/>
  <c r="U94" i="3" s="1"/>
  <c r="S93" i="3"/>
  <c r="R93" i="3"/>
  <c r="Q93" i="3"/>
  <c r="P93" i="3"/>
  <c r="E93" i="3"/>
  <c r="U93" i="3" s="1"/>
  <c r="S92" i="3"/>
  <c r="R92" i="3"/>
  <c r="Q92" i="3"/>
  <c r="P92" i="3"/>
  <c r="E92" i="3"/>
  <c r="U92" i="3" s="1"/>
  <c r="U91" i="3"/>
  <c r="T91" i="3"/>
  <c r="S91" i="3"/>
  <c r="R91" i="3"/>
  <c r="Q91" i="3"/>
  <c r="P91" i="3"/>
  <c r="E91" i="3"/>
  <c r="U90" i="3"/>
  <c r="T90" i="3"/>
  <c r="S90" i="3"/>
  <c r="R90" i="3"/>
  <c r="Q90" i="3"/>
  <c r="P90" i="3"/>
  <c r="E90" i="3"/>
  <c r="T89" i="3"/>
  <c r="S89" i="3"/>
  <c r="R89" i="3"/>
  <c r="Q89" i="3"/>
  <c r="P89" i="3"/>
  <c r="E89" i="3"/>
  <c r="U89" i="3" s="1"/>
  <c r="S88" i="3"/>
  <c r="R88" i="3"/>
  <c r="Q88" i="3"/>
  <c r="P88" i="3"/>
  <c r="E88" i="3"/>
  <c r="U88" i="3" s="1"/>
  <c r="S87" i="3"/>
  <c r="R87" i="3"/>
  <c r="Q87" i="3"/>
  <c r="P87" i="3"/>
  <c r="E87" i="3"/>
  <c r="U87" i="3" s="1"/>
  <c r="V73" i="3"/>
  <c r="O73" i="3"/>
  <c r="N73" i="3"/>
  <c r="M73" i="3"/>
  <c r="L73" i="3"/>
  <c r="K73" i="3"/>
  <c r="J73" i="3"/>
  <c r="I73" i="3"/>
  <c r="H73" i="3"/>
  <c r="G73" i="3"/>
  <c r="F73" i="3"/>
  <c r="C73" i="3"/>
  <c r="B73" i="3"/>
  <c r="E73" i="3" s="1"/>
  <c r="V72" i="3"/>
  <c r="O72" i="3"/>
  <c r="N72" i="3"/>
  <c r="R72" i="3" s="1"/>
  <c r="M72" i="3"/>
  <c r="L72" i="3"/>
  <c r="K72" i="3"/>
  <c r="J72" i="3"/>
  <c r="I72" i="3"/>
  <c r="Q72" i="3" s="1"/>
  <c r="H72" i="3"/>
  <c r="G72" i="3"/>
  <c r="F72" i="3"/>
  <c r="C72" i="3"/>
  <c r="B72" i="3"/>
  <c r="V71" i="3"/>
  <c r="O71" i="3"/>
  <c r="N71" i="3"/>
  <c r="M71" i="3"/>
  <c r="S71" i="3" s="1"/>
  <c r="L71" i="3"/>
  <c r="R71" i="3" s="1"/>
  <c r="K71" i="3"/>
  <c r="J71" i="3"/>
  <c r="I71" i="3"/>
  <c r="H71" i="3"/>
  <c r="G71" i="3"/>
  <c r="F71" i="3"/>
  <c r="C71" i="3"/>
  <c r="B71" i="3"/>
  <c r="E71" i="3" s="1"/>
  <c r="S70" i="3"/>
  <c r="R70" i="3"/>
  <c r="Q70" i="3"/>
  <c r="P70" i="3"/>
  <c r="E70" i="3"/>
  <c r="U70" i="3" s="1"/>
  <c r="U69" i="3"/>
  <c r="T69" i="3"/>
  <c r="S69" i="3"/>
  <c r="R69" i="3"/>
  <c r="Q69" i="3"/>
  <c r="P69" i="3"/>
  <c r="E69" i="3"/>
  <c r="V67" i="3"/>
  <c r="O67" i="3"/>
  <c r="S67" i="3" s="1"/>
  <c r="N67" i="3"/>
  <c r="M67" i="3"/>
  <c r="L67" i="3"/>
  <c r="K67" i="3"/>
  <c r="J67" i="3"/>
  <c r="I67" i="3"/>
  <c r="H67" i="3"/>
  <c r="G67" i="3"/>
  <c r="F67" i="3"/>
  <c r="C67" i="3"/>
  <c r="B67" i="3"/>
  <c r="E67" i="3" s="1"/>
  <c r="V66" i="3"/>
  <c r="O66" i="3"/>
  <c r="N66" i="3"/>
  <c r="M66" i="3"/>
  <c r="S66" i="3" s="1"/>
  <c r="L66" i="3"/>
  <c r="R66" i="3" s="1"/>
  <c r="K66" i="3"/>
  <c r="J66" i="3"/>
  <c r="I66" i="3"/>
  <c r="H66" i="3"/>
  <c r="G66" i="3"/>
  <c r="F66" i="3"/>
  <c r="C66" i="3"/>
  <c r="B66" i="3"/>
  <c r="S65" i="3"/>
  <c r="R65" i="3"/>
  <c r="Q65" i="3"/>
  <c r="P65" i="3"/>
  <c r="E65" i="3"/>
  <c r="U65" i="3" s="1"/>
  <c r="S64" i="3"/>
  <c r="R64" i="3"/>
  <c r="Q64" i="3"/>
  <c r="P64" i="3"/>
  <c r="E64" i="3"/>
  <c r="U64" i="3" s="1"/>
  <c r="T63" i="3"/>
  <c r="S63" i="3"/>
  <c r="R63" i="3"/>
  <c r="Q63" i="3"/>
  <c r="P63" i="3"/>
  <c r="E63" i="3"/>
  <c r="U63" i="3" s="1"/>
  <c r="S62" i="3"/>
  <c r="R62" i="3"/>
  <c r="Q62" i="3"/>
  <c r="P62" i="3"/>
  <c r="E62" i="3"/>
  <c r="U62" i="3" s="1"/>
  <c r="S61" i="3"/>
  <c r="R61" i="3"/>
  <c r="Q61" i="3"/>
  <c r="P61" i="3"/>
  <c r="E61" i="3"/>
  <c r="U61" i="3" s="1"/>
  <c r="V59" i="3"/>
  <c r="O59" i="3"/>
  <c r="N59" i="3"/>
  <c r="M59" i="3"/>
  <c r="S59" i="3" s="1"/>
  <c r="L59" i="3"/>
  <c r="R59" i="3" s="1"/>
  <c r="K59" i="3"/>
  <c r="J59" i="3"/>
  <c r="I59" i="3"/>
  <c r="Q59" i="3" s="1"/>
  <c r="H59" i="3"/>
  <c r="G59" i="3"/>
  <c r="F59" i="3"/>
  <c r="C59" i="3"/>
  <c r="B59" i="3"/>
  <c r="S58" i="3"/>
  <c r="R58" i="3"/>
  <c r="Q58" i="3"/>
  <c r="P58" i="3"/>
  <c r="E58" i="3"/>
  <c r="T58" i="3" s="1"/>
  <c r="U57" i="3"/>
  <c r="S57" i="3"/>
  <c r="R57" i="3"/>
  <c r="Q57" i="3"/>
  <c r="P57" i="3"/>
  <c r="E57" i="3"/>
  <c r="T57" i="3" s="1"/>
  <c r="S56" i="3"/>
  <c r="R56" i="3"/>
  <c r="Q56" i="3"/>
  <c r="P56" i="3"/>
  <c r="E56" i="3"/>
  <c r="U56" i="3" s="1"/>
  <c r="S55" i="3"/>
  <c r="R55" i="3"/>
  <c r="Q55" i="3"/>
  <c r="P55" i="3"/>
  <c r="E55" i="3"/>
  <c r="U55" i="3" s="1"/>
  <c r="V53" i="3"/>
  <c r="O53" i="3"/>
  <c r="N53" i="3"/>
  <c r="M53" i="3"/>
  <c r="S53" i="3" s="1"/>
  <c r="L53" i="3"/>
  <c r="R53" i="3" s="1"/>
  <c r="K53" i="3"/>
  <c r="J53" i="3"/>
  <c r="I53" i="3"/>
  <c r="H53" i="3"/>
  <c r="G53" i="3"/>
  <c r="F53" i="3"/>
  <c r="C53" i="3"/>
  <c r="B53" i="3"/>
  <c r="T52" i="3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S48" i="3"/>
  <c r="R48" i="3"/>
  <c r="Q48" i="3"/>
  <c r="P48" i="3"/>
  <c r="E48" i="3"/>
  <c r="U48" i="3" s="1"/>
  <c r="S47" i="3"/>
  <c r="R47" i="3"/>
  <c r="Q47" i="3"/>
  <c r="P47" i="3"/>
  <c r="E47" i="3"/>
  <c r="T47" i="3" s="1"/>
  <c r="T46" i="3"/>
  <c r="S46" i="3"/>
  <c r="R46" i="3"/>
  <c r="Q46" i="3"/>
  <c r="P46" i="3"/>
  <c r="E46" i="3"/>
  <c r="U46" i="3" s="1"/>
  <c r="S45" i="3"/>
  <c r="R45" i="3"/>
  <c r="Q45" i="3"/>
  <c r="P45" i="3"/>
  <c r="E45" i="3"/>
  <c r="U45" i="3" s="1"/>
  <c r="S44" i="3"/>
  <c r="R44" i="3"/>
  <c r="Q44" i="3"/>
  <c r="P44" i="3"/>
  <c r="E44" i="3"/>
  <c r="U44" i="3" s="1"/>
  <c r="S43" i="3"/>
  <c r="R43" i="3"/>
  <c r="Q43" i="3"/>
  <c r="P43" i="3"/>
  <c r="E43" i="3"/>
  <c r="U43" i="3" s="1"/>
  <c r="S42" i="3"/>
  <c r="R42" i="3"/>
  <c r="Q42" i="3"/>
  <c r="P42" i="3"/>
  <c r="E42" i="3"/>
  <c r="U42" i="3" s="1"/>
  <c r="V40" i="3"/>
  <c r="O40" i="3"/>
  <c r="N40" i="3"/>
  <c r="M40" i="3"/>
  <c r="S40" i="3" s="1"/>
  <c r="L40" i="3"/>
  <c r="R40" i="3" s="1"/>
  <c r="K40" i="3"/>
  <c r="J40" i="3"/>
  <c r="I40" i="3"/>
  <c r="H40" i="3"/>
  <c r="G40" i="3"/>
  <c r="F40" i="3"/>
  <c r="C40" i="3"/>
  <c r="B40" i="3"/>
  <c r="E40" i="3" s="1"/>
  <c r="S39" i="3"/>
  <c r="R39" i="3"/>
  <c r="Q39" i="3"/>
  <c r="P39" i="3"/>
  <c r="E39" i="3"/>
  <c r="U39" i="3" s="1"/>
  <c r="S38" i="3"/>
  <c r="R38" i="3"/>
  <c r="Q38" i="3"/>
  <c r="P38" i="3"/>
  <c r="E38" i="3"/>
  <c r="U38" i="3" s="1"/>
  <c r="S37" i="3"/>
  <c r="R37" i="3"/>
  <c r="Q37" i="3"/>
  <c r="P37" i="3"/>
  <c r="E37" i="3"/>
  <c r="U37" i="3" s="1"/>
  <c r="S36" i="3"/>
  <c r="R36" i="3"/>
  <c r="Q36" i="3"/>
  <c r="P36" i="3"/>
  <c r="E36" i="3"/>
  <c r="S35" i="3"/>
  <c r="R35" i="3"/>
  <c r="Q35" i="3"/>
  <c r="U35" i="3" s="1"/>
  <c r="P35" i="3"/>
  <c r="T35" i="3" s="1"/>
  <c r="E35" i="3"/>
  <c r="V33" i="3"/>
  <c r="O33" i="3"/>
  <c r="N33" i="3"/>
  <c r="M33" i="3"/>
  <c r="S33" i="3" s="1"/>
  <c r="L33" i="3"/>
  <c r="R33" i="3" s="1"/>
  <c r="K33" i="3"/>
  <c r="J33" i="3"/>
  <c r="I33" i="3"/>
  <c r="H33" i="3"/>
  <c r="G33" i="3"/>
  <c r="F33" i="3"/>
  <c r="C33" i="3"/>
  <c r="B33" i="3"/>
  <c r="E33" i="3" s="1"/>
  <c r="S32" i="3"/>
  <c r="R32" i="3"/>
  <c r="Q32" i="3"/>
  <c r="P32" i="3"/>
  <c r="E32" i="3"/>
  <c r="V30" i="3"/>
  <c r="O30" i="3"/>
  <c r="N30" i="3"/>
  <c r="M30" i="3"/>
  <c r="S30" i="3" s="1"/>
  <c r="L30" i="3"/>
  <c r="R30" i="3" s="1"/>
  <c r="K30" i="3"/>
  <c r="J30" i="3"/>
  <c r="I30" i="3"/>
  <c r="H30" i="3"/>
  <c r="G30" i="3"/>
  <c r="F30" i="3"/>
  <c r="C30" i="3"/>
  <c r="E30" i="3" s="1"/>
  <c r="B30" i="3"/>
  <c r="S29" i="3"/>
  <c r="R29" i="3"/>
  <c r="Q29" i="3"/>
  <c r="P29" i="3"/>
  <c r="E29" i="3"/>
  <c r="U29" i="3" s="1"/>
  <c r="S28" i="3"/>
  <c r="R28" i="3"/>
  <c r="Q28" i="3"/>
  <c r="P28" i="3"/>
  <c r="E28" i="3"/>
  <c r="U28" i="3" s="1"/>
  <c r="S27" i="3"/>
  <c r="R27" i="3"/>
  <c r="Q27" i="3"/>
  <c r="P27" i="3"/>
  <c r="E27" i="3"/>
  <c r="U27" i="3" s="1"/>
  <c r="U26" i="3"/>
  <c r="T26" i="3"/>
  <c r="S26" i="3"/>
  <c r="R26" i="3"/>
  <c r="Q26" i="3"/>
  <c r="P26" i="3"/>
  <c r="E26" i="3"/>
  <c r="V24" i="3"/>
  <c r="O24" i="3"/>
  <c r="N24" i="3"/>
  <c r="M24" i="3"/>
  <c r="S24" i="3" s="1"/>
  <c r="L24" i="3"/>
  <c r="R24" i="3" s="1"/>
  <c r="K24" i="3"/>
  <c r="J24" i="3"/>
  <c r="I24" i="3"/>
  <c r="H24" i="3"/>
  <c r="G24" i="3"/>
  <c r="F24" i="3"/>
  <c r="C24" i="3"/>
  <c r="B24" i="3"/>
  <c r="S23" i="3"/>
  <c r="R23" i="3"/>
  <c r="Q23" i="3"/>
  <c r="P23" i="3"/>
  <c r="E23" i="3"/>
  <c r="U23" i="3" s="1"/>
  <c r="S22" i="3"/>
  <c r="R22" i="3"/>
  <c r="Q22" i="3"/>
  <c r="P22" i="3"/>
  <c r="E22" i="3"/>
  <c r="U22" i="3" s="1"/>
  <c r="U21" i="3"/>
  <c r="T21" i="3"/>
  <c r="S21" i="3"/>
  <c r="R21" i="3"/>
  <c r="Q21" i="3"/>
  <c r="P21" i="3"/>
  <c r="E21" i="3"/>
  <c r="S20" i="3"/>
  <c r="R20" i="3"/>
  <c r="Q20" i="3"/>
  <c r="U20" i="3" s="1"/>
  <c r="P20" i="3"/>
  <c r="E20" i="3"/>
  <c r="S19" i="3"/>
  <c r="R19" i="3"/>
  <c r="Q19" i="3"/>
  <c r="P19" i="3"/>
  <c r="E19" i="3"/>
  <c r="U19" i="3" s="1"/>
  <c r="S18" i="3"/>
  <c r="R18" i="3"/>
  <c r="Q18" i="3"/>
  <c r="P18" i="3"/>
  <c r="E18" i="3"/>
  <c r="U18" i="3" s="1"/>
  <c r="S17" i="3"/>
  <c r="R17" i="3"/>
  <c r="Q17" i="3"/>
  <c r="P17" i="3"/>
  <c r="E17" i="3"/>
  <c r="U17" i="3" s="1"/>
  <c r="V15" i="3"/>
  <c r="O15" i="3"/>
  <c r="N15" i="3"/>
  <c r="M15" i="3"/>
  <c r="L15" i="3"/>
  <c r="R15" i="3" s="1"/>
  <c r="K15" i="3"/>
  <c r="J15" i="3"/>
  <c r="I15" i="3"/>
  <c r="H15" i="3"/>
  <c r="G15" i="3"/>
  <c r="F15" i="3"/>
  <c r="C15" i="3"/>
  <c r="B15" i="3"/>
  <c r="E15" i="3" s="1"/>
  <c r="S14" i="3"/>
  <c r="R14" i="3"/>
  <c r="Q14" i="3"/>
  <c r="P14" i="3"/>
  <c r="E14" i="3"/>
  <c r="U14" i="3" s="1"/>
  <c r="S13" i="3"/>
  <c r="R13" i="3"/>
  <c r="Q13" i="3"/>
  <c r="P13" i="3"/>
  <c r="E13" i="3"/>
  <c r="U13" i="3" s="1"/>
  <c r="S12" i="3"/>
  <c r="R12" i="3"/>
  <c r="Q12" i="3"/>
  <c r="P12" i="3"/>
  <c r="E12" i="3"/>
  <c r="U12" i="3" s="1"/>
  <c r="U11" i="3"/>
  <c r="T11" i="3"/>
  <c r="S11" i="3"/>
  <c r="R11" i="3"/>
  <c r="Q11" i="3"/>
  <c r="P11" i="3"/>
  <c r="E11" i="3"/>
  <c r="U10" i="3"/>
  <c r="T10" i="3"/>
  <c r="S10" i="3"/>
  <c r="R10" i="3"/>
  <c r="Q10" i="3"/>
  <c r="P10" i="3"/>
  <c r="E10" i="3"/>
  <c r="T9" i="3"/>
  <c r="S9" i="3"/>
  <c r="R9" i="3"/>
  <c r="Q9" i="3"/>
  <c r="P9" i="3"/>
  <c r="E9" i="3"/>
  <c r="U9" i="3" s="1"/>
  <c r="S94" i="2"/>
  <c r="R94" i="2"/>
  <c r="Q94" i="2"/>
  <c r="P94" i="2"/>
  <c r="E94" i="2"/>
  <c r="U94" i="2" s="1"/>
  <c r="S93" i="2"/>
  <c r="R93" i="2"/>
  <c r="Q93" i="2"/>
  <c r="P93" i="2"/>
  <c r="E93" i="2"/>
  <c r="U93" i="2" s="1"/>
  <c r="S92" i="2"/>
  <c r="R92" i="2"/>
  <c r="Q92" i="2"/>
  <c r="P92" i="2"/>
  <c r="E92" i="2"/>
  <c r="U92" i="2" s="1"/>
  <c r="S91" i="2"/>
  <c r="R91" i="2"/>
  <c r="Q91" i="2"/>
  <c r="P91" i="2"/>
  <c r="E91" i="2"/>
  <c r="U91" i="2" s="1"/>
  <c r="S90" i="2"/>
  <c r="R90" i="2"/>
  <c r="Q90" i="2"/>
  <c r="P90" i="2"/>
  <c r="E90" i="2"/>
  <c r="U90" i="2" s="1"/>
  <c r="U89" i="2"/>
  <c r="T89" i="2"/>
  <c r="S89" i="2"/>
  <c r="R89" i="2"/>
  <c r="Q89" i="2"/>
  <c r="P89" i="2"/>
  <c r="E89" i="2"/>
  <c r="U88" i="2"/>
  <c r="T88" i="2"/>
  <c r="S88" i="2"/>
  <c r="R88" i="2"/>
  <c r="Q88" i="2"/>
  <c r="P88" i="2"/>
  <c r="E88" i="2"/>
  <c r="T87" i="2"/>
  <c r="S87" i="2"/>
  <c r="R87" i="2"/>
  <c r="Q87" i="2"/>
  <c r="P87" i="2"/>
  <c r="E87" i="2"/>
  <c r="U87" i="2" s="1"/>
  <c r="W73" i="2"/>
  <c r="V73" i="2"/>
  <c r="O73" i="2"/>
  <c r="N73" i="2"/>
  <c r="M73" i="2"/>
  <c r="L73" i="2"/>
  <c r="K73" i="2"/>
  <c r="J73" i="2"/>
  <c r="I73" i="2"/>
  <c r="H73" i="2"/>
  <c r="G73" i="2"/>
  <c r="F73" i="2"/>
  <c r="C73" i="2"/>
  <c r="B73" i="2"/>
  <c r="V72" i="2"/>
  <c r="O72" i="2"/>
  <c r="N72" i="2"/>
  <c r="M72" i="2"/>
  <c r="S72" i="2" s="1"/>
  <c r="L72" i="2"/>
  <c r="R72" i="2" s="1"/>
  <c r="K72" i="2"/>
  <c r="J72" i="2"/>
  <c r="I72" i="2"/>
  <c r="H72" i="2"/>
  <c r="G72" i="2"/>
  <c r="F72" i="2"/>
  <c r="C72" i="2"/>
  <c r="B72" i="2"/>
  <c r="V71" i="2"/>
  <c r="O71" i="2"/>
  <c r="N71" i="2"/>
  <c r="M71" i="2"/>
  <c r="S71" i="2" s="1"/>
  <c r="L71" i="2"/>
  <c r="R71" i="2" s="1"/>
  <c r="K71" i="2"/>
  <c r="J71" i="2"/>
  <c r="I71" i="2"/>
  <c r="Q71" i="2" s="1"/>
  <c r="H71" i="2"/>
  <c r="P71" i="2" s="1"/>
  <c r="G71" i="2"/>
  <c r="F71" i="2"/>
  <c r="C71" i="2"/>
  <c r="E71" i="2" s="1"/>
  <c r="B71" i="2"/>
  <c r="S70" i="2"/>
  <c r="R70" i="2"/>
  <c r="Q70" i="2"/>
  <c r="P70" i="2"/>
  <c r="E70" i="2"/>
  <c r="U70" i="2" s="1"/>
  <c r="S69" i="2"/>
  <c r="R69" i="2"/>
  <c r="Q69" i="2"/>
  <c r="P69" i="2"/>
  <c r="E69" i="2"/>
  <c r="U69" i="2" s="1"/>
  <c r="W67" i="2"/>
  <c r="V67" i="2"/>
  <c r="O67" i="2"/>
  <c r="N67" i="2"/>
  <c r="R67" i="2" s="1"/>
  <c r="M67" i="2"/>
  <c r="L67" i="2"/>
  <c r="K67" i="2"/>
  <c r="J67" i="2"/>
  <c r="I67" i="2"/>
  <c r="H67" i="2"/>
  <c r="G67" i="2"/>
  <c r="F67" i="2"/>
  <c r="C67" i="2"/>
  <c r="B67" i="2"/>
  <c r="V66" i="2"/>
  <c r="R66" i="2"/>
  <c r="O66" i="2"/>
  <c r="S66" i="2" s="1"/>
  <c r="N66" i="2"/>
  <c r="M66" i="2"/>
  <c r="L66" i="2"/>
  <c r="K66" i="2"/>
  <c r="J66" i="2"/>
  <c r="I66" i="2"/>
  <c r="H66" i="2"/>
  <c r="P66" i="2" s="1"/>
  <c r="G66" i="2"/>
  <c r="F66" i="2"/>
  <c r="C66" i="2"/>
  <c r="B66" i="2"/>
  <c r="E66" i="2" s="1"/>
  <c r="S65" i="2"/>
  <c r="R65" i="2"/>
  <c r="Q65" i="2"/>
  <c r="U65" i="2" s="1"/>
  <c r="P65" i="2"/>
  <c r="T65" i="2" s="1"/>
  <c r="E65" i="2"/>
  <c r="S64" i="2"/>
  <c r="R64" i="2"/>
  <c r="Q64" i="2"/>
  <c r="P64" i="2"/>
  <c r="E64" i="2"/>
  <c r="U64" i="2" s="1"/>
  <c r="S63" i="2"/>
  <c r="R63" i="2"/>
  <c r="Q63" i="2"/>
  <c r="P63" i="2"/>
  <c r="E63" i="2"/>
  <c r="U63" i="2" s="1"/>
  <c r="S62" i="2"/>
  <c r="R62" i="2"/>
  <c r="Q62" i="2"/>
  <c r="P62" i="2"/>
  <c r="E62" i="2"/>
  <c r="U62" i="2" s="1"/>
  <c r="S61" i="2"/>
  <c r="R61" i="2"/>
  <c r="Q61" i="2"/>
  <c r="P61" i="2"/>
  <c r="E61" i="2"/>
  <c r="U61" i="2" s="1"/>
  <c r="V59" i="2"/>
  <c r="O59" i="2"/>
  <c r="N59" i="2"/>
  <c r="M59" i="2"/>
  <c r="S59" i="2" s="1"/>
  <c r="L59" i="2"/>
  <c r="R59" i="2" s="1"/>
  <c r="K59" i="2"/>
  <c r="J59" i="2"/>
  <c r="I59" i="2"/>
  <c r="H59" i="2"/>
  <c r="G59" i="2"/>
  <c r="F59" i="2"/>
  <c r="C59" i="2"/>
  <c r="B59" i="2"/>
  <c r="E59" i="2" s="1"/>
  <c r="S58" i="2"/>
  <c r="R58" i="2"/>
  <c r="Q58" i="2"/>
  <c r="P58" i="2"/>
  <c r="E58" i="2"/>
  <c r="U58" i="2" s="1"/>
  <c r="S57" i="2"/>
  <c r="R57" i="2"/>
  <c r="Q57" i="2"/>
  <c r="P57" i="2"/>
  <c r="E57" i="2"/>
  <c r="U57" i="2" s="1"/>
  <c r="S56" i="2"/>
  <c r="R56" i="2"/>
  <c r="Q56" i="2"/>
  <c r="P56" i="2"/>
  <c r="E56" i="2"/>
  <c r="U56" i="2" s="1"/>
  <c r="S55" i="2"/>
  <c r="R55" i="2"/>
  <c r="Q55" i="2"/>
  <c r="P55" i="2"/>
  <c r="E55" i="2"/>
  <c r="U55" i="2" s="1"/>
  <c r="V53" i="2"/>
  <c r="O53" i="2"/>
  <c r="N53" i="2"/>
  <c r="M53" i="2"/>
  <c r="S53" i="2" s="1"/>
  <c r="L53" i="2"/>
  <c r="R53" i="2" s="1"/>
  <c r="K53" i="2"/>
  <c r="J53" i="2"/>
  <c r="I53" i="2"/>
  <c r="H53" i="2"/>
  <c r="G53" i="2"/>
  <c r="F53" i="2"/>
  <c r="C53" i="2"/>
  <c r="B53" i="2"/>
  <c r="S52" i="2"/>
  <c r="R52" i="2"/>
  <c r="Q52" i="2"/>
  <c r="P52" i="2"/>
  <c r="E52" i="2"/>
  <c r="U52" i="2" s="1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U47" i="2" s="1"/>
  <c r="S46" i="2"/>
  <c r="R46" i="2"/>
  <c r="Q46" i="2"/>
  <c r="P46" i="2"/>
  <c r="E46" i="2"/>
  <c r="U46" i="2" s="1"/>
  <c r="S45" i="2"/>
  <c r="R45" i="2"/>
  <c r="Q45" i="2"/>
  <c r="P45" i="2"/>
  <c r="E45" i="2"/>
  <c r="U45" i="2" s="1"/>
  <c r="S44" i="2"/>
  <c r="R44" i="2"/>
  <c r="Q44" i="2"/>
  <c r="P44" i="2"/>
  <c r="E44" i="2"/>
  <c r="U44" i="2" s="1"/>
  <c r="S43" i="2"/>
  <c r="R43" i="2"/>
  <c r="Q43" i="2"/>
  <c r="P43" i="2"/>
  <c r="E43" i="2"/>
  <c r="S42" i="2"/>
  <c r="R42" i="2"/>
  <c r="Q42" i="2"/>
  <c r="P42" i="2"/>
  <c r="E42" i="2"/>
  <c r="U42" i="2" s="1"/>
  <c r="V40" i="2"/>
  <c r="S40" i="2"/>
  <c r="O40" i="2"/>
  <c r="N40" i="2"/>
  <c r="M40" i="2"/>
  <c r="L40" i="2"/>
  <c r="R40" i="2" s="1"/>
  <c r="K40" i="2"/>
  <c r="J40" i="2"/>
  <c r="I40" i="2"/>
  <c r="Q40" i="2" s="1"/>
  <c r="H40" i="2"/>
  <c r="G40" i="2"/>
  <c r="F40" i="2"/>
  <c r="C40" i="2"/>
  <c r="B40" i="2"/>
  <c r="S39" i="2"/>
  <c r="R39" i="2"/>
  <c r="Q39" i="2"/>
  <c r="P39" i="2"/>
  <c r="E39" i="2"/>
  <c r="U39" i="2" s="1"/>
  <c r="S38" i="2"/>
  <c r="R38" i="2"/>
  <c r="Q38" i="2"/>
  <c r="P38" i="2"/>
  <c r="E38" i="2"/>
  <c r="U38" i="2" s="1"/>
  <c r="S37" i="2"/>
  <c r="R37" i="2"/>
  <c r="Q37" i="2"/>
  <c r="P37" i="2"/>
  <c r="E37" i="2"/>
  <c r="U37" i="2" s="1"/>
  <c r="T36" i="2"/>
  <c r="S36" i="2"/>
  <c r="R36" i="2"/>
  <c r="Q36" i="2"/>
  <c r="U36" i="2" s="1"/>
  <c r="P36" i="2"/>
  <c r="E36" i="2"/>
  <c r="U35" i="2"/>
  <c r="T35" i="2"/>
  <c r="S35" i="2"/>
  <c r="R35" i="2"/>
  <c r="Q35" i="2"/>
  <c r="P35" i="2"/>
  <c r="E35" i="2"/>
  <c r="V33" i="2"/>
  <c r="R33" i="2"/>
  <c r="O33" i="2"/>
  <c r="S33" i="2" s="1"/>
  <c r="N33" i="2"/>
  <c r="M33" i="2"/>
  <c r="L33" i="2"/>
  <c r="K33" i="2"/>
  <c r="J33" i="2"/>
  <c r="I33" i="2"/>
  <c r="H33" i="2"/>
  <c r="P33" i="2" s="1"/>
  <c r="G33" i="2"/>
  <c r="F33" i="2"/>
  <c r="C33" i="2"/>
  <c r="B33" i="2"/>
  <c r="E33" i="2" s="1"/>
  <c r="S32" i="2"/>
  <c r="R32" i="2"/>
  <c r="Q32" i="2"/>
  <c r="U32" i="2" s="1"/>
  <c r="P32" i="2"/>
  <c r="E32" i="2"/>
  <c r="T32" i="2" s="1"/>
  <c r="V30" i="2"/>
  <c r="O30" i="2"/>
  <c r="S30" i="2" s="1"/>
  <c r="N30" i="2"/>
  <c r="M30" i="2"/>
  <c r="L30" i="2"/>
  <c r="R30" i="2" s="1"/>
  <c r="K30" i="2"/>
  <c r="J30" i="2"/>
  <c r="I30" i="2"/>
  <c r="H30" i="2"/>
  <c r="G30" i="2"/>
  <c r="F30" i="2"/>
  <c r="C30" i="2"/>
  <c r="B30" i="2"/>
  <c r="E30" i="2" s="1"/>
  <c r="U29" i="2"/>
  <c r="T29" i="2"/>
  <c r="S29" i="2"/>
  <c r="R29" i="2"/>
  <c r="Q29" i="2"/>
  <c r="P29" i="2"/>
  <c r="E29" i="2"/>
  <c r="T28" i="2"/>
  <c r="S28" i="2"/>
  <c r="R28" i="2"/>
  <c r="Q28" i="2"/>
  <c r="P28" i="2"/>
  <c r="E28" i="2"/>
  <c r="S27" i="2"/>
  <c r="R27" i="2"/>
  <c r="Q27" i="2"/>
  <c r="P27" i="2"/>
  <c r="E27" i="2"/>
  <c r="U27" i="2" s="1"/>
  <c r="S26" i="2"/>
  <c r="R26" i="2"/>
  <c r="Q26" i="2"/>
  <c r="P26" i="2"/>
  <c r="E26" i="2"/>
  <c r="T26" i="2" s="1"/>
  <c r="W24" i="2"/>
  <c r="V24" i="2"/>
  <c r="O24" i="2"/>
  <c r="S24" i="2" s="1"/>
  <c r="N24" i="2"/>
  <c r="M24" i="2"/>
  <c r="L24" i="2"/>
  <c r="R24" i="2" s="1"/>
  <c r="K24" i="2"/>
  <c r="J24" i="2"/>
  <c r="I24" i="2"/>
  <c r="H24" i="2"/>
  <c r="G24" i="2"/>
  <c r="F24" i="2"/>
  <c r="C24" i="2"/>
  <c r="B24" i="2"/>
  <c r="E24" i="2" s="1"/>
  <c r="U23" i="2"/>
  <c r="T23" i="2"/>
  <c r="S23" i="2"/>
  <c r="R23" i="2"/>
  <c r="Q23" i="2"/>
  <c r="P23" i="2"/>
  <c r="E23" i="2"/>
  <c r="U22" i="2"/>
  <c r="T22" i="2"/>
  <c r="S22" i="2"/>
  <c r="R22" i="2"/>
  <c r="Q22" i="2"/>
  <c r="P22" i="2"/>
  <c r="E22" i="2"/>
  <c r="S21" i="2"/>
  <c r="R21" i="2"/>
  <c r="Q21" i="2"/>
  <c r="P21" i="2"/>
  <c r="E21" i="2"/>
  <c r="S20" i="2"/>
  <c r="R20" i="2"/>
  <c r="Q20" i="2"/>
  <c r="P20" i="2"/>
  <c r="E20" i="2"/>
  <c r="U20" i="2" s="1"/>
  <c r="S19" i="2"/>
  <c r="R19" i="2"/>
  <c r="Q19" i="2"/>
  <c r="P19" i="2"/>
  <c r="E19" i="2"/>
  <c r="U19" i="2" s="1"/>
  <c r="S18" i="2"/>
  <c r="R18" i="2"/>
  <c r="Q18" i="2"/>
  <c r="P18" i="2"/>
  <c r="E18" i="2"/>
  <c r="U18" i="2" s="1"/>
  <c r="S17" i="2"/>
  <c r="R17" i="2"/>
  <c r="Q17" i="2"/>
  <c r="P17" i="2"/>
  <c r="E17" i="2"/>
  <c r="U17" i="2" s="1"/>
  <c r="W15" i="2"/>
  <c r="V15" i="2"/>
  <c r="O15" i="2"/>
  <c r="N15" i="2"/>
  <c r="M15" i="2"/>
  <c r="L15" i="2"/>
  <c r="K15" i="2"/>
  <c r="J15" i="2"/>
  <c r="I15" i="2"/>
  <c r="H15" i="2"/>
  <c r="G15" i="2"/>
  <c r="F15" i="2"/>
  <c r="C15" i="2"/>
  <c r="E15" i="2" s="1"/>
  <c r="B15" i="2"/>
  <c r="S14" i="2"/>
  <c r="R14" i="2"/>
  <c r="Q14" i="2"/>
  <c r="P14" i="2"/>
  <c r="E14" i="2"/>
  <c r="U14" i="2" s="1"/>
  <c r="S13" i="2"/>
  <c r="R13" i="2"/>
  <c r="Q13" i="2"/>
  <c r="P13" i="2"/>
  <c r="E13" i="2"/>
  <c r="U13" i="2" s="1"/>
  <c r="S12" i="2"/>
  <c r="R12" i="2"/>
  <c r="Q12" i="2"/>
  <c r="P12" i="2"/>
  <c r="E12" i="2"/>
  <c r="U12" i="2" s="1"/>
  <c r="U11" i="2"/>
  <c r="T11" i="2"/>
  <c r="S11" i="2"/>
  <c r="R11" i="2"/>
  <c r="Q11" i="2"/>
  <c r="P11" i="2"/>
  <c r="E11" i="2"/>
  <c r="T10" i="2"/>
  <c r="S10" i="2"/>
  <c r="R10" i="2"/>
  <c r="Q10" i="2"/>
  <c r="P10" i="2"/>
  <c r="E10" i="2"/>
  <c r="S9" i="2"/>
  <c r="R9" i="2"/>
  <c r="Q9" i="2"/>
  <c r="U9" i="2" s="1"/>
  <c r="P9" i="2"/>
  <c r="T9" i="2" s="1"/>
  <c r="E9" i="2"/>
  <c r="S94" i="1"/>
  <c r="R94" i="1"/>
  <c r="Q94" i="1"/>
  <c r="P94" i="1"/>
  <c r="E94" i="1"/>
  <c r="U94" i="1" s="1"/>
  <c r="S93" i="1"/>
  <c r="R93" i="1"/>
  <c r="Q93" i="1"/>
  <c r="P93" i="1"/>
  <c r="E93" i="1"/>
  <c r="U93" i="1" s="1"/>
  <c r="S92" i="1"/>
  <c r="R92" i="1"/>
  <c r="Q92" i="1"/>
  <c r="P92" i="1"/>
  <c r="E92" i="1"/>
  <c r="U92" i="1" s="1"/>
  <c r="S91" i="1"/>
  <c r="R91" i="1"/>
  <c r="Q91" i="1"/>
  <c r="P91" i="1"/>
  <c r="E91" i="1"/>
  <c r="U91" i="1" s="1"/>
  <c r="T90" i="1"/>
  <c r="S90" i="1"/>
  <c r="R90" i="1"/>
  <c r="Q90" i="1"/>
  <c r="P90" i="1"/>
  <c r="E90" i="1"/>
  <c r="U90" i="1" s="1"/>
  <c r="S89" i="1"/>
  <c r="R89" i="1"/>
  <c r="Q89" i="1"/>
  <c r="P89" i="1"/>
  <c r="E89" i="1"/>
  <c r="U89" i="1" s="1"/>
  <c r="U88" i="1"/>
  <c r="T88" i="1"/>
  <c r="S88" i="1"/>
  <c r="R88" i="1"/>
  <c r="Q88" i="1"/>
  <c r="P88" i="1"/>
  <c r="E88" i="1"/>
  <c r="S87" i="1"/>
  <c r="R87" i="1"/>
  <c r="Q87" i="1"/>
  <c r="P87" i="1"/>
  <c r="E87" i="1"/>
  <c r="U87" i="1" s="1"/>
  <c r="W73" i="1"/>
  <c r="V73" i="1"/>
  <c r="O73" i="1"/>
  <c r="N73" i="1"/>
  <c r="M73" i="1"/>
  <c r="L73" i="1"/>
  <c r="R73" i="1" s="1"/>
  <c r="K73" i="1"/>
  <c r="J73" i="1"/>
  <c r="I73" i="1"/>
  <c r="H73" i="1"/>
  <c r="G73" i="1"/>
  <c r="F73" i="1"/>
  <c r="C73" i="1"/>
  <c r="B73" i="1"/>
  <c r="W72" i="1"/>
  <c r="V72" i="1"/>
  <c r="O72" i="1"/>
  <c r="N72" i="1"/>
  <c r="M72" i="1"/>
  <c r="S72" i="1" s="1"/>
  <c r="L72" i="1"/>
  <c r="K72" i="1"/>
  <c r="J72" i="1"/>
  <c r="I72" i="1"/>
  <c r="Q72" i="1" s="1"/>
  <c r="H72" i="1"/>
  <c r="G72" i="1"/>
  <c r="F72" i="1"/>
  <c r="C72" i="1"/>
  <c r="E72" i="1" s="1"/>
  <c r="B72" i="1"/>
  <c r="W71" i="1"/>
  <c r="V71" i="1"/>
  <c r="O71" i="1"/>
  <c r="N71" i="1"/>
  <c r="M71" i="1"/>
  <c r="L71" i="1"/>
  <c r="K71" i="1"/>
  <c r="J71" i="1"/>
  <c r="I71" i="1"/>
  <c r="Q71" i="1" s="1"/>
  <c r="H71" i="1"/>
  <c r="P71" i="1" s="1"/>
  <c r="G71" i="1"/>
  <c r="F71" i="1"/>
  <c r="E71" i="1"/>
  <c r="C71" i="1"/>
  <c r="B71" i="1"/>
  <c r="S70" i="1"/>
  <c r="R70" i="1"/>
  <c r="Q70" i="1"/>
  <c r="U70" i="1" s="1"/>
  <c r="P70" i="1"/>
  <c r="T70" i="1" s="1"/>
  <c r="E70" i="1"/>
  <c r="S69" i="1"/>
  <c r="R69" i="1"/>
  <c r="Q69" i="1"/>
  <c r="P69" i="1"/>
  <c r="E69" i="1"/>
  <c r="U69" i="1" s="1"/>
  <c r="W67" i="1"/>
  <c r="V67" i="1"/>
  <c r="O67" i="1"/>
  <c r="N67" i="1"/>
  <c r="M67" i="1"/>
  <c r="L67" i="1"/>
  <c r="K67" i="1"/>
  <c r="J67" i="1"/>
  <c r="I67" i="1"/>
  <c r="H67" i="1"/>
  <c r="G67" i="1"/>
  <c r="F67" i="1"/>
  <c r="C67" i="1"/>
  <c r="B67" i="1"/>
  <c r="V66" i="1"/>
  <c r="S66" i="1"/>
  <c r="R66" i="1"/>
  <c r="O66" i="1"/>
  <c r="N66" i="1"/>
  <c r="M66" i="1"/>
  <c r="L66" i="1"/>
  <c r="K66" i="1"/>
  <c r="J66" i="1"/>
  <c r="I66" i="1"/>
  <c r="Q66" i="1" s="1"/>
  <c r="H66" i="1"/>
  <c r="P66" i="1" s="1"/>
  <c r="G66" i="1"/>
  <c r="F66" i="1"/>
  <c r="C66" i="1"/>
  <c r="B66" i="1"/>
  <c r="S65" i="1"/>
  <c r="R65" i="1"/>
  <c r="Q65" i="1"/>
  <c r="P65" i="1"/>
  <c r="E65" i="1"/>
  <c r="U65" i="1" s="1"/>
  <c r="U64" i="1"/>
  <c r="T64" i="1"/>
  <c r="S64" i="1"/>
  <c r="R64" i="1"/>
  <c r="Q64" i="1"/>
  <c r="P64" i="1"/>
  <c r="E64" i="1"/>
  <c r="S63" i="1"/>
  <c r="R63" i="1"/>
  <c r="Q63" i="1"/>
  <c r="P63" i="1"/>
  <c r="E63" i="1"/>
  <c r="U63" i="1" s="1"/>
  <c r="S62" i="1"/>
  <c r="R62" i="1"/>
  <c r="Q62" i="1"/>
  <c r="P62" i="1"/>
  <c r="E62" i="1"/>
  <c r="U62" i="1" s="1"/>
  <c r="S61" i="1"/>
  <c r="R61" i="1"/>
  <c r="Q61" i="1"/>
  <c r="P61" i="1"/>
  <c r="E61" i="1"/>
  <c r="T61" i="1" s="1"/>
  <c r="V59" i="1"/>
  <c r="R59" i="1"/>
  <c r="O59" i="1"/>
  <c r="N59" i="1"/>
  <c r="M59" i="1"/>
  <c r="S59" i="1" s="1"/>
  <c r="L59" i="1"/>
  <c r="K59" i="1"/>
  <c r="J59" i="1"/>
  <c r="I59" i="1"/>
  <c r="H59" i="1"/>
  <c r="P59" i="1" s="1"/>
  <c r="G59" i="1"/>
  <c r="F59" i="1"/>
  <c r="C59" i="1"/>
  <c r="B59" i="1"/>
  <c r="E59" i="1" s="1"/>
  <c r="S58" i="1"/>
  <c r="R58" i="1"/>
  <c r="Q58" i="1"/>
  <c r="P58" i="1"/>
  <c r="E58" i="1"/>
  <c r="U58" i="1" s="1"/>
  <c r="S57" i="1"/>
  <c r="R57" i="1"/>
  <c r="Q57" i="1"/>
  <c r="P57" i="1"/>
  <c r="E57" i="1"/>
  <c r="T57" i="1" s="1"/>
  <c r="S56" i="1"/>
  <c r="R56" i="1"/>
  <c r="Q56" i="1"/>
  <c r="P56" i="1"/>
  <c r="E56" i="1"/>
  <c r="U56" i="1" s="1"/>
  <c r="S55" i="1"/>
  <c r="R55" i="1"/>
  <c r="Q55" i="1"/>
  <c r="P55" i="1"/>
  <c r="E55" i="1"/>
  <c r="U55" i="1" s="1"/>
  <c r="W53" i="1"/>
  <c r="V53" i="1"/>
  <c r="O53" i="1"/>
  <c r="N53" i="1"/>
  <c r="M53" i="1"/>
  <c r="S53" i="1" s="1"/>
  <c r="L53" i="1"/>
  <c r="K53" i="1"/>
  <c r="J53" i="1"/>
  <c r="I53" i="1"/>
  <c r="H53" i="1"/>
  <c r="G53" i="1"/>
  <c r="F53" i="1"/>
  <c r="C53" i="1"/>
  <c r="B53" i="1"/>
  <c r="E53" i="1" s="1"/>
  <c r="S52" i="1"/>
  <c r="R52" i="1"/>
  <c r="Q52" i="1"/>
  <c r="P52" i="1"/>
  <c r="E52" i="1"/>
  <c r="S51" i="1"/>
  <c r="R51" i="1"/>
  <c r="Q51" i="1"/>
  <c r="P51" i="1"/>
  <c r="E51" i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U46" i="1" s="1"/>
  <c r="U45" i="1"/>
  <c r="T45" i="1"/>
  <c r="S45" i="1"/>
  <c r="R45" i="1"/>
  <c r="Q45" i="1"/>
  <c r="P45" i="1"/>
  <c r="E45" i="1"/>
  <c r="S44" i="1"/>
  <c r="R44" i="1"/>
  <c r="Q44" i="1"/>
  <c r="P44" i="1"/>
  <c r="E44" i="1"/>
  <c r="T44" i="1" s="1"/>
  <c r="S43" i="1"/>
  <c r="R43" i="1"/>
  <c r="Q43" i="1"/>
  <c r="P43" i="1"/>
  <c r="E43" i="1"/>
  <c r="U43" i="1" s="1"/>
  <c r="S42" i="1"/>
  <c r="R42" i="1"/>
  <c r="Q42" i="1"/>
  <c r="P42" i="1"/>
  <c r="E42" i="1"/>
  <c r="U42" i="1" s="1"/>
  <c r="W40" i="1"/>
  <c r="V40" i="1"/>
  <c r="O40" i="1"/>
  <c r="N40" i="1"/>
  <c r="M40" i="1"/>
  <c r="L40" i="1"/>
  <c r="K40" i="1"/>
  <c r="J40" i="1"/>
  <c r="I40" i="1"/>
  <c r="H40" i="1"/>
  <c r="G40" i="1"/>
  <c r="F40" i="1"/>
  <c r="C40" i="1"/>
  <c r="B40" i="1"/>
  <c r="E40" i="1" s="1"/>
  <c r="S39" i="1"/>
  <c r="R39" i="1"/>
  <c r="Q39" i="1"/>
  <c r="P39" i="1"/>
  <c r="E39" i="1"/>
  <c r="T39" i="1" s="1"/>
  <c r="S38" i="1"/>
  <c r="R38" i="1"/>
  <c r="Q38" i="1"/>
  <c r="P38" i="1"/>
  <c r="E38" i="1"/>
  <c r="S37" i="1"/>
  <c r="R37" i="1"/>
  <c r="Q37" i="1"/>
  <c r="P37" i="1"/>
  <c r="E37" i="1"/>
  <c r="U37" i="1" s="1"/>
  <c r="S36" i="1"/>
  <c r="R36" i="1"/>
  <c r="Q36" i="1"/>
  <c r="P36" i="1"/>
  <c r="E36" i="1"/>
  <c r="U36" i="1" s="1"/>
  <c r="S35" i="1"/>
  <c r="R35" i="1"/>
  <c r="Q35" i="1"/>
  <c r="P35" i="1"/>
  <c r="E35" i="1"/>
  <c r="U35" i="1" s="1"/>
  <c r="V33" i="1"/>
  <c r="S33" i="1"/>
  <c r="O33" i="1"/>
  <c r="N33" i="1"/>
  <c r="M33" i="1"/>
  <c r="L33" i="1"/>
  <c r="K33" i="1"/>
  <c r="J33" i="1"/>
  <c r="I33" i="1"/>
  <c r="Q33" i="1" s="1"/>
  <c r="H33" i="1"/>
  <c r="G33" i="1"/>
  <c r="F33" i="1"/>
  <c r="C33" i="1"/>
  <c r="B33" i="1"/>
  <c r="S32" i="1"/>
  <c r="R32" i="1"/>
  <c r="Q32" i="1"/>
  <c r="P32" i="1"/>
  <c r="E32" i="1"/>
  <c r="V30" i="1"/>
  <c r="O30" i="1"/>
  <c r="N30" i="1"/>
  <c r="M30" i="1"/>
  <c r="L30" i="1"/>
  <c r="R30" i="1" s="1"/>
  <c r="K30" i="1"/>
  <c r="J30" i="1"/>
  <c r="I30" i="1"/>
  <c r="H30" i="1"/>
  <c r="G30" i="1"/>
  <c r="F30" i="1"/>
  <c r="C30" i="1"/>
  <c r="B30" i="1"/>
  <c r="S29" i="1"/>
  <c r="R29" i="1"/>
  <c r="Q29" i="1"/>
  <c r="P29" i="1"/>
  <c r="E29" i="1"/>
  <c r="U29" i="1" s="1"/>
  <c r="S28" i="1"/>
  <c r="R28" i="1"/>
  <c r="Q28" i="1"/>
  <c r="P28" i="1"/>
  <c r="E28" i="1"/>
  <c r="S27" i="1"/>
  <c r="R27" i="1"/>
  <c r="Q27" i="1"/>
  <c r="P27" i="1"/>
  <c r="E27" i="1"/>
  <c r="U27" i="1" s="1"/>
  <c r="S26" i="1"/>
  <c r="R26" i="1"/>
  <c r="Q26" i="1"/>
  <c r="P26" i="1"/>
  <c r="E26" i="1"/>
  <c r="U26" i="1" s="1"/>
  <c r="W24" i="1"/>
  <c r="V24" i="1"/>
  <c r="O24" i="1"/>
  <c r="N24" i="1"/>
  <c r="M24" i="1"/>
  <c r="S24" i="1" s="1"/>
  <c r="L24" i="1"/>
  <c r="K24" i="1"/>
  <c r="J24" i="1"/>
  <c r="I24" i="1"/>
  <c r="H24" i="1"/>
  <c r="G24" i="1"/>
  <c r="F24" i="1"/>
  <c r="C24" i="1"/>
  <c r="B24" i="1"/>
  <c r="S23" i="1"/>
  <c r="R23" i="1"/>
  <c r="Q23" i="1"/>
  <c r="P23" i="1"/>
  <c r="E23" i="1"/>
  <c r="U23" i="1" s="1"/>
  <c r="U22" i="1"/>
  <c r="T22" i="1"/>
  <c r="S22" i="1"/>
  <c r="R22" i="1"/>
  <c r="Q22" i="1"/>
  <c r="P22" i="1"/>
  <c r="E22" i="1"/>
  <c r="S21" i="1"/>
  <c r="R21" i="1"/>
  <c r="Q21" i="1"/>
  <c r="P21" i="1"/>
  <c r="E21" i="1"/>
  <c r="T21" i="1" s="1"/>
  <c r="S20" i="1"/>
  <c r="R20" i="1"/>
  <c r="Q20" i="1"/>
  <c r="P20" i="1"/>
  <c r="E20" i="1"/>
  <c r="T20" i="1" s="1"/>
  <c r="S19" i="1"/>
  <c r="R19" i="1"/>
  <c r="Q19" i="1"/>
  <c r="P19" i="1"/>
  <c r="E19" i="1"/>
  <c r="S18" i="1"/>
  <c r="R18" i="1"/>
  <c r="Q18" i="1"/>
  <c r="P18" i="1"/>
  <c r="E18" i="1"/>
  <c r="T18" i="1" s="1"/>
  <c r="S17" i="1"/>
  <c r="R17" i="1"/>
  <c r="Q17" i="1"/>
  <c r="P17" i="1"/>
  <c r="E17" i="1"/>
  <c r="W15" i="1"/>
  <c r="V15" i="1"/>
  <c r="O15" i="1"/>
  <c r="N15" i="1"/>
  <c r="M15" i="1"/>
  <c r="L15" i="1"/>
  <c r="K15" i="1"/>
  <c r="J15" i="1"/>
  <c r="I15" i="1"/>
  <c r="Q15" i="1" s="1"/>
  <c r="H15" i="1"/>
  <c r="P15" i="1" s="1"/>
  <c r="G15" i="1"/>
  <c r="F15" i="1"/>
  <c r="C15" i="1"/>
  <c r="E15" i="1" s="1"/>
  <c r="B15" i="1"/>
  <c r="S14" i="1"/>
  <c r="R14" i="1"/>
  <c r="Q14" i="1"/>
  <c r="U14" i="1" s="1"/>
  <c r="P14" i="1"/>
  <c r="T14" i="1" s="1"/>
  <c r="E14" i="1"/>
  <c r="S13" i="1"/>
  <c r="R13" i="1"/>
  <c r="Q13" i="1"/>
  <c r="P13" i="1"/>
  <c r="E13" i="1"/>
  <c r="U13" i="1" s="1"/>
  <c r="S12" i="1"/>
  <c r="R12" i="1"/>
  <c r="Q12" i="1"/>
  <c r="P12" i="1"/>
  <c r="E12" i="1"/>
  <c r="U12" i="1" s="1"/>
  <c r="S11" i="1"/>
  <c r="R11" i="1"/>
  <c r="Q11" i="1"/>
  <c r="P11" i="1"/>
  <c r="E11" i="1"/>
  <c r="S10" i="1"/>
  <c r="R10" i="1"/>
  <c r="Q10" i="1"/>
  <c r="P10" i="1"/>
  <c r="E10" i="1"/>
  <c r="U9" i="1"/>
  <c r="T9" i="1"/>
  <c r="S9" i="1"/>
  <c r="R9" i="1"/>
  <c r="Q9" i="1"/>
  <c r="P9" i="1"/>
  <c r="E9" i="1"/>
  <c r="U14" i="9" l="1"/>
  <c r="T14" i="9"/>
  <c r="T20" i="22"/>
  <c r="U20" i="22"/>
  <c r="U35" i="24"/>
  <c r="T35" i="24"/>
  <c r="T91" i="46"/>
  <c r="U91" i="46"/>
  <c r="E53" i="2"/>
  <c r="E24" i="5"/>
  <c r="T65" i="10"/>
  <c r="U65" i="10"/>
  <c r="T52" i="11"/>
  <c r="U52" i="11"/>
  <c r="U39" i="8"/>
  <c r="T39" i="8"/>
  <c r="T49" i="10"/>
  <c r="U49" i="10"/>
  <c r="U57" i="15"/>
  <c r="T57" i="15"/>
  <c r="U64" i="16"/>
  <c r="T64" i="16"/>
  <c r="T12" i="22"/>
  <c r="U12" i="22"/>
  <c r="U48" i="40"/>
  <c r="T48" i="40"/>
  <c r="U12" i="43"/>
  <c r="T12" i="43"/>
  <c r="T44" i="11"/>
  <c r="U44" i="11"/>
  <c r="U58" i="13"/>
  <c r="T58" i="13"/>
  <c r="U56" i="16"/>
  <c r="T56" i="16"/>
  <c r="U10" i="1"/>
  <c r="U17" i="1"/>
  <c r="E24" i="1"/>
  <c r="R24" i="1"/>
  <c r="E30" i="1"/>
  <c r="S30" i="1"/>
  <c r="U38" i="1"/>
  <c r="Q40" i="1"/>
  <c r="T48" i="1"/>
  <c r="T58" i="1"/>
  <c r="T65" i="1"/>
  <c r="T89" i="1"/>
  <c r="R15" i="2"/>
  <c r="T27" i="2"/>
  <c r="Q33" i="2"/>
  <c r="Q66" i="2"/>
  <c r="E72" i="2"/>
  <c r="T94" i="2"/>
  <c r="S15" i="3"/>
  <c r="T27" i="3"/>
  <c r="P30" i="3"/>
  <c r="U58" i="3"/>
  <c r="Q67" i="3"/>
  <c r="S72" i="3"/>
  <c r="S24" i="4"/>
  <c r="U32" i="4"/>
  <c r="P33" i="4"/>
  <c r="E40" i="4"/>
  <c r="P66" i="4"/>
  <c r="T92" i="4"/>
  <c r="P15" i="5"/>
  <c r="P33" i="5"/>
  <c r="T37" i="5"/>
  <c r="T44" i="5"/>
  <c r="T9" i="6"/>
  <c r="R15" i="6"/>
  <c r="S24" i="6"/>
  <c r="T26" i="6"/>
  <c r="T32" i="6"/>
  <c r="T45" i="6"/>
  <c r="P59" i="6"/>
  <c r="T61" i="6"/>
  <c r="P66" i="6"/>
  <c r="T18" i="7"/>
  <c r="U29" i="7"/>
  <c r="P30" i="7"/>
  <c r="T37" i="7"/>
  <c r="P66" i="7"/>
  <c r="T46" i="9"/>
  <c r="U46" i="9"/>
  <c r="U12" i="10"/>
  <c r="Q15" i="10"/>
  <c r="T17" i="10"/>
  <c r="U17" i="10"/>
  <c r="P66" i="10"/>
  <c r="P53" i="11"/>
  <c r="U45" i="13"/>
  <c r="T45" i="13"/>
  <c r="U56" i="13"/>
  <c r="U62" i="13"/>
  <c r="T62" i="13"/>
  <c r="U18" i="14"/>
  <c r="T18" i="14"/>
  <c r="U38" i="14"/>
  <c r="U49" i="14"/>
  <c r="T49" i="14"/>
  <c r="U29" i="15"/>
  <c r="T29" i="15"/>
  <c r="Q72" i="16"/>
  <c r="T70" i="21"/>
  <c r="U70" i="21"/>
  <c r="T48" i="23"/>
  <c r="U48" i="23"/>
  <c r="T49" i="30"/>
  <c r="U49" i="30"/>
  <c r="T13" i="32"/>
  <c r="U13" i="32"/>
  <c r="U35" i="32"/>
  <c r="T35" i="32"/>
  <c r="U69" i="32"/>
  <c r="T69" i="32"/>
  <c r="U11" i="33"/>
  <c r="T11" i="33"/>
  <c r="U90" i="15"/>
  <c r="T90" i="15"/>
  <c r="T44" i="36"/>
  <c r="U44" i="36"/>
  <c r="T42" i="39"/>
  <c r="U42" i="39"/>
  <c r="U63" i="44"/>
  <c r="T63" i="44"/>
  <c r="E66" i="3"/>
  <c r="T91" i="9"/>
  <c r="U91" i="9"/>
  <c r="U20" i="1"/>
  <c r="E33" i="1"/>
  <c r="R33" i="1"/>
  <c r="T52" i="1"/>
  <c r="E67" i="1"/>
  <c r="R72" i="1"/>
  <c r="S15" i="2"/>
  <c r="E40" i="2"/>
  <c r="E67" i="2"/>
  <c r="P24" i="3"/>
  <c r="Q30" i="3"/>
  <c r="U32" i="3"/>
  <c r="Q53" i="3"/>
  <c r="E59" i="3"/>
  <c r="P72" i="3"/>
  <c r="U36" i="4"/>
  <c r="Q66" i="4"/>
  <c r="U69" i="4"/>
  <c r="P72" i="4"/>
  <c r="Q15" i="5"/>
  <c r="Q33" i="5"/>
  <c r="P66" i="5"/>
  <c r="R71" i="5"/>
  <c r="E15" i="6"/>
  <c r="S15" i="6"/>
  <c r="T20" i="6"/>
  <c r="P24" i="6"/>
  <c r="P30" i="6"/>
  <c r="E53" i="6"/>
  <c r="Q59" i="6"/>
  <c r="Q66" i="6"/>
  <c r="S15" i="7"/>
  <c r="U20" i="7"/>
  <c r="Q30" i="7"/>
  <c r="P15" i="8"/>
  <c r="T15" i="8" s="1"/>
  <c r="P33" i="8"/>
  <c r="U38" i="8"/>
  <c r="T38" i="8"/>
  <c r="U55" i="8"/>
  <c r="P24" i="10"/>
  <c r="U48" i="10"/>
  <c r="T48" i="10"/>
  <c r="U39" i="11"/>
  <c r="T39" i="11"/>
  <c r="U90" i="11"/>
  <c r="T90" i="11"/>
  <c r="U26" i="12"/>
  <c r="Q66" i="13"/>
  <c r="U27" i="14"/>
  <c r="T27" i="14"/>
  <c r="U52" i="15"/>
  <c r="T52" i="15"/>
  <c r="P71" i="16"/>
  <c r="T50" i="22"/>
  <c r="U50" i="22"/>
  <c r="U23" i="25"/>
  <c r="T23" i="25"/>
  <c r="U88" i="7"/>
  <c r="T88" i="7"/>
  <c r="U61" i="11"/>
  <c r="T61" i="11"/>
  <c r="U70" i="14"/>
  <c r="T70" i="14"/>
  <c r="T28" i="23"/>
  <c r="U28" i="23"/>
  <c r="U21" i="35"/>
  <c r="T21" i="35"/>
  <c r="U19" i="37"/>
  <c r="T19" i="37"/>
  <c r="U36" i="43"/>
  <c r="T36" i="43"/>
  <c r="U46" i="16"/>
  <c r="T46" i="16"/>
  <c r="T63" i="1"/>
  <c r="E66" i="1"/>
  <c r="T87" i="1"/>
  <c r="T38" i="2"/>
  <c r="T50" i="2"/>
  <c r="T64" i="2"/>
  <c r="Q24" i="3"/>
  <c r="P33" i="3"/>
  <c r="P66" i="3"/>
  <c r="P71" i="3"/>
  <c r="P15" i="4"/>
  <c r="P71" i="4"/>
  <c r="Q72" i="4"/>
  <c r="P24" i="5"/>
  <c r="Q66" i="5"/>
  <c r="P72" i="5"/>
  <c r="Q24" i="6"/>
  <c r="Q30" i="6"/>
  <c r="P71" i="6"/>
  <c r="P72" i="6"/>
  <c r="P15" i="7"/>
  <c r="Q71" i="8"/>
  <c r="T38" i="9"/>
  <c r="U38" i="9"/>
  <c r="T29" i="10"/>
  <c r="U29" i="10"/>
  <c r="U64" i="10"/>
  <c r="T64" i="10"/>
  <c r="U90" i="12"/>
  <c r="T90" i="12"/>
  <c r="U94" i="15"/>
  <c r="T94" i="15"/>
  <c r="T55" i="16"/>
  <c r="U55" i="16"/>
  <c r="U69" i="16"/>
  <c r="T69" i="16"/>
  <c r="U89" i="16"/>
  <c r="T89" i="16"/>
  <c r="T13" i="21"/>
  <c r="U13" i="21"/>
  <c r="U57" i="11"/>
  <c r="T57" i="11"/>
  <c r="T27" i="20"/>
  <c r="U27" i="20"/>
  <c r="T19" i="1"/>
  <c r="U21" i="1"/>
  <c r="S71" i="1"/>
  <c r="T17" i="2"/>
  <c r="P24" i="2"/>
  <c r="P30" i="2"/>
  <c r="T30" i="2" s="1"/>
  <c r="T37" i="2"/>
  <c r="T49" i="2"/>
  <c r="Q53" i="2"/>
  <c r="T63" i="2"/>
  <c r="P72" i="2"/>
  <c r="P15" i="3"/>
  <c r="T23" i="3"/>
  <c r="Q33" i="3"/>
  <c r="U36" i="3"/>
  <c r="T45" i="3"/>
  <c r="T56" i="3"/>
  <c r="T62" i="3"/>
  <c r="Q66" i="3"/>
  <c r="Q71" i="3"/>
  <c r="Q15" i="4"/>
  <c r="P24" i="4"/>
  <c r="T24" i="4" s="1"/>
  <c r="P30" i="4"/>
  <c r="T35" i="4"/>
  <c r="T42" i="4"/>
  <c r="T48" i="4"/>
  <c r="T64" i="4"/>
  <c r="T70" i="4"/>
  <c r="Q71" i="4"/>
  <c r="T13" i="5"/>
  <c r="T20" i="5"/>
  <c r="Q24" i="5"/>
  <c r="P40" i="5"/>
  <c r="T50" i="5"/>
  <c r="T65" i="5"/>
  <c r="Q72" i="5"/>
  <c r="T21" i="6"/>
  <c r="T23" i="6"/>
  <c r="P40" i="6"/>
  <c r="T48" i="6"/>
  <c r="Q71" i="6"/>
  <c r="Q72" i="6"/>
  <c r="T93" i="6"/>
  <c r="Q15" i="7"/>
  <c r="P24" i="7"/>
  <c r="T35" i="7"/>
  <c r="P40" i="7"/>
  <c r="U49" i="7"/>
  <c r="T49" i="7"/>
  <c r="U62" i="11"/>
  <c r="T62" i="11"/>
  <c r="U63" i="12"/>
  <c r="T63" i="12"/>
  <c r="U26" i="13"/>
  <c r="T26" i="13"/>
  <c r="U17" i="14"/>
  <c r="T17" i="14"/>
  <c r="E71" i="14"/>
  <c r="U20" i="15"/>
  <c r="U28" i="15"/>
  <c r="T28" i="15"/>
  <c r="T58" i="15"/>
  <c r="U58" i="15"/>
  <c r="T65" i="16"/>
  <c r="U65" i="16"/>
  <c r="U89" i="18"/>
  <c r="T89" i="18"/>
  <c r="T70" i="20"/>
  <c r="U70" i="20"/>
  <c r="T87" i="20"/>
  <c r="U87" i="20"/>
  <c r="T38" i="21"/>
  <c r="U38" i="21"/>
  <c r="U11" i="25"/>
  <c r="T11" i="25"/>
  <c r="T50" i="9"/>
  <c r="U50" i="9"/>
  <c r="U18" i="12"/>
  <c r="T18" i="12"/>
  <c r="U90" i="29"/>
  <c r="T90" i="29"/>
  <c r="T42" i="31"/>
  <c r="U42" i="31"/>
  <c r="U97" i="5"/>
  <c r="T97" i="5"/>
  <c r="T48" i="12"/>
  <c r="U48" i="12"/>
  <c r="U9" i="23"/>
  <c r="T9" i="23"/>
  <c r="S15" i="1"/>
  <c r="T27" i="1"/>
  <c r="P30" i="1"/>
  <c r="P40" i="1"/>
  <c r="T62" i="1"/>
  <c r="R15" i="1"/>
  <c r="U19" i="1"/>
  <c r="P24" i="1"/>
  <c r="T26" i="1"/>
  <c r="Q30" i="1"/>
  <c r="U32" i="1"/>
  <c r="T35" i="1"/>
  <c r="S40" i="1"/>
  <c r="T46" i="1"/>
  <c r="U51" i="1"/>
  <c r="S67" i="1"/>
  <c r="R71" i="1"/>
  <c r="U10" i="2"/>
  <c r="T12" i="2"/>
  <c r="P15" i="2"/>
  <c r="U21" i="2"/>
  <c r="Q24" i="2"/>
  <c r="U28" i="2"/>
  <c r="Q30" i="2"/>
  <c r="T42" i="2"/>
  <c r="T48" i="2"/>
  <c r="Q72" i="2"/>
  <c r="R73" i="2"/>
  <c r="Q15" i="3"/>
  <c r="U15" i="3" s="1"/>
  <c r="T20" i="3"/>
  <c r="T22" i="3"/>
  <c r="P40" i="3"/>
  <c r="T44" i="3"/>
  <c r="E53" i="3"/>
  <c r="T61" i="3"/>
  <c r="T70" i="3"/>
  <c r="T92" i="3"/>
  <c r="T14" i="4"/>
  <c r="T23" i="4"/>
  <c r="Q24" i="4"/>
  <c r="Q30" i="4"/>
  <c r="E33" i="4"/>
  <c r="U35" i="4"/>
  <c r="P40" i="4"/>
  <c r="T63" i="4"/>
  <c r="E66" i="4"/>
  <c r="T87" i="4"/>
  <c r="T19" i="5"/>
  <c r="R33" i="5"/>
  <c r="Q40" i="5"/>
  <c r="U57" i="5"/>
  <c r="T90" i="5"/>
  <c r="U10" i="6"/>
  <c r="T12" i="6"/>
  <c r="P15" i="6"/>
  <c r="U21" i="6"/>
  <c r="T22" i="6"/>
  <c r="Q40" i="6"/>
  <c r="E59" i="6"/>
  <c r="E66" i="6"/>
  <c r="T70" i="6"/>
  <c r="T92" i="6"/>
  <c r="T14" i="7"/>
  <c r="Q24" i="7"/>
  <c r="T28" i="7"/>
  <c r="T32" i="7"/>
  <c r="Q40" i="7"/>
  <c r="U62" i="8"/>
  <c r="T62" i="8"/>
  <c r="U92" i="9"/>
  <c r="T92" i="9"/>
  <c r="U26" i="11"/>
  <c r="U45" i="11"/>
  <c r="T45" i="11"/>
  <c r="T89" i="11"/>
  <c r="U89" i="11"/>
  <c r="U11" i="13"/>
  <c r="U48" i="13"/>
  <c r="U52" i="13"/>
  <c r="T52" i="13"/>
  <c r="U32" i="14"/>
  <c r="U10" i="16"/>
  <c r="S72" i="16"/>
  <c r="T65" i="18"/>
  <c r="U65" i="18"/>
  <c r="U49" i="22"/>
  <c r="T49" i="22"/>
  <c r="T32" i="24"/>
  <c r="U32" i="24"/>
  <c r="U56" i="44"/>
  <c r="T56" i="44"/>
  <c r="U18" i="8"/>
  <c r="T18" i="8"/>
  <c r="U11" i="1"/>
  <c r="Q24" i="1"/>
  <c r="U28" i="1"/>
  <c r="P33" i="1"/>
  <c r="P72" i="1"/>
  <c r="Q15" i="2"/>
  <c r="P40" i="2"/>
  <c r="E24" i="3"/>
  <c r="U24" i="3" s="1"/>
  <c r="Q40" i="3"/>
  <c r="E72" i="3"/>
  <c r="U10" i="4"/>
  <c r="U21" i="4"/>
  <c r="Q40" i="4"/>
  <c r="S15" i="5"/>
  <c r="P30" i="5"/>
  <c r="S33" i="5"/>
  <c r="P71" i="5"/>
  <c r="E73" i="5"/>
  <c r="Q15" i="6"/>
  <c r="U17" i="6"/>
  <c r="E24" i="6"/>
  <c r="E30" i="6"/>
  <c r="P53" i="6"/>
  <c r="T23" i="7"/>
  <c r="U32" i="7"/>
  <c r="P33" i="7"/>
  <c r="U64" i="7"/>
  <c r="U18" i="10"/>
  <c r="T18" i="10"/>
  <c r="S73" i="10"/>
  <c r="Q72" i="11"/>
  <c r="Q24" i="13"/>
  <c r="U63" i="13"/>
  <c r="T63" i="13"/>
  <c r="U89" i="13"/>
  <c r="T89" i="13"/>
  <c r="U12" i="14"/>
  <c r="T12" i="14"/>
  <c r="P30" i="14"/>
  <c r="E30" i="15"/>
  <c r="U30" i="15" s="1"/>
  <c r="R30" i="15"/>
  <c r="E40" i="15"/>
  <c r="T38" i="17"/>
  <c r="U38" i="17"/>
  <c r="U55" i="18"/>
  <c r="T55" i="18"/>
  <c r="T52" i="20"/>
  <c r="U52" i="20"/>
  <c r="T63" i="7"/>
  <c r="Q30" i="8"/>
  <c r="E73" i="8"/>
  <c r="R33" i="9"/>
  <c r="Q40" i="9"/>
  <c r="P15" i="10"/>
  <c r="U21" i="10"/>
  <c r="Q24" i="10"/>
  <c r="U24" i="10" s="1"/>
  <c r="U32" i="10"/>
  <c r="T38" i="10"/>
  <c r="E72" i="10"/>
  <c r="Q15" i="11"/>
  <c r="Q33" i="11"/>
  <c r="E72" i="11"/>
  <c r="U21" i="12"/>
  <c r="E33" i="12"/>
  <c r="T33" i="12" s="1"/>
  <c r="R33" i="12"/>
  <c r="P40" i="12"/>
  <c r="E59" i="12"/>
  <c r="Q66" i="12"/>
  <c r="T10" i="13"/>
  <c r="T22" i="13"/>
  <c r="Q15" i="14"/>
  <c r="P24" i="14"/>
  <c r="Q30" i="14"/>
  <c r="E33" i="14"/>
  <c r="U35" i="14"/>
  <c r="T37" i="14"/>
  <c r="Q59" i="14"/>
  <c r="S71" i="14"/>
  <c r="Q33" i="15"/>
  <c r="T56" i="15"/>
  <c r="T64" i="15"/>
  <c r="E71" i="15"/>
  <c r="E15" i="16"/>
  <c r="T18" i="16"/>
  <c r="E24" i="16"/>
  <c r="U45" i="16"/>
  <c r="E59" i="16"/>
  <c r="P72" i="16"/>
  <c r="T92" i="17"/>
  <c r="U92" i="17"/>
  <c r="T29" i="18"/>
  <c r="U29" i="18"/>
  <c r="T62" i="18"/>
  <c r="U62" i="18"/>
  <c r="T69" i="18"/>
  <c r="U12" i="19"/>
  <c r="T12" i="19"/>
  <c r="E15" i="19"/>
  <c r="E67" i="19"/>
  <c r="U10" i="20"/>
  <c r="E66" i="20"/>
  <c r="T10" i="21"/>
  <c r="Q40" i="21"/>
  <c r="T69" i="21"/>
  <c r="T92" i="21"/>
  <c r="U92" i="21"/>
  <c r="T32" i="22"/>
  <c r="U42" i="22"/>
  <c r="U94" i="23"/>
  <c r="T94" i="23"/>
  <c r="U48" i="26"/>
  <c r="T48" i="26"/>
  <c r="U93" i="26"/>
  <c r="T93" i="26"/>
  <c r="U46" i="27"/>
  <c r="T46" i="27"/>
  <c r="U12" i="29"/>
  <c r="T12" i="29"/>
  <c r="S53" i="7"/>
  <c r="S71" i="7"/>
  <c r="P72" i="7"/>
  <c r="T92" i="7"/>
  <c r="Q15" i="8"/>
  <c r="T19" i="8"/>
  <c r="P24" i="8"/>
  <c r="Q33" i="8"/>
  <c r="E53" i="8"/>
  <c r="P66" i="8"/>
  <c r="P15" i="9"/>
  <c r="P24" i="9"/>
  <c r="Q30" i="9"/>
  <c r="T39" i="9"/>
  <c r="T47" i="9"/>
  <c r="E53" i="9"/>
  <c r="R72" i="9"/>
  <c r="U37" i="10"/>
  <c r="T50" i="10"/>
  <c r="E24" i="11"/>
  <c r="E30" i="11"/>
  <c r="T46" i="11"/>
  <c r="T91" i="11"/>
  <c r="U32" i="12"/>
  <c r="T38" i="12"/>
  <c r="T49" i="12"/>
  <c r="T65" i="12"/>
  <c r="E15" i="13"/>
  <c r="S15" i="13"/>
  <c r="T20" i="13"/>
  <c r="T27" i="13"/>
  <c r="S40" i="13"/>
  <c r="T91" i="13"/>
  <c r="T29" i="14"/>
  <c r="T43" i="14"/>
  <c r="T50" i="14"/>
  <c r="T55" i="14"/>
  <c r="P66" i="14"/>
  <c r="U69" i="14"/>
  <c r="T92" i="14"/>
  <c r="T13" i="15"/>
  <c r="E24" i="15"/>
  <c r="U24" i="15" s="1"/>
  <c r="T37" i="15"/>
  <c r="T45" i="15"/>
  <c r="T63" i="15"/>
  <c r="U17" i="16"/>
  <c r="T27" i="16"/>
  <c r="Q33" i="16"/>
  <c r="R67" i="16"/>
  <c r="Q71" i="16"/>
  <c r="R33" i="17"/>
  <c r="T45" i="17"/>
  <c r="U45" i="17"/>
  <c r="U63" i="17"/>
  <c r="T63" i="17"/>
  <c r="T90" i="17"/>
  <c r="T36" i="18"/>
  <c r="U36" i="18"/>
  <c r="U90" i="18"/>
  <c r="T93" i="18"/>
  <c r="T23" i="19"/>
  <c r="T44" i="19"/>
  <c r="U44" i="19"/>
  <c r="U63" i="19"/>
  <c r="T63" i="19"/>
  <c r="T69" i="20"/>
  <c r="U69" i="20"/>
  <c r="T27" i="21"/>
  <c r="U27" i="21"/>
  <c r="U50" i="21"/>
  <c r="P24" i="22"/>
  <c r="T11" i="23"/>
  <c r="U11" i="23"/>
  <c r="T51" i="23"/>
  <c r="U51" i="23"/>
  <c r="U65" i="25"/>
  <c r="T65" i="25"/>
  <c r="U89" i="28"/>
  <c r="T89" i="28"/>
  <c r="E66" i="30"/>
  <c r="Q72" i="7"/>
  <c r="T14" i="8"/>
  <c r="Q24" i="8"/>
  <c r="P40" i="8"/>
  <c r="T50" i="8"/>
  <c r="Q66" i="8"/>
  <c r="S73" i="8"/>
  <c r="Q15" i="9"/>
  <c r="Q24" i="9"/>
  <c r="E40" i="9"/>
  <c r="R40" i="9"/>
  <c r="T63" i="9"/>
  <c r="T14" i="10"/>
  <c r="P30" i="10"/>
  <c r="T21" i="11"/>
  <c r="P40" i="11"/>
  <c r="T28" i="12"/>
  <c r="E66" i="12"/>
  <c r="S71" i="12"/>
  <c r="P72" i="12"/>
  <c r="T46" i="13"/>
  <c r="T64" i="13"/>
  <c r="T90" i="13"/>
  <c r="T13" i="14"/>
  <c r="T19" i="14"/>
  <c r="E30" i="14"/>
  <c r="T30" i="14" s="1"/>
  <c r="S33" i="14"/>
  <c r="T42" i="14"/>
  <c r="E59" i="14"/>
  <c r="Q66" i="14"/>
  <c r="T91" i="14"/>
  <c r="T12" i="15"/>
  <c r="T17" i="15"/>
  <c r="U22" i="15"/>
  <c r="T36" i="15"/>
  <c r="P40" i="15"/>
  <c r="T44" i="15"/>
  <c r="Q72" i="15"/>
  <c r="T9" i="16"/>
  <c r="S15" i="16"/>
  <c r="T20" i="16"/>
  <c r="T26" i="16"/>
  <c r="T39" i="16"/>
  <c r="U51" i="16"/>
  <c r="S67" i="16"/>
  <c r="T93" i="16"/>
  <c r="U14" i="17"/>
  <c r="U91" i="17"/>
  <c r="T91" i="17"/>
  <c r="U11" i="18"/>
  <c r="T11" i="18"/>
  <c r="P40" i="18"/>
  <c r="T42" i="19"/>
  <c r="T87" i="19"/>
  <c r="U45" i="20"/>
  <c r="T45" i="20"/>
  <c r="T89" i="20"/>
  <c r="U89" i="20"/>
  <c r="T92" i="20"/>
  <c r="U92" i="20"/>
  <c r="E15" i="21"/>
  <c r="U46" i="21"/>
  <c r="U37" i="22"/>
  <c r="Q40" i="22"/>
  <c r="U62" i="23"/>
  <c r="T93" i="23"/>
  <c r="U93" i="23"/>
  <c r="U57" i="24"/>
  <c r="U61" i="24"/>
  <c r="T63" i="24"/>
  <c r="U63" i="24"/>
  <c r="U93" i="24"/>
  <c r="T93" i="24"/>
  <c r="U94" i="25"/>
  <c r="T94" i="25"/>
  <c r="U39" i="26"/>
  <c r="T39" i="26"/>
  <c r="U92" i="26"/>
  <c r="T92" i="26"/>
  <c r="U19" i="27"/>
  <c r="T19" i="27"/>
  <c r="U63" i="27"/>
  <c r="T63" i="27"/>
  <c r="U11" i="29"/>
  <c r="T11" i="29"/>
  <c r="U18" i="29"/>
  <c r="T18" i="29"/>
  <c r="Q72" i="12"/>
  <c r="Q73" i="12"/>
  <c r="S72" i="13"/>
  <c r="Q40" i="14"/>
  <c r="Q40" i="15"/>
  <c r="P71" i="15"/>
  <c r="P15" i="16"/>
  <c r="P24" i="16"/>
  <c r="P59" i="16"/>
  <c r="Q30" i="17"/>
  <c r="U17" i="19"/>
  <c r="T17" i="19"/>
  <c r="Q71" i="19"/>
  <c r="U26" i="20"/>
  <c r="T26" i="20"/>
  <c r="U58" i="20"/>
  <c r="T58" i="20"/>
  <c r="S40" i="21"/>
  <c r="T14" i="22"/>
  <c r="U14" i="22"/>
  <c r="U19" i="22"/>
  <c r="T19" i="22"/>
  <c r="U51" i="22"/>
  <c r="T51" i="22"/>
  <c r="U21" i="24"/>
  <c r="T21" i="24"/>
  <c r="U48" i="24"/>
  <c r="T48" i="24"/>
  <c r="T48" i="7"/>
  <c r="E59" i="7"/>
  <c r="U69" i="7"/>
  <c r="P71" i="7"/>
  <c r="T87" i="7"/>
  <c r="R33" i="8"/>
  <c r="T46" i="8"/>
  <c r="T56" i="8"/>
  <c r="P59" i="8"/>
  <c r="T61" i="8"/>
  <c r="T69" i="8"/>
  <c r="S72" i="8"/>
  <c r="T9" i="9"/>
  <c r="T23" i="9"/>
  <c r="Q33" i="9"/>
  <c r="U33" i="9" s="1"/>
  <c r="T37" i="9"/>
  <c r="R73" i="9"/>
  <c r="U13" i="10"/>
  <c r="S33" i="10"/>
  <c r="Q40" i="10"/>
  <c r="E66" i="10"/>
  <c r="Q72" i="10"/>
  <c r="U20" i="11"/>
  <c r="T27" i="11"/>
  <c r="P30" i="11"/>
  <c r="T51" i="11"/>
  <c r="Q66" i="11"/>
  <c r="P71" i="11"/>
  <c r="U11" i="12"/>
  <c r="P15" i="12"/>
  <c r="T17" i="12"/>
  <c r="U27" i="12"/>
  <c r="Q33" i="12"/>
  <c r="E53" i="12"/>
  <c r="R53" i="12"/>
  <c r="R73" i="12"/>
  <c r="T89" i="12"/>
  <c r="T12" i="13"/>
  <c r="Q30" i="13"/>
  <c r="U69" i="13"/>
  <c r="P72" i="13"/>
  <c r="Q33" i="14"/>
  <c r="T48" i="14"/>
  <c r="R72" i="14"/>
  <c r="T90" i="14"/>
  <c r="U10" i="15"/>
  <c r="T11" i="15"/>
  <c r="P15" i="15"/>
  <c r="T21" i="15"/>
  <c r="P24" i="15"/>
  <c r="U32" i="15"/>
  <c r="P66" i="15"/>
  <c r="Q71" i="15"/>
  <c r="T89" i="15"/>
  <c r="T93" i="15"/>
  <c r="Q15" i="16"/>
  <c r="Q24" i="16"/>
  <c r="T38" i="16"/>
  <c r="R40" i="16"/>
  <c r="T50" i="16"/>
  <c r="E66" i="16"/>
  <c r="T92" i="16"/>
  <c r="T13" i="17"/>
  <c r="P24" i="17"/>
  <c r="T32" i="17"/>
  <c r="R40" i="17"/>
  <c r="U62" i="17"/>
  <c r="T62" i="17"/>
  <c r="Q71" i="17"/>
  <c r="U9" i="18"/>
  <c r="T35" i="18"/>
  <c r="U50" i="18"/>
  <c r="U69" i="18"/>
  <c r="S71" i="18"/>
  <c r="U62" i="19"/>
  <c r="T62" i="19"/>
  <c r="U18" i="20"/>
  <c r="T18" i="20"/>
  <c r="T43" i="20"/>
  <c r="T11" i="21"/>
  <c r="U11" i="21"/>
  <c r="R72" i="21"/>
  <c r="T87" i="21"/>
  <c r="U87" i="21"/>
  <c r="U10" i="23"/>
  <c r="T10" i="23"/>
  <c r="U18" i="24"/>
  <c r="T18" i="24"/>
  <c r="E24" i="8"/>
  <c r="Q59" i="8"/>
  <c r="S67" i="8"/>
  <c r="P72" i="8"/>
  <c r="E15" i="9"/>
  <c r="E24" i="9"/>
  <c r="T69" i="9"/>
  <c r="R33" i="10"/>
  <c r="P24" i="11"/>
  <c r="Q30" i="11"/>
  <c r="Q71" i="11"/>
  <c r="Q15" i="12"/>
  <c r="P24" i="12"/>
  <c r="T35" i="12"/>
  <c r="E53" i="13"/>
  <c r="E66" i="14"/>
  <c r="U58" i="19"/>
  <c r="T58" i="19"/>
  <c r="T44" i="20"/>
  <c r="U44" i="20"/>
  <c r="U61" i="21"/>
  <c r="T61" i="21"/>
  <c r="S73" i="22"/>
  <c r="Q30" i="23"/>
  <c r="U10" i="17"/>
  <c r="E15" i="17"/>
  <c r="Q24" i="17"/>
  <c r="U47" i="17"/>
  <c r="E53" i="17"/>
  <c r="R15" i="18"/>
  <c r="Q67" i="18"/>
  <c r="U67" i="18" s="1"/>
  <c r="S72" i="18"/>
  <c r="P40" i="19"/>
  <c r="U51" i="19"/>
  <c r="U94" i="19"/>
  <c r="T10" i="20"/>
  <c r="U47" i="20"/>
  <c r="Q73" i="20"/>
  <c r="T91" i="20"/>
  <c r="U23" i="21"/>
  <c r="T35" i="21"/>
  <c r="S72" i="21"/>
  <c r="U94" i="21"/>
  <c r="U18" i="22"/>
  <c r="U45" i="22"/>
  <c r="R72" i="22"/>
  <c r="P30" i="23"/>
  <c r="U58" i="23"/>
  <c r="T58" i="23"/>
  <c r="Q72" i="23"/>
  <c r="U44" i="24"/>
  <c r="T44" i="24"/>
  <c r="E73" i="24"/>
  <c r="R73" i="24"/>
  <c r="U92" i="24"/>
  <c r="U22" i="25"/>
  <c r="Q30" i="25"/>
  <c r="U12" i="26"/>
  <c r="T12" i="26"/>
  <c r="U23" i="27"/>
  <c r="T23" i="27"/>
  <c r="U14" i="28"/>
  <c r="T14" i="28"/>
  <c r="T21" i="28"/>
  <c r="U21" i="28"/>
  <c r="U38" i="28"/>
  <c r="T38" i="28"/>
  <c r="U48" i="28"/>
  <c r="T48" i="28"/>
  <c r="U63" i="29"/>
  <c r="T63" i="29"/>
  <c r="U29" i="33"/>
  <c r="T29" i="33"/>
  <c r="T39" i="34"/>
  <c r="U39" i="34"/>
  <c r="U50" i="34"/>
  <c r="T50" i="34"/>
  <c r="U87" i="34"/>
  <c r="T87" i="34"/>
  <c r="U36" i="35"/>
  <c r="T36" i="35"/>
  <c r="U52" i="35"/>
  <c r="T52" i="35"/>
  <c r="U43" i="42"/>
  <c r="T43" i="42"/>
  <c r="U28" i="43"/>
  <c r="T28" i="43"/>
  <c r="U32" i="43"/>
  <c r="T32" i="43"/>
  <c r="U50" i="43"/>
  <c r="T50" i="43"/>
  <c r="E72" i="46"/>
  <c r="U99" i="21"/>
  <c r="T99" i="21"/>
  <c r="T98" i="17"/>
  <c r="U98" i="17"/>
  <c r="U32" i="17"/>
  <c r="P33" i="17"/>
  <c r="T64" i="17"/>
  <c r="T26" i="18"/>
  <c r="T48" i="18"/>
  <c r="T57" i="18"/>
  <c r="E59" i="18"/>
  <c r="T59" i="18" s="1"/>
  <c r="Q71" i="18"/>
  <c r="E73" i="18"/>
  <c r="T13" i="19"/>
  <c r="T27" i="19"/>
  <c r="U32" i="19"/>
  <c r="T35" i="19"/>
  <c r="U39" i="19"/>
  <c r="T48" i="19"/>
  <c r="U52" i="19"/>
  <c r="U56" i="19"/>
  <c r="T64" i="19"/>
  <c r="P72" i="19"/>
  <c r="E24" i="20"/>
  <c r="Q59" i="20"/>
  <c r="U63" i="20"/>
  <c r="P66" i="20"/>
  <c r="Q71" i="20"/>
  <c r="T17" i="21"/>
  <c r="T36" i="21"/>
  <c r="T62" i="21"/>
  <c r="P71" i="21"/>
  <c r="P72" i="21"/>
  <c r="U32" i="22"/>
  <c r="T39" i="22"/>
  <c r="E53" i="22"/>
  <c r="U56" i="22"/>
  <c r="Q59" i="22"/>
  <c r="U89" i="22"/>
  <c r="Q15" i="23"/>
  <c r="U38" i="23"/>
  <c r="T38" i="23"/>
  <c r="P40" i="23"/>
  <c r="T40" i="23" s="1"/>
  <c r="E24" i="24"/>
  <c r="U28" i="24"/>
  <c r="Q71" i="24"/>
  <c r="Q24" i="25"/>
  <c r="T28" i="25"/>
  <c r="Q59" i="25"/>
  <c r="T91" i="25"/>
  <c r="U91" i="25"/>
  <c r="U36" i="26"/>
  <c r="T36" i="26"/>
  <c r="U89" i="26"/>
  <c r="T89" i="26"/>
  <c r="T14" i="27"/>
  <c r="U14" i="27"/>
  <c r="U42" i="27"/>
  <c r="T42" i="27"/>
  <c r="U13" i="28"/>
  <c r="T13" i="28"/>
  <c r="U37" i="28"/>
  <c r="T37" i="28"/>
  <c r="T94" i="28"/>
  <c r="U94" i="28"/>
  <c r="U28" i="29"/>
  <c r="T28" i="29"/>
  <c r="U62" i="30"/>
  <c r="T62" i="30"/>
  <c r="U94" i="30"/>
  <c r="T94" i="30"/>
  <c r="T22" i="31"/>
  <c r="U22" i="31"/>
  <c r="P24" i="18"/>
  <c r="R33" i="18"/>
  <c r="Q33" i="19"/>
  <c r="R53" i="19"/>
  <c r="R67" i="19"/>
  <c r="R71" i="19"/>
  <c r="P30" i="20"/>
  <c r="Q15" i="21"/>
  <c r="Q72" i="21"/>
  <c r="P33" i="22"/>
  <c r="R40" i="22"/>
  <c r="Q24" i="23"/>
  <c r="Q40" i="23"/>
  <c r="P15" i="25"/>
  <c r="U61" i="25"/>
  <c r="T61" i="25"/>
  <c r="T23" i="26"/>
  <c r="U23" i="26"/>
  <c r="T93" i="27"/>
  <c r="U93" i="27"/>
  <c r="U44" i="28"/>
  <c r="T44" i="28"/>
  <c r="T50" i="29"/>
  <c r="U50" i="29"/>
  <c r="U12" i="30"/>
  <c r="T12" i="30"/>
  <c r="T20" i="30"/>
  <c r="U20" i="30"/>
  <c r="T23" i="30"/>
  <c r="U23" i="30"/>
  <c r="E59" i="17"/>
  <c r="P72" i="17"/>
  <c r="Q24" i="18"/>
  <c r="T32" i="18"/>
  <c r="E40" i="18"/>
  <c r="T56" i="18"/>
  <c r="E66" i="18"/>
  <c r="E72" i="18"/>
  <c r="P15" i="19"/>
  <c r="T26" i="19"/>
  <c r="E40" i="19"/>
  <c r="E53" i="19"/>
  <c r="R73" i="19"/>
  <c r="Q30" i="20"/>
  <c r="R72" i="20"/>
  <c r="P24" i="21"/>
  <c r="U32" i="21"/>
  <c r="U35" i="21"/>
  <c r="E67" i="21"/>
  <c r="R67" i="21"/>
  <c r="E15" i="22"/>
  <c r="T21" i="22"/>
  <c r="Q33" i="22"/>
  <c r="U38" i="22"/>
  <c r="P71" i="22"/>
  <c r="T88" i="22"/>
  <c r="U23" i="23"/>
  <c r="T39" i="23"/>
  <c r="E59" i="23"/>
  <c r="T63" i="23"/>
  <c r="P66" i="23"/>
  <c r="T19" i="24"/>
  <c r="P30" i="24"/>
  <c r="R33" i="24"/>
  <c r="U51" i="24"/>
  <c r="U56" i="24"/>
  <c r="T56" i="24"/>
  <c r="Q66" i="24"/>
  <c r="U38" i="25"/>
  <c r="U46" i="25"/>
  <c r="U51" i="25"/>
  <c r="Q15" i="26"/>
  <c r="U20" i="26"/>
  <c r="T20" i="26"/>
  <c r="Q33" i="26"/>
  <c r="U62" i="27"/>
  <c r="T62" i="27"/>
  <c r="R15" i="28"/>
  <c r="P30" i="17"/>
  <c r="P71" i="17"/>
  <c r="Q30" i="18"/>
  <c r="P33" i="18"/>
  <c r="T33" i="18" s="1"/>
  <c r="E71" i="18"/>
  <c r="Q15" i="19"/>
  <c r="P30" i="19"/>
  <c r="P33" i="21"/>
  <c r="P30" i="22"/>
  <c r="P66" i="22"/>
  <c r="Q71" i="22"/>
  <c r="E72" i="22"/>
  <c r="R71" i="23"/>
  <c r="U29" i="24"/>
  <c r="E33" i="24"/>
  <c r="Q33" i="25"/>
  <c r="T35" i="25"/>
  <c r="T39" i="25"/>
  <c r="U39" i="25"/>
  <c r="E66" i="25"/>
  <c r="U70" i="25"/>
  <c r="T70" i="25"/>
  <c r="U90" i="25"/>
  <c r="T90" i="25"/>
  <c r="P30" i="26"/>
  <c r="T35" i="26"/>
  <c r="U35" i="26"/>
  <c r="U58" i="26"/>
  <c r="T58" i="26"/>
  <c r="U88" i="26"/>
  <c r="T88" i="26"/>
  <c r="U58" i="27"/>
  <c r="T58" i="27"/>
  <c r="T63" i="28"/>
  <c r="U63" i="28"/>
  <c r="U90" i="28"/>
  <c r="T90" i="28"/>
  <c r="U27" i="29"/>
  <c r="T27" i="29"/>
  <c r="U37" i="30"/>
  <c r="T37" i="30"/>
  <c r="R71" i="30"/>
  <c r="U17" i="31"/>
  <c r="T17" i="31"/>
  <c r="S33" i="23"/>
  <c r="R72" i="23"/>
  <c r="Q24" i="24"/>
  <c r="Q15" i="25"/>
  <c r="R33" i="25"/>
  <c r="E53" i="25"/>
  <c r="Q66" i="25"/>
  <c r="R73" i="25"/>
  <c r="R15" i="26"/>
  <c r="P24" i="26"/>
  <c r="U29" i="26"/>
  <c r="R40" i="26"/>
  <c r="T42" i="26"/>
  <c r="T55" i="26"/>
  <c r="T10" i="27"/>
  <c r="U12" i="27"/>
  <c r="U28" i="27"/>
  <c r="U87" i="27"/>
  <c r="T18" i="28"/>
  <c r="R33" i="28"/>
  <c r="U46" i="28"/>
  <c r="T50" i="28"/>
  <c r="P59" i="28"/>
  <c r="R73" i="28"/>
  <c r="T92" i="28"/>
  <c r="T14" i="29"/>
  <c r="T23" i="29"/>
  <c r="Q24" i="29"/>
  <c r="Q30" i="29"/>
  <c r="S40" i="29"/>
  <c r="U56" i="29"/>
  <c r="P59" i="29"/>
  <c r="U69" i="29"/>
  <c r="Q15" i="30"/>
  <c r="T29" i="30"/>
  <c r="U32" i="30"/>
  <c r="T39" i="30"/>
  <c r="P71" i="30"/>
  <c r="T10" i="31"/>
  <c r="T19" i="31"/>
  <c r="U37" i="31"/>
  <c r="T37" i="31"/>
  <c r="U55" i="31"/>
  <c r="T55" i="31"/>
  <c r="P59" i="31"/>
  <c r="U91" i="31"/>
  <c r="T94" i="31"/>
  <c r="T61" i="32"/>
  <c r="U61" i="32"/>
  <c r="R71" i="32"/>
  <c r="T90" i="32"/>
  <c r="U90" i="32"/>
  <c r="U36" i="33"/>
  <c r="S71" i="34"/>
  <c r="U49" i="35"/>
  <c r="T49" i="35"/>
  <c r="U94" i="35"/>
  <c r="T94" i="35"/>
  <c r="U36" i="40"/>
  <c r="T36" i="40"/>
  <c r="T23" i="42"/>
  <c r="U23" i="42"/>
  <c r="U36" i="23"/>
  <c r="E30" i="24"/>
  <c r="U30" i="24" s="1"/>
  <c r="Q72" i="24"/>
  <c r="U32" i="25"/>
  <c r="T36" i="25"/>
  <c r="S53" i="25"/>
  <c r="Q24" i="26"/>
  <c r="T28" i="26"/>
  <c r="E30" i="26"/>
  <c r="P53" i="26"/>
  <c r="P59" i="26"/>
  <c r="T64" i="26"/>
  <c r="P72" i="26"/>
  <c r="U10" i="27"/>
  <c r="T11" i="27"/>
  <c r="T27" i="27"/>
  <c r="U48" i="27"/>
  <c r="T51" i="27"/>
  <c r="E71" i="27"/>
  <c r="R72" i="27"/>
  <c r="T17" i="28"/>
  <c r="U22" i="28"/>
  <c r="T49" i="28"/>
  <c r="Q53" i="28"/>
  <c r="U56" i="28"/>
  <c r="Q59" i="28"/>
  <c r="E15" i="29"/>
  <c r="R15" i="29"/>
  <c r="U19" i="29"/>
  <c r="E33" i="29"/>
  <c r="U35" i="29"/>
  <c r="U37" i="29"/>
  <c r="T46" i="29"/>
  <c r="U65" i="29"/>
  <c r="E67" i="29"/>
  <c r="T70" i="29"/>
  <c r="U87" i="29"/>
  <c r="T14" i="30"/>
  <c r="P24" i="30"/>
  <c r="T38" i="30"/>
  <c r="T44" i="30"/>
  <c r="T55" i="30"/>
  <c r="U63" i="30"/>
  <c r="S73" i="30"/>
  <c r="T88" i="30"/>
  <c r="T91" i="30"/>
  <c r="T9" i="31"/>
  <c r="T13" i="31"/>
  <c r="T49" i="31"/>
  <c r="S72" i="31"/>
  <c r="U87" i="31"/>
  <c r="T9" i="32"/>
  <c r="U9" i="32"/>
  <c r="T29" i="32"/>
  <c r="U29" i="32"/>
  <c r="E53" i="32"/>
  <c r="T57" i="32"/>
  <c r="U57" i="32"/>
  <c r="S71" i="32"/>
  <c r="Q71" i="32"/>
  <c r="P72" i="32"/>
  <c r="P33" i="34"/>
  <c r="U38" i="34"/>
  <c r="T38" i="34"/>
  <c r="E30" i="35"/>
  <c r="U91" i="35"/>
  <c r="T91" i="35"/>
  <c r="U18" i="36"/>
  <c r="T18" i="36"/>
  <c r="U43" i="36"/>
  <c r="T43" i="36"/>
  <c r="U18" i="39"/>
  <c r="T18" i="39"/>
  <c r="U12" i="40"/>
  <c r="T12" i="40"/>
  <c r="T21" i="40"/>
  <c r="U21" i="40"/>
  <c r="E67" i="25"/>
  <c r="R67" i="25"/>
  <c r="E71" i="25"/>
  <c r="R71" i="25"/>
  <c r="U10" i="26"/>
  <c r="P40" i="26"/>
  <c r="U49" i="26"/>
  <c r="T52" i="26"/>
  <c r="T63" i="26"/>
  <c r="T26" i="27"/>
  <c r="P30" i="27"/>
  <c r="T43" i="27"/>
  <c r="T47" i="27"/>
  <c r="T55" i="27"/>
  <c r="U64" i="27"/>
  <c r="T19" i="28"/>
  <c r="U26" i="28"/>
  <c r="U32" i="28"/>
  <c r="U39" i="28"/>
  <c r="U45" i="28"/>
  <c r="T51" i="28"/>
  <c r="T55" i="28"/>
  <c r="P72" i="28"/>
  <c r="U91" i="28"/>
  <c r="U10" i="29"/>
  <c r="U13" i="29"/>
  <c r="T22" i="29"/>
  <c r="U29" i="29"/>
  <c r="T36" i="29"/>
  <c r="T42" i="29"/>
  <c r="T55" i="29"/>
  <c r="T64" i="29"/>
  <c r="E66" i="29"/>
  <c r="T13" i="30"/>
  <c r="T28" i="30"/>
  <c r="P33" i="30"/>
  <c r="E40" i="30"/>
  <c r="T50" i="30"/>
  <c r="U70" i="30"/>
  <c r="E72" i="30"/>
  <c r="T87" i="30"/>
  <c r="U18" i="31"/>
  <c r="T50" i="31"/>
  <c r="U50" i="31"/>
  <c r="P66" i="31"/>
  <c r="U88" i="31"/>
  <c r="T88" i="31"/>
  <c r="U49" i="33"/>
  <c r="T49" i="33"/>
  <c r="T19" i="34"/>
  <c r="T70" i="34"/>
  <c r="U70" i="34"/>
  <c r="U10" i="35"/>
  <c r="T10" i="35"/>
  <c r="U62" i="35"/>
  <c r="T62" i="35"/>
  <c r="U64" i="36"/>
  <c r="T64" i="36"/>
  <c r="U11" i="38"/>
  <c r="T11" i="38"/>
  <c r="U89" i="39"/>
  <c r="T89" i="39"/>
  <c r="P33" i="26"/>
  <c r="Q40" i="26"/>
  <c r="Q15" i="27"/>
  <c r="Q30" i="27"/>
  <c r="E40" i="28"/>
  <c r="U69" i="28"/>
  <c r="Q72" i="28"/>
  <c r="E30" i="29"/>
  <c r="E71" i="29"/>
  <c r="S72" i="29"/>
  <c r="E15" i="30"/>
  <c r="Q33" i="30"/>
  <c r="Q66" i="30"/>
  <c r="E67" i="30"/>
  <c r="R67" i="30"/>
  <c r="P30" i="31"/>
  <c r="U43" i="31"/>
  <c r="T43" i="31"/>
  <c r="U36" i="32"/>
  <c r="U46" i="32"/>
  <c r="T46" i="32"/>
  <c r="U70" i="32"/>
  <c r="T70" i="32"/>
  <c r="Q15" i="33"/>
  <c r="U17" i="33"/>
  <c r="T17" i="33"/>
  <c r="U35" i="33"/>
  <c r="T35" i="33"/>
  <c r="U65" i="33"/>
  <c r="T65" i="33"/>
  <c r="T55" i="34"/>
  <c r="U55" i="34"/>
  <c r="U48" i="35"/>
  <c r="T48" i="35"/>
  <c r="Q15" i="36"/>
  <c r="T32" i="36"/>
  <c r="T20" i="37"/>
  <c r="T50" i="38"/>
  <c r="U50" i="38"/>
  <c r="E71" i="39"/>
  <c r="U56" i="40"/>
  <c r="T56" i="40"/>
  <c r="P15" i="26"/>
  <c r="T21" i="26"/>
  <c r="P66" i="26"/>
  <c r="T32" i="27"/>
  <c r="P40" i="27"/>
  <c r="E59" i="27"/>
  <c r="Q24" i="28"/>
  <c r="P33" i="28"/>
  <c r="E59" i="28"/>
  <c r="P66" i="28"/>
  <c r="P71" i="28"/>
  <c r="Q40" i="29"/>
  <c r="U10" i="30"/>
  <c r="E59" i="30"/>
  <c r="P40" i="31"/>
  <c r="U20" i="32"/>
  <c r="T20" i="32"/>
  <c r="P33" i="32"/>
  <c r="T12" i="33"/>
  <c r="U12" i="33"/>
  <c r="U55" i="33"/>
  <c r="T55" i="33"/>
  <c r="U14" i="34"/>
  <c r="T14" i="34"/>
  <c r="E40" i="35"/>
  <c r="U90" i="35"/>
  <c r="T90" i="35"/>
  <c r="U17" i="36"/>
  <c r="T17" i="36"/>
  <c r="U88" i="37"/>
  <c r="T88" i="37"/>
  <c r="T36" i="38"/>
  <c r="U36" i="38"/>
  <c r="U64" i="38"/>
  <c r="T64" i="38"/>
  <c r="U32" i="41"/>
  <c r="T32" i="41"/>
  <c r="Q71" i="26"/>
  <c r="P72" i="27"/>
  <c r="E15" i="28"/>
  <c r="Q33" i="28"/>
  <c r="Q71" i="28"/>
  <c r="P15" i="29"/>
  <c r="P33" i="29"/>
  <c r="P15" i="31"/>
  <c r="T15" i="31" s="1"/>
  <c r="T38" i="31"/>
  <c r="U38" i="31"/>
  <c r="Q40" i="31"/>
  <c r="Q24" i="33"/>
  <c r="U42" i="33"/>
  <c r="T42" i="33"/>
  <c r="P72" i="33"/>
  <c r="T93" i="33"/>
  <c r="U93" i="33"/>
  <c r="U9" i="35"/>
  <c r="T9" i="35"/>
  <c r="U61" i="35"/>
  <c r="T61" i="35"/>
  <c r="T10" i="37"/>
  <c r="U18" i="41"/>
  <c r="T18" i="41"/>
  <c r="Q40" i="32"/>
  <c r="P71" i="32"/>
  <c r="Q72" i="32"/>
  <c r="P30" i="33"/>
  <c r="P66" i="33"/>
  <c r="U19" i="34"/>
  <c r="P24" i="34"/>
  <c r="Q33" i="34"/>
  <c r="U33" i="34" s="1"/>
  <c r="P71" i="34"/>
  <c r="Q72" i="34"/>
  <c r="P15" i="35"/>
  <c r="P72" i="35"/>
  <c r="U32" i="36"/>
  <c r="P33" i="36"/>
  <c r="T36" i="36"/>
  <c r="U9" i="37"/>
  <c r="T9" i="37"/>
  <c r="U20" i="37"/>
  <c r="T27" i="37"/>
  <c r="U27" i="37"/>
  <c r="E30" i="37"/>
  <c r="U91" i="37"/>
  <c r="T91" i="37"/>
  <c r="T42" i="38"/>
  <c r="U42" i="38"/>
  <c r="U13" i="39"/>
  <c r="T13" i="39"/>
  <c r="P15" i="41"/>
  <c r="U62" i="41"/>
  <c r="T62" i="41"/>
  <c r="T20" i="42"/>
  <c r="U20" i="42"/>
  <c r="U65" i="42"/>
  <c r="T65" i="42"/>
  <c r="U91" i="42"/>
  <c r="T91" i="42"/>
  <c r="T17" i="46"/>
  <c r="U17" i="46"/>
  <c r="U10" i="49"/>
  <c r="T10" i="49"/>
  <c r="T55" i="49"/>
  <c r="U55" i="49"/>
  <c r="U32" i="53"/>
  <c r="T32" i="53"/>
  <c r="U36" i="53"/>
  <c r="T36" i="53"/>
  <c r="E33" i="31"/>
  <c r="E40" i="31"/>
  <c r="T51" i="31"/>
  <c r="T56" i="31"/>
  <c r="Q59" i="31"/>
  <c r="S71" i="31"/>
  <c r="U21" i="32"/>
  <c r="T26" i="32"/>
  <c r="E33" i="32"/>
  <c r="T47" i="32"/>
  <c r="E59" i="32"/>
  <c r="T62" i="32"/>
  <c r="Q66" i="32"/>
  <c r="E73" i="32"/>
  <c r="T91" i="32"/>
  <c r="E15" i="33"/>
  <c r="T18" i="33"/>
  <c r="Q30" i="33"/>
  <c r="E33" i="33"/>
  <c r="T43" i="33"/>
  <c r="T50" i="33"/>
  <c r="Q66" i="33"/>
  <c r="T70" i="33"/>
  <c r="T94" i="33"/>
  <c r="U43" i="34"/>
  <c r="T44" i="34"/>
  <c r="T69" i="34"/>
  <c r="Q71" i="34"/>
  <c r="T19" i="35"/>
  <c r="T27" i="35"/>
  <c r="T37" i="35"/>
  <c r="P71" i="35"/>
  <c r="Q72" i="35"/>
  <c r="U36" i="36"/>
  <c r="E40" i="36"/>
  <c r="U45" i="36"/>
  <c r="E59" i="36"/>
  <c r="E73" i="36"/>
  <c r="Q24" i="37"/>
  <c r="U58" i="37"/>
  <c r="T58" i="37"/>
  <c r="U29" i="38"/>
  <c r="T29" i="38"/>
  <c r="T38" i="38"/>
  <c r="U38" i="38"/>
  <c r="U91" i="38"/>
  <c r="T91" i="38"/>
  <c r="U20" i="39"/>
  <c r="E24" i="39"/>
  <c r="U11" i="40"/>
  <c r="T11" i="40"/>
  <c r="U23" i="40"/>
  <c r="T23" i="40"/>
  <c r="U62" i="40"/>
  <c r="P66" i="40"/>
  <c r="P71" i="40"/>
  <c r="Q72" i="40"/>
  <c r="E73" i="40"/>
  <c r="T10" i="41"/>
  <c r="U10" i="41"/>
  <c r="T42" i="41"/>
  <c r="T49" i="41"/>
  <c r="T35" i="42"/>
  <c r="U39" i="44"/>
  <c r="T39" i="44"/>
  <c r="T13" i="46"/>
  <c r="U13" i="46"/>
  <c r="T45" i="46"/>
  <c r="U45" i="46"/>
  <c r="T87" i="48"/>
  <c r="U87" i="48"/>
  <c r="P71" i="31"/>
  <c r="P24" i="32"/>
  <c r="Q30" i="32"/>
  <c r="U10" i="33"/>
  <c r="P40" i="33"/>
  <c r="U88" i="34"/>
  <c r="T11" i="35"/>
  <c r="P30" i="35"/>
  <c r="T63" i="35"/>
  <c r="Q71" i="35"/>
  <c r="T19" i="36"/>
  <c r="T88" i="36"/>
  <c r="U51" i="37"/>
  <c r="T51" i="37"/>
  <c r="P53" i="37"/>
  <c r="U89" i="37"/>
  <c r="P15" i="38"/>
  <c r="T26" i="38"/>
  <c r="T21" i="39"/>
  <c r="U21" i="39"/>
  <c r="Q33" i="39"/>
  <c r="U44" i="39"/>
  <c r="T44" i="39"/>
  <c r="P71" i="39"/>
  <c r="T91" i="40"/>
  <c r="Q40" i="41"/>
  <c r="U26" i="42"/>
  <c r="T26" i="42"/>
  <c r="U51" i="42"/>
  <c r="T51" i="42"/>
  <c r="U42" i="43"/>
  <c r="T42" i="43"/>
  <c r="U93" i="43"/>
  <c r="T93" i="43"/>
  <c r="T13" i="44"/>
  <c r="U13" i="44"/>
  <c r="T52" i="45"/>
  <c r="U52" i="45"/>
  <c r="T56" i="45"/>
  <c r="U56" i="45"/>
  <c r="T50" i="48"/>
  <c r="U50" i="48"/>
  <c r="E72" i="31"/>
  <c r="E73" i="31"/>
  <c r="R73" i="31"/>
  <c r="S15" i="32"/>
  <c r="Q24" i="32"/>
  <c r="E59" i="33"/>
  <c r="Q15" i="34"/>
  <c r="U29" i="34"/>
  <c r="P66" i="34"/>
  <c r="R72" i="34"/>
  <c r="Q30" i="35"/>
  <c r="P30" i="36"/>
  <c r="P30" i="37"/>
  <c r="U90" i="37"/>
  <c r="T90" i="37"/>
  <c r="U90" i="39"/>
  <c r="T90" i="39"/>
  <c r="Q24" i="40"/>
  <c r="Q40" i="40"/>
  <c r="U69" i="40"/>
  <c r="E33" i="41"/>
  <c r="R33" i="41"/>
  <c r="U37" i="41"/>
  <c r="T37" i="41"/>
  <c r="T94" i="41"/>
  <c r="U94" i="41"/>
  <c r="U11" i="42"/>
  <c r="T11" i="42"/>
  <c r="U18" i="43"/>
  <c r="T18" i="43"/>
  <c r="T70" i="43"/>
  <c r="U70" i="43"/>
  <c r="T94" i="47"/>
  <c r="U94" i="47"/>
  <c r="T28" i="48"/>
  <c r="U28" i="48"/>
  <c r="T44" i="48"/>
  <c r="U44" i="48"/>
  <c r="U65" i="50"/>
  <c r="T65" i="50"/>
  <c r="T29" i="51"/>
  <c r="U29" i="51"/>
  <c r="S40" i="51"/>
  <c r="Q40" i="51"/>
  <c r="T44" i="51"/>
  <c r="U44" i="51"/>
  <c r="U10" i="32"/>
  <c r="S40" i="32"/>
  <c r="S72" i="32"/>
  <c r="P24" i="33"/>
  <c r="E30" i="33"/>
  <c r="P33" i="33"/>
  <c r="T36" i="33"/>
  <c r="E66" i="33"/>
  <c r="E24" i="34"/>
  <c r="S33" i="34"/>
  <c r="E59" i="34"/>
  <c r="U59" i="34" s="1"/>
  <c r="Q66" i="34"/>
  <c r="R67" i="34"/>
  <c r="U32" i="35"/>
  <c r="Q66" i="35"/>
  <c r="R67" i="35"/>
  <c r="P15" i="36"/>
  <c r="Q30" i="36"/>
  <c r="R72" i="36"/>
  <c r="U21" i="37"/>
  <c r="T21" i="37"/>
  <c r="U43" i="37"/>
  <c r="T43" i="37"/>
  <c r="Q72" i="37"/>
  <c r="U12" i="38"/>
  <c r="T12" i="38"/>
  <c r="T18" i="38"/>
  <c r="U18" i="38"/>
  <c r="U37" i="38"/>
  <c r="T37" i="38"/>
  <c r="U22" i="40"/>
  <c r="T22" i="40"/>
  <c r="S24" i="41"/>
  <c r="P30" i="41"/>
  <c r="P72" i="41"/>
  <c r="U87" i="41"/>
  <c r="T87" i="41"/>
  <c r="U70" i="42"/>
  <c r="T70" i="42"/>
  <c r="T56" i="47"/>
  <c r="U56" i="47"/>
  <c r="U14" i="51"/>
  <c r="T14" i="51"/>
  <c r="U18" i="51"/>
  <c r="T18" i="51"/>
  <c r="S15" i="35"/>
  <c r="Q59" i="35"/>
  <c r="R71" i="35"/>
  <c r="P40" i="36"/>
  <c r="P66" i="36"/>
  <c r="U10" i="37"/>
  <c r="S73" i="37"/>
  <c r="E53" i="38"/>
  <c r="U14" i="39"/>
  <c r="T14" i="39"/>
  <c r="U43" i="39"/>
  <c r="T43" i="39"/>
  <c r="U52" i="40"/>
  <c r="T52" i="40"/>
  <c r="T63" i="41"/>
  <c r="U63" i="41"/>
  <c r="E24" i="42"/>
  <c r="U50" i="42"/>
  <c r="T50" i="42"/>
  <c r="U37" i="47"/>
  <c r="T37" i="47"/>
  <c r="U51" i="47"/>
  <c r="T51" i="47"/>
  <c r="T28" i="50"/>
  <c r="U28" i="50"/>
  <c r="T37" i="50"/>
  <c r="U37" i="50"/>
  <c r="S72" i="42"/>
  <c r="S33" i="43"/>
  <c r="T10" i="44"/>
  <c r="U10" i="44"/>
  <c r="U70" i="45"/>
  <c r="T70" i="45"/>
  <c r="E30" i="46"/>
  <c r="U13" i="47"/>
  <c r="T13" i="47"/>
  <c r="T28" i="47"/>
  <c r="U28" i="47"/>
  <c r="P66" i="47"/>
  <c r="T69" i="47"/>
  <c r="U69" i="47"/>
  <c r="P59" i="48"/>
  <c r="T64" i="48"/>
  <c r="U64" i="48"/>
  <c r="T27" i="49"/>
  <c r="U27" i="49"/>
  <c r="U89" i="49"/>
  <c r="T89" i="49"/>
  <c r="U17" i="50"/>
  <c r="T17" i="50"/>
  <c r="P15" i="51"/>
  <c r="T65" i="51"/>
  <c r="U65" i="51"/>
  <c r="U23" i="52"/>
  <c r="T23" i="52"/>
  <c r="T92" i="52"/>
  <c r="U92" i="52"/>
  <c r="T22" i="53"/>
  <c r="U22" i="53"/>
  <c r="U39" i="55"/>
  <c r="T39" i="55"/>
  <c r="T44" i="55"/>
  <c r="U44" i="55"/>
  <c r="U102" i="48"/>
  <c r="T102" i="48"/>
  <c r="U111" i="46"/>
  <c r="T111" i="46"/>
  <c r="T110" i="43"/>
  <c r="U110" i="43"/>
  <c r="T106" i="40"/>
  <c r="U106" i="40"/>
  <c r="U106" i="37"/>
  <c r="T106" i="37"/>
  <c r="U105" i="13"/>
  <c r="T105" i="13"/>
  <c r="U114" i="5"/>
  <c r="T114" i="5"/>
  <c r="Q33" i="38"/>
  <c r="U33" i="38" s="1"/>
  <c r="P15" i="39"/>
  <c r="P33" i="39"/>
  <c r="E40" i="39"/>
  <c r="P24" i="40"/>
  <c r="Q33" i="40"/>
  <c r="P24" i="41"/>
  <c r="U35" i="42"/>
  <c r="P66" i="42"/>
  <c r="P71" i="42"/>
  <c r="P72" i="42"/>
  <c r="P33" i="43"/>
  <c r="Q71" i="43"/>
  <c r="T92" i="43"/>
  <c r="U92" i="43"/>
  <c r="E15" i="45"/>
  <c r="E71" i="46"/>
  <c r="U17" i="48"/>
  <c r="T17" i="48"/>
  <c r="T52" i="48"/>
  <c r="U52" i="48"/>
  <c r="T89" i="48"/>
  <c r="U89" i="48"/>
  <c r="U9" i="49"/>
  <c r="T9" i="49"/>
  <c r="U21" i="49"/>
  <c r="T21" i="49"/>
  <c r="U69" i="49"/>
  <c r="T69" i="49"/>
  <c r="E30" i="50"/>
  <c r="E53" i="50"/>
  <c r="U64" i="50"/>
  <c r="T64" i="50"/>
  <c r="U39" i="51"/>
  <c r="T39" i="51"/>
  <c r="P66" i="51"/>
  <c r="U19" i="52"/>
  <c r="T19" i="52"/>
  <c r="T49" i="54"/>
  <c r="U49" i="54"/>
  <c r="U9" i="55"/>
  <c r="T9" i="55"/>
  <c r="T12" i="55"/>
  <c r="U12" i="55"/>
  <c r="T36" i="55"/>
  <c r="U36" i="55"/>
  <c r="U97" i="21"/>
  <c r="T97" i="21"/>
  <c r="R15" i="42"/>
  <c r="Q66" i="42"/>
  <c r="U69" i="42"/>
  <c r="Q72" i="42"/>
  <c r="P66" i="43"/>
  <c r="U69" i="43"/>
  <c r="Q40" i="44"/>
  <c r="U92" i="45"/>
  <c r="T92" i="45"/>
  <c r="T23" i="47"/>
  <c r="U23" i="47"/>
  <c r="U50" i="47"/>
  <c r="T50" i="47"/>
  <c r="T50" i="50"/>
  <c r="U50" i="50"/>
  <c r="U92" i="50"/>
  <c r="T92" i="50"/>
  <c r="T13" i="51"/>
  <c r="U13" i="51"/>
  <c r="U9" i="52"/>
  <c r="T9" i="52"/>
  <c r="U58" i="52"/>
  <c r="T58" i="52"/>
  <c r="U88" i="52"/>
  <c r="T88" i="52"/>
  <c r="U110" i="49"/>
  <c r="T110" i="49"/>
  <c r="U108" i="43"/>
  <c r="T108" i="43"/>
  <c r="U104" i="40"/>
  <c r="T104" i="40"/>
  <c r="T10" i="38"/>
  <c r="Q30" i="38"/>
  <c r="E59" i="38"/>
  <c r="S71" i="38"/>
  <c r="Q72" i="38"/>
  <c r="Q71" i="39"/>
  <c r="U17" i="41"/>
  <c r="E30" i="41"/>
  <c r="P66" i="41"/>
  <c r="Q24" i="42"/>
  <c r="U24" i="42" s="1"/>
  <c r="E73" i="42"/>
  <c r="E30" i="43"/>
  <c r="P40" i="43"/>
  <c r="E59" i="43"/>
  <c r="Q66" i="43"/>
  <c r="E30" i="44"/>
  <c r="U94" i="44"/>
  <c r="T94" i="44"/>
  <c r="Q24" i="45"/>
  <c r="U35" i="45"/>
  <c r="T35" i="45"/>
  <c r="U18" i="46"/>
  <c r="T18" i="46"/>
  <c r="U12" i="47"/>
  <c r="T12" i="47"/>
  <c r="U44" i="47"/>
  <c r="T44" i="47"/>
  <c r="T61" i="47"/>
  <c r="U61" i="47"/>
  <c r="U37" i="48"/>
  <c r="T37" i="48"/>
  <c r="P66" i="49"/>
  <c r="U11" i="50"/>
  <c r="T11" i="50"/>
  <c r="U70" i="50"/>
  <c r="T70" i="50"/>
  <c r="Q33" i="51"/>
  <c r="U64" i="51"/>
  <c r="T64" i="51"/>
  <c r="U89" i="51"/>
  <c r="T89" i="51"/>
  <c r="T44" i="52"/>
  <c r="U44" i="52"/>
  <c r="P59" i="52"/>
  <c r="U88" i="53"/>
  <c r="T88" i="53"/>
  <c r="U12" i="54"/>
  <c r="T12" i="54"/>
  <c r="U21" i="54"/>
  <c r="T21" i="54"/>
  <c r="U26" i="54"/>
  <c r="T26" i="54"/>
  <c r="E66" i="37"/>
  <c r="S72" i="37"/>
  <c r="U10" i="38"/>
  <c r="U35" i="38"/>
  <c r="P71" i="38"/>
  <c r="R30" i="39"/>
  <c r="P15" i="42"/>
  <c r="P24" i="42"/>
  <c r="R73" i="42"/>
  <c r="U35" i="43"/>
  <c r="Q40" i="43"/>
  <c r="R30" i="45"/>
  <c r="U61" i="45"/>
  <c r="T61" i="45"/>
  <c r="S72" i="45"/>
  <c r="U92" i="46"/>
  <c r="T92" i="46"/>
  <c r="T57" i="47"/>
  <c r="U57" i="47"/>
  <c r="U51" i="48"/>
  <c r="T51" i="48"/>
  <c r="U88" i="48"/>
  <c r="T88" i="48"/>
  <c r="Q15" i="49"/>
  <c r="U20" i="49"/>
  <c r="T20" i="49"/>
  <c r="T39" i="49"/>
  <c r="U39" i="49"/>
  <c r="T43" i="49"/>
  <c r="U43" i="49"/>
  <c r="U29" i="50"/>
  <c r="T29" i="50"/>
  <c r="P71" i="50"/>
  <c r="U48" i="51"/>
  <c r="T48" i="51"/>
  <c r="U48" i="53"/>
  <c r="T48" i="53"/>
  <c r="P72" i="53"/>
  <c r="E66" i="36"/>
  <c r="S67" i="36"/>
  <c r="S71" i="36"/>
  <c r="P72" i="36"/>
  <c r="P72" i="37"/>
  <c r="Q66" i="38"/>
  <c r="E15" i="39"/>
  <c r="T29" i="39"/>
  <c r="R33" i="39"/>
  <c r="P40" i="39"/>
  <c r="E24" i="40"/>
  <c r="P40" i="40"/>
  <c r="S71" i="40"/>
  <c r="Q15" i="42"/>
  <c r="S33" i="42"/>
  <c r="E66" i="42"/>
  <c r="R67" i="42"/>
  <c r="E71" i="42"/>
  <c r="E72" i="42"/>
  <c r="R72" i="42"/>
  <c r="U27" i="43"/>
  <c r="E33" i="43"/>
  <c r="R33" i="43"/>
  <c r="T49" i="43"/>
  <c r="T65" i="43"/>
  <c r="T14" i="44"/>
  <c r="U14" i="44"/>
  <c r="S15" i="44"/>
  <c r="T22" i="44"/>
  <c r="U22" i="44"/>
  <c r="T51" i="44"/>
  <c r="Q66" i="44"/>
  <c r="E67" i="44"/>
  <c r="T89" i="44"/>
  <c r="S30" i="45"/>
  <c r="U36" i="45"/>
  <c r="R53" i="45"/>
  <c r="R71" i="45"/>
  <c r="T91" i="45"/>
  <c r="U91" i="45"/>
  <c r="U52" i="46"/>
  <c r="T52" i="46"/>
  <c r="T14" i="47"/>
  <c r="P72" i="47"/>
  <c r="T90" i="47"/>
  <c r="U90" i="47"/>
  <c r="Q30" i="48"/>
  <c r="S72" i="48"/>
  <c r="U58" i="49"/>
  <c r="U90" i="49"/>
  <c r="T90" i="49"/>
  <c r="T18" i="50"/>
  <c r="U18" i="50"/>
  <c r="E24" i="50"/>
  <c r="T38" i="50"/>
  <c r="U38" i="50"/>
  <c r="T42" i="50"/>
  <c r="U42" i="50"/>
  <c r="E24" i="52"/>
  <c r="T39" i="52"/>
  <c r="U39" i="52"/>
  <c r="U23" i="53"/>
  <c r="T23" i="53"/>
  <c r="U42" i="53"/>
  <c r="T42" i="53"/>
  <c r="T52" i="53"/>
  <c r="U52" i="53"/>
  <c r="U106" i="46"/>
  <c r="T106" i="46"/>
  <c r="U101" i="37"/>
  <c r="T101" i="37"/>
  <c r="T101" i="26"/>
  <c r="U101" i="26"/>
  <c r="T111" i="19"/>
  <c r="U111" i="19"/>
  <c r="U111" i="8"/>
  <c r="T111" i="8"/>
  <c r="U44" i="44"/>
  <c r="T47" i="44"/>
  <c r="Q72" i="44"/>
  <c r="P24" i="45"/>
  <c r="P30" i="45"/>
  <c r="Q40" i="45"/>
  <c r="U47" i="45"/>
  <c r="T62" i="45"/>
  <c r="U69" i="45"/>
  <c r="P72" i="45"/>
  <c r="T93" i="45"/>
  <c r="T19" i="46"/>
  <c r="E33" i="46"/>
  <c r="S33" i="46"/>
  <c r="U38" i="46"/>
  <c r="T55" i="46"/>
  <c r="U89" i="46"/>
  <c r="Q15" i="47"/>
  <c r="P24" i="47"/>
  <c r="T24" i="47" s="1"/>
  <c r="T32" i="47"/>
  <c r="R33" i="47"/>
  <c r="T36" i="47"/>
  <c r="E15" i="48"/>
  <c r="S15" i="48"/>
  <c r="R33" i="48"/>
  <c r="T38" i="48"/>
  <c r="U48" i="48"/>
  <c r="Q53" i="48"/>
  <c r="T65" i="48"/>
  <c r="S71" i="48"/>
  <c r="P72" i="48"/>
  <c r="P40" i="49"/>
  <c r="R67" i="49"/>
  <c r="E73" i="49"/>
  <c r="Q71" i="50"/>
  <c r="Q15" i="51"/>
  <c r="P40" i="51"/>
  <c r="T88" i="51"/>
  <c r="U88" i="51"/>
  <c r="E15" i="52"/>
  <c r="U14" i="53"/>
  <c r="T14" i="53"/>
  <c r="T19" i="53"/>
  <c r="U19" i="53"/>
  <c r="Q72" i="53"/>
  <c r="U42" i="54"/>
  <c r="T42" i="54"/>
  <c r="T88" i="54"/>
  <c r="U88" i="54"/>
  <c r="T56" i="55"/>
  <c r="U56" i="55"/>
  <c r="U93" i="55"/>
  <c r="T93" i="55"/>
  <c r="T104" i="53"/>
  <c r="U104" i="53"/>
  <c r="T104" i="46"/>
  <c r="U104" i="46"/>
  <c r="U114" i="28"/>
  <c r="T114" i="28"/>
  <c r="T100" i="25"/>
  <c r="U100" i="25"/>
  <c r="T109" i="19"/>
  <c r="U109" i="19"/>
  <c r="T109" i="8"/>
  <c r="U109" i="8"/>
  <c r="U98" i="6"/>
  <c r="T98" i="6"/>
  <c r="Q15" i="44"/>
  <c r="E33" i="44"/>
  <c r="U50" i="44"/>
  <c r="U64" i="44"/>
  <c r="Q71" i="44"/>
  <c r="Q15" i="45"/>
  <c r="Q66" i="45"/>
  <c r="Q72" i="45"/>
  <c r="T14" i="46"/>
  <c r="P30" i="46"/>
  <c r="U42" i="46"/>
  <c r="P72" i="46"/>
  <c r="E30" i="47"/>
  <c r="E40" i="47"/>
  <c r="U65" i="47"/>
  <c r="U12" i="48"/>
  <c r="T20" i="48"/>
  <c r="T29" i="48"/>
  <c r="E40" i="48"/>
  <c r="E66" i="48"/>
  <c r="Q72" i="48"/>
  <c r="U11" i="49"/>
  <c r="E24" i="49"/>
  <c r="T44" i="49"/>
  <c r="U51" i="49"/>
  <c r="U70" i="49"/>
  <c r="S24" i="50"/>
  <c r="P30" i="50"/>
  <c r="E40" i="50"/>
  <c r="Q66" i="50"/>
  <c r="T94" i="51"/>
  <c r="U94" i="51"/>
  <c r="E30" i="52"/>
  <c r="U36" i="52"/>
  <c r="T52" i="52"/>
  <c r="U52" i="52"/>
  <c r="U57" i="52"/>
  <c r="T57" i="52"/>
  <c r="U47" i="53"/>
  <c r="T47" i="53"/>
  <c r="U38" i="54"/>
  <c r="T38" i="54"/>
  <c r="T71" i="54"/>
  <c r="T94" i="54"/>
  <c r="U94" i="54"/>
  <c r="Q33" i="55"/>
  <c r="T99" i="53"/>
  <c r="U99" i="53"/>
  <c r="U108" i="49"/>
  <c r="T108" i="49"/>
  <c r="U109" i="44"/>
  <c r="T109" i="44"/>
  <c r="T99" i="38"/>
  <c r="U99" i="38"/>
  <c r="U101" i="15"/>
  <c r="T101" i="15"/>
  <c r="T102" i="10"/>
  <c r="U102" i="10"/>
  <c r="L113" i="6"/>
  <c r="R113" i="6" s="1"/>
  <c r="R96" i="6"/>
  <c r="U111" i="5"/>
  <c r="T111" i="5"/>
  <c r="Q71" i="45"/>
  <c r="P71" i="46"/>
  <c r="Q72" i="46"/>
  <c r="P33" i="47"/>
  <c r="Q53" i="47"/>
  <c r="P33" i="48"/>
  <c r="P24" i="50"/>
  <c r="Q30" i="50"/>
  <c r="U69" i="50"/>
  <c r="P30" i="51"/>
  <c r="T44" i="53"/>
  <c r="U44" i="53"/>
  <c r="U55" i="53"/>
  <c r="T55" i="53"/>
  <c r="U20" i="54"/>
  <c r="T20" i="54"/>
  <c r="U23" i="55"/>
  <c r="T23" i="55"/>
  <c r="U51" i="55"/>
  <c r="T51" i="55"/>
  <c r="U109" i="48"/>
  <c r="T109" i="48"/>
  <c r="T114" i="42"/>
  <c r="U114" i="42"/>
  <c r="L113" i="39"/>
  <c r="R113" i="39" s="1"/>
  <c r="R96" i="39"/>
  <c r="U114" i="37"/>
  <c r="T114" i="37"/>
  <c r="T111" i="28"/>
  <c r="U111" i="28"/>
  <c r="T97" i="10"/>
  <c r="U97" i="10"/>
  <c r="T103" i="3"/>
  <c r="U103" i="3"/>
  <c r="S40" i="44"/>
  <c r="R72" i="44"/>
  <c r="S67" i="45"/>
  <c r="P40" i="46"/>
  <c r="E15" i="47"/>
  <c r="P15" i="48"/>
  <c r="Q33" i="48"/>
  <c r="S73" i="48"/>
  <c r="S15" i="49"/>
  <c r="P15" i="50"/>
  <c r="Q24" i="50"/>
  <c r="R71" i="50"/>
  <c r="R15" i="51"/>
  <c r="Q30" i="51"/>
  <c r="S33" i="51"/>
  <c r="E59" i="51"/>
  <c r="U59" i="51" s="1"/>
  <c r="S67" i="51"/>
  <c r="S71" i="51"/>
  <c r="P72" i="51"/>
  <c r="Q73" i="51"/>
  <c r="U87" i="51"/>
  <c r="T87" i="51"/>
  <c r="U45" i="52"/>
  <c r="T45" i="52"/>
  <c r="T93" i="52"/>
  <c r="U93" i="52"/>
  <c r="T10" i="53"/>
  <c r="U13" i="53"/>
  <c r="T13" i="53"/>
  <c r="Q40" i="53"/>
  <c r="Q15" i="54"/>
  <c r="T17" i="54"/>
  <c r="U17" i="54"/>
  <c r="U64" i="54"/>
  <c r="T64" i="54"/>
  <c r="Q66" i="54"/>
  <c r="U69" i="54"/>
  <c r="U87" i="54"/>
  <c r="T87" i="54"/>
  <c r="U27" i="55"/>
  <c r="T27" i="55"/>
  <c r="T104" i="48"/>
  <c r="U104" i="48"/>
  <c r="T109" i="45"/>
  <c r="U109" i="45"/>
  <c r="T103" i="29"/>
  <c r="U103" i="29"/>
  <c r="U99" i="15"/>
  <c r="T99" i="15"/>
  <c r="E15" i="44"/>
  <c r="T32" i="44"/>
  <c r="R40" i="44"/>
  <c r="E59" i="44"/>
  <c r="P66" i="44"/>
  <c r="E72" i="44"/>
  <c r="E24" i="45"/>
  <c r="U24" i="45" s="1"/>
  <c r="E30" i="45"/>
  <c r="Q33" i="45"/>
  <c r="P59" i="45"/>
  <c r="Q33" i="46"/>
  <c r="Q40" i="46"/>
  <c r="S67" i="46"/>
  <c r="U10" i="47"/>
  <c r="Q15" i="48"/>
  <c r="U15" i="48" s="1"/>
  <c r="Q24" i="48"/>
  <c r="Q71" i="48"/>
  <c r="R72" i="48"/>
  <c r="P30" i="49"/>
  <c r="E66" i="50"/>
  <c r="R33" i="51"/>
  <c r="Q72" i="51"/>
  <c r="T20" i="52"/>
  <c r="U20" i="52"/>
  <c r="T48" i="52"/>
  <c r="U48" i="52"/>
  <c r="U63" i="52"/>
  <c r="T63" i="52"/>
  <c r="T89" i="52"/>
  <c r="U89" i="52"/>
  <c r="U10" i="53"/>
  <c r="U89" i="53"/>
  <c r="T89" i="53"/>
  <c r="T13" i="54"/>
  <c r="U13" i="54"/>
  <c r="U27" i="54"/>
  <c r="T27" i="54"/>
  <c r="Q33" i="54"/>
  <c r="Q53" i="54"/>
  <c r="T110" i="51"/>
  <c r="U110" i="51"/>
  <c r="U103" i="26"/>
  <c r="T103" i="26"/>
  <c r="E15" i="55"/>
  <c r="P24" i="55"/>
  <c r="P40" i="55"/>
  <c r="Q40" i="55"/>
  <c r="E80" i="49"/>
  <c r="U102" i="51"/>
  <c r="L113" i="50"/>
  <c r="R113" i="50" s="1"/>
  <c r="U111" i="45"/>
  <c r="T108" i="40"/>
  <c r="U103" i="37"/>
  <c r="T108" i="36"/>
  <c r="T110" i="36"/>
  <c r="U110" i="35"/>
  <c r="T103" i="33"/>
  <c r="T105" i="33"/>
  <c r="T107" i="33"/>
  <c r="T107" i="32"/>
  <c r="U102" i="30"/>
  <c r="M113" i="26"/>
  <c r="S113" i="26" s="1"/>
  <c r="M113" i="25"/>
  <c r="S113" i="25" s="1"/>
  <c r="L113" i="23"/>
  <c r="R113" i="23" s="1"/>
  <c r="T107" i="20"/>
  <c r="T109" i="20"/>
  <c r="T35" i="52"/>
  <c r="Q59" i="52"/>
  <c r="Q67" i="52"/>
  <c r="Q15" i="53"/>
  <c r="P24" i="53"/>
  <c r="U56" i="53"/>
  <c r="T90" i="53"/>
  <c r="U10" i="54"/>
  <c r="T32" i="54"/>
  <c r="R40" i="54"/>
  <c r="Q72" i="54"/>
  <c r="Q24" i="55"/>
  <c r="R30" i="55"/>
  <c r="E80" i="48"/>
  <c r="T114" i="55"/>
  <c r="T114" i="41"/>
  <c r="S96" i="36"/>
  <c r="P30" i="52"/>
  <c r="E33" i="52"/>
  <c r="Q40" i="52"/>
  <c r="P66" i="52"/>
  <c r="S72" i="52"/>
  <c r="U35" i="53"/>
  <c r="E24" i="54"/>
  <c r="E40" i="54"/>
  <c r="E66" i="54"/>
  <c r="S71" i="54"/>
  <c r="E73" i="54"/>
  <c r="S30" i="55"/>
  <c r="T45" i="55"/>
  <c r="E53" i="55"/>
  <c r="S72" i="55"/>
  <c r="E80" i="52"/>
  <c r="E80" i="47"/>
  <c r="E80" i="27"/>
  <c r="E80" i="11"/>
  <c r="U114" i="47"/>
  <c r="L113" i="13"/>
  <c r="R113" i="13" s="1"/>
  <c r="S96" i="7"/>
  <c r="Q66" i="52"/>
  <c r="U69" i="52"/>
  <c r="P71" i="52"/>
  <c r="P72" i="52"/>
  <c r="P30" i="53"/>
  <c r="Q53" i="53"/>
  <c r="P66" i="53"/>
  <c r="S73" i="53"/>
  <c r="P71" i="54"/>
  <c r="P30" i="55"/>
  <c r="S33" i="55"/>
  <c r="P72" i="55"/>
  <c r="E80" i="15"/>
  <c r="T107" i="1"/>
  <c r="U102" i="54"/>
  <c r="T102" i="52"/>
  <c r="U99" i="44"/>
  <c r="T98" i="42"/>
  <c r="T114" i="40"/>
  <c r="T106" i="34"/>
  <c r="T98" i="31"/>
  <c r="T100" i="31"/>
  <c r="U101" i="29"/>
  <c r="U97" i="15"/>
  <c r="T114" i="7"/>
  <c r="T106" i="3"/>
  <c r="T108" i="3"/>
  <c r="Q24" i="52"/>
  <c r="T32" i="52"/>
  <c r="E53" i="52"/>
  <c r="E67" i="52"/>
  <c r="Q72" i="52"/>
  <c r="E73" i="52"/>
  <c r="E15" i="53"/>
  <c r="Q30" i="53"/>
  <c r="P15" i="54"/>
  <c r="P59" i="54"/>
  <c r="P67" i="54"/>
  <c r="T67" i="54" s="1"/>
  <c r="Q71" i="54"/>
  <c r="R72" i="54"/>
  <c r="Q15" i="55"/>
  <c r="T32" i="55"/>
  <c r="P71" i="55"/>
  <c r="Q72" i="55"/>
  <c r="E80" i="34"/>
  <c r="E80" i="26"/>
  <c r="U98" i="50"/>
  <c r="T106" i="42"/>
  <c r="T100" i="22"/>
  <c r="U105" i="12"/>
  <c r="S96" i="10"/>
  <c r="R96" i="5"/>
  <c r="T102" i="5"/>
  <c r="T99" i="4"/>
  <c r="T101" i="4"/>
  <c r="T55" i="55"/>
  <c r="T63" i="55"/>
  <c r="P66" i="55"/>
  <c r="U92" i="55"/>
  <c r="E80" i="50"/>
  <c r="E80" i="42"/>
  <c r="E80" i="2"/>
  <c r="E73" i="55"/>
  <c r="R67" i="55"/>
  <c r="E59" i="55"/>
  <c r="P67" i="55"/>
  <c r="Q67" i="55"/>
  <c r="P73" i="55"/>
  <c r="Q59" i="55"/>
  <c r="U58" i="55"/>
  <c r="E67" i="55"/>
  <c r="T101" i="55"/>
  <c r="U103" i="55"/>
  <c r="M113" i="55"/>
  <c r="S113" i="55" s="1"/>
  <c r="E80" i="55"/>
  <c r="P53" i="54"/>
  <c r="Q73" i="54"/>
  <c r="U57" i="54"/>
  <c r="S73" i="54"/>
  <c r="T100" i="54"/>
  <c r="U110" i="54"/>
  <c r="T108" i="54"/>
  <c r="M113" i="54"/>
  <c r="S113" i="54" s="1"/>
  <c r="E80" i="54"/>
  <c r="Q73" i="53"/>
  <c r="P53" i="53"/>
  <c r="R73" i="53"/>
  <c r="E67" i="53"/>
  <c r="E59" i="53"/>
  <c r="P73" i="53"/>
  <c r="T73" i="53" s="1"/>
  <c r="P59" i="53"/>
  <c r="R67" i="53"/>
  <c r="Q59" i="53"/>
  <c r="P53" i="52"/>
  <c r="S73" i="52"/>
  <c r="R73" i="52"/>
  <c r="S96" i="52"/>
  <c r="T105" i="52"/>
  <c r="U108" i="52"/>
  <c r="P59" i="51"/>
  <c r="P67" i="51"/>
  <c r="Q59" i="51"/>
  <c r="P73" i="51"/>
  <c r="R96" i="51"/>
  <c r="M113" i="51"/>
  <c r="S113" i="51" s="1"/>
  <c r="T104" i="51"/>
  <c r="Q53" i="50"/>
  <c r="E67" i="50"/>
  <c r="S67" i="50"/>
  <c r="P53" i="50"/>
  <c r="P67" i="50"/>
  <c r="Q67" i="50"/>
  <c r="P59" i="50"/>
  <c r="R67" i="50"/>
  <c r="Q73" i="50"/>
  <c r="T100" i="50"/>
  <c r="U106" i="50"/>
  <c r="T104" i="50"/>
  <c r="E53" i="49"/>
  <c r="U47" i="49"/>
  <c r="P53" i="49"/>
  <c r="S67" i="49"/>
  <c r="Q53" i="49"/>
  <c r="Q59" i="49"/>
  <c r="P67" i="49"/>
  <c r="R73" i="49"/>
  <c r="P73" i="49"/>
  <c r="T102" i="49"/>
  <c r="T107" i="49"/>
  <c r="T100" i="49"/>
  <c r="Q67" i="48"/>
  <c r="P53" i="48"/>
  <c r="E67" i="48"/>
  <c r="P73" i="48"/>
  <c r="T73" i="48" s="1"/>
  <c r="Q73" i="48"/>
  <c r="S67" i="48"/>
  <c r="T98" i="48"/>
  <c r="U110" i="48"/>
  <c r="E53" i="47"/>
  <c r="P53" i="47"/>
  <c r="P67" i="47"/>
  <c r="Q59" i="47"/>
  <c r="Q73" i="47"/>
  <c r="T98" i="47"/>
  <c r="T108" i="47"/>
  <c r="P53" i="46"/>
  <c r="Q53" i="46"/>
  <c r="E73" i="46"/>
  <c r="E53" i="46"/>
  <c r="E67" i="46"/>
  <c r="R67" i="46"/>
  <c r="R73" i="46"/>
  <c r="Q59" i="46"/>
  <c r="P73" i="46"/>
  <c r="U99" i="46"/>
  <c r="T103" i="46"/>
  <c r="U105" i="46"/>
  <c r="T107" i="46"/>
  <c r="E80" i="46"/>
  <c r="R67" i="45"/>
  <c r="E73" i="45"/>
  <c r="P53" i="45"/>
  <c r="Q59" i="45"/>
  <c r="P67" i="45"/>
  <c r="Q67" i="45"/>
  <c r="T57" i="45"/>
  <c r="P73" i="45"/>
  <c r="Q73" i="45"/>
  <c r="U101" i="45"/>
  <c r="U103" i="45"/>
  <c r="T108" i="45"/>
  <c r="T110" i="45"/>
  <c r="T100" i="45"/>
  <c r="T102" i="45"/>
  <c r="U104" i="45"/>
  <c r="R73" i="44"/>
  <c r="P73" i="44"/>
  <c r="P53" i="44"/>
  <c r="Q53" i="44"/>
  <c r="Q67" i="44"/>
  <c r="S73" i="44"/>
  <c r="P59" i="44"/>
  <c r="Q73" i="44"/>
  <c r="Q59" i="44"/>
  <c r="U97" i="44"/>
  <c r="T104" i="44"/>
  <c r="S96" i="44"/>
  <c r="T100" i="44"/>
  <c r="T105" i="44"/>
  <c r="E80" i="44"/>
  <c r="E73" i="43"/>
  <c r="P53" i="43"/>
  <c r="T58" i="43"/>
  <c r="R73" i="43"/>
  <c r="E67" i="43"/>
  <c r="Q73" i="43"/>
  <c r="U73" i="43" s="1"/>
  <c r="R67" i="43"/>
  <c r="U107" i="43"/>
  <c r="U109" i="43"/>
  <c r="T111" i="43"/>
  <c r="U99" i="43"/>
  <c r="U101" i="43"/>
  <c r="T103" i="43"/>
  <c r="T47" i="42"/>
  <c r="S73" i="42"/>
  <c r="P53" i="42"/>
  <c r="P73" i="42"/>
  <c r="Q59" i="42"/>
  <c r="Q67" i="42"/>
  <c r="P67" i="42"/>
  <c r="Q73" i="42"/>
  <c r="U73" i="42" s="1"/>
  <c r="E59" i="42"/>
  <c r="S67" i="42"/>
  <c r="E67" i="41"/>
  <c r="P67" i="41"/>
  <c r="S53" i="41"/>
  <c r="T58" i="41"/>
  <c r="Q59" i="41"/>
  <c r="R67" i="41"/>
  <c r="P59" i="41"/>
  <c r="S67" i="41"/>
  <c r="Q73" i="41"/>
  <c r="U73" i="41" s="1"/>
  <c r="T105" i="41"/>
  <c r="U107" i="41"/>
  <c r="T98" i="41"/>
  <c r="U100" i="41"/>
  <c r="T109" i="41"/>
  <c r="M113" i="41"/>
  <c r="S113" i="41" s="1"/>
  <c r="U97" i="41"/>
  <c r="U99" i="41"/>
  <c r="T101" i="41"/>
  <c r="P53" i="40"/>
  <c r="Q53" i="40"/>
  <c r="R73" i="40"/>
  <c r="S73" i="40"/>
  <c r="R67" i="40"/>
  <c r="P73" i="40"/>
  <c r="T73" i="40" s="1"/>
  <c r="S67" i="40"/>
  <c r="P67" i="40"/>
  <c r="T67" i="40" s="1"/>
  <c r="Q67" i="40"/>
  <c r="R96" i="40"/>
  <c r="T100" i="40"/>
  <c r="U98" i="40"/>
  <c r="P53" i="39"/>
  <c r="Q53" i="39"/>
  <c r="P67" i="39"/>
  <c r="T67" i="39" s="1"/>
  <c r="Q67" i="39"/>
  <c r="Q73" i="39"/>
  <c r="E67" i="39"/>
  <c r="E73" i="39"/>
  <c r="R67" i="38"/>
  <c r="P67" i="38"/>
  <c r="Q67" i="38"/>
  <c r="P59" i="38"/>
  <c r="Q59" i="38"/>
  <c r="T111" i="38"/>
  <c r="T103" i="38"/>
  <c r="Q53" i="37"/>
  <c r="R67" i="37"/>
  <c r="U47" i="37"/>
  <c r="E73" i="37"/>
  <c r="Q59" i="37"/>
  <c r="R73" i="37"/>
  <c r="P73" i="37"/>
  <c r="Q73" i="37"/>
  <c r="Q67" i="37"/>
  <c r="E67" i="37"/>
  <c r="U98" i="37"/>
  <c r="E80" i="37"/>
  <c r="P73" i="36"/>
  <c r="Q53" i="36"/>
  <c r="S73" i="36"/>
  <c r="Q73" i="36"/>
  <c r="U73" i="36" s="1"/>
  <c r="T100" i="36"/>
  <c r="T102" i="36"/>
  <c r="T104" i="36"/>
  <c r="E80" i="36"/>
  <c r="S73" i="35"/>
  <c r="S67" i="35"/>
  <c r="P53" i="35"/>
  <c r="Q53" i="35"/>
  <c r="T57" i="35"/>
  <c r="P73" i="35"/>
  <c r="E59" i="35"/>
  <c r="Q67" i="35"/>
  <c r="U67" i="35" s="1"/>
  <c r="E73" i="35"/>
  <c r="T104" i="35"/>
  <c r="U102" i="35"/>
  <c r="E80" i="35"/>
  <c r="P53" i="34"/>
  <c r="Q53" i="34"/>
  <c r="R53" i="34"/>
  <c r="S73" i="34"/>
  <c r="E67" i="34"/>
  <c r="P73" i="34"/>
  <c r="T73" i="34" s="1"/>
  <c r="Q73" i="34"/>
  <c r="Q59" i="34"/>
  <c r="S67" i="34"/>
  <c r="T58" i="34"/>
  <c r="P67" i="34"/>
  <c r="T67" i="34" s="1"/>
  <c r="E73" i="34"/>
  <c r="T98" i="34"/>
  <c r="T100" i="34"/>
  <c r="T102" i="34"/>
  <c r="T109" i="34"/>
  <c r="T111" i="34"/>
  <c r="E67" i="33"/>
  <c r="R67" i="33"/>
  <c r="P73" i="33"/>
  <c r="E73" i="33"/>
  <c r="S73" i="33"/>
  <c r="P67" i="33"/>
  <c r="Q59" i="33"/>
  <c r="T97" i="33"/>
  <c r="T99" i="33"/>
  <c r="R96" i="33"/>
  <c r="S96" i="33"/>
  <c r="T111" i="33"/>
  <c r="Q53" i="32"/>
  <c r="S67" i="32"/>
  <c r="Q67" i="32"/>
  <c r="E67" i="32"/>
  <c r="R67" i="32"/>
  <c r="P67" i="32"/>
  <c r="T67" i="32" s="1"/>
  <c r="T58" i="32"/>
  <c r="P59" i="32"/>
  <c r="R73" i="32"/>
  <c r="Q59" i="32"/>
  <c r="S73" i="32"/>
  <c r="Q53" i="31"/>
  <c r="E67" i="31"/>
  <c r="E53" i="31"/>
  <c r="P53" i="31"/>
  <c r="S73" i="31"/>
  <c r="U57" i="31"/>
  <c r="P73" i="31"/>
  <c r="Q67" i="31"/>
  <c r="T108" i="31"/>
  <c r="U106" i="31"/>
  <c r="E80" i="31"/>
  <c r="P53" i="30"/>
  <c r="Q73" i="30"/>
  <c r="U73" i="30" s="1"/>
  <c r="U47" i="30"/>
  <c r="P73" i="30"/>
  <c r="P67" i="30"/>
  <c r="Q59" i="30"/>
  <c r="R73" i="30"/>
  <c r="T58" i="30"/>
  <c r="Q53" i="29"/>
  <c r="S67" i="29"/>
  <c r="R67" i="29"/>
  <c r="P67" i="29"/>
  <c r="Q67" i="29"/>
  <c r="Q59" i="29"/>
  <c r="S73" i="29"/>
  <c r="Q73" i="29"/>
  <c r="U73" i="29" s="1"/>
  <c r="E96" i="29"/>
  <c r="T109" i="29"/>
  <c r="U111" i="29"/>
  <c r="R53" i="28"/>
  <c r="P53" i="28"/>
  <c r="U58" i="28"/>
  <c r="P73" i="28"/>
  <c r="T73" i="28" s="1"/>
  <c r="Q73" i="28"/>
  <c r="U73" i="28" s="1"/>
  <c r="E67" i="28"/>
  <c r="T97" i="28"/>
  <c r="R96" i="28"/>
  <c r="R73" i="27"/>
  <c r="P67" i="27"/>
  <c r="Q53" i="27"/>
  <c r="E67" i="27"/>
  <c r="E73" i="27"/>
  <c r="Q59" i="27"/>
  <c r="S67" i="27"/>
  <c r="T107" i="27"/>
  <c r="T109" i="27"/>
  <c r="T47" i="26"/>
  <c r="E73" i="26"/>
  <c r="Q73" i="26"/>
  <c r="Q67" i="26"/>
  <c r="Q59" i="26"/>
  <c r="U57" i="26"/>
  <c r="R67" i="26"/>
  <c r="T111" i="26"/>
  <c r="U109" i="26"/>
  <c r="S67" i="25"/>
  <c r="P53" i="25"/>
  <c r="R53" i="25"/>
  <c r="Q53" i="25"/>
  <c r="E73" i="25"/>
  <c r="P73" i="25"/>
  <c r="T73" i="25" s="1"/>
  <c r="Q73" i="25"/>
  <c r="U73" i="25" s="1"/>
  <c r="E59" i="25"/>
  <c r="P67" i="25"/>
  <c r="S73" i="25"/>
  <c r="T102" i="25"/>
  <c r="Q53" i="24"/>
  <c r="S67" i="24"/>
  <c r="S73" i="24"/>
  <c r="P59" i="24"/>
  <c r="P73" i="24"/>
  <c r="Q59" i="24"/>
  <c r="R67" i="24"/>
  <c r="Q73" i="24"/>
  <c r="U73" i="24" s="1"/>
  <c r="T58" i="24"/>
  <c r="P67" i="24"/>
  <c r="T67" i="24" s="1"/>
  <c r="U106" i="24"/>
  <c r="U104" i="24"/>
  <c r="T109" i="24"/>
  <c r="T111" i="24"/>
  <c r="P53" i="23"/>
  <c r="Q53" i="23"/>
  <c r="R73" i="23"/>
  <c r="T47" i="23"/>
  <c r="S73" i="23"/>
  <c r="Q67" i="23"/>
  <c r="U67" i="23" s="1"/>
  <c r="P73" i="23"/>
  <c r="R67" i="23"/>
  <c r="Q73" i="23"/>
  <c r="P59" i="23"/>
  <c r="S67" i="23"/>
  <c r="Q59" i="23"/>
  <c r="U99" i="23"/>
  <c r="T104" i="23"/>
  <c r="U97" i="23"/>
  <c r="E80" i="23"/>
  <c r="Q53" i="22"/>
  <c r="P73" i="22"/>
  <c r="P59" i="22"/>
  <c r="R67" i="22"/>
  <c r="Q73" i="22"/>
  <c r="P67" i="22"/>
  <c r="T67" i="22" s="1"/>
  <c r="Q67" i="22"/>
  <c r="U67" i="22" s="1"/>
  <c r="U57" i="22"/>
  <c r="R96" i="22"/>
  <c r="T106" i="22"/>
  <c r="U104" i="22"/>
  <c r="P53" i="21"/>
  <c r="E53" i="21"/>
  <c r="Q53" i="21"/>
  <c r="P67" i="21"/>
  <c r="T67" i="21" s="1"/>
  <c r="S73" i="21"/>
  <c r="P73" i="21"/>
  <c r="T105" i="21"/>
  <c r="U103" i="21"/>
  <c r="T101" i="21"/>
  <c r="E67" i="20"/>
  <c r="Q67" i="20"/>
  <c r="P53" i="20"/>
  <c r="E53" i="20"/>
  <c r="R67" i="20"/>
  <c r="T57" i="20"/>
  <c r="E73" i="20"/>
  <c r="T99" i="20"/>
  <c r="T101" i="20"/>
  <c r="P67" i="19"/>
  <c r="Q67" i="19"/>
  <c r="P73" i="19"/>
  <c r="P59" i="19"/>
  <c r="Q73" i="19"/>
  <c r="Q59" i="19"/>
  <c r="T106" i="19"/>
  <c r="T108" i="19"/>
  <c r="U47" i="18"/>
  <c r="E67" i="18"/>
  <c r="Q59" i="18"/>
  <c r="P67" i="18"/>
  <c r="P73" i="18"/>
  <c r="T97" i="18"/>
  <c r="T99" i="18"/>
  <c r="T108" i="18"/>
  <c r="T110" i="18"/>
  <c r="E80" i="18"/>
  <c r="R73" i="17"/>
  <c r="Q53" i="17"/>
  <c r="Q59" i="17"/>
  <c r="E67" i="17"/>
  <c r="S73" i="17"/>
  <c r="P73" i="17"/>
  <c r="T73" i="17" s="1"/>
  <c r="Q67" i="17"/>
  <c r="U67" i="17" s="1"/>
  <c r="U101" i="17"/>
  <c r="T106" i="17"/>
  <c r="U99" i="17"/>
  <c r="P53" i="16"/>
  <c r="Q53" i="16"/>
  <c r="P73" i="16"/>
  <c r="T73" i="16" s="1"/>
  <c r="T58" i="16"/>
  <c r="P67" i="16"/>
  <c r="T97" i="16"/>
  <c r="R96" i="16"/>
  <c r="P73" i="15"/>
  <c r="P53" i="15"/>
  <c r="Q73" i="15"/>
  <c r="T47" i="15"/>
  <c r="R73" i="15"/>
  <c r="E53" i="15"/>
  <c r="R53" i="15"/>
  <c r="S67" i="15"/>
  <c r="Q67" i="15"/>
  <c r="P67" i="15"/>
  <c r="E67" i="15"/>
  <c r="T107" i="15"/>
  <c r="T109" i="15"/>
  <c r="L113" i="15"/>
  <c r="R113" i="15" s="1"/>
  <c r="P53" i="14"/>
  <c r="Q53" i="14"/>
  <c r="T47" i="14"/>
  <c r="S67" i="14"/>
  <c r="P73" i="14"/>
  <c r="U98" i="14"/>
  <c r="U105" i="14"/>
  <c r="E67" i="13"/>
  <c r="P67" i="13"/>
  <c r="Q67" i="13"/>
  <c r="T47" i="13"/>
  <c r="Q59" i="13"/>
  <c r="S67" i="13"/>
  <c r="R73" i="13"/>
  <c r="E59" i="13"/>
  <c r="P59" i="13"/>
  <c r="U97" i="13"/>
  <c r="U99" i="13"/>
  <c r="U111" i="13"/>
  <c r="P53" i="12"/>
  <c r="Q53" i="12"/>
  <c r="E67" i="12"/>
  <c r="P67" i="12"/>
  <c r="E73" i="12"/>
  <c r="R67" i="12"/>
  <c r="U107" i="12"/>
  <c r="U110" i="12"/>
  <c r="E80" i="12"/>
  <c r="Q53" i="11"/>
  <c r="Q67" i="11"/>
  <c r="U67" i="11" s="1"/>
  <c r="T47" i="11"/>
  <c r="E59" i="11"/>
  <c r="P59" i="11"/>
  <c r="Q59" i="11"/>
  <c r="Q73" i="11"/>
  <c r="T58" i="11"/>
  <c r="P67" i="11"/>
  <c r="T106" i="11"/>
  <c r="Q53" i="10"/>
  <c r="R73" i="10"/>
  <c r="E53" i="10"/>
  <c r="P59" i="10"/>
  <c r="P67" i="10"/>
  <c r="E73" i="10"/>
  <c r="Q59" i="10"/>
  <c r="E59" i="10"/>
  <c r="U59" i="10" s="1"/>
  <c r="Q73" i="10"/>
  <c r="U100" i="10"/>
  <c r="T105" i="10"/>
  <c r="U111" i="10"/>
  <c r="S67" i="9"/>
  <c r="P53" i="9"/>
  <c r="E73" i="9"/>
  <c r="Q53" i="9"/>
  <c r="E67" i="9"/>
  <c r="P67" i="9"/>
  <c r="P59" i="9"/>
  <c r="Q67" i="9"/>
  <c r="U67" i="9" s="1"/>
  <c r="U58" i="9"/>
  <c r="R67" i="9"/>
  <c r="E59" i="9"/>
  <c r="U59" i="9" s="1"/>
  <c r="U104" i="9"/>
  <c r="U102" i="9"/>
  <c r="U109" i="9"/>
  <c r="U107" i="9"/>
  <c r="P53" i="8"/>
  <c r="Q53" i="8"/>
  <c r="E67" i="8"/>
  <c r="T58" i="8"/>
  <c r="P67" i="8"/>
  <c r="T57" i="8"/>
  <c r="Q67" i="8"/>
  <c r="U67" i="8" s="1"/>
  <c r="E59" i="8"/>
  <c r="U59" i="8" s="1"/>
  <c r="R67" i="8"/>
  <c r="R73" i="8"/>
  <c r="T98" i="8"/>
  <c r="T100" i="8"/>
  <c r="E73" i="7"/>
  <c r="P53" i="7"/>
  <c r="Q53" i="7"/>
  <c r="T47" i="7"/>
  <c r="E53" i="7"/>
  <c r="R53" i="7"/>
  <c r="R67" i="7"/>
  <c r="P67" i="7"/>
  <c r="T67" i="7" s="1"/>
  <c r="Q67" i="7"/>
  <c r="U67" i="7" s="1"/>
  <c r="P59" i="7"/>
  <c r="P73" i="7"/>
  <c r="Q59" i="7"/>
  <c r="Q73" i="7"/>
  <c r="U73" i="7" s="1"/>
  <c r="S67" i="7"/>
  <c r="T102" i="7"/>
  <c r="U110" i="7"/>
  <c r="U108" i="7"/>
  <c r="E80" i="7"/>
  <c r="Q53" i="6"/>
  <c r="P73" i="6"/>
  <c r="T47" i="6"/>
  <c r="P67" i="6"/>
  <c r="S73" i="6"/>
  <c r="Q67" i="6"/>
  <c r="U67" i="6" s="1"/>
  <c r="E67" i="6"/>
  <c r="Q73" i="6"/>
  <c r="U73" i="6" s="1"/>
  <c r="T57" i="6"/>
  <c r="S67" i="6"/>
  <c r="R73" i="6"/>
  <c r="U106" i="6"/>
  <c r="P53" i="5"/>
  <c r="Q53" i="5"/>
  <c r="E67" i="5"/>
  <c r="P59" i="5"/>
  <c r="P67" i="5"/>
  <c r="Q59" i="5"/>
  <c r="Q67" i="5"/>
  <c r="U67" i="5" s="1"/>
  <c r="R73" i="5"/>
  <c r="S73" i="5"/>
  <c r="P73" i="5"/>
  <c r="E59" i="5"/>
  <c r="T59" i="5" s="1"/>
  <c r="R67" i="5"/>
  <c r="Q73" i="5"/>
  <c r="S67" i="5"/>
  <c r="M113" i="5"/>
  <c r="S113" i="5" s="1"/>
  <c r="T103" i="5"/>
  <c r="T105" i="5"/>
  <c r="T47" i="4"/>
  <c r="S67" i="4"/>
  <c r="P53" i="4"/>
  <c r="Q53" i="4"/>
  <c r="R73" i="4"/>
  <c r="P73" i="4"/>
  <c r="T73" i="4" s="1"/>
  <c r="Q73" i="4"/>
  <c r="P67" i="4"/>
  <c r="Q67" i="4"/>
  <c r="P59" i="4"/>
  <c r="Q59" i="4"/>
  <c r="T107" i="4"/>
  <c r="T109" i="4"/>
  <c r="E80" i="4"/>
  <c r="U47" i="3"/>
  <c r="P53" i="3"/>
  <c r="R67" i="3"/>
  <c r="S73" i="3"/>
  <c r="Q73" i="3"/>
  <c r="P59" i="3"/>
  <c r="P73" i="3"/>
  <c r="R73" i="3"/>
  <c r="P67" i="3"/>
  <c r="U111" i="3"/>
  <c r="P53" i="2"/>
  <c r="T47" i="2"/>
  <c r="P67" i="2"/>
  <c r="S73" i="2"/>
  <c r="Q67" i="2"/>
  <c r="U67" i="2" s="1"/>
  <c r="Q59" i="2"/>
  <c r="E73" i="2"/>
  <c r="P73" i="2"/>
  <c r="Q73" i="2"/>
  <c r="U73" i="2" s="1"/>
  <c r="P59" i="2"/>
  <c r="S67" i="2"/>
  <c r="U108" i="2"/>
  <c r="T102" i="2"/>
  <c r="U100" i="2"/>
  <c r="S96" i="2"/>
  <c r="T107" i="2"/>
  <c r="R53" i="1"/>
  <c r="Q67" i="1"/>
  <c r="U67" i="1" s="1"/>
  <c r="E73" i="1"/>
  <c r="T47" i="1"/>
  <c r="P53" i="1"/>
  <c r="Q53" i="1"/>
  <c r="Q59" i="1"/>
  <c r="S73" i="1"/>
  <c r="R67" i="1"/>
  <c r="P73" i="1"/>
  <c r="T73" i="1" s="1"/>
  <c r="Q73" i="1"/>
  <c r="P67" i="1"/>
  <c r="T110" i="1"/>
  <c r="T106" i="1"/>
  <c r="T98" i="1"/>
  <c r="U102" i="1"/>
  <c r="U109" i="1"/>
  <c r="U33" i="2"/>
  <c r="T33" i="2"/>
  <c r="T24" i="1"/>
  <c r="U24" i="1"/>
  <c r="U30" i="1"/>
  <c r="T30" i="1"/>
  <c r="U33" i="3"/>
  <c r="T33" i="3"/>
  <c r="T33" i="4"/>
  <c r="U33" i="4"/>
  <c r="T33" i="1"/>
  <c r="U33" i="1"/>
  <c r="U59" i="3"/>
  <c r="T59" i="3"/>
  <c r="T24" i="5"/>
  <c r="U24" i="5"/>
  <c r="T24" i="9"/>
  <c r="U24" i="9"/>
  <c r="T30" i="6"/>
  <c r="U30" i="6"/>
  <c r="U30" i="11"/>
  <c r="T30" i="11"/>
  <c r="T24" i="2"/>
  <c r="U24" i="2"/>
  <c r="U30" i="2"/>
  <c r="U30" i="4"/>
  <c r="T30" i="4"/>
  <c r="U59" i="6"/>
  <c r="T59" i="6"/>
  <c r="U30" i="7"/>
  <c r="T30" i="7"/>
  <c r="T59" i="8"/>
  <c r="U30" i="3"/>
  <c r="T30" i="3"/>
  <c r="U24" i="6"/>
  <c r="T24" i="6"/>
  <c r="U33" i="6"/>
  <c r="T33" i="6"/>
  <c r="T24" i="8"/>
  <c r="U24" i="8"/>
  <c r="T33" i="8"/>
  <c r="U33" i="8"/>
  <c r="T33" i="9"/>
  <c r="T24" i="10"/>
  <c r="T30" i="9"/>
  <c r="U30" i="9"/>
  <c r="U40" i="9"/>
  <c r="T40" i="9"/>
  <c r="U35" i="9"/>
  <c r="U11" i="10"/>
  <c r="T11" i="10"/>
  <c r="U33" i="15"/>
  <c r="T33" i="15"/>
  <c r="U40" i="8"/>
  <c r="T40" i="8"/>
  <c r="U28" i="11"/>
  <c r="T28" i="11"/>
  <c r="T40" i="3"/>
  <c r="U40" i="3"/>
  <c r="U73" i="5"/>
  <c r="T73" i="5"/>
  <c r="T67" i="5"/>
  <c r="T15" i="5"/>
  <c r="U15" i="5"/>
  <c r="U66" i="5"/>
  <c r="T66" i="5"/>
  <c r="U53" i="7"/>
  <c r="T53" i="7"/>
  <c r="U71" i="8"/>
  <c r="T71" i="8"/>
  <c r="U72" i="8"/>
  <c r="T72" i="8"/>
  <c r="Q73" i="8"/>
  <c r="T10" i="9"/>
  <c r="P73" i="9"/>
  <c r="T73" i="9" s="1"/>
  <c r="U88" i="9"/>
  <c r="T88" i="9"/>
  <c r="U53" i="10"/>
  <c r="T53" i="10"/>
  <c r="Q66" i="10"/>
  <c r="Q67" i="10"/>
  <c r="U67" i="10" s="1"/>
  <c r="U91" i="10"/>
  <c r="T91" i="10"/>
  <c r="U17" i="11"/>
  <c r="T17" i="11"/>
  <c r="P33" i="11"/>
  <c r="U19" i="12"/>
  <c r="T19" i="12"/>
  <c r="U59" i="12"/>
  <c r="T59" i="12"/>
  <c r="Q67" i="12"/>
  <c r="U67" i="12" s="1"/>
  <c r="P71" i="12"/>
  <c r="U14" i="13"/>
  <c r="T14" i="13"/>
  <c r="U18" i="13"/>
  <c r="T18" i="13"/>
  <c r="U29" i="13"/>
  <c r="T29" i="13"/>
  <c r="U65" i="13"/>
  <c r="T65" i="13"/>
  <c r="Q24" i="14"/>
  <c r="U87" i="14"/>
  <c r="T87" i="14"/>
  <c r="U38" i="15"/>
  <c r="T38" i="15"/>
  <c r="U42" i="15"/>
  <c r="T42" i="15"/>
  <c r="E30" i="16"/>
  <c r="Q73" i="16"/>
  <c r="U73" i="16" s="1"/>
  <c r="T14" i="18"/>
  <c r="U14" i="18"/>
  <c r="U51" i="18"/>
  <c r="T51" i="18"/>
  <c r="U55" i="21"/>
  <c r="T55" i="21"/>
  <c r="U59" i="21"/>
  <c r="T59" i="21"/>
  <c r="T73" i="7"/>
  <c r="U15" i="7"/>
  <c r="T15" i="7"/>
  <c r="U59" i="7"/>
  <c r="T59" i="7"/>
  <c r="T30" i="8"/>
  <c r="U30" i="8"/>
  <c r="U32" i="16"/>
  <c r="T32" i="16"/>
  <c r="U53" i="2"/>
  <c r="T53" i="2"/>
  <c r="T66" i="10"/>
  <c r="U66" i="10"/>
  <c r="T61" i="10"/>
  <c r="U13" i="11"/>
  <c r="T13" i="11"/>
  <c r="U52" i="14"/>
  <c r="T52" i="14"/>
  <c r="T26" i="15"/>
  <c r="U26" i="15"/>
  <c r="U44" i="35"/>
  <c r="T44" i="35"/>
  <c r="T94" i="1"/>
  <c r="T21" i="2"/>
  <c r="T58" i="2"/>
  <c r="T62" i="2"/>
  <c r="T70" i="2"/>
  <c r="T93" i="2"/>
  <c r="T19" i="3"/>
  <c r="T39" i="3"/>
  <c r="T43" i="3"/>
  <c r="T51" i="3"/>
  <c r="T55" i="3"/>
  <c r="U72" i="3"/>
  <c r="T72" i="3"/>
  <c r="U71" i="3"/>
  <c r="T71" i="3"/>
  <c r="T88" i="3"/>
  <c r="T10" i="4"/>
  <c r="T22" i="4"/>
  <c r="T26" i="4"/>
  <c r="T46" i="4"/>
  <c r="U40" i="6"/>
  <c r="T40" i="6"/>
  <c r="T44" i="6"/>
  <c r="T52" i="6"/>
  <c r="T56" i="6"/>
  <c r="T89" i="6"/>
  <c r="T11" i="7"/>
  <c r="T67" i="8"/>
  <c r="U73" i="8"/>
  <c r="T73" i="8"/>
  <c r="U15" i="8"/>
  <c r="U66" i="8"/>
  <c r="T66" i="8"/>
  <c r="T67" i="9"/>
  <c r="T15" i="9"/>
  <c r="U15" i="9"/>
  <c r="P72" i="9"/>
  <c r="Q72" i="9"/>
  <c r="Q73" i="9"/>
  <c r="U73" i="9" s="1"/>
  <c r="U10" i="10"/>
  <c r="T10" i="10"/>
  <c r="P33" i="10"/>
  <c r="T33" i="10" s="1"/>
  <c r="Q33" i="10"/>
  <c r="U33" i="10" s="1"/>
  <c r="U47" i="10"/>
  <c r="T47" i="10"/>
  <c r="U72" i="10"/>
  <c r="T72" i="10"/>
  <c r="U71" i="10"/>
  <c r="T71" i="10"/>
  <c r="U69" i="10"/>
  <c r="T69" i="10"/>
  <c r="Q71" i="10"/>
  <c r="U36" i="11"/>
  <c r="T36" i="11"/>
  <c r="U49" i="11"/>
  <c r="T49" i="11"/>
  <c r="Q24" i="12"/>
  <c r="U71" i="12"/>
  <c r="T71" i="12"/>
  <c r="U72" i="12"/>
  <c r="T72" i="12"/>
  <c r="U69" i="12"/>
  <c r="T69" i="12"/>
  <c r="Q71" i="12"/>
  <c r="P30" i="13"/>
  <c r="U33" i="13"/>
  <c r="P66" i="13"/>
  <c r="U21" i="14"/>
  <c r="T21" i="14"/>
  <c r="U33" i="14"/>
  <c r="T33" i="14"/>
  <c r="U56" i="14"/>
  <c r="T56" i="14"/>
  <c r="P67" i="14"/>
  <c r="P72" i="14"/>
  <c r="U94" i="14"/>
  <c r="T94" i="14"/>
  <c r="T62" i="15"/>
  <c r="U62" i="15"/>
  <c r="U40" i="16"/>
  <c r="U35" i="16"/>
  <c r="T35" i="16"/>
  <c r="P40" i="16"/>
  <c r="T40" i="16" s="1"/>
  <c r="Q59" i="16"/>
  <c r="T20" i="17"/>
  <c r="U20" i="17"/>
  <c r="P67" i="17"/>
  <c r="T67" i="17" s="1"/>
  <c r="Q73" i="17"/>
  <c r="U73" i="17" s="1"/>
  <c r="U22" i="18"/>
  <c r="T22" i="18"/>
  <c r="U40" i="5"/>
  <c r="T40" i="5"/>
  <c r="U44" i="12"/>
  <c r="T44" i="12"/>
  <c r="T24" i="13"/>
  <c r="U24" i="13"/>
  <c r="U36" i="16"/>
  <c r="T36" i="16"/>
  <c r="U64" i="18"/>
  <c r="T64" i="18"/>
  <c r="U55" i="9"/>
  <c r="T55" i="9"/>
  <c r="U32" i="11"/>
  <c r="T32" i="11"/>
  <c r="U72" i="26"/>
  <c r="T72" i="26"/>
  <c r="T71" i="26"/>
  <c r="U71" i="26"/>
  <c r="U69" i="26"/>
  <c r="T69" i="26"/>
  <c r="T67" i="1"/>
  <c r="U73" i="1"/>
  <c r="U15" i="1"/>
  <c r="T15" i="1"/>
  <c r="U40" i="1"/>
  <c r="T40" i="1"/>
  <c r="T13" i="1"/>
  <c r="T69" i="1"/>
  <c r="T46" i="2"/>
  <c r="T12" i="1"/>
  <c r="T17" i="1"/>
  <c r="U18" i="1"/>
  <c r="T38" i="1"/>
  <c r="U39" i="1"/>
  <c r="R40" i="1"/>
  <c r="T43" i="1"/>
  <c r="U44" i="1"/>
  <c r="T51" i="1"/>
  <c r="U52" i="1"/>
  <c r="T56" i="1"/>
  <c r="U57" i="1"/>
  <c r="U61" i="1"/>
  <c r="T93" i="1"/>
  <c r="T20" i="2"/>
  <c r="U26" i="2"/>
  <c r="T45" i="2"/>
  <c r="T57" i="2"/>
  <c r="T61" i="2"/>
  <c r="T69" i="2"/>
  <c r="T92" i="2"/>
  <c r="U73" i="3"/>
  <c r="U67" i="3"/>
  <c r="T73" i="3"/>
  <c r="T15" i="3"/>
  <c r="T67" i="3"/>
  <c r="T14" i="3"/>
  <c r="T18" i="3"/>
  <c r="T38" i="3"/>
  <c r="T42" i="3"/>
  <c r="T50" i="3"/>
  <c r="U66" i="3"/>
  <c r="T66" i="3"/>
  <c r="T87" i="3"/>
  <c r="T9" i="4"/>
  <c r="T21" i="4"/>
  <c r="T45" i="4"/>
  <c r="T57" i="4"/>
  <c r="T61" i="4"/>
  <c r="T90" i="4"/>
  <c r="T12" i="5"/>
  <c r="T28" i="5"/>
  <c r="T32" i="5"/>
  <c r="T36" i="5"/>
  <c r="U53" i="5"/>
  <c r="T53" i="5"/>
  <c r="T48" i="5"/>
  <c r="T64" i="5"/>
  <c r="T93" i="5"/>
  <c r="T19" i="6"/>
  <c r="T39" i="6"/>
  <c r="T43" i="6"/>
  <c r="T51" i="6"/>
  <c r="T55" i="6"/>
  <c r="U72" i="6"/>
  <c r="T72" i="6"/>
  <c r="U71" i="6"/>
  <c r="T71" i="6"/>
  <c r="T88" i="6"/>
  <c r="T10" i="7"/>
  <c r="T22" i="7"/>
  <c r="T26" i="7"/>
  <c r="T46" i="7"/>
  <c r="T58" i="7"/>
  <c r="T62" i="7"/>
  <c r="T69" i="7"/>
  <c r="T91" i="7"/>
  <c r="T13" i="8"/>
  <c r="T17" i="8"/>
  <c r="T29" i="8"/>
  <c r="T37" i="8"/>
  <c r="T49" i="8"/>
  <c r="T65" i="8"/>
  <c r="U22" i="9"/>
  <c r="U44" i="9"/>
  <c r="T44" i="9"/>
  <c r="T93" i="9"/>
  <c r="U57" i="10"/>
  <c r="U63" i="10"/>
  <c r="T63" i="10"/>
  <c r="R72" i="10"/>
  <c r="T88" i="10"/>
  <c r="U12" i="11"/>
  <c r="T12" i="11"/>
  <c r="U24" i="11"/>
  <c r="T24" i="11"/>
  <c r="U65" i="11"/>
  <c r="T65" i="11"/>
  <c r="U94" i="11"/>
  <c r="T94" i="11"/>
  <c r="U91" i="12"/>
  <c r="T91" i="12"/>
  <c r="P15" i="13"/>
  <c r="P40" i="13"/>
  <c r="T40" i="13" s="1"/>
  <c r="P53" i="13"/>
  <c r="P73" i="13"/>
  <c r="T73" i="13" s="1"/>
  <c r="U59" i="14"/>
  <c r="T59" i="14"/>
  <c r="Q67" i="14"/>
  <c r="U67" i="14" s="1"/>
  <c r="Q72" i="14"/>
  <c r="P59" i="15"/>
  <c r="T91" i="15"/>
  <c r="U91" i="15"/>
  <c r="U42" i="16"/>
  <c r="T42" i="16"/>
  <c r="U9" i="17"/>
  <c r="T9" i="17"/>
  <c r="U49" i="17"/>
  <c r="T49" i="17"/>
  <c r="P66" i="17"/>
  <c r="P15" i="18"/>
  <c r="T38" i="18"/>
  <c r="U38" i="18"/>
  <c r="Q53" i="18"/>
  <c r="U92" i="18"/>
  <c r="T92" i="18"/>
  <c r="T66" i="20"/>
  <c r="U66" i="20"/>
  <c r="U61" i="20"/>
  <c r="T61" i="20"/>
  <c r="T30" i="21"/>
  <c r="U30" i="21"/>
  <c r="U66" i="7"/>
  <c r="T66" i="7"/>
  <c r="U22" i="10"/>
  <c r="T22" i="10"/>
  <c r="T30" i="10"/>
  <c r="U30" i="10"/>
  <c r="U66" i="14"/>
  <c r="T66" i="14"/>
  <c r="U61" i="14"/>
  <c r="T61" i="14"/>
  <c r="U53" i="17"/>
  <c r="T53" i="17"/>
  <c r="U43" i="17"/>
  <c r="T43" i="17"/>
  <c r="T57" i="17"/>
  <c r="U57" i="17"/>
  <c r="U71" i="5"/>
  <c r="T71" i="5"/>
  <c r="T72" i="5"/>
  <c r="U72" i="5"/>
  <c r="U56" i="12"/>
  <c r="T56" i="12"/>
  <c r="U11" i="16"/>
  <c r="T11" i="16"/>
  <c r="U19" i="16"/>
  <c r="T19" i="16"/>
  <c r="U33" i="26"/>
  <c r="T33" i="26"/>
  <c r="U91" i="26"/>
  <c r="T91" i="26"/>
  <c r="U94" i="27"/>
  <c r="T94" i="27"/>
  <c r="T11" i="1"/>
  <c r="T29" i="1"/>
  <c r="T37" i="1"/>
  <c r="T42" i="1"/>
  <c r="T50" i="1"/>
  <c r="T55" i="1"/>
  <c r="T92" i="1"/>
  <c r="T73" i="2"/>
  <c r="T67" i="2"/>
  <c r="T15" i="2"/>
  <c r="U15" i="2"/>
  <c r="T14" i="2"/>
  <c r="T19" i="2"/>
  <c r="U40" i="2"/>
  <c r="T40" i="2"/>
  <c r="T44" i="2"/>
  <c r="T52" i="2"/>
  <c r="T56" i="2"/>
  <c r="T91" i="2"/>
  <c r="T13" i="3"/>
  <c r="T17" i="3"/>
  <c r="T29" i="3"/>
  <c r="T37" i="3"/>
  <c r="T49" i="3"/>
  <c r="T65" i="3"/>
  <c r="T94" i="3"/>
  <c r="T20" i="4"/>
  <c r="U40" i="4"/>
  <c r="T40" i="4"/>
  <c r="T44" i="4"/>
  <c r="T52" i="4"/>
  <c r="T56" i="4"/>
  <c r="T89" i="4"/>
  <c r="T11" i="5"/>
  <c r="T23" i="5"/>
  <c r="T27" i="5"/>
  <c r="T35" i="5"/>
  <c r="T47" i="5"/>
  <c r="T63" i="5"/>
  <c r="T70" i="5"/>
  <c r="T92" i="5"/>
  <c r="T73" i="6"/>
  <c r="T67" i="6"/>
  <c r="T15" i="6"/>
  <c r="U15" i="6"/>
  <c r="T14" i="6"/>
  <c r="T18" i="6"/>
  <c r="T38" i="6"/>
  <c r="T42" i="6"/>
  <c r="T50" i="6"/>
  <c r="U66" i="6"/>
  <c r="T66" i="6"/>
  <c r="T87" i="6"/>
  <c r="T9" i="7"/>
  <c r="T21" i="7"/>
  <c r="T45" i="7"/>
  <c r="T57" i="7"/>
  <c r="T61" i="7"/>
  <c r="T90" i="7"/>
  <c r="T12" i="8"/>
  <c r="T28" i="8"/>
  <c r="T32" i="8"/>
  <c r="T36" i="8"/>
  <c r="U53" i="8"/>
  <c r="T53" i="8"/>
  <c r="T48" i="8"/>
  <c r="T64" i="8"/>
  <c r="T90" i="8"/>
  <c r="T11" i="9"/>
  <c r="T21" i="9"/>
  <c r="T28" i="9"/>
  <c r="T32" i="9"/>
  <c r="T35" i="9"/>
  <c r="U52" i="9"/>
  <c r="T52" i="9"/>
  <c r="Q59" i="9"/>
  <c r="U73" i="10"/>
  <c r="T67" i="10"/>
  <c r="T15" i="10"/>
  <c r="U15" i="10"/>
  <c r="T9" i="10"/>
  <c r="U23" i="10"/>
  <c r="T23" i="10"/>
  <c r="Q30" i="10"/>
  <c r="U40" i="10"/>
  <c r="T40" i="10"/>
  <c r="U35" i="10"/>
  <c r="T35" i="10"/>
  <c r="U45" i="10"/>
  <c r="P53" i="10"/>
  <c r="U58" i="10"/>
  <c r="T58" i="10"/>
  <c r="R67" i="10"/>
  <c r="U90" i="10"/>
  <c r="T90" i="10"/>
  <c r="U59" i="11"/>
  <c r="T59" i="11"/>
  <c r="S73" i="11"/>
  <c r="U45" i="12"/>
  <c r="T45" i="12"/>
  <c r="P59" i="12"/>
  <c r="P73" i="12"/>
  <c r="T73" i="12" s="1"/>
  <c r="U13" i="13"/>
  <c r="T13" i="13"/>
  <c r="Q15" i="13"/>
  <c r="U17" i="13"/>
  <c r="T17" i="13"/>
  <c r="U38" i="13"/>
  <c r="T38" i="13"/>
  <c r="Q40" i="13"/>
  <c r="U40" i="13" s="1"/>
  <c r="U42" i="13"/>
  <c r="T42" i="13"/>
  <c r="Q53" i="13"/>
  <c r="P71" i="13"/>
  <c r="Q72" i="13"/>
  <c r="Q73" i="13"/>
  <c r="U73" i="13" s="1"/>
  <c r="U87" i="13"/>
  <c r="T87" i="13"/>
  <c r="U45" i="14"/>
  <c r="T45" i="14"/>
  <c r="P71" i="14"/>
  <c r="U33" i="16"/>
  <c r="Q67" i="16"/>
  <c r="U67" i="16" s="1"/>
  <c r="T91" i="16"/>
  <c r="U91" i="16"/>
  <c r="P15" i="17"/>
  <c r="T15" i="17" s="1"/>
  <c r="T44" i="17"/>
  <c r="U44" i="17"/>
  <c r="Q72" i="17"/>
  <c r="U93" i="17"/>
  <c r="T93" i="17"/>
  <c r="U73" i="19"/>
  <c r="U67" i="19"/>
  <c r="T73" i="19"/>
  <c r="U15" i="19"/>
  <c r="T15" i="19"/>
  <c r="T67" i="19"/>
  <c r="U9" i="19"/>
  <c r="T9" i="19"/>
  <c r="U88" i="19"/>
  <c r="T88" i="19"/>
  <c r="U70" i="10"/>
  <c r="T70" i="10"/>
  <c r="U57" i="14"/>
  <c r="T57" i="14"/>
  <c r="T24" i="16"/>
  <c r="U24" i="16"/>
  <c r="U90" i="16"/>
  <c r="T90" i="16"/>
  <c r="U27" i="17"/>
  <c r="T27" i="17"/>
  <c r="U53" i="4"/>
  <c r="T53" i="4"/>
  <c r="U30" i="12"/>
  <c r="T30" i="12"/>
  <c r="U92" i="12"/>
  <c r="T92" i="12"/>
  <c r="U94" i="13"/>
  <c r="T94" i="13"/>
  <c r="U47" i="16"/>
  <c r="T47" i="16"/>
  <c r="U27" i="26"/>
  <c r="T27" i="26"/>
  <c r="T10" i="1"/>
  <c r="T23" i="1"/>
  <c r="T28" i="1"/>
  <c r="T32" i="1"/>
  <c r="T36" i="1"/>
  <c r="T49" i="1"/>
  <c r="U59" i="1"/>
  <c r="T59" i="1"/>
  <c r="U66" i="1"/>
  <c r="T66" i="1"/>
  <c r="U71" i="1"/>
  <c r="T71" i="1"/>
  <c r="U72" i="1"/>
  <c r="T72" i="1"/>
  <c r="T91" i="1"/>
  <c r="T13" i="2"/>
  <c r="T18" i="2"/>
  <c r="T39" i="2"/>
  <c r="T43" i="2"/>
  <c r="T51" i="2"/>
  <c r="T55" i="2"/>
  <c r="T90" i="2"/>
  <c r="T12" i="3"/>
  <c r="T28" i="3"/>
  <c r="T32" i="3"/>
  <c r="T36" i="3"/>
  <c r="U53" i="3"/>
  <c r="T53" i="3"/>
  <c r="T48" i="3"/>
  <c r="T64" i="3"/>
  <c r="T93" i="3"/>
  <c r="T19" i="4"/>
  <c r="U24" i="4"/>
  <c r="T39" i="4"/>
  <c r="T43" i="4"/>
  <c r="T51" i="4"/>
  <c r="T55" i="4"/>
  <c r="U71" i="4"/>
  <c r="T71" i="4"/>
  <c r="U72" i="4"/>
  <c r="T72" i="4"/>
  <c r="T88" i="4"/>
  <c r="T10" i="5"/>
  <c r="T22" i="5"/>
  <c r="T26" i="5"/>
  <c r="U35" i="5"/>
  <c r="T46" i="5"/>
  <c r="T58" i="5"/>
  <c r="T62" i="5"/>
  <c r="T69" i="5"/>
  <c r="T91" i="5"/>
  <c r="T13" i="6"/>
  <c r="T17" i="6"/>
  <c r="T29" i="6"/>
  <c r="T37" i="6"/>
  <c r="T49" i="6"/>
  <c r="T65" i="6"/>
  <c r="T94" i="6"/>
  <c r="U9" i="7"/>
  <c r="T20" i="7"/>
  <c r="U33" i="7"/>
  <c r="T33" i="7"/>
  <c r="T40" i="7"/>
  <c r="U40" i="7"/>
  <c r="T44" i="7"/>
  <c r="T52" i="7"/>
  <c r="T56" i="7"/>
  <c r="U61" i="7"/>
  <c r="T89" i="7"/>
  <c r="T11" i="8"/>
  <c r="T23" i="8"/>
  <c r="T27" i="8"/>
  <c r="T35" i="8"/>
  <c r="T47" i="8"/>
  <c r="T63" i="8"/>
  <c r="T70" i="8"/>
  <c r="T20" i="9"/>
  <c r="U42" i="9"/>
  <c r="U56" i="9"/>
  <c r="T56" i="9"/>
  <c r="P66" i="9"/>
  <c r="U27" i="10"/>
  <c r="T27" i="10"/>
  <c r="U46" i="10"/>
  <c r="T46" i="10"/>
  <c r="T55" i="10"/>
  <c r="U61" i="10"/>
  <c r="R71" i="10"/>
  <c r="P73" i="10"/>
  <c r="T73" i="10" s="1"/>
  <c r="U29" i="11"/>
  <c r="T29" i="11"/>
  <c r="E33" i="11"/>
  <c r="U48" i="11"/>
  <c r="T48" i="11"/>
  <c r="T24" i="12"/>
  <c r="U24" i="12"/>
  <c r="U39" i="12"/>
  <c r="T39" i="12"/>
  <c r="U57" i="12"/>
  <c r="T57" i="12"/>
  <c r="Q59" i="12"/>
  <c r="U66" i="12"/>
  <c r="T66" i="12"/>
  <c r="U61" i="12"/>
  <c r="T61" i="12"/>
  <c r="S67" i="12"/>
  <c r="R71" i="12"/>
  <c r="U50" i="13"/>
  <c r="T50" i="13"/>
  <c r="T73" i="14"/>
  <c r="T67" i="14"/>
  <c r="U15" i="14"/>
  <c r="U9" i="14"/>
  <c r="T9" i="14"/>
  <c r="U20" i="14"/>
  <c r="T20" i="14"/>
  <c r="E53" i="14"/>
  <c r="Q71" i="14"/>
  <c r="U93" i="14"/>
  <c r="T93" i="14"/>
  <c r="U14" i="15"/>
  <c r="T14" i="15"/>
  <c r="U23" i="15"/>
  <c r="T23" i="15"/>
  <c r="P30" i="15"/>
  <c r="U48" i="15"/>
  <c r="T48" i="15"/>
  <c r="U66" i="15"/>
  <c r="T66" i="15"/>
  <c r="U61" i="15"/>
  <c r="T61" i="15"/>
  <c r="U12" i="16"/>
  <c r="T12" i="16"/>
  <c r="P30" i="16"/>
  <c r="Q15" i="17"/>
  <c r="U15" i="17" s="1"/>
  <c r="U19" i="17"/>
  <c r="T19" i="17"/>
  <c r="Q33" i="17"/>
  <c r="U33" i="19"/>
  <c r="E66" i="19"/>
  <c r="U33" i="5"/>
  <c r="T33" i="5"/>
  <c r="U51" i="9"/>
  <c r="T51" i="9"/>
  <c r="U37" i="11"/>
  <c r="T37" i="11"/>
  <c r="U37" i="13"/>
  <c r="T37" i="13"/>
  <c r="U44" i="14"/>
  <c r="T44" i="14"/>
  <c r="U59" i="15"/>
  <c r="T59" i="15"/>
  <c r="U26" i="10"/>
  <c r="T26" i="10"/>
  <c r="U49" i="13"/>
  <c r="T49" i="13"/>
  <c r="U53" i="1"/>
  <c r="T53" i="1"/>
  <c r="U43" i="2"/>
  <c r="U59" i="2"/>
  <c r="T59" i="2"/>
  <c r="U66" i="2"/>
  <c r="T66" i="2"/>
  <c r="U72" i="2"/>
  <c r="T72" i="2"/>
  <c r="U71" i="2"/>
  <c r="T71" i="2"/>
  <c r="U67" i="4"/>
  <c r="T67" i="4"/>
  <c r="U73" i="4"/>
  <c r="U15" i="4"/>
  <c r="T15" i="4"/>
  <c r="U43" i="4"/>
  <c r="U59" i="4"/>
  <c r="T59" i="4"/>
  <c r="T66" i="4"/>
  <c r="U66" i="4"/>
  <c r="T30" i="5"/>
  <c r="U30" i="5"/>
  <c r="U69" i="5"/>
  <c r="U53" i="6"/>
  <c r="T53" i="6"/>
  <c r="U24" i="7"/>
  <c r="T24" i="7"/>
  <c r="U72" i="7"/>
  <c r="T72" i="7"/>
  <c r="U71" i="7"/>
  <c r="T71" i="7"/>
  <c r="U35" i="8"/>
  <c r="U53" i="9"/>
  <c r="T53" i="9"/>
  <c r="U43" i="9"/>
  <c r="T43" i="9"/>
  <c r="U89" i="9"/>
  <c r="T89" i="9"/>
  <c r="U62" i="10"/>
  <c r="T62" i="10"/>
  <c r="U64" i="11"/>
  <c r="T64" i="11"/>
  <c r="U93" i="11"/>
  <c r="T93" i="11"/>
  <c r="U20" i="12"/>
  <c r="T20" i="12"/>
  <c r="U52" i="12"/>
  <c r="T52" i="12"/>
  <c r="E30" i="13"/>
  <c r="P33" i="13"/>
  <c r="T33" i="13" s="1"/>
  <c r="U59" i="13"/>
  <c r="T59" i="13"/>
  <c r="E66" i="13"/>
  <c r="P15" i="14"/>
  <c r="T15" i="14" s="1"/>
  <c r="P40" i="14"/>
  <c r="T40" i="14" s="1"/>
  <c r="T88" i="14"/>
  <c r="U88" i="14"/>
  <c r="Q40" i="17"/>
  <c r="R67" i="17"/>
  <c r="E30" i="18"/>
  <c r="U66" i="19"/>
  <c r="T66" i="19"/>
  <c r="U61" i="19"/>
  <c r="T61" i="19"/>
  <c r="T40" i="11"/>
  <c r="U40" i="11"/>
  <c r="U53" i="12"/>
  <c r="T53" i="12"/>
  <c r="T53" i="14"/>
  <c r="U53" i="14"/>
  <c r="R71" i="15"/>
  <c r="P59" i="17"/>
  <c r="Q33" i="18"/>
  <c r="P53" i="18"/>
  <c r="P72" i="18"/>
  <c r="Q73" i="18"/>
  <c r="U73" i="18" s="1"/>
  <c r="U87" i="18"/>
  <c r="T87" i="18"/>
  <c r="T20" i="19"/>
  <c r="U20" i="19"/>
  <c r="U17" i="20"/>
  <c r="T17" i="20"/>
  <c r="U48" i="20"/>
  <c r="T48" i="20"/>
  <c r="U51" i="21"/>
  <c r="T51" i="21"/>
  <c r="U19" i="26"/>
  <c r="T19" i="26"/>
  <c r="U72" i="11"/>
  <c r="T72" i="11"/>
  <c r="U71" i="11"/>
  <c r="T71" i="11"/>
  <c r="T67" i="16"/>
  <c r="U15" i="16"/>
  <c r="T15" i="16"/>
  <c r="U71" i="16"/>
  <c r="T71" i="16"/>
  <c r="U72" i="16"/>
  <c r="T72" i="16"/>
  <c r="T24" i="17"/>
  <c r="U24" i="17"/>
  <c r="U26" i="17"/>
  <c r="T26" i="17"/>
  <c r="P59" i="18"/>
  <c r="U63" i="18"/>
  <c r="T63" i="18"/>
  <c r="U91" i="18"/>
  <c r="T91" i="18"/>
  <c r="U24" i="19"/>
  <c r="T24" i="19"/>
  <c r="P71" i="19"/>
  <c r="U21" i="20"/>
  <c r="T21" i="20"/>
  <c r="T24" i="20"/>
  <c r="U29" i="21"/>
  <c r="T29" i="21"/>
  <c r="T24" i="22"/>
  <c r="T10" i="25"/>
  <c r="U10" i="25"/>
  <c r="U27" i="25"/>
  <c r="T27" i="25"/>
  <c r="U44" i="25"/>
  <c r="T44" i="25"/>
  <c r="T92" i="10"/>
  <c r="U73" i="11"/>
  <c r="T67" i="11"/>
  <c r="T73" i="11"/>
  <c r="U15" i="11"/>
  <c r="T15" i="11"/>
  <c r="T14" i="11"/>
  <c r="T18" i="11"/>
  <c r="T38" i="11"/>
  <c r="T42" i="11"/>
  <c r="T50" i="11"/>
  <c r="U66" i="11"/>
  <c r="T66" i="11"/>
  <c r="T87" i="11"/>
  <c r="T9" i="12"/>
  <c r="T21" i="12"/>
  <c r="T46" i="12"/>
  <c r="T58" i="12"/>
  <c r="T62" i="12"/>
  <c r="T70" i="12"/>
  <c r="T93" i="12"/>
  <c r="T19" i="13"/>
  <c r="T39" i="13"/>
  <c r="T43" i="13"/>
  <c r="T51" i="13"/>
  <c r="T55" i="13"/>
  <c r="U71" i="13"/>
  <c r="U72" i="13"/>
  <c r="T72" i="13"/>
  <c r="T71" i="13"/>
  <c r="T88" i="13"/>
  <c r="T10" i="14"/>
  <c r="T22" i="14"/>
  <c r="T26" i="14"/>
  <c r="T46" i="14"/>
  <c r="T58" i="14"/>
  <c r="T62" i="14"/>
  <c r="T69" i="14"/>
  <c r="T9" i="15"/>
  <c r="T18" i="15"/>
  <c r="T40" i="15"/>
  <c r="U40" i="15"/>
  <c r="U35" i="15"/>
  <c r="T39" i="15"/>
  <c r="T43" i="15"/>
  <c r="T92" i="15"/>
  <c r="U13" i="16"/>
  <c r="T43" i="16"/>
  <c r="U49" i="16"/>
  <c r="T57" i="16"/>
  <c r="T61" i="16"/>
  <c r="T10" i="17"/>
  <c r="U50" i="17"/>
  <c r="T58" i="17"/>
  <c r="T65" i="17"/>
  <c r="Q15" i="18"/>
  <c r="T17" i="18"/>
  <c r="P30" i="18"/>
  <c r="U32" i="18"/>
  <c r="T14" i="19"/>
  <c r="P66" i="19"/>
  <c r="U72" i="19"/>
  <c r="T72" i="19"/>
  <c r="U71" i="19"/>
  <c r="T71" i="19"/>
  <c r="U69" i="19"/>
  <c r="T69" i="19"/>
  <c r="U37" i="20"/>
  <c r="T37" i="20"/>
  <c r="U88" i="21"/>
  <c r="T88" i="21"/>
  <c r="U10" i="22"/>
  <c r="T10" i="22"/>
  <c r="U19" i="25"/>
  <c r="T19" i="25"/>
  <c r="U71" i="9"/>
  <c r="T72" i="9"/>
  <c r="T71" i="9"/>
  <c r="U72" i="9"/>
  <c r="U40" i="12"/>
  <c r="T40" i="12"/>
  <c r="U67" i="13"/>
  <c r="T67" i="13"/>
  <c r="T15" i="13"/>
  <c r="U15" i="13"/>
  <c r="U66" i="13"/>
  <c r="T66" i="13"/>
  <c r="S33" i="15"/>
  <c r="R67" i="15"/>
  <c r="U72" i="15"/>
  <c r="T72" i="15"/>
  <c r="U71" i="15"/>
  <c r="T71" i="15"/>
  <c r="T69" i="15"/>
  <c r="P33" i="16"/>
  <c r="T33" i="16" s="1"/>
  <c r="T30" i="17"/>
  <c r="U30" i="17"/>
  <c r="T33" i="17"/>
  <c r="U33" i="17"/>
  <c r="U66" i="17"/>
  <c r="T66" i="17"/>
  <c r="T61" i="17"/>
  <c r="R71" i="17"/>
  <c r="U33" i="18"/>
  <c r="U44" i="18"/>
  <c r="T44" i="18"/>
  <c r="T37" i="19"/>
  <c r="U37" i="19"/>
  <c r="U55" i="19"/>
  <c r="T55" i="19"/>
  <c r="U59" i="19"/>
  <c r="T59" i="19"/>
  <c r="U28" i="20"/>
  <c r="T28" i="20"/>
  <c r="U65" i="20"/>
  <c r="T65" i="20"/>
  <c r="U90" i="23"/>
  <c r="T90" i="23"/>
  <c r="U38" i="24"/>
  <c r="T38" i="24"/>
  <c r="U66" i="9"/>
  <c r="T66" i="9"/>
  <c r="U53" i="11"/>
  <c r="T53" i="11"/>
  <c r="U40" i="14"/>
  <c r="Q73" i="14"/>
  <c r="U73" i="14" s="1"/>
  <c r="T10" i="15"/>
  <c r="Q59" i="15"/>
  <c r="Q30" i="16"/>
  <c r="P66" i="16"/>
  <c r="S73" i="16"/>
  <c r="U21" i="17"/>
  <c r="P40" i="17"/>
  <c r="T40" i="17" s="1"/>
  <c r="E66" i="17"/>
  <c r="E73" i="17"/>
  <c r="S73" i="18"/>
  <c r="U10" i="19"/>
  <c r="T10" i="19"/>
  <c r="P24" i="19"/>
  <c r="U93" i="20"/>
  <c r="T93" i="20"/>
  <c r="Q30" i="21"/>
  <c r="U37" i="21"/>
  <c r="T37" i="21"/>
  <c r="U59" i="23"/>
  <c r="T59" i="23"/>
  <c r="U65" i="23"/>
  <c r="T65" i="23"/>
  <c r="U72" i="23"/>
  <c r="T72" i="23"/>
  <c r="U71" i="23"/>
  <c r="T71" i="23"/>
  <c r="U69" i="23"/>
  <c r="T69" i="23"/>
  <c r="T67" i="12"/>
  <c r="U15" i="12"/>
  <c r="U73" i="12"/>
  <c r="T15" i="12"/>
  <c r="U53" i="13"/>
  <c r="T53" i="13"/>
  <c r="U24" i="14"/>
  <c r="T24" i="14"/>
  <c r="U72" i="14"/>
  <c r="T72" i="14"/>
  <c r="U71" i="14"/>
  <c r="T71" i="14"/>
  <c r="U73" i="15"/>
  <c r="U67" i="15"/>
  <c r="T67" i="15"/>
  <c r="U15" i="15"/>
  <c r="T15" i="15"/>
  <c r="T73" i="15"/>
  <c r="E15" i="15"/>
  <c r="U53" i="15"/>
  <c r="T53" i="15"/>
  <c r="P72" i="15"/>
  <c r="T37" i="16"/>
  <c r="U37" i="16"/>
  <c r="U53" i="16"/>
  <c r="T53" i="16"/>
  <c r="U59" i="16"/>
  <c r="T59" i="16"/>
  <c r="U66" i="16"/>
  <c r="T66" i="16"/>
  <c r="Q66" i="16"/>
  <c r="P53" i="17"/>
  <c r="U59" i="17"/>
  <c r="T59" i="17"/>
  <c r="U24" i="18"/>
  <c r="T24" i="18"/>
  <c r="P66" i="18"/>
  <c r="U21" i="19"/>
  <c r="T21" i="19"/>
  <c r="Q24" i="19"/>
  <c r="Q30" i="19"/>
  <c r="T49" i="19"/>
  <c r="U49" i="19"/>
  <c r="U72" i="22"/>
  <c r="T72" i="22"/>
  <c r="U71" i="22"/>
  <c r="T71" i="22"/>
  <c r="U69" i="22"/>
  <c r="T69" i="22"/>
  <c r="S40" i="16"/>
  <c r="U40" i="17"/>
  <c r="S67" i="17"/>
  <c r="U71" i="17"/>
  <c r="U72" i="17"/>
  <c r="T72" i="17"/>
  <c r="T71" i="17"/>
  <c r="T69" i="17"/>
  <c r="U40" i="18"/>
  <c r="T40" i="18"/>
  <c r="T39" i="18"/>
  <c r="T53" i="18"/>
  <c r="U53" i="18"/>
  <c r="U43" i="18"/>
  <c r="Q66" i="18"/>
  <c r="U94" i="18"/>
  <c r="Q72" i="19"/>
  <c r="Q24" i="20"/>
  <c r="U24" i="20" s="1"/>
  <c r="U32" i="20"/>
  <c r="T32" i="20"/>
  <c r="P67" i="20"/>
  <c r="T67" i="20" s="1"/>
  <c r="E72" i="20"/>
  <c r="Q24" i="21"/>
  <c r="T48" i="21"/>
  <c r="T64" i="21"/>
  <c r="Q71" i="21"/>
  <c r="Q73" i="21"/>
  <c r="U73" i="21" s="1"/>
  <c r="Q30" i="22"/>
  <c r="U58" i="22"/>
  <c r="T58" i="22"/>
  <c r="U29" i="23"/>
  <c r="T29" i="23"/>
  <c r="E33" i="23"/>
  <c r="Q30" i="24"/>
  <c r="U33" i="24"/>
  <c r="P53" i="24"/>
  <c r="T53" i="24" s="1"/>
  <c r="P72" i="24"/>
  <c r="Q40" i="25"/>
  <c r="U40" i="25" s="1"/>
  <c r="U50" i="25"/>
  <c r="T50" i="25"/>
  <c r="T59" i="25"/>
  <c r="U59" i="25"/>
  <c r="S53" i="26"/>
  <c r="Q53" i="26"/>
  <c r="U17" i="27"/>
  <c r="T17" i="27"/>
  <c r="Q24" i="27"/>
  <c r="U38" i="27"/>
  <c r="T38" i="27"/>
  <c r="T33" i="34"/>
  <c r="U91" i="19"/>
  <c r="T91" i="19"/>
  <c r="P33" i="20"/>
  <c r="U36" i="20"/>
  <c r="T36" i="20"/>
  <c r="U59" i="20"/>
  <c r="T59" i="20"/>
  <c r="U62" i="22"/>
  <c r="T62" i="22"/>
  <c r="T55" i="24"/>
  <c r="U55" i="24"/>
  <c r="U59" i="24"/>
  <c r="T59" i="24"/>
  <c r="T30" i="25"/>
  <c r="U30" i="25"/>
  <c r="Q72" i="25"/>
  <c r="U38" i="26"/>
  <c r="T38" i="26"/>
  <c r="E30" i="19"/>
  <c r="T38" i="19"/>
  <c r="U67" i="20"/>
  <c r="U73" i="20"/>
  <c r="U15" i="20"/>
  <c r="T15" i="20"/>
  <c r="U9" i="20"/>
  <c r="U13" i="20"/>
  <c r="T13" i="20"/>
  <c r="T22" i="20"/>
  <c r="Q33" i="20"/>
  <c r="Q53" i="20"/>
  <c r="T62" i="20"/>
  <c r="U64" i="20"/>
  <c r="T64" i="20"/>
  <c r="Q66" i="20"/>
  <c r="T12" i="21"/>
  <c r="U20" i="21"/>
  <c r="T20" i="21"/>
  <c r="P30" i="21"/>
  <c r="T32" i="21"/>
  <c r="U44" i="21"/>
  <c r="T44" i="21"/>
  <c r="U22" i="22"/>
  <c r="T22" i="22"/>
  <c r="Q24" i="22"/>
  <c r="U24" i="22" s="1"/>
  <c r="P40" i="22"/>
  <c r="Q66" i="23"/>
  <c r="E67" i="23"/>
  <c r="U20" i="24"/>
  <c r="T20" i="24"/>
  <c r="U65" i="24"/>
  <c r="T65" i="24"/>
  <c r="Q67" i="24"/>
  <c r="U67" i="24" s="1"/>
  <c r="U63" i="25"/>
  <c r="T63" i="25"/>
  <c r="Q67" i="25"/>
  <c r="U67" i="25" s="1"/>
  <c r="U51" i="26"/>
  <c r="T51" i="26"/>
  <c r="U56" i="27"/>
  <c r="T56" i="27"/>
  <c r="T30" i="29"/>
  <c r="U30" i="29"/>
  <c r="T33" i="32"/>
  <c r="Q66" i="19"/>
  <c r="R72" i="19"/>
  <c r="U30" i="20"/>
  <c r="T30" i="20"/>
  <c r="U71" i="20"/>
  <c r="T71" i="20"/>
  <c r="U72" i="20"/>
  <c r="T72" i="20"/>
  <c r="T24" i="21"/>
  <c r="U24" i="21"/>
  <c r="T33" i="21"/>
  <c r="U33" i="21"/>
  <c r="U52" i="21"/>
  <c r="T52" i="21"/>
  <c r="P59" i="21"/>
  <c r="Q67" i="21"/>
  <c r="U67" i="21" s="1"/>
  <c r="R73" i="21"/>
  <c r="U26" i="22"/>
  <c r="T26" i="22"/>
  <c r="T30" i="22"/>
  <c r="U30" i="22"/>
  <c r="T53" i="22"/>
  <c r="U53" i="22"/>
  <c r="U43" i="22"/>
  <c r="Q72" i="22"/>
  <c r="U91" i="22"/>
  <c r="T91" i="22"/>
  <c r="S71" i="23"/>
  <c r="Q71" i="23"/>
  <c r="P72" i="23"/>
  <c r="P33" i="24"/>
  <c r="T33" i="24" s="1"/>
  <c r="P66" i="24"/>
  <c r="P71" i="24"/>
  <c r="U89" i="24"/>
  <c r="T89" i="24"/>
  <c r="P33" i="25"/>
  <c r="T33" i="25" s="1"/>
  <c r="U62" i="26"/>
  <c r="T62" i="26"/>
  <c r="U72" i="18"/>
  <c r="T72" i="18"/>
  <c r="U71" i="18"/>
  <c r="T71" i="18"/>
  <c r="P53" i="19"/>
  <c r="T53" i="19" s="1"/>
  <c r="U57" i="19"/>
  <c r="T57" i="19"/>
  <c r="U90" i="19"/>
  <c r="T90" i="19"/>
  <c r="U29" i="20"/>
  <c r="T29" i="20"/>
  <c r="P40" i="20"/>
  <c r="T40" i="20" s="1"/>
  <c r="U49" i="20"/>
  <c r="T49" i="20"/>
  <c r="P59" i="20"/>
  <c r="P73" i="20"/>
  <c r="T73" i="20" s="1"/>
  <c r="U94" i="20"/>
  <c r="T94" i="20"/>
  <c r="U39" i="21"/>
  <c r="T39" i="21"/>
  <c r="U56" i="21"/>
  <c r="T56" i="21"/>
  <c r="P66" i="21"/>
  <c r="P53" i="22"/>
  <c r="U13" i="23"/>
  <c r="T13" i="23"/>
  <c r="U17" i="23"/>
  <c r="T17" i="23"/>
  <c r="P24" i="23"/>
  <c r="U45" i="23"/>
  <c r="T45" i="23"/>
  <c r="E53" i="24"/>
  <c r="T24" i="25"/>
  <c r="U24" i="25"/>
  <c r="U24" i="26"/>
  <c r="T24" i="26"/>
  <c r="U46" i="26"/>
  <c r="T46" i="26"/>
  <c r="U50" i="27"/>
  <c r="T50" i="27"/>
  <c r="P33" i="19"/>
  <c r="T33" i="19" s="1"/>
  <c r="U45" i="19"/>
  <c r="T45" i="19"/>
  <c r="Q53" i="19"/>
  <c r="U53" i="19" s="1"/>
  <c r="U12" i="20"/>
  <c r="T12" i="20"/>
  <c r="E33" i="20"/>
  <c r="R33" i="20"/>
  <c r="P71" i="20"/>
  <c r="P15" i="21"/>
  <c r="T15" i="21" s="1"/>
  <c r="U19" i="21"/>
  <c r="T19" i="21"/>
  <c r="P40" i="21"/>
  <c r="T40" i="21" s="1"/>
  <c r="U53" i="21"/>
  <c r="T53" i="21"/>
  <c r="U43" i="21"/>
  <c r="T43" i="21"/>
  <c r="Q66" i="21"/>
  <c r="U46" i="22"/>
  <c r="T46" i="22"/>
  <c r="E59" i="22"/>
  <c r="E30" i="23"/>
  <c r="U40" i="23"/>
  <c r="U35" i="23"/>
  <c r="T35" i="23"/>
  <c r="P73" i="26"/>
  <c r="U40" i="20"/>
  <c r="U73" i="22"/>
  <c r="T73" i="22"/>
  <c r="T15" i="22"/>
  <c r="U15" i="22"/>
  <c r="U66" i="22"/>
  <c r="T66" i="22"/>
  <c r="T32" i="23"/>
  <c r="T73" i="24"/>
  <c r="U15" i="24"/>
  <c r="T15" i="24"/>
  <c r="E67" i="24"/>
  <c r="T15" i="25"/>
  <c r="T67" i="25"/>
  <c r="U15" i="25"/>
  <c r="E15" i="25"/>
  <c r="U53" i="25"/>
  <c r="T53" i="25"/>
  <c r="T47" i="25"/>
  <c r="P72" i="25"/>
  <c r="U17" i="26"/>
  <c r="T22" i="26"/>
  <c r="Q30" i="26"/>
  <c r="E66" i="26"/>
  <c r="T67" i="27"/>
  <c r="U15" i="27"/>
  <c r="U9" i="27"/>
  <c r="P24" i="27"/>
  <c r="U45" i="27"/>
  <c r="T45" i="27"/>
  <c r="U11" i="28"/>
  <c r="T11" i="28"/>
  <c r="U87" i="28"/>
  <c r="T87" i="28"/>
  <c r="P40" i="29"/>
  <c r="E73" i="29"/>
  <c r="U24" i="30"/>
  <c r="T24" i="30"/>
  <c r="S53" i="30"/>
  <c r="Q53" i="30"/>
  <c r="U11" i="32"/>
  <c r="T11" i="32"/>
  <c r="T66" i="26"/>
  <c r="U66" i="26"/>
  <c r="T61" i="26"/>
  <c r="P71" i="26"/>
  <c r="Q72" i="26"/>
  <c r="Q33" i="27"/>
  <c r="U33" i="27" s="1"/>
  <c r="U89" i="27"/>
  <c r="T89" i="27"/>
  <c r="U40" i="28"/>
  <c r="T40" i="28"/>
  <c r="U35" i="28"/>
  <c r="T35" i="28"/>
  <c r="U67" i="29"/>
  <c r="T67" i="29"/>
  <c r="T15" i="29"/>
  <c r="U15" i="29"/>
  <c r="U9" i="29"/>
  <c r="T9" i="29"/>
  <c r="P53" i="29"/>
  <c r="Q71" i="29"/>
  <c r="U64" i="31"/>
  <c r="T64" i="31"/>
  <c r="T30" i="42"/>
  <c r="U30" i="42"/>
  <c r="U24" i="23"/>
  <c r="T24" i="23"/>
  <c r="T24" i="24"/>
  <c r="U24" i="24"/>
  <c r="U40" i="24"/>
  <c r="T40" i="24"/>
  <c r="U66" i="25"/>
  <c r="T66" i="25"/>
  <c r="U59" i="26"/>
  <c r="T59" i="26"/>
  <c r="U59" i="27"/>
  <c r="T59" i="27"/>
  <c r="U24" i="28"/>
  <c r="T11" i="30"/>
  <c r="U11" i="30"/>
  <c r="U33" i="30"/>
  <c r="T33" i="30"/>
  <c r="U28" i="31"/>
  <c r="T28" i="31"/>
  <c r="U89" i="31"/>
  <c r="T89" i="31"/>
  <c r="U13" i="35"/>
  <c r="T13" i="35"/>
  <c r="U40" i="21"/>
  <c r="T89" i="21"/>
  <c r="T11" i="22"/>
  <c r="T23" i="22"/>
  <c r="T27" i="22"/>
  <c r="T35" i="22"/>
  <c r="T47" i="22"/>
  <c r="T63" i="22"/>
  <c r="T70" i="22"/>
  <c r="T92" i="22"/>
  <c r="U73" i="23"/>
  <c r="T73" i="23"/>
  <c r="U15" i="23"/>
  <c r="T15" i="23"/>
  <c r="T14" i="23"/>
  <c r="T18" i="23"/>
  <c r="T46" i="23"/>
  <c r="T52" i="23"/>
  <c r="P67" i="23"/>
  <c r="T67" i="23" s="1"/>
  <c r="T70" i="23"/>
  <c r="T91" i="23"/>
  <c r="T11" i="24"/>
  <c r="U39" i="24"/>
  <c r="T47" i="24"/>
  <c r="U66" i="24"/>
  <c r="T66" i="24"/>
  <c r="T20" i="25"/>
  <c r="T45" i="25"/>
  <c r="T51" i="25"/>
  <c r="T55" i="25"/>
  <c r="T87" i="25"/>
  <c r="T93" i="25"/>
  <c r="U13" i="26"/>
  <c r="T30" i="26"/>
  <c r="U30" i="26"/>
  <c r="U40" i="26"/>
  <c r="T40" i="26"/>
  <c r="T53" i="26"/>
  <c r="U53" i="26"/>
  <c r="U65" i="26"/>
  <c r="T65" i="26"/>
  <c r="U94" i="26"/>
  <c r="T94" i="26"/>
  <c r="U20" i="27"/>
  <c r="T20" i="27"/>
  <c r="Q40" i="27"/>
  <c r="U44" i="27"/>
  <c r="T44" i="27"/>
  <c r="P66" i="27"/>
  <c r="Q67" i="27"/>
  <c r="U67" i="27" s="1"/>
  <c r="P73" i="27"/>
  <c r="T73" i="27" s="1"/>
  <c r="P30" i="28"/>
  <c r="U66" i="28"/>
  <c r="T66" i="28"/>
  <c r="U61" i="28"/>
  <c r="P67" i="28"/>
  <c r="T67" i="28" s="1"/>
  <c r="P24" i="29"/>
  <c r="Q33" i="29"/>
  <c r="U51" i="30"/>
  <c r="T51" i="30"/>
  <c r="U24" i="31"/>
  <c r="T24" i="31"/>
  <c r="T11" i="34"/>
  <c r="U11" i="34"/>
  <c r="T73" i="18"/>
  <c r="T67" i="18"/>
  <c r="T15" i="18"/>
  <c r="U15" i="18"/>
  <c r="U66" i="18"/>
  <c r="T66" i="18"/>
  <c r="U53" i="20"/>
  <c r="T53" i="20"/>
  <c r="U71" i="21"/>
  <c r="U72" i="21"/>
  <c r="T72" i="21"/>
  <c r="T71" i="21"/>
  <c r="Q33" i="23"/>
  <c r="U66" i="23"/>
  <c r="T66" i="23"/>
  <c r="U53" i="24"/>
  <c r="T43" i="24"/>
  <c r="U73" i="26"/>
  <c r="T73" i="26"/>
  <c r="U67" i="26"/>
  <c r="T15" i="26"/>
  <c r="U15" i="26"/>
  <c r="T9" i="26"/>
  <c r="P67" i="26"/>
  <c r="T67" i="26" s="1"/>
  <c r="E72" i="26"/>
  <c r="P15" i="27"/>
  <c r="T15" i="27" s="1"/>
  <c r="U24" i="27"/>
  <c r="T24" i="27"/>
  <c r="T33" i="27"/>
  <c r="U57" i="27"/>
  <c r="T57" i="27"/>
  <c r="Q73" i="27"/>
  <c r="U73" i="27" s="1"/>
  <c r="P15" i="28"/>
  <c r="T15" i="28" s="1"/>
  <c r="T33" i="28"/>
  <c r="U33" i="28"/>
  <c r="Q40" i="28"/>
  <c r="Q67" i="28"/>
  <c r="U21" i="29"/>
  <c r="T21" i="29"/>
  <c r="U45" i="29"/>
  <c r="T45" i="29"/>
  <c r="U72" i="30"/>
  <c r="T72" i="30"/>
  <c r="T71" i="30"/>
  <c r="U71" i="30"/>
  <c r="U69" i="30"/>
  <c r="T69" i="30"/>
  <c r="T40" i="19"/>
  <c r="U40" i="19"/>
  <c r="T35" i="20"/>
  <c r="T73" i="21"/>
  <c r="U15" i="21"/>
  <c r="U66" i="21"/>
  <c r="T66" i="21"/>
  <c r="T9" i="22"/>
  <c r="T61" i="22"/>
  <c r="U32" i="23"/>
  <c r="E53" i="23"/>
  <c r="T9" i="24"/>
  <c r="T52" i="24"/>
  <c r="T9" i="25"/>
  <c r="T40" i="25"/>
  <c r="U35" i="25"/>
  <c r="T43" i="25"/>
  <c r="T92" i="25"/>
  <c r="Q66" i="26"/>
  <c r="T9" i="27"/>
  <c r="T21" i="27"/>
  <c r="T29" i="27"/>
  <c r="U52" i="27"/>
  <c r="T52" i="27"/>
  <c r="P59" i="27"/>
  <c r="P71" i="27"/>
  <c r="Q15" i="28"/>
  <c r="U15" i="28" s="1"/>
  <c r="U23" i="28"/>
  <c r="T23" i="28"/>
  <c r="T57" i="28"/>
  <c r="U64" i="28"/>
  <c r="T64" i="28"/>
  <c r="U46" i="30"/>
  <c r="T46" i="30"/>
  <c r="P66" i="30"/>
  <c r="U90" i="30"/>
  <c r="T90" i="30"/>
  <c r="P33" i="31"/>
  <c r="T33" i="31" s="1"/>
  <c r="T17" i="32"/>
  <c r="U17" i="32"/>
  <c r="U33" i="22"/>
  <c r="T33" i="22"/>
  <c r="U40" i="22"/>
  <c r="T40" i="22"/>
  <c r="T36" i="23"/>
  <c r="U64" i="23"/>
  <c r="U19" i="24"/>
  <c r="U88" i="24"/>
  <c r="U26" i="25"/>
  <c r="U33" i="25"/>
  <c r="U62" i="25"/>
  <c r="U71" i="25"/>
  <c r="U72" i="25"/>
  <c r="T72" i="25"/>
  <c r="T71" i="25"/>
  <c r="T69" i="25"/>
  <c r="T18" i="26"/>
  <c r="T26" i="26"/>
  <c r="U37" i="26"/>
  <c r="U45" i="26"/>
  <c r="T50" i="26"/>
  <c r="U61" i="26"/>
  <c r="U90" i="26"/>
  <c r="E30" i="27"/>
  <c r="T37" i="27"/>
  <c r="T49" i="27"/>
  <c r="P53" i="27"/>
  <c r="T65" i="27"/>
  <c r="Q72" i="27"/>
  <c r="P24" i="28"/>
  <c r="T24" i="28" s="1"/>
  <c r="U27" i="28"/>
  <c r="T27" i="28"/>
  <c r="U47" i="28"/>
  <c r="T47" i="28"/>
  <c r="U59" i="28"/>
  <c r="T59" i="28"/>
  <c r="Q66" i="28"/>
  <c r="T33" i="29"/>
  <c r="U33" i="29"/>
  <c r="U58" i="29"/>
  <c r="T58" i="29"/>
  <c r="U91" i="29"/>
  <c r="T91" i="29"/>
  <c r="U52" i="36"/>
  <c r="T52" i="36"/>
  <c r="U53" i="27"/>
  <c r="T53" i="27"/>
  <c r="Q24" i="30"/>
  <c r="U36" i="30"/>
  <c r="T43" i="30"/>
  <c r="U66" i="30"/>
  <c r="T66" i="30"/>
  <c r="T61" i="30"/>
  <c r="U11" i="31"/>
  <c r="Q15" i="31"/>
  <c r="U15" i="31" s="1"/>
  <c r="U23" i="31"/>
  <c r="T23" i="31"/>
  <c r="U46" i="31"/>
  <c r="U72" i="31"/>
  <c r="T72" i="31"/>
  <c r="U71" i="31"/>
  <c r="T71" i="31"/>
  <c r="T69" i="31"/>
  <c r="U93" i="31"/>
  <c r="T93" i="31"/>
  <c r="U38" i="32"/>
  <c r="T38" i="32"/>
  <c r="U50" i="32"/>
  <c r="T50" i="32"/>
  <c r="T65" i="32"/>
  <c r="U65" i="32"/>
  <c r="T20" i="33"/>
  <c r="U20" i="33"/>
  <c r="E53" i="33"/>
  <c r="S67" i="33"/>
  <c r="R71" i="33"/>
  <c r="Q73" i="33"/>
  <c r="U73" i="33" s="1"/>
  <c r="T89" i="33"/>
  <c r="U89" i="33"/>
  <c r="Q24" i="34"/>
  <c r="T27" i="34"/>
  <c r="U27" i="34"/>
  <c r="U40" i="34"/>
  <c r="T40" i="34"/>
  <c r="T35" i="34"/>
  <c r="U35" i="34"/>
  <c r="Q40" i="34"/>
  <c r="T62" i="34"/>
  <c r="U62" i="34"/>
  <c r="T20" i="35"/>
  <c r="U20" i="35"/>
  <c r="P59" i="35"/>
  <c r="T21" i="36"/>
  <c r="U21" i="36"/>
  <c r="U70" i="36"/>
  <c r="T70" i="36"/>
  <c r="T37" i="37"/>
  <c r="U37" i="37"/>
  <c r="T33" i="38"/>
  <c r="U29" i="42"/>
  <c r="T29" i="42"/>
  <c r="T42" i="42"/>
  <c r="U42" i="42"/>
  <c r="U67" i="28"/>
  <c r="U53" i="29"/>
  <c r="T53" i="29"/>
  <c r="S67" i="30"/>
  <c r="Q71" i="30"/>
  <c r="Q72" i="30"/>
  <c r="U12" i="31"/>
  <c r="T12" i="31"/>
  <c r="U32" i="31"/>
  <c r="T32" i="31"/>
  <c r="U47" i="31"/>
  <c r="T47" i="31"/>
  <c r="Q71" i="31"/>
  <c r="T24" i="32"/>
  <c r="U24" i="32"/>
  <c r="U42" i="32"/>
  <c r="T42" i="32"/>
  <c r="P66" i="32"/>
  <c r="P15" i="33"/>
  <c r="T15" i="33" s="1"/>
  <c r="T33" i="33"/>
  <c r="S33" i="33"/>
  <c r="U45" i="33"/>
  <c r="T45" i="33"/>
  <c r="P59" i="33"/>
  <c r="S71" i="33"/>
  <c r="P15" i="34"/>
  <c r="T15" i="34" s="1"/>
  <c r="T47" i="34"/>
  <c r="U47" i="34"/>
  <c r="U33" i="35"/>
  <c r="T33" i="35"/>
  <c r="S40" i="35"/>
  <c r="T64" i="35"/>
  <c r="U64" i="35"/>
  <c r="E67" i="35"/>
  <c r="U71" i="28"/>
  <c r="T71" i="28"/>
  <c r="U72" i="28"/>
  <c r="T72" i="28"/>
  <c r="U40" i="30"/>
  <c r="T40" i="30"/>
  <c r="T35" i="30"/>
  <c r="U59" i="30"/>
  <c r="T59" i="30"/>
  <c r="U27" i="31"/>
  <c r="T27" i="31"/>
  <c r="U36" i="31"/>
  <c r="T36" i="31"/>
  <c r="U63" i="31"/>
  <c r="T63" i="31"/>
  <c r="U19" i="32"/>
  <c r="T19" i="32"/>
  <c r="T30" i="32"/>
  <c r="U30" i="32"/>
  <c r="T73" i="33"/>
  <c r="T67" i="33"/>
  <c r="U15" i="33"/>
  <c r="U9" i="33"/>
  <c r="T9" i="33"/>
  <c r="T30" i="33"/>
  <c r="U30" i="33"/>
  <c r="U57" i="33"/>
  <c r="T57" i="33"/>
  <c r="U66" i="33"/>
  <c r="T66" i="33"/>
  <c r="U61" i="33"/>
  <c r="T61" i="33"/>
  <c r="T12" i="35"/>
  <c r="U12" i="35"/>
  <c r="T39" i="35"/>
  <c r="U39" i="35"/>
  <c r="U59" i="36"/>
  <c r="T59" i="36"/>
  <c r="U19" i="38"/>
  <c r="T19" i="38"/>
  <c r="U24" i="39"/>
  <c r="T24" i="39"/>
  <c r="T38" i="40"/>
  <c r="U38" i="40"/>
  <c r="T42" i="40"/>
  <c r="U42" i="40"/>
  <c r="T50" i="40"/>
  <c r="U50" i="40"/>
  <c r="T45" i="41"/>
  <c r="U45" i="41"/>
  <c r="T70" i="41"/>
  <c r="U70" i="41"/>
  <c r="T61" i="27"/>
  <c r="T90" i="27"/>
  <c r="T12" i="28"/>
  <c r="T28" i="28"/>
  <c r="T32" i="28"/>
  <c r="T36" i="28"/>
  <c r="U53" i="28"/>
  <c r="T53" i="28"/>
  <c r="P73" i="29"/>
  <c r="T73" i="29" s="1"/>
  <c r="T73" i="30"/>
  <c r="T67" i="30"/>
  <c r="T15" i="30"/>
  <c r="U15" i="30"/>
  <c r="T9" i="30"/>
  <c r="T53" i="30"/>
  <c r="U53" i="30"/>
  <c r="Q24" i="31"/>
  <c r="U92" i="31"/>
  <c r="T92" i="31"/>
  <c r="U14" i="32"/>
  <c r="T14" i="32"/>
  <c r="T37" i="32"/>
  <c r="U37" i="32"/>
  <c r="T49" i="32"/>
  <c r="U49" i="32"/>
  <c r="Q73" i="32"/>
  <c r="U73" i="32" s="1"/>
  <c r="U87" i="32"/>
  <c r="T87" i="32"/>
  <c r="T52" i="33"/>
  <c r="U52" i="33"/>
  <c r="Q72" i="33"/>
  <c r="U24" i="34"/>
  <c r="T24" i="34"/>
  <c r="T20" i="36"/>
  <c r="U20" i="36"/>
  <c r="U14" i="37"/>
  <c r="T14" i="37"/>
  <c r="T23" i="37"/>
  <c r="U23" i="37"/>
  <c r="T23" i="39"/>
  <c r="U23" i="39"/>
  <c r="T27" i="39"/>
  <c r="U27" i="39"/>
  <c r="T40" i="39"/>
  <c r="U40" i="39"/>
  <c r="T35" i="39"/>
  <c r="U35" i="39"/>
  <c r="T30" i="40"/>
  <c r="U30" i="40"/>
  <c r="U37" i="43"/>
  <c r="T37" i="43"/>
  <c r="U53" i="23"/>
  <c r="T53" i="23"/>
  <c r="U71" i="24"/>
  <c r="T71" i="24"/>
  <c r="U72" i="24"/>
  <c r="T72" i="24"/>
  <c r="T40" i="27"/>
  <c r="U40" i="27"/>
  <c r="T30" i="30"/>
  <c r="U30" i="30"/>
  <c r="R72" i="30"/>
  <c r="S15" i="31"/>
  <c r="U30" i="31"/>
  <c r="T30" i="31"/>
  <c r="Q33" i="31"/>
  <c r="U33" i="31" s="1"/>
  <c r="Q33" i="32"/>
  <c r="U33" i="32" s="1"/>
  <c r="Q40" i="33"/>
  <c r="T44" i="33"/>
  <c r="U44" i="33"/>
  <c r="P53" i="33"/>
  <c r="Q67" i="33"/>
  <c r="U67" i="33" s="1"/>
  <c r="P71" i="33"/>
  <c r="U12" i="34"/>
  <c r="T12" i="34"/>
  <c r="P30" i="34"/>
  <c r="T30" i="34" s="1"/>
  <c r="U30" i="35"/>
  <c r="T30" i="35"/>
  <c r="P40" i="35"/>
  <c r="U92" i="35"/>
  <c r="T92" i="35"/>
  <c r="T33" i="36"/>
  <c r="U72" i="27"/>
  <c r="T72" i="27"/>
  <c r="U71" i="27"/>
  <c r="T71" i="27"/>
  <c r="U40" i="29"/>
  <c r="T40" i="29"/>
  <c r="T51" i="29"/>
  <c r="U71" i="29"/>
  <c r="U72" i="29"/>
  <c r="T72" i="29"/>
  <c r="T71" i="29"/>
  <c r="U21" i="30"/>
  <c r="U27" i="30"/>
  <c r="P59" i="30"/>
  <c r="U61" i="30"/>
  <c r="Q67" i="30"/>
  <c r="U67" i="30" s="1"/>
  <c r="S71" i="30"/>
  <c r="T40" i="31"/>
  <c r="U40" i="31"/>
  <c r="U35" i="31"/>
  <c r="T35" i="31"/>
  <c r="U58" i="31"/>
  <c r="U69" i="31"/>
  <c r="P15" i="32"/>
  <c r="T15" i="32" s="1"/>
  <c r="U18" i="32"/>
  <c r="T18" i="32"/>
  <c r="P53" i="32"/>
  <c r="E66" i="32"/>
  <c r="T94" i="32"/>
  <c r="U94" i="32"/>
  <c r="U21" i="33"/>
  <c r="T21" i="33"/>
  <c r="Q33" i="33"/>
  <c r="U33" i="33" s="1"/>
  <c r="Q53" i="33"/>
  <c r="T56" i="33"/>
  <c r="U56" i="33"/>
  <c r="Q71" i="33"/>
  <c r="U90" i="33"/>
  <c r="T90" i="33"/>
  <c r="R15" i="34"/>
  <c r="U28" i="34"/>
  <c r="T28" i="34"/>
  <c r="Q30" i="34"/>
  <c r="U30" i="34" s="1"/>
  <c r="U32" i="34"/>
  <c r="T32" i="34"/>
  <c r="U36" i="34"/>
  <c r="T36" i="34"/>
  <c r="T63" i="34"/>
  <c r="U63" i="34"/>
  <c r="T92" i="34"/>
  <c r="U92" i="34"/>
  <c r="Q24" i="35"/>
  <c r="P67" i="35"/>
  <c r="T91" i="36"/>
  <c r="U91" i="36"/>
  <c r="E40" i="38"/>
  <c r="U66" i="27"/>
  <c r="T66" i="27"/>
  <c r="T9" i="28"/>
  <c r="U30" i="28"/>
  <c r="T30" i="28"/>
  <c r="T24" i="29"/>
  <c r="U24" i="29"/>
  <c r="T43" i="29"/>
  <c r="E59" i="29"/>
  <c r="T10" i="30"/>
  <c r="U45" i="30"/>
  <c r="U89" i="30"/>
  <c r="U48" i="31"/>
  <c r="T48" i="31"/>
  <c r="E59" i="31"/>
  <c r="P67" i="31"/>
  <c r="T67" i="31" s="1"/>
  <c r="U70" i="31"/>
  <c r="T70" i="31"/>
  <c r="Q15" i="32"/>
  <c r="U15" i="32" s="1"/>
  <c r="P30" i="32"/>
  <c r="U40" i="32"/>
  <c r="T40" i="32"/>
  <c r="U59" i="32"/>
  <c r="T59" i="32"/>
  <c r="U59" i="33"/>
  <c r="T59" i="33"/>
  <c r="T23" i="34"/>
  <c r="U23" i="34"/>
  <c r="U48" i="34"/>
  <c r="T48" i="34"/>
  <c r="T50" i="35"/>
  <c r="U50" i="35"/>
  <c r="U65" i="35"/>
  <c r="T65" i="35"/>
  <c r="U70" i="35"/>
  <c r="T70" i="35"/>
  <c r="T87" i="35"/>
  <c r="U87" i="35"/>
  <c r="U11" i="36"/>
  <c r="T11" i="36"/>
  <c r="T26" i="36"/>
  <c r="U26" i="36"/>
  <c r="U30" i="36"/>
  <c r="T30" i="36"/>
  <c r="T30" i="37"/>
  <c r="U30" i="37"/>
  <c r="U48" i="37"/>
  <c r="T48" i="37"/>
  <c r="T44" i="38"/>
  <c r="U44" i="38"/>
  <c r="U62" i="42"/>
  <c r="T62" i="42"/>
  <c r="U53" i="32"/>
  <c r="T53" i="32"/>
  <c r="T24" i="33"/>
  <c r="U24" i="33"/>
  <c r="U71" i="33"/>
  <c r="T71" i="33"/>
  <c r="U72" i="33"/>
  <c r="T72" i="33"/>
  <c r="U24" i="35"/>
  <c r="T24" i="35"/>
  <c r="T51" i="35"/>
  <c r="U51" i="35"/>
  <c r="E71" i="35"/>
  <c r="Q73" i="35"/>
  <c r="U73" i="35" s="1"/>
  <c r="T88" i="35"/>
  <c r="U88" i="35"/>
  <c r="U40" i="36"/>
  <c r="T40" i="36"/>
  <c r="U35" i="36"/>
  <c r="T35" i="36"/>
  <c r="U47" i="36"/>
  <c r="T47" i="36"/>
  <c r="E53" i="36"/>
  <c r="T66" i="36"/>
  <c r="U66" i="36"/>
  <c r="T61" i="36"/>
  <c r="R67" i="36"/>
  <c r="R71" i="36"/>
  <c r="T29" i="37"/>
  <c r="U29" i="37"/>
  <c r="Q71" i="37"/>
  <c r="P66" i="38"/>
  <c r="Q59" i="39"/>
  <c r="U62" i="39"/>
  <c r="T62" i="39"/>
  <c r="T70" i="39"/>
  <c r="U70" i="39"/>
  <c r="Q72" i="39"/>
  <c r="T24" i="40"/>
  <c r="U24" i="40"/>
  <c r="U66" i="40"/>
  <c r="T66" i="40"/>
  <c r="T61" i="40"/>
  <c r="U61" i="40"/>
  <c r="U40" i="41"/>
  <c r="T35" i="41"/>
  <c r="U35" i="41"/>
  <c r="U90" i="41"/>
  <c r="T90" i="41"/>
  <c r="U10" i="42"/>
  <c r="T10" i="42"/>
  <c r="P59" i="42"/>
  <c r="S15" i="43"/>
  <c r="Q15" i="43"/>
  <c r="U15" i="43" s="1"/>
  <c r="U56" i="43"/>
  <c r="T56" i="43"/>
  <c r="U73" i="31"/>
  <c r="U67" i="31"/>
  <c r="T73" i="31"/>
  <c r="U66" i="31"/>
  <c r="T66" i="31"/>
  <c r="U53" i="33"/>
  <c r="T53" i="33"/>
  <c r="U66" i="34"/>
  <c r="T66" i="34"/>
  <c r="Q67" i="34"/>
  <c r="U18" i="35"/>
  <c r="U42" i="35"/>
  <c r="T55" i="35"/>
  <c r="U55" i="35"/>
  <c r="S72" i="35"/>
  <c r="R73" i="35"/>
  <c r="T46" i="36"/>
  <c r="U46" i="36"/>
  <c r="U57" i="36"/>
  <c r="U63" i="36"/>
  <c r="T63" i="36"/>
  <c r="Q72" i="36"/>
  <c r="U12" i="37"/>
  <c r="P15" i="37"/>
  <c r="P24" i="37"/>
  <c r="U28" i="37"/>
  <c r="T28" i="37"/>
  <c r="Q30" i="37"/>
  <c r="U32" i="37"/>
  <c r="T32" i="37"/>
  <c r="T59" i="37"/>
  <c r="U59" i="37"/>
  <c r="P67" i="37"/>
  <c r="Q15" i="38"/>
  <c r="U15" i="38" s="1"/>
  <c r="T30" i="38"/>
  <c r="U30" i="38"/>
  <c r="T52" i="38"/>
  <c r="U52" i="38"/>
  <c r="T56" i="38"/>
  <c r="U56" i="38"/>
  <c r="Q71" i="38"/>
  <c r="T89" i="38"/>
  <c r="U89" i="38"/>
  <c r="T47" i="39"/>
  <c r="U47" i="39"/>
  <c r="E59" i="39"/>
  <c r="P66" i="39"/>
  <c r="U72" i="39"/>
  <c r="T72" i="39"/>
  <c r="U71" i="39"/>
  <c r="T71" i="39"/>
  <c r="U69" i="39"/>
  <c r="T69" i="39"/>
  <c r="P33" i="40"/>
  <c r="U59" i="40"/>
  <c r="T59" i="40"/>
  <c r="R72" i="40"/>
  <c r="P40" i="41"/>
  <c r="T40" i="41" s="1"/>
  <c r="Q40" i="42"/>
  <c r="U32" i="45"/>
  <c r="T32" i="45"/>
  <c r="U87" i="46"/>
  <c r="T87" i="46"/>
  <c r="U73" i="34"/>
  <c r="U67" i="34"/>
  <c r="U15" i="34"/>
  <c r="Q15" i="35"/>
  <c r="U15" i="35" s="1"/>
  <c r="Q40" i="35"/>
  <c r="U40" i="35" s="1"/>
  <c r="U53" i="35"/>
  <c r="T53" i="35"/>
  <c r="T43" i="35"/>
  <c r="U43" i="35"/>
  <c r="U59" i="35"/>
  <c r="T59" i="35"/>
  <c r="T10" i="36"/>
  <c r="U10" i="36"/>
  <c r="T24" i="36"/>
  <c r="U24" i="36"/>
  <c r="P53" i="36"/>
  <c r="T58" i="36"/>
  <c r="U58" i="36"/>
  <c r="P67" i="36"/>
  <c r="P71" i="36"/>
  <c r="T13" i="37"/>
  <c r="U13" i="37"/>
  <c r="Q15" i="37"/>
  <c r="T17" i="37"/>
  <c r="U17" i="37"/>
  <c r="T65" i="37"/>
  <c r="U65" i="37"/>
  <c r="T94" i="37"/>
  <c r="U94" i="37"/>
  <c r="Q24" i="38"/>
  <c r="U39" i="38"/>
  <c r="T39" i="38"/>
  <c r="T11" i="39"/>
  <c r="U11" i="39"/>
  <c r="P24" i="39"/>
  <c r="Q66" i="39"/>
  <c r="T92" i="39"/>
  <c r="U92" i="39"/>
  <c r="T14" i="40"/>
  <c r="U14" i="40"/>
  <c r="T18" i="40"/>
  <c r="U18" i="40"/>
  <c r="U37" i="40"/>
  <c r="T37" i="40"/>
  <c r="U49" i="40"/>
  <c r="T49" i="40"/>
  <c r="T92" i="40"/>
  <c r="U92" i="40"/>
  <c r="Q15" i="41"/>
  <c r="U15" i="41" s="1"/>
  <c r="U44" i="41"/>
  <c r="T44" i="41"/>
  <c r="T51" i="41"/>
  <c r="U51" i="41"/>
  <c r="Q53" i="41"/>
  <c r="T55" i="41"/>
  <c r="U55" i="41"/>
  <c r="P30" i="42"/>
  <c r="U17" i="45"/>
  <c r="T17" i="45"/>
  <c r="T46" i="47"/>
  <c r="U46" i="47"/>
  <c r="U66" i="29"/>
  <c r="T66" i="29"/>
  <c r="U53" i="31"/>
  <c r="T53" i="31"/>
  <c r="T39" i="32"/>
  <c r="T43" i="32"/>
  <c r="T51" i="32"/>
  <c r="T55" i="32"/>
  <c r="U71" i="32"/>
  <c r="T71" i="32"/>
  <c r="U72" i="32"/>
  <c r="T72" i="32"/>
  <c r="T88" i="32"/>
  <c r="T10" i="33"/>
  <c r="T22" i="33"/>
  <c r="T26" i="33"/>
  <c r="T46" i="33"/>
  <c r="T58" i="33"/>
  <c r="T62" i="33"/>
  <c r="T69" i="33"/>
  <c r="T91" i="33"/>
  <c r="T13" i="34"/>
  <c r="T17" i="34"/>
  <c r="T29" i="34"/>
  <c r="T37" i="34"/>
  <c r="T49" i="34"/>
  <c r="T93" i="34"/>
  <c r="U14" i="35"/>
  <c r="T22" i="35"/>
  <c r="T26" i="35"/>
  <c r="T56" i="35"/>
  <c r="P66" i="35"/>
  <c r="T93" i="35"/>
  <c r="U61" i="36"/>
  <c r="Q67" i="36"/>
  <c r="U67" i="36" s="1"/>
  <c r="U71" i="36"/>
  <c r="T71" i="36"/>
  <c r="U72" i="36"/>
  <c r="T72" i="36"/>
  <c r="T69" i="36"/>
  <c r="U69" i="36"/>
  <c r="Q71" i="36"/>
  <c r="P33" i="37"/>
  <c r="T33" i="37" s="1"/>
  <c r="U36" i="37"/>
  <c r="T36" i="37"/>
  <c r="P40" i="38"/>
  <c r="T53" i="38"/>
  <c r="U53" i="38"/>
  <c r="U43" i="38"/>
  <c r="T43" i="38"/>
  <c r="P53" i="38"/>
  <c r="U22" i="39"/>
  <c r="T22" i="39"/>
  <c r="Q24" i="39"/>
  <c r="U26" i="39"/>
  <c r="T26" i="39"/>
  <c r="T63" i="39"/>
  <c r="U63" i="39"/>
  <c r="U29" i="40"/>
  <c r="T29" i="40"/>
  <c r="T57" i="40"/>
  <c r="U57" i="40"/>
  <c r="U71" i="41"/>
  <c r="T72" i="41"/>
  <c r="T71" i="41"/>
  <c r="U72" i="41"/>
  <c r="U69" i="41"/>
  <c r="T69" i="41"/>
  <c r="T91" i="41"/>
  <c r="U91" i="41"/>
  <c r="U21" i="42"/>
  <c r="T21" i="42"/>
  <c r="Q30" i="42"/>
  <c r="T32" i="42"/>
  <c r="U32" i="42"/>
  <c r="U59" i="42"/>
  <c r="T59" i="42"/>
  <c r="T33" i="44"/>
  <c r="U67" i="32"/>
  <c r="T73" i="32"/>
  <c r="U43" i="32"/>
  <c r="U66" i="32"/>
  <c r="T66" i="32"/>
  <c r="U69" i="33"/>
  <c r="T53" i="34"/>
  <c r="U53" i="34"/>
  <c r="U72" i="34"/>
  <c r="T72" i="34"/>
  <c r="U71" i="34"/>
  <c r="T71" i="34"/>
  <c r="T40" i="35"/>
  <c r="T67" i="36"/>
  <c r="T73" i="36"/>
  <c r="U15" i="36"/>
  <c r="T15" i="36"/>
  <c r="T9" i="36"/>
  <c r="Q33" i="36"/>
  <c r="U33" i="36" s="1"/>
  <c r="P59" i="36"/>
  <c r="T62" i="36"/>
  <c r="U62" i="36"/>
  <c r="U92" i="36"/>
  <c r="T92" i="36"/>
  <c r="Q33" i="37"/>
  <c r="U33" i="37" s="1"/>
  <c r="T49" i="37"/>
  <c r="U49" i="37"/>
  <c r="P66" i="37"/>
  <c r="Q40" i="38"/>
  <c r="U40" i="38" s="1"/>
  <c r="U51" i="38"/>
  <c r="T51" i="38"/>
  <c r="Q53" i="38"/>
  <c r="U55" i="38"/>
  <c r="T55" i="38"/>
  <c r="P73" i="38"/>
  <c r="T73" i="38" s="1"/>
  <c r="U88" i="38"/>
  <c r="T88" i="38"/>
  <c r="P30" i="39"/>
  <c r="U33" i="39"/>
  <c r="T33" i="39"/>
  <c r="U46" i="39"/>
  <c r="T46" i="39"/>
  <c r="U58" i="39"/>
  <c r="T58" i="39"/>
  <c r="P15" i="40"/>
  <c r="T15" i="40" s="1"/>
  <c r="P30" i="40"/>
  <c r="P59" i="40"/>
  <c r="T12" i="41"/>
  <c r="U12" i="41"/>
  <c r="T22" i="41"/>
  <c r="U22" i="41"/>
  <c r="Q24" i="41"/>
  <c r="U24" i="41" s="1"/>
  <c r="P33" i="41"/>
  <c r="T33" i="41" s="1"/>
  <c r="U64" i="41"/>
  <c r="T64" i="41"/>
  <c r="Q66" i="41"/>
  <c r="P33" i="42"/>
  <c r="U24" i="43"/>
  <c r="T24" i="43"/>
  <c r="P72" i="43"/>
  <c r="T24" i="44"/>
  <c r="U24" i="44"/>
  <c r="U40" i="33"/>
  <c r="T40" i="33"/>
  <c r="P59" i="34"/>
  <c r="R40" i="35"/>
  <c r="T22" i="36"/>
  <c r="U22" i="36"/>
  <c r="U27" i="36"/>
  <c r="T27" i="36"/>
  <c r="Q59" i="36"/>
  <c r="R15" i="37"/>
  <c r="E24" i="37"/>
  <c r="U40" i="37"/>
  <c r="T40" i="37"/>
  <c r="T35" i="37"/>
  <c r="P59" i="37"/>
  <c r="U64" i="37"/>
  <c r="T64" i="37"/>
  <c r="P71" i="37"/>
  <c r="U93" i="37"/>
  <c r="T93" i="37"/>
  <c r="T20" i="38"/>
  <c r="U20" i="38"/>
  <c r="U24" i="38"/>
  <c r="T24" i="38"/>
  <c r="P30" i="38"/>
  <c r="Q73" i="38"/>
  <c r="U73" i="38" s="1"/>
  <c r="U10" i="39"/>
  <c r="T10" i="39"/>
  <c r="Q30" i="39"/>
  <c r="U30" i="39" s="1"/>
  <c r="U32" i="39"/>
  <c r="P59" i="39"/>
  <c r="P72" i="39"/>
  <c r="U91" i="39"/>
  <c r="T91" i="39"/>
  <c r="U13" i="40"/>
  <c r="T13" i="40"/>
  <c r="Q15" i="40"/>
  <c r="U15" i="40" s="1"/>
  <c r="U17" i="40"/>
  <c r="T17" i="40"/>
  <c r="Q30" i="40"/>
  <c r="T33" i="40"/>
  <c r="U33" i="40"/>
  <c r="Q59" i="40"/>
  <c r="P72" i="40"/>
  <c r="T30" i="41"/>
  <c r="U30" i="41"/>
  <c r="Q33" i="41"/>
  <c r="U33" i="41" s="1"/>
  <c r="Q71" i="41"/>
  <c r="P73" i="41"/>
  <c r="T73" i="41" s="1"/>
  <c r="U38" i="42"/>
  <c r="T38" i="42"/>
  <c r="T48" i="42"/>
  <c r="U48" i="42"/>
  <c r="U44" i="43"/>
  <c r="T44" i="43"/>
  <c r="U52" i="43"/>
  <c r="T52" i="43"/>
  <c r="U20" i="44"/>
  <c r="T20" i="44"/>
  <c r="T73" i="35"/>
  <c r="T67" i="35"/>
  <c r="T15" i="35"/>
  <c r="U66" i="35"/>
  <c r="T66" i="35"/>
  <c r="U53" i="37"/>
  <c r="T53" i="37"/>
  <c r="U72" i="38"/>
  <c r="T72" i="38"/>
  <c r="U71" i="38"/>
  <c r="T71" i="38"/>
  <c r="R24" i="41"/>
  <c r="U59" i="41"/>
  <c r="T59" i="41"/>
  <c r="T24" i="42"/>
  <c r="E33" i="42"/>
  <c r="U94" i="42"/>
  <c r="T94" i="42"/>
  <c r="T33" i="43"/>
  <c r="U57" i="43"/>
  <c r="T57" i="43"/>
  <c r="Q24" i="44"/>
  <c r="T62" i="52"/>
  <c r="U62" i="52"/>
  <c r="U18" i="54"/>
  <c r="T18" i="54"/>
  <c r="U67" i="38"/>
  <c r="T67" i="38"/>
  <c r="T15" i="38"/>
  <c r="U59" i="38"/>
  <c r="T59" i="38"/>
  <c r="U66" i="38"/>
  <c r="T66" i="38"/>
  <c r="T30" i="39"/>
  <c r="U53" i="40"/>
  <c r="T53" i="40"/>
  <c r="S72" i="40"/>
  <c r="T24" i="41"/>
  <c r="U36" i="41"/>
  <c r="U21" i="43"/>
  <c r="T21" i="43"/>
  <c r="U90" i="43"/>
  <c r="T90" i="43"/>
  <c r="U12" i="44"/>
  <c r="T12" i="44"/>
  <c r="U46" i="44"/>
  <c r="T46" i="44"/>
  <c r="U59" i="44"/>
  <c r="T59" i="44"/>
  <c r="U24" i="46"/>
  <c r="T24" i="46"/>
  <c r="T70" i="47"/>
  <c r="U70" i="47"/>
  <c r="U73" i="39"/>
  <c r="U67" i="39"/>
  <c r="T73" i="39"/>
  <c r="U15" i="39"/>
  <c r="T15" i="39"/>
  <c r="U66" i="39"/>
  <c r="T66" i="39"/>
  <c r="U53" i="41"/>
  <c r="T53" i="41"/>
  <c r="U20" i="43"/>
  <c r="T20" i="43"/>
  <c r="U30" i="43"/>
  <c r="T30" i="43"/>
  <c r="Q53" i="43"/>
  <c r="U66" i="43"/>
  <c r="T66" i="43"/>
  <c r="U61" i="43"/>
  <c r="T61" i="43"/>
  <c r="P73" i="43"/>
  <c r="T73" i="43" s="1"/>
  <c r="U89" i="43"/>
  <c r="T89" i="43"/>
  <c r="U11" i="44"/>
  <c r="T11" i="44"/>
  <c r="U28" i="44"/>
  <c r="T28" i="44"/>
  <c r="Q30" i="44"/>
  <c r="U52" i="44"/>
  <c r="T52" i="44"/>
  <c r="T30" i="45"/>
  <c r="U55" i="45"/>
  <c r="T55" i="45"/>
  <c r="U89" i="45"/>
  <c r="T89" i="45"/>
  <c r="U23" i="46"/>
  <c r="T23" i="46"/>
  <c r="U53" i="36"/>
  <c r="T53" i="36"/>
  <c r="U71" i="37"/>
  <c r="T71" i="37"/>
  <c r="T72" i="37"/>
  <c r="U72" i="37"/>
  <c r="T94" i="39"/>
  <c r="T20" i="40"/>
  <c r="U40" i="40"/>
  <c r="T40" i="40"/>
  <c r="T44" i="40"/>
  <c r="T63" i="40"/>
  <c r="U88" i="40"/>
  <c r="T94" i="40"/>
  <c r="T14" i="41"/>
  <c r="U27" i="41"/>
  <c r="U47" i="41"/>
  <c r="T57" i="41"/>
  <c r="T93" i="41"/>
  <c r="T73" i="42"/>
  <c r="U67" i="42"/>
  <c r="T67" i="42"/>
  <c r="T15" i="42"/>
  <c r="U15" i="42"/>
  <c r="U9" i="42"/>
  <c r="T13" i="42"/>
  <c r="T17" i="42"/>
  <c r="T22" i="42"/>
  <c r="Q33" i="42"/>
  <c r="U44" i="42"/>
  <c r="T49" i="42"/>
  <c r="T66" i="42"/>
  <c r="U66" i="42"/>
  <c r="U61" i="42"/>
  <c r="U87" i="42"/>
  <c r="T87" i="42"/>
  <c r="U9" i="43"/>
  <c r="T9" i="43"/>
  <c r="Q33" i="43"/>
  <c r="U33" i="43" s="1"/>
  <c r="P67" i="43"/>
  <c r="T67" i="43" s="1"/>
  <c r="T36" i="44"/>
  <c r="U36" i="44"/>
  <c r="U39" i="45"/>
  <c r="T39" i="45"/>
  <c r="T30" i="46"/>
  <c r="U30" i="46"/>
  <c r="T90" i="48"/>
  <c r="U90" i="48"/>
  <c r="U73" i="37"/>
  <c r="T73" i="37"/>
  <c r="U67" i="37"/>
  <c r="T67" i="37"/>
  <c r="T15" i="37"/>
  <c r="U15" i="37"/>
  <c r="T18" i="37"/>
  <c r="T38" i="37"/>
  <c r="T42" i="37"/>
  <c r="T50" i="37"/>
  <c r="U66" i="37"/>
  <c r="T66" i="37"/>
  <c r="T87" i="37"/>
  <c r="T9" i="38"/>
  <c r="T21" i="38"/>
  <c r="T45" i="38"/>
  <c r="T57" i="38"/>
  <c r="T61" i="38"/>
  <c r="T90" i="38"/>
  <c r="T12" i="39"/>
  <c r="T28" i="39"/>
  <c r="T32" i="39"/>
  <c r="T36" i="39"/>
  <c r="U53" i="39"/>
  <c r="T53" i="39"/>
  <c r="T48" i="39"/>
  <c r="T64" i="39"/>
  <c r="T93" i="39"/>
  <c r="T19" i="40"/>
  <c r="T39" i="40"/>
  <c r="T43" i="40"/>
  <c r="U51" i="40"/>
  <c r="Q73" i="40"/>
  <c r="U73" i="40" s="1"/>
  <c r="T87" i="40"/>
  <c r="T93" i="40"/>
  <c r="T23" i="41"/>
  <c r="T26" i="41"/>
  <c r="T36" i="41"/>
  <c r="T46" i="41"/>
  <c r="T52" i="41"/>
  <c r="T56" i="41"/>
  <c r="T65" i="41"/>
  <c r="P71" i="41"/>
  <c r="T92" i="41"/>
  <c r="T12" i="42"/>
  <c r="P40" i="42"/>
  <c r="T40" i="42" s="1"/>
  <c r="U56" i="42"/>
  <c r="U64" i="42"/>
  <c r="P15" i="43"/>
  <c r="T15" i="43" s="1"/>
  <c r="T17" i="43"/>
  <c r="U59" i="43"/>
  <c r="T59" i="43"/>
  <c r="Q67" i="43"/>
  <c r="U67" i="43" s="1"/>
  <c r="T94" i="43"/>
  <c r="U23" i="44"/>
  <c r="T23" i="44"/>
  <c r="T12" i="45"/>
  <c r="U12" i="45"/>
  <c r="Q15" i="46"/>
  <c r="U72" i="35"/>
  <c r="T72" i="35"/>
  <c r="U71" i="35"/>
  <c r="T71" i="35"/>
  <c r="U9" i="38"/>
  <c r="T40" i="38"/>
  <c r="U61" i="38"/>
  <c r="U67" i="40"/>
  <c r="U43" i="40"/>
  <c r="E67" i="40"/>
  <c r="T15" i="41"/>
  <c r="T67" i="41"/>
  <c r="E15" i="41"/>
  <c r="U66" i="41"/>
  <c r="T66" i="41"/>
  <c r="Q67" i="41"/>
  <c r="U67" i="41" s="1"/>
  <c r="Q53" i="42"/>
  <c r="U72" i="42"/>
  <c r="T72" i="42"/>
  <c r="U71" i="42"/>
  <c r="T71" i="42"/>
  <c r="P24" i="43"/>
  <c r="U45" i="43"/>
  <c r="T45" i="43"/>
  <c r="E53" i="43"/>
  <c r="P71" i="43"/>
  <c r="Q72" i="43"/>
  <c r="P15" i="44"/>
  <c r="P24" i="44"/>
  <c r="U27" i="44"/>
  <c r="T27" i="44"/>
  <c r="U30" i="44"/>
  <c r="T30" i="44"/>
  <c r="U38" i="44"/>
  <c r="T38" i="44"/>
  <c r="P71" i="45"/>
  <c r="U33" i="46"/>
  <c r="U40" i="44"/>
  <c r="T40" i="44"/>
  <c r="T42" i="44"/>
  <c r="T49" i="44"/>
  <c r="T46" i="45"/>
  <c r="T51" i="45"/>
  <c r="U65" i="45"/>
  <c r="U27" i="46"/>
  <c r="P67" i="46"/>
  <c r="T67" i="46" s="1"/>
  <c r="U93" i="46"/>
  <c r="Q67" i="47"/>
  <c r="U67" i="47" s="1"/>
  <c r="P71" i="47"/>
  <c r="U88" i="47"/>
  <c r="T88" i="47"/>
  <c r="U30" i="48"/>
  <c r="T30" i="48"/>
  <c r="T19" i="50"/>
  <c r="U19" i="50"/>
  <c r="Q53" i="51"/>
  <c r="P15" i="52"/>
  <c r="T40" i="43"/>
  <c r="U40" i="43"/>
  <c r="T58" i="44"/>
  <c r="T62" i="44"/>
  <c r="S71" i="44"/>
  <c r="R15" i="45"/>
  <c r="T18" i="45"/>
  <c r="T23" i="45"/>
  <c r="T26" i="45"/>
  <c r="U37" i="45"/>
  <c r="T53" i="45"/>
  <c r="U43" i="45"/>
  <c r="S53" i="45"/>
  <c r="U59" i="45"/>
  <c r="T59" i="45"/>
  <c r="T64" i="45"/>
  <c r="T90" i="45"/>
  <c r="T9" i="46"/>
  <c r="U11" i="46"/>
  <c r="T11" i="46"/>
  <c r="P24" i="46"/>
  <c r="T26" i="46"/>
  <c r="U28" i="46"/>
  <c r="T28" i="46"/>
  <c r="Q30" i="46"/>
  <c r="U32" i="46"/>
  <c r="T32" i="46"/>
  <c r="U36" i="46"/>
  <c r="T36" i="46"/>
  <c r="U58" i="46"/>
  <c r="Q67" i="46"/>
  <c r="U67" i="46" s="1"/>
  <c r="S73" i="46"/>
  <c r="T94" i="46"/>
  <c r="U94" i="46"/>
  <c r="Q24" i="47"/>
  <c r="S33" i="47"/>
  <c r="Q66" i="47"/>
  <c r="Q71" i="47"/>
  <c r="P73" i="47"/>
  <c r="T73" i="47" s="1"/>
  <c r="P24" i="48"/>
  <c r="R67" i="48"/>
  <c r="R71" i="48"/>
  <c r="T28" i="49"/>
  <c r="U28" i="49"/>
  <c r="Q30" i="49"/>
  <c r="T32" i="49"/>
  <c r="U32" i="49"/>
  <c r="S40" i="49"/>
  <c r="T64" i="49"/>
  <c r="U64" i="49"/>
  <c r="Q66" i="49"/>
  <c r="Q73" i="49"/>
  <c r="U73" i="49" s="1"/>
  <c r="Q15" i="50"/>
  <c r="U15" i="50" s="1"/>
  <c r="P66" i="50"/>
  <c r="U24" i="51"/>
  <c r="T24" i="51"/>
  <c r="T28" i="52"/>
  <c r="U28" i="52"/>
  <c r="U66" i="53"/>
  <c r="T66" i="53"/>
  <c r="U61" i="53"/>
  <c r="T61" i="53"/>
  <c r="T53" i="42"/>
  <c r="U53" i="42"/>
  <c r="U72" i="43"/>
  <c r="T72" i="43"/>
  <c r="U71" i="43"/>
  <c r="T71" i="43"/>
  <c r="T37" i="44"/>
  <c r="U48" i="44"/>
  <c r="P67" i="44"/>
  <c r="T67" i="44" s="1"/>
  <c r="U90" i="44"/>
  <c r="U73" i="45"/>
  <c r="T73" i="45"/>
  <c r="U67" i="45"/>
  <c r="T67" i="45"/>
  <c r="T15" i="45"/>
  <c r="U15" i="45"/>
  <c r="S15" i="45"/>
  <c r="T19" i="45"/>
  <c r="P33" i="45"/>
  <c r="U38" i="45"/>
  <c r="T38" i="45"/>
  <c r="P40" i="45"/>
  <c r="S71" i="45"/>
  <c r="R73" i="45"/>
  <c r="Q24" i="46"/>
  <c r="E59" i="46"/>
  <c r="P66" i="46"/>
  <c r="U30" i="47"/>
  <c r="T30" i="47"/>
  <c r="U67" i="48"/>
  <c r="U73" i="48"/>
  <c r="T15" i="48"/>
  <c r="T9" i="48"/>
  <c r="U9" i="48"/>
  <c r="U59" i="48"/>
  <c r="T59" i="48"/>
  <c r="Q24" i="49"/>
  <c r="U24" i="49" s="1"/>
  <c r="T36" i="49"/>
  <c r="U36" i="49"/>
  <c r="T48" i="49"/>
  <c r="U48" i="49"/>
  <c r="P59" i="49"/>
  <c r="Q71" i="49"/>
  <c r="U21" i="50"/>
  <c r="U33" i="50"/>
  <c r="T33" i="50"/>
  <c r="T39" i="50"/>
  <c r="U39" i="50"/>
  <c r="T51" i="50"/>
  <c r="U51" i="50"/>
  <c r="T55" i="50"/>
  <c r="U55" i="50"/>
  <c r="U57" i="53"/>
  <c r="T57" i="53"/>
  <c r="P72" i="44"/>
  <c r="U91" i="44"/>
  <c r="T91" i="44"/>
  <c r="T24" i="45"/>
  <c r="T10" i="46"/>
  <c r="P33" i="46"/>
  <c r="T33" i="46" s="1"/>
  <c r="U48" i="46"/>
  <c r="T48" i="46"/>
  <c r="U64" i="46"/>
  <c r="T64" i="46"/>
  <c r="Q66" i="46"/>
  <c r="U21" i="47"/>
  <c r="T21" i="47"/>
  <c r="U59" i="47"/>
  <c r="T59" i="47"/>
  <c r="U63" i="47"/>
  <c r="T63" i="47"/>
  <c r="T87" i="47"/>
  <c r="U87" i="47"/>
  <c r="T45" i="48"/>
  <c r="U45" i="48"/>
  <c r="U24" i="50"/>
  <c r="T24" i="50"/>
  <c r="T30" i="50"/>
  <c r="U30" i="50"/>
  <c r="P40" i="50"/>
  <c r="T53" i="50"/>
  <c r="U53" i="50"/>
  <c r="T43" i="50"/>
  <c r="U43" i="50"/>
  <c r="T70" i="51"/>
  <c r="U70" i="51"/>
  <c r="U30" i="52"/>
  <c r="T30" i="52"/>
  <c r="T33" i="53"/>
  <c r="T97" i="49"/>
  <c r="U97" i="49"/>
  <c r="U111" i="49"/>
  <c r="T111" i="49"/>
  <c r="U71" i="44"/>
  <c r="T71" i="44"/>
  <c r="U72" i="44"/>
  <c r="T72" i="44"/>
  <c r="U69" i="44"/>
  <c r="T69" i="44"/>
  <c r="U42" i="45"/>
  <c r="T42" i="45"/>
  <c r="T73" i="46"/>
  <c r="T15" i="46"/>
  <c r="U15" i="46"/>
  <c r="U40" i="46"/>
  <c r="T40" i="46"/>
  <c r="T35" i="46"/>
  <c r="U35" i="46"/>
  <c r="U26" i="47"/>
  <c r="T26" i="47"/>
  <c r="U47" i="47"/>
  <c r="T47" i="47"/>
  <c r="T58" i="47"/>
  <c r="U58" i="47"/>
  <c r="T10" i="51"/>
  <c r="U10" i="51"/>
  <c r="T24" i="52"/>
  <c r="U24" i="52"/>
  <c r="U38" i="55"/>
  <c r="T38" i="55"/>
  <c r="U53" i="43"/>
  <c r="T53" i="43"/>
  <c r="T19" i="44"/>
  <c r="Q33" i="44"/>
  <c r="U33" i="44" s="1"/>
  <c r="T35" i="44"/>
  <c r="T45" i="44"/>
  <c r="U66" i="44"/>
  <c r="T66" i="44"/>
  <c r="T87" i="44"/>
  <c r="T92" i="44"/>
  <c r="T11" i="45"/>
  <c r="U13" i="45"/>
  <c r="T13" i="45"/>
  <c r="P15" i="45"/>
  <c r="Q30" i="45"/>
  <c r="U30" i="45" s="1"/>
  <c r="U49" i="45"/>
  <c r="Q53" i="45"/>
  <c r="U53" i="45" s="1"/>
  <c r="U46" i="46"/>
  <c r="Q71" i="46"/>
  <c r="Q73" i="46"/>
  <c r="U73" i="46" s="1"/>
  <c r="S24" i="47"/>
  <c r="Q33" i="47"/>
  <c r="U33" i="47" s="1"/>
  <c r="R73" i="47"/>
  <c r="T21" i="48"/>
  <c r="U21" i="48"/>
  <c r="P67" i="48"/>
  <c r="T67" i="48" s="1"/>
  <c r="P71" i="48"/>
  <c r="T24" i="49"/>
  <c r="T30" i="49"/>
  <c r="U30" i="49"/>
  <c r="Q40" i="49"/>
  <c r="U40" i="49" s="1"/>
  <c r="S73" i="49"/>
  <c r="Q59" i="50"/>
  <c r="P73" i="50"/>
  <c r="T88" i="50"/>
  <c r="U88" i="50"/>
  <c r="T22" i="51"/>
  <c r="U22" i="51"/>
  <c r="Q24" i="51"/>
  <c r="T26" i="51"/>
  <c r="U26" i="51"/>
  <c r="P71" i="51"/>
  <c r="U20" i="53"/>
  <c r="T20" i="53"/>
  <c r="T24" i="53"/>
  <c r="U24" i="53"/>
  <c r="U59" i="53"/>
  <c r="T59" i="53"/>
  <c r="U71" i="40"/>
  <c r="T71" i="40"/>
  <c r="U72" i="40"/>
  <c r="T72" i="40"/>
  <c r="U40" i="42"/>
  <c r="T35" i="43"/>
  <c r="U67" i="44"/>
  <c r="U15" i="44"/>
  <c r="U73" i="44"/>
  <c r="T73" i="44"/>
  <c r="T15" i="44"/>
  <c r="U32" i="44"/>
  <c r="U35" i="44"/>
  <c r="E53" i="44"/>
  <c r="R67" i="44"/>
  <c r="T70" i="44"/>
  <c r="U29" i="45"/>
  <c r="E33" i="45"/>
  <c r="T43" i="45"/>
  <c r="U50" i="45"/>
  <c r="T50" i="45"/>
  <c r="P66" i="45"/>
  <c r="U88" i="45"/>
  <c r="U22" i="46"/>
  <c r="U29" i="46"/>
  <c r="T29" i="46"/>
  <c r="T47" i="46"/>
  <c r="U47" i="46"/>
  <c r="P59" i="46"/>
  <c r="T63" i="46"/>
  <c r="U63" i="46"/>
  <c r="U73" i="47"/>
  <c r="T67" i="47"/>
  <c r="U15" i="47"/>
  <c r="U9" i="47"/>
  <c r="T9" i="47"/>
  <c r="P15" i="47"/>
  <c r="T15" i="47" s="1"/>
  <c r="T20" i="47"/>
  <c r="U20" i="47"/>
  <c r="U45" i="47"/>
  <c r="P59" i="47"/>
  <c r="T62" i="47"/>
  <c r="U62" i="47"/>
  <c r="S33" i="48"/>
  <c r="T57" i="48"/>
  <c r="U57" i="48"/>
  <c r="Q59" i="48"/>
  <c r="U66" i="48"/>
  <c r="T66" i="48"/>
  <c r="T61" i="48"/>
  <c r="U61" i="48"/>
  <c r="E72" i="48"/>
  <c r="T12" i="49"/>
  <c r="U12" i="49"/>
  <c r="R15" i="49"/>
  <c r="E33" i="49"/>
  <c r="U59" i="49"/>
  <c r="T59" i="49"/>
  <c r="Q67" i="49"/>
  <c r="T93" i="49"/>
  <c r="U93" i="49"/>
  <c r="U24" i="47"/>
  <c r="T33" i="47"/>
  <c r="T40" i="47"/>
  <c r="U40" i="47"/>
  <c r="T33" i="48"/>
  <c r="U33" i="48"/>
  <c r="U40" i="48"/>
  <c r="T40" i="48"/>
  <c r="U73" i="50"/>
  <c r="T73" i="50"/>
  <c r="U67" i="50"/>
  <c r="T67" i="50"/>
  <c r="T15" i="50"/>
  <c r="U59" i="50"/>
  <c r="T59" i="50"/>
  <c r="U66" i="50"/>
  <c r="T66" i="50"/>
  <c r="U30" i="51"/>
  <c r="T30" i="51"/>
  <c r="U17" i="52"/>
  <c r="T17" i="52"/>
  <c r="P24" i="52"/>
  <c r="U29" i="52"/>
  <c r="T29" i="52"/>
  <c r="T50" i="52"/>
  <c r="U50" i="52"/>
  <c r="T69" i="52"/>
  <c r="U94" i="52"/>
  <c r="T94" i="52"/>
  <c r="U24" i="54"/>
  <c r="T24" i="54"/>
  <c r="P53" i="55"/>
  <c r="S96" i="45"/>
  <c r="M113" i="45"/>
  <c r="S113" i="45" s="1"/>
  <c r="T102" i="44"/>
  <c r="U102" i="44"/>
  <c r="U103" i="42"/>
  <c r="T103" i="42"/>
  <c r="T24" i="48"/>
  <c r="U24" i="48"/>
  <c r="U71" i="48"/>
  <c r="T71" i="48"/>
  <c r="U72" i="48"/>
  <c r="T72" i="48"/>
  <c r="U33" i="51"/>
  <c r="T33" i="51"/>
  <c r="U62" i="51"/>
  <c r="T62" i="51"/>
  <c r="T46" i="53"/>
  <c r="U46" i="53"/>
  <c r="U14" i="54"/>
  <c r="T14" i="54"/>
  <c r="T30" i="54"/>
  <c r="U30" i="54"/>
  <c r="U59" i="54"/>
  <c r="T59" i="54"/>
  <c r="T30" i="55"/>
  <c r="U48" i="55"/>
  <c r="T48" i="55"/>
  <c r="U102" i="47"/>
  <c r="T102" i="47"/>
  <c r="U66" i="47"/>
  <c r="T66" i="47"/>
  <c r="U72" i="47"/>
  <c r="T72" i="47"/>
  <c r="U71" i="47"/>
  <c r="T71" i="47"/>
  <c r="T40" i="49"/>
  <c r="U73" i="51"/>
  <c r="T67" i="51"/>
  <c r="U15" i="51"/>
  <c r="T15" i="51"/>
  <c r="T73" i="51"/>
  <c r="U53" i="51"/>
  <c r="T53" i="51"/>
  <c r="U66" i="51"/>
  <c r="T66" i="51"/>
  <c r="T61" i="51"/>
  <c r="Q30" i="52"/>
  <c r="T38" i="52"/>
  <c r="U38" i="52"/>
  <c r="U49" i="52"/>
  <c r="T49" i="52"/>
  <c r="U71" i="52"/>
  <c r="T71" i="52"/>
  <c r="U72" i="52"/>
  <c r="T72" i="52"/>
  <c r="T70" i="53"/>
  <c r="U70" i="53"/>
  <c r="T55" i="54"/>
  <c r="U55" i="54"/>
  <c r="T90" i="54"/>
  <c r="U90" i="54"/>
  <c r="U97" i="51"/>
  <c r="T97" i="51"/>
  <c r="U103" i="50"/>
  <c r="T103" i="50"/>
  <c r="U107" i="48"/>
  <c r="T107" i="48"/>
  <c r="M113" i="47"/>
  <c r="S113" i="47" s="1"/>
  <c r="S96" i="47"/>
  <c r="U53" i="44"/>
  <c r="T53" i="44"/>
  <c r="U40" i="45"/>
  <c r="T40" i="45"/>
  <c r="U66" i="46"/>
  <c r="T66" i="46"/>
  <c r="U72" i="46"/>
  <c r="T72" i="46"/>
  <c r="U71" i="46"/>
  <c r="T71" i="46"/>
  <c r="U53" i="48"/>
  <c r="T53" i="48"/>
  <c r="U71" i="49"/>
  <c r="U72" i="49"/>
  <c r="T72" i="49"/>
  <c r="T71" i="49"/>
  <c r="P33" i="51"/>
  <c r="T47" i="51"/>
  <c r="U47" i="51"/>
  <c r="Q66" i="51"/>
  <c r="Q67" i="51"/>
  <c r="U67" i="51" s="1"/>
  <c r="T92" i="51"/>
  <c r="U92" i="51"/>
  <c r="T14" i="52"/>
  <c r="U14" i="52"/>
  <c r="P40" i="52"/>
  <c r="P73" i="52"/>
  <c r="T73" i="52" s="1"/>
  <c r="P15" i="53"/>
  <c r="T15" i="53" s="1"/>
  <c r="P40" i="53"/>
  <c r="T40" i="53" s="1"/>
  <c r="U45" i="53"/>
  <c r="T45" i="53"/>
  <c r="P67" i="53"/>
  <c r="T67" i="53" s="1"/>
  <c r="T93" i="53"/>
  <c r="U93" i="53"/>
  <c r="U98" i="52"/>
  <c r="T98" i="52"/>
  <c r="T37" i="46"/>
  <c r="T49" i="46"/>
  <c r="T65" i="46"/>
  <c r="T88" i="46"/>
  <c r="T10" i="47"/>
  <c r="T22" i="47"/>
  <c r="T27" i="47"/>
  <c r="T35" i="47"/>
  <c r="U53" i="47"/>
  <c r="T53" i="47"/>
  <c r="T48" i="47"/>
  <c r="T64" i="47"/>
  <c r="T89" i="47"/>
  <c r="T11" i="48"/>
  <c r="T23" i="48"/>
  <c r="T27" i="48"/>
  <c r="T35" i="48"/>
  <c r="T47" i="48"/>
  <c r="T63" i="48"/>
  <c r="T70" i="48"/>
  <c r="T92" i="48"/>
  <c r="T73" i="49"/>
  <c r="U67" i="49"/>
  <c r="T67" i="49"/>
  <c r="T15" i="49"/>
  <c r="U15" i="49"/>
  <c r="T14" i="49"/>
  <c r="T18" i="49"/>
  <c r="T38" i="49"/>
  <c r="T42" i="49"/>
  <c r="T50" i="49"/>
  <c r="U66" i="49"/>
  <c r="T66" i="49"/>
  <c r="T87" i="49"/>
  <c r="T9" i="50"/>
  <c r="T21" i="50"/>
  <c r="T45" i="50"/>
  <c r="T57" i="50"/>
  <c r="T61" i="50"/>
  <c r="T90" i="50"/>
  <c r="T12" i="51"/>
  <c r="T28" i="51"/>
  <c r="U72" i="51"/>
  <c r="T72" i="51"/>
  <c r="U71" i="51"/>
  <c r="T71" i="51"/>
  <c r="U69" i="51"/>
  <c r="T69" i="51"/>
  <c r="Q71" i="51"/>
  <c r="T18" i="52"/>
  <c r="U18" i="52"/>
  <c r="U59" i="52"/>
  <c r="T59" i="52"/>
  <c r="U64" i="52"/>
  <c r="Q73" i="52"/>
  <c r="T87" i="52"/>
  <c r="U87" i="52"/>
  <c r="U73" i="53"/>
  <c r="U15" i="53"/>
  <c r="T9" i="53"/>
  <c r="U9" i="53"/>
  <c r="T30" i="53"/>
  <c r="U30" i="53"/>
  <c r="Q66" i="53"/>
  <c r="Q67" i="53"/>
  <c r="U67" i="53" s="1"/>
  <c r="P71" i="53"/>
  <c r="P30" i="54"/>
  <c r="U40" i="54"/>
  <c r="U35" i="54"/>
  <c r="T35" i="54"/>
  <c r="P40" i="54"/>
  <c r="T40" i="54" s="1"/>
  <c r="P15" i="55"/>
  <c r="U66" i="45"/>
  <c r="T66" i="45"/>
  <c r="U71" i="45"/>
  <c r="U72" i="45"/>
  <c r="T72" i="45"/>
  <c r="T71" i="45"/>
  <c r="T53" i="46"/>
  <c r="U53" i="46"/>
  <c r="U35" i="47"/>
  <c r="T10" i="48"/>
  <c r="T22" i="48"/>
  <c r="T26" i="48"/>
  <c r="U35" i="48"/>
  <c r="T46" i="48"/>
  <c r="T58" i="48"/>
  <c r="T62" i="48"/>
  <c r="T69" i="48"/>
  <c r="T91" i="48"/>
  <c r="T13" i="49"/>
  <c r="T17" i="49"/>
  <c r="T29" i="49"/>
  <c r="T37" i="49"/>
  <c r="T49" i="49"/>
  <c r="T65" i="49"/>
  <c r="T94" i="49"/>
  <c r="U9" i="50"/>
  <c r="T20" i="50"/>
  <c r="U40" i="50"/>
  <c r="T40" i="50"/>
  <c r="T44" i="50"/>
  <c r="T52" i="50"/>
  <c r="T56" i="50"/>
  <c r="U61" i="50"/>
  <c r="T89" i="50"/>
  <c r="T11" i="51"/>
  <c r="T23" i="51"/>
  <c r="T27" i="51"/>
  <c r="U45" i="51"/>
  <c r="U57" i="51"/>
  <c r="T63" i="51"/>
  <c r="U63" i="51"/>
  <c r="E72" i="51"/>
  <c r="U90" i="51"/>
  <c r="U12" i="52"/>
  <c r="P33" i="52"/>
  <c r="T33" i="52" s="1"/>
  <c r="U37" i="52"/>
  <c r="T37" i="52"/>
  <c r="U65" i="52"/>
  <c r="T65" i="52"/>
  <c r="U71" i="53"/>
  <c r="U72" i="53"/>
  <c r="T72" i="53"/>
  <c r="T71" i="53"/>
  <c r="U69" i="53"/>
  <c r="T69" i="53"/>
  <c r="Q71" i="53"/>
  <c r="E15" i="54"/>
  <c r="U72" i="55"/>
  <c r="T72" i="55"/>
  <c r="U71" i="55"/>
  <c r="T71" i="55"/>
  <c r="T69" i="55"/>
  <c r="U69" i="55"/>
  <c r="U69" i="48"/>
  <c r="U53" i="49"/>
  <c r="T53" i="49"/>
  <c r="U72" i="50"/>
  <c r="T72" i="50"/>
  <c r="U71" i="50"/>
  <c r="T71" i="50"/>
  <c r="T40" i="51"/>
  <c r="U40" i="51"/>
  <c r="T35" i="51"/>
  <c r="U35" i="51"/>
  <c r="U46" i="51"/>
  <c r="T46" i="51"/>
  <c r="P53" i="51"/>
  <c r="U58" i="51"/>
  <c r="T58" i="51"/>
  <c r="R67" i="51"/>
  <c r="U91" i="51"/>
  <c r="T91" i="51"/>
  <c r="U13" i="52"/>
  <c r="T13" i="52"/>
  <c r="Q15" i="52"/>
  <c r="Q33" i="52"/>
  <c r="U33" i="52" s="1"/>
  <c r="T42" i="52"/>
  <c r="U42" i="52"/>
  <c r="Q53" i="52"/>
  <c r="P67" i="52"/>
  <c r="T67" i="52" s="1"/>
  <c r="T21" i="53"/>
  <c r="U21" i="53"/>
  <c r="Q24" i="53"/>
  <c r="Q33" i="53"/>
  <c r="U33" i="53" s="1"/>
  <c r="T58" i="53"/>
  <c r="U58" i="53"/>
  <c r="T62" i="53"/>
  <c r="U62" i="53"/>
  <c r="U92" i="53"/>
  <c r="T92" i="53"/>
  <c r="T19" i="54"/>
  <c r="U19" i="54"/>
  <c r="U24" i="55"/>
  <c r="T24" i="55"/>
  <c r="U99" i="54"/>
  <c r="T99" i="54"/>
  <c r="T99" i="40"/>
  <c r="U99" i="40"/>
  <c r="U100" i="39"/>
  <c r="T100" i="39"/>
  <c r="U108" i="39"/>
  <c r="T108" i="39"/>
  <c r="U104" i="15"/>
  <c r="T104" i="15"/>
  <c r="U99" i="9"/>
  <c r="T99" i="9"/>
  <c r="U114" i="2"/>
  <c r="T114" i="2"/>
  <c r="U40" i="53"/>
  <c r="U73" i="54"/>
  <c r="T73" i="54"/>
  <c r="U67" i="54"/>
  <c r="T15" i="54"/>
  <c r="U15" i="54"/>
  <c r="P33" i="54"/>
  <c r="T33" i="54" s="1"/>
  <c r="T53" i="54"/>
  <c r="U53" i="54"/>
  <c r="T43" i="54"/>
  <c r="Q59" i="54"/>
  <c r="U70" i="54"/>
  <c r="T70" i="54"/>
  <c r="P33" i="55"/>
  <c r="T33" i="55" s="1"/>
  <c r="P59" i="55"/>
  <c r="E80" i="51"/>
  <c r="E80" i="28"/>
  <c r="U97" i="55"/>
  <c r="T97" i="55"/>
  <c r="T100" i="52"/>
  <c r="U100" i="52"/>
  <c r="T99" i="51"/>
  <c r="U99" i="51"/>
  <c r="U104" i="47"/>
  <c r="T104" i="47"/>
  <c r="U98" i="45"/>
  <c r="T98" i="45"/>
  <c r="U107" i="42"/>
  <c r="T107" i="42"/>
  <c r="U102" i="38"/>
  <c r="T102" i="38"/>
  <c r="S96" i="37"/>
  <c r="M113" i="37"/>
  <c r="S113" i="37" s="1"/>
  <c r="U111" i="35"/>
  <c r="T111" i="35"/>
  <c r="U110" i="28"/>
  <c r="T110" i="28"/>
  <c r="U104" i="27"/>
  <c r="T104" i="27"/>
  <c r="U114" i="27"/>
  <c r="T114" i="27"/>
  <c r="R96" i="26"/>
  <c r="L113" i="26"/>
  <c r="R113" i="26" s="1"/>
  <c r="U53" i="52"/>
  <c r="T53" i="52"/>
  <c r="Q30" i="54"/>
  <c r="U39" i="54"/>
  <c r="U45" i="54"/>
  <c r="U66" i="54"/>
  <c r="T66" i="54"/>
  <c r="T61" i="54"/>
  <c r="U22" i="55"/>
  <c r="U28" i="55"/>
  <c r="E80" i="39"/>
  <c r="U100" i="55"/>
  <c r="T100" i="55"/>
  <c r="U109" i="51"/>
  <c r="T109" i="51"/>
  <c r="U114" i="44"/>
  <c r="T114" i="44"/>
  <c r="U98" i="43"/>
  <c r="T98" i="43"/>
  <c r="U111" i="31"/>
  <c r="T111" i="31"/>
  <c r="U63" i="54"/>
  <c r="T63" i="54"/>
  <c r="U14" i="55"/>
  <c r="T14" i="55"/>
  <c r="U18" i="55"/>
  <c r="T18" i="55"/>
  <c r="U64" i="55"/>
  <c r="T64" i="55"/>
  <c r="Q66" i="55"/>
  <c r="L113" i="55"/>
  <c r="R113" i="55" s="1"/>
  <c r="R96" i="55"/>
  <c r="U108" i="55"/>
  <c r="T108" i="55"/>
  <c r="U110" i="47"/>
  <c r="T110" i="47"/>
  <c r="U111" i="42"/>
  <c r="T111" i="42"/>
  <c r="T108" i="41"/>
  <c r="U108" i="41"/>
  <c r="U40" i="52"/>
  <c r="T40" i="52"/>
  <c r="U53" i="53"/>
  <c r="T53" i="53"/>
  <c r="U33" i="54"/>
  <c r="S33" i="54"/>
  <c r="E67" i="54"/>
  <c r="R67" i="54"/>
  <c r="E71" i="54"/>
  <c r="R71" i="54"/>
  <c r="U92" i="54"/>
  <c r="T92" i="54"/>
  <c r="Q30" i="55"/>
  <c r="U30" i="55" s="1"/>
  <c r="U33" i="55"/>
  <c r="U59" i="55"/>
  <c r="T59" i="55"/>
  <c r="E80" i="38"/>
  <c r="U97" i="54"/>
  <c r="T97" i="54"/>
  <c r="U107" i="54"/>
  <c r="T107" i="54"/>
  <c r="U103" i="53"/>
  <c r="E96" i="53"/>
  <c r="U96" i="53" s="1"/>
  <c r="T103" i="53"/>
  <c r="U105" i="51"/>
  <c r="T105" i="51"/>
  <c r="U101" i="50"/>
  <c r="T101" i="50"/>
  <c r="U111" i="50"/>
  <c r="T111" i="50"/>
  <c r="T105" i="49"/>
  <c r="U105" i="49"/>
  <c r="M113" i="48"/>
  <c r="S113" i="48" s="1"/>
  <c r="S96" i="48"/>
  <c r="T101" i="42"/>
  <c r="U101" i="42"/>
  <c r="U109" i="22"/>
  <c r="T109" i="22"/>
  <c r="M113" i="21"/>
  <c r="S113" i="21" s="1"/>
  <c r="S96" i="21"/>
  <c r="U104" i="20"/>
  <c r="T104" i="20"/>
  <c r="U110" i="16"/>
  <c r="T110" i="16"/>
  <c r="U111" i="11"/>
  <c r="T111" i="11"/>
  <c r="U42" i="55"/>
  <c r="T42" i="55"/>
  <c r="Q71" i="55"/>
  <c r="U88" i="55"/>
  <c r="T88" i="55"/>
  <c r="U106" i="55"/>
  <c r="T106" i="55"/>
  <c r="U101" i="48"/>
  <c r="T101" i="48"/>
  <c r="T97" i="46"/>
  <c r="U97" i="46"/>
  <c r="U106" i="45"/>
  <c r="T106" i="45"/>
  <c r="T109" i="42"/>
  <c r="U109" i="42"/>
  <c r="T110" i="27"/>
  <c r="U110" i="27"/>
  <c r="U101" i="24"/>
  <c r="T101" i="24"/>
  <c r="M113" i="16"/>
  <c r="S113" i="16" s="1"/>
  <c r="S96" i="16"/>
  <c r="U67" i="52"/>
  <c r="U73" i="52"/>
  <c r="U15" i="52"/>
  <c r="T15" i="52"/>
  <c r="T66" i="52"/>
  <c r="U66" i="52"/>
  <c r="U47" i="54"/>
  <c r="T47" i="54"/>
  <c r="P72" i="54"/>
  <c r="Q73" i="55"/>
  <c r="U73" i="55" s="1"/>
  <c r="U105" i="54"/>
  <c r="T105" i="54"/>
  <c r="U111" i="53"/>
  <c r="T111" i="53"/>
  <c r="U109" i="50"/>
  <c r="T109" i="50"/>
  <c r="U103" i="49"/>
  <c r="T103" i="49"/>
  <c r="U102" i="46"/>
  <c r="T102" i="46"/>
  <c r="U108" i="44"/>
  <c r="T108" i="44"/>
  <c r="U99" i="42"/>
  <c r="T99" i="42"/>
  <c r="U102" i="20"/>
  <c r="T102" i="20"/>
  <c r="T40" i="55"/>
  <c r="U40" i="55"/>
  <c r="E80" i="1"/>
  <c r="E80" i="25"/>
  <c r="E80" i="24"/>
  <c r="E80" i="14"/>
  <c r="T105" i="55"/>
  <c r="T106" i="52"/>
  <c r="T114" i="51"/>
  <c r="E96" i="50"/>
  <c r="U96" i="50" s="1"/>
  <c r="T106" i="48"/>
  <c r="U101" i="47"/>
  <c r="T103" i="47"/>
  <c r="U109" i="47"/>
  <c r="T101" i="44"/>
  <c r="U106" i="41"/>
  <c r="T106" i="41"/>
  <c r="U97" i="40"/>
  <c r="T97" i="40"/>
  <c r="U105" i="37"/>
  <c r="T105" i="37"/>
  <c r="U101" i="31"/>
  <c r="T101" i="31"/>
  <c r="U107" i="30"/>
  <c r="T107" i="30"/>
  <c r="T104" i="29"/>
  <c r="U104" i="29"/>
  <c r="U98" i="26"/>
  <c r="T98" i="26"/>
  <c r="U110" i="21"/>
  <c r="T110" i="21"/>
  <c r="U108" i="14"/>
  <c r="T108" i="14"/>
  <c r="U111" i="4"/>
  <c r="T111" i="4"/>
  <c r="U67" i="55"/>
  <c r="T67" i="55"/>
  <c r="T73" i="55"/>
  <c r="U15" i="55"/>
  <c r="T15" i="55"/>
  <c r="T50" i="55"/>
  <c r="U66" i="55"/>
  <c r="T66" i="55"/>
  <c r="T90" i="55"/>
  <c r="E80" i="40"/>
  <c r="E80" i="13"/>
  <c r="E80" i="3"/>
  <c r="E96" i="52"/>
  <c r="E113" i="52" s="1"/>
  <c r="U102" i="41"/>
  <c r="T102" i="41"/>
  <c r="U109" i="40"/>
  <c r="T109" i="40"/>
  <c r="U106" i="32"/>
  <c r="T106" i="32"/>
  <c r="U98" i="29"/>
  <c r="T98" i="29"/>
  <c r="U103" i="23"/>
  <c r="T103" i="23"/>
  <c r="U103" i="22"/>
  <c r="T103" i="22"/>
  <c r="U114" i="21"/>
  <c r="T114" i="21"/>
  <c r="T104" i="17"/>
  <c r="U104" i="17"/>
  <c r="U102" i="12"/>
  <c r="T102" i="12"/>
  <c r="T104" i="11"/>
  <c r="U104" i="11"/>
  <c r="T46" i="54"/>
  <c r="T58" i="54"/>
  <c r="T62" i="54"/>
  <c r="T91" i="54"/>
  <c r="T13" i="55"/>
  <c r="T17" i="55"/>
  <c r="T29" i="55"/>
  <c r="T37" i="55"/>
  <c r="T49" i="55"/>
  <c r="T65" i="55"/>
  <c r="T89" i="55"/>
  <c r="E80" i="41"/>
  <c r="E80" i="17"/>
  <c r="E80" i="16"/>
  <c r="U101" i="53"/>
  <c r="T107" i="53"/>
  <c r="U109" i="53"/>
  <c r="L113" i="53"/>
  <c r="R113" i="53" s="1"/>
  <c r="T101" i="51"/>
  <c r="U107" i="51"/>
  <c r="M113" i="50"/>
  <c r="S113" i="50" s="1"/>
  <c r="E96" i="46"/>
  <c r="E113" i="46" s="1"/>
  <c r="T107" i="40"/>
  <c r="U107" i="40"/>
  <c r="T98" i="39"/>
  <c r="U98" i="39"/>
  <c r="T106" i="39"/>
  <c r="U106" i="39"/>
  <c r="U110" i="38"/>
  <c r="T110" i="38"/>
  <c r="U110" i="33"/>
  <c r="T110" i="33"/>
  <c r="U109" i="31"/>
  <c r="T109" i="31"/>
  <c r="U108" i="28"/>
  <c r="T108" i="28"/>
  <c r="U107" i="18"/>
  <c r="T107" i="18"/>
  <c r="T98" i="16"/>
  <c r="U98" i="16"/>
  <c r="U108" i="16"/>
  <c r="T108" i="16"/>
  <c r="T97" i="14"/>
  <c r="U97" i="14"/>
  <c r="U109" i="11"/>
  <c r="T109" i="11"/>
  <c r="U97" i="7"/>
  <c r="T97" i="7"/>
  <c r="U53" i="55"/>
  <c r="T53" i="55"/>
  <c r="E80" i="43"/>
  <c r="E80" i="30"/>
  <c r="E80" i="29"/>
  <c r="E80" i="19"/>
  <c r="E80" i="6"/>
  <c r="S96" i="1"/>
  <c r="R96" i="54"/>
  <c r="E96" i="47"/>
  <c r="E113" i="47" s="1"/>
  <c r="S96" i="42"/>
  <c r="U105" i="40"/>
  <c r="T105" i="40"/>
  <c r="E96" i="39"/>
  <c r="U96" i="39" s="1"/>
  <c r="U111" i="37"/>
  <c r="T111" i="37"/>
  <c r="U103" i="35"/>
  <c r="T103" i="35"/>
  <c r="U104" i="32"/>
  <c r="T104" i="32"/>
  <c r="U105" i="31"/>
  <c r="T105" i="31"/>
  <c r="U97" i="19"/>
  <c r="E96" i="19"/>
  <c r="T97" i="19"/>
  <c r="U98" i="12"/>
  <c r="T98" i="12"/>
  <c r="E80" i="32"/>
  <c r="E80" i="5"/>
  <c r="E96" i="41"/>
  <c r="E113" i="41" s="1"/>
  <c r="U104" i="39"/>
  <c r="T104" i="39"/>
  <c r="U106" i="38"/>
  <c r="T106" i="38"/>
  <c r="U108" i="33"/>
  <c r="T108" i="33"/>
  <c r="T103" i="24"/>
  <c r="U103" i="24"/>
  <c r="U111" i="22"/>
  <c r="T111" i="22"/>
  <c r="U102" i="21"/>
  <c r="T102" i="21"/>
  <c r="U106" i="20"/>
  <c r="T106" i="20"/>
  <c r="U105" i="18"/>
  <c r="T105" i="18"/>
  <c r="R96" i="17"/>
  <c r="L113" i="17"/>
  <c r="R113" i="17" s="1"/>
  <c r="U101" i="9"/>
  <c r="T101" i="9"/>
  <c r="U72" i="54"/>
  <c r="T72" i="54"/>
  <c r="U71" i="54"/>
  <c r="U35" i="55"/>
  <c r="E80" i="45"/>
  <c r="E80" i="33"/>
  <c r="E80" i="22"/>
  <c r="E80" i="9"/>
  <c r="E80" i="8"/>
  <c r="U104" i="1"/>
  <c r="E96" i="55"/>
  <c r="T96" i="55" s="1"/>
  <c r="T104" i="54"/>
  <c r="U97" i="52"/>
  <c r="T110" i="52"/>
  <c r="T108" i="50"/>
  <c r="U100" i="42"/>
  <c r="T102" i="42"/>
  <c r="U108" i="42"/>
  <c r="T110" i="42"/>
  <c r="U110" i="41"/>
  <c r="T110" i="41"/>
  <c r="U101" i="40"/>
  <c r="T101" i="40"/>
  <c r="T104" i="38"/>
  <c r="U104" i="38"/>
  <c r="U109" i="37"/>
  <c r="T109" i="37"/>
  <c r="U102" i="32"/>
  <c r="T102" i="32"/>
  <c r="U103" i="31"/>
  <c r="T103" i="31"/>
  <c r="T97" i="30"/>
  <c r="U97" i="30"/>
  <c r="U100" i="26"/>
  <c r="T100" i="26"/>
  <c r="T105" i="25"/>
  <c r="U105" i="25"/>
  <c r="U114" i="22"/>
  <c r="T114" i="22"/>
  <c r="U99" i="2"/>
  <c r="T99" i="2"/>
  <c r="M113" i="20"/>
  <c r="S113" i="20" s="1"/>
  <c r="U107" i="7"/>
  <c r="T107" i="7"/>
  <c r="T107" i="6"/>
  <c r="U107" i="6"/>
  <c r="U102" i="4"/>
  <c r="T102" i="4"/>
  <c r="S96" i="3"/>
  <c r="M113" i="3"/>
  <c r="S113" i="3" s="1"/>
  <c r="U110" i="3"/>
  <c r="T110" i="3"/>
  <c r="R96" i="37"/>
  <c r="S96" i="28"/>
  <c r="R96" i="21"/>
  <c r="R96" i="10"/>
  <c r="U105" i="7"/>
  <c r="T105" i="7"/>
  <c r="T99" i="35"/>
  <c r="T101" i="35"/>
  <c r="T107" i="35"/>
  <c r="T109" i="35"/>
  <c r="U101" i="34"/>
  <c r="T103" i="34"/>
  <c r="T100" i="33"/>
  <c r="T102" i="33"/>
  <c r="T98" i="32"/>
  <c r="T97" i="31"/>
  <c r="M113" i="31"/>
  <c r="S113" i="31" s="1"/>
  <c r="T99" i="30"/>
  <c r="U105" i="30"/>
  <c r="T106" i="29"/>
  <c r="T100" i="28"/>
  <c r="T102" i="28"/>
  <c r="T106" i="26"/>
  <c r="T108" i="26"/>
  <c r="T97" i="25"/>
  <c r="T99" i="25"/>
  <c r="U105" i="22"/>
  <c r="U108" i="21"/>
  <c r="T98" i="20"/>
  <c r="S96" i="18"/>
  <c r="T100" i="16"/>
  <c r="T102" i="16"/>
  <c r="U106" i="16"/>
  <c r="U106" i="15"/>
  <c r="E96" i="8"/>
  <c r="E113" i="8" s="1"/>
  <c r="U103" i="8"/>
  <c r="U108" i="8"/>
  <c r="T108" i="8"/>
  <c r="U100" i="7"/>
  <c r="T97" i="2"/>
  <c r="R96" i="31"/>
  <c r="R96" i="14"/>
  <c r="M113" i="14"/>
  <c r="S113" i="14" s="1"/>
  <c r="U103" i="11"/>
  <c r="T103" i="11"/>
  <c r="U101" i="6"/>
  <c r="T101" i="6"/>
  <c r="U110" i="4"/>
  <c r="T110" i="4"/>
  <c r="U102" i="3"/>
  <c r="T102" i="3"/>
  <c r="T103" i="39"/>
  <c r="T111" i="39"/>
  <c r="T98" i="38"/>
  <c r="T102" i="37"/>
  <c r="T97" i="36"/>
  <c r="U103" i="36"/>
  <c r="T105" i="36"/>
  <c r="U111" i="36"/>
  <c r="T110" i="32"/>
  <c r="T114" i="32"/>
  <c r="T110" i="30"/>
  <c r="U102" i="27"/>
  <c r="T110" i="25"/>
  <c r="T105" i="23"/>
  <c r="T107" i="23"/>
  <c r="T110" i="20"/>
  <c r="T101" i="19"/>
  <c r="T103" i="19"/>
  <c r="T105" i="19"/>
  <c r="T109" i="17"/>
  <c r="T111" i="17"/>
  <c r="E96" i="16"/>
  <c r="U96" i="16" s="1"/>
  <c r="U104" i="14"/>
  <c r="T106" i="14"/>
  <c r="M113" i="13"/>
  <c r="S113" i="13" s="1"/>
  <c r="S96" i="13"/>
  <c r="U104" i="12"/>
  <c r="T104" i="12"/>
  <c r="T110" i="10"/>
  <c r="U106" i="8"/>
  <c r="T106" i="8"/>
  <c r="U99" i="7"/>
  <c r="T99" i="7"/>
  <c r="U97" i="39"/>
  <c r="T99" i="39"/>
  <c r="U105" i="39"/>
  <c r="T107" i="39"/>
  <c r="U104" i="37"/>
  <c r="T110" i="37"/>
  <c r="R96" i="36"/>
  <c r="U108" i="25"/>
  <c r="R96" i="19"/>
  <c r="T103" i="17"/>
  <c r="U107" i="17"/>
  <c r="T114" i="15"/>
  <c r="T100" i="14"/>
  <c r="T111" i="14"/>
  <c r="U101" i="11"/>
  <c r="T101" i="11"/>
  <c r="T108" i="10"/>
  <c r="T103" i="8"/>
  <c r="U109" i="6"/>
  <c r="T109" i="6"/>
  <c r="T110" i="5"/>
  <c r="U104" i="4"/>
  <c r="T104" i="4"/>
  <c r="U98" i="3"/>
  <c r="T98" i="3"/>
  <c r="U103" i="10"/>
  <c r="U110" i="9"/>
  <c r="U101" i="3"/>
  <c r="U109" i="3"/>
  <c r="T104" i="13"/>
  <c r="T108" i="13"/>
  <c r="T114" i="12"/>
  <c r="U114" i="11"/>
  <c r="U101" i="8"/>
  <c r="T114" i="6"/>
  <c r="T101" i="2"/>
  <c r="T109" i="2"/>
  <c r="U100" i="13"/>
  <c r="E113" i="55"/>
  <c r="T96" i="50"/>
  <c r="E113" i="50"/>
  <c r="U96" i="47"/>
  <c r="E96" i="1"/>
  <c r="T103" i="1"/>
  <c r="T111" i="1"/>
  <c r="L113" i="1"/>
  <c r="R113" i="1" s="1"/>
  <c r="T102" i="55"/>
  <c r="T110" i="55"/>
  <c r="T101" i="54"/>
  <c r="T109" i="54"/>
  <c r="T114" i="54"/>
  <c r="T100" i="53"/>
  <c r="T108" i="53"/>
  <c r="E113" i="53"/>
  <c r="M113" i="53"/>
  <c r="S113" i="53" s="1"/>
  <c r="T99" i="52"/>
  <c r="T107" i="52"/>
  <c r="T98" i="51"/>
  <c r="T106" i="51"/>
  <c r="T97" i="50"/>
  <c r="T105" i="50"/>
  <c r="T104" i="49"/>
  <c r="E96" i="48"/>
  <c r="T103" i="48"/>
  <c r="T111" i="48"/>
  <c r="L113" i="48"/>
  <c r="R113" i="48" s="1"/>
  <c r="U97" i="47"/>
  <c r="S96" i="46"/>
  <c r="M113" i="46"/>
  <c r="S113" i="46" s="1"/>
  <c r="U97" i="45"/>
  <c r="E96" i="45"/>
  <c r="U99" i="45"/>
  <c r="T99" i="45"/>
  <c r="U97" i="43"/>
  <c r="T97" i="43"/>
  <c r="E96" i="43"/>
  <c r="U96" i="41"/>
  <c r="T96" i="41"/>
  <c r="U100" i="37"/>
  <c r="T100" i="37"/>
  <c r="U99" i="36"/>
  <c r="T99" i="36"/>
  <c r="U107" i="36"/>
  <c r="T107" i="36"/>
  <c r="T100" i="1"/>
  <c r="T108" i="1"/>
  <c r="T99" i="55"/>
  <c r="T107" i="55"/>
  <c r="T98" i="54"/>
  <c r="T106" i="54"/>
  <c r="T97" i="53"/>
  <c r="T105" i="53"/>
  <c r="T104" i="52"/>
  <c r="E96" i="51"/>
  <c r="T103" i="51"/>
  <c r="T111" i="51"/>
  <c r="T102" i="50"/>
  <c r="T110" i="50"/>
  <c r="T101" i="49"/>
  <c r="T109" i="49"/>
  <c r="T114" i="49"/>
  <c r="T100" i="48"/>
  <c r="T108" i="48"/>
  <c r="T99" i="47"/>
  <c r="T106" i="47"/>
  <c r="T111" i="47"/>
  <c r="T101" i="46"/>
  <c r="T110" i="46"/>
  <c r="U107" i="45"/>
  <c r="T107" i="45"/>
  <c r="U97" i="42"/>
  <c r="T97" i="42"/>
  <c r="E96" i="42"/>
  <c r="U105" i="42"/>
  <c r="T105" i="42"/>
  <c r="U108" i="37"/>
  <c r="T108" i="37"/>
  <c r="U97" i="34"/>
  <c r="T97" i="34"/>
  <c r="E96" i="34"/>
  <c r="U105" i="34"/>
  <c r="T105" i="34"/>
  <c r="U111" i="30"/>
  <c r="T111" i="30"/>
  <c r="T97" i="1"/>
  <c r="T105" i="1"/>
  <c r="U99" i="55"/>
  <c r="T104" i="55"/>
  <c r="E96" i="54"/>
  <c r="T103" i="54"/>
  <c r="T111" i="54"/>
  <c r="T102" i="53"/>
  <c r="T110" i="53"/>
  <c r="T101" i="52"/>
  <c r="T109" i="52"/>
  <c r="T114" i="52"/>
  <c r="T100" i="51"/>
  <c r="T108" i="51"/>
  <c r="T99" i="50"/>
  <c r="T107" i="50"/>
  <c r="T98" i="49"/>
  <c r="T106" i="49"/>
  <c r="T97" i="48"/>
  <c r="T105" i="48"/>
  <c r="U98" i="44"/>
  <c r="E96" i="44"/>
  <c r="T98" i="44"/>
  <c r="U103" i="44"/>
  <c r="T107" i="44"/>
  <c r="T96" i="39"/>
  <c r="E113" i="39"/>
  <c r="S96" i="39"/>
  <c r="M113" i="39"/>
  <c r="S113" i="39" s="1"/>
  <c r="U102" i="39"/>
  <c r="T102" i="39"/>
  <c r="U110" i="39"/>
  <c r="T110" i="39"/>
  <c r="U99" i="50"/>
  <c r="E96" i="49"/>
  <c r="L113" i="49"/>
  <c r="R113" i="49" s="1"/>
  <c r="U100" i="46"/>
  <c r="T100" i="46"/>
  <c r="L113" i="46"/>
  <c r="R113" i="46" s="1"/>
  <c r="R96" i="43"/>
  <c r="L113" i="43"/>
  <c r="R113" i="43" s="1"/>
  <c r="U101" i="38"/>
  <c r="T101" i="38"/>
  <c r="U109" i="38"/>
  <c r="T109" i="38"/>
  <c r="E96" i="37"/>
  <c r="U114" i="48"/>
  <c r="U109" i="33"/>
  <c r="T109" i="33"/>
  <c r="T98" i="55"/>
  <c r="T103" i="52"/>
  <c r="T111" i="52"/>
  <c r="L113" i="52"/>
  <c r="R113" i="52" s="1"/>
  <c r="T114" i="50"/>
  <c r="M113" i="49"/>
  <c r="S113" i="49" s="1"/>
  <c r="T98" i="46"/>
  <c r="T109" i="46"/>
  <c r="R96" i="45"/>
  <c r="T105" i="45"/>
  <c r="U106" i="44"/>
  <c r="T106" i="44"/>
  <c r="U111" i="44"/>
  <c r="U106" i="43"/>
  <c r="T106" i="43"/>
  <c r="R96" i="42"/>
  <c r="L113" i="42"/>
  <c r="R113" i="42" s="1"/>
  <c r="U103" i="40"/>
  <c r="T103" i="40"/>
  <c r="E96" i="40"/>
  <c r="U111" i="40"/>
  <c r="T111" i="40"/>
  <c r="T114" i="53"/>
  <c r="U105" i="47"/>
  <c r="T114" i="46"/>
  <c r="U104" i="41"/>
  <c r="T104" i="41"/>
  <c r="L113" i="34"/>
  <c r="R113" i="34" s="1"/>
  <c r="R96" i="34"/>
  <c r="U114" i="1"/>
  <c r="U108" i="46"/>
  <c r="T108" i="46"/>
  <c r="U98" i="35"/>
  <c r="E96" i="35"/>
  <c r="T98" i="35"/>
  <c r="U106" i="35"/>
  <c r="T106" i="35"/>
  <c r="U97" i="32"/>
  <c r="T97" i="32"/>
  <c r="E96" i="32"/>
  <c r="U107" i="34"/>
  <c r="T107" i="34"/>
  <c r="U105" i="32"/>
  <c r="T105" i="32"/>
  <c r="U103" i="30"/>
  <c r="T103" i="30"/>
  <c r="U110" i="29"/>
  <c r="T110" i="29"/>
  <c r="U109" i="28"/>
  <c r="T109" i="28"/>
  <c r="E96" i="25"/>
  <c r="U105" i="24"/>
  <c r="T105" i="24"/>
  <c r="U110" i="17"/>
  <c r="T110" i="17"/>
  <c r="E96" i="17"/>
  <c r="T114" i="43"/>
  <c r="T114" i="35"/>
  <c r="U102" i="29"/>
  <c r="T102" i="29"/>
  <c r="L113" i="29"/>
  <c r="R113" i="29" s="1"/>
  <c r="U101" i="28"/>
  <c r="T101" i="28"/>
  <c r="U97" i="24"/>
  <c r="T97" i="24"/>
  <c r="E96" i="24"/>
  <c r="U100" i="23"/>
  <c r="T100" i="23"/>
  <c r="U103" i="18"/>
  <c r="T103" i="18"/>
  <c r="T114" i="38"/>
  <c r="S96" i="34"/>
  <c r="U98" i="33"/>
  <c r="E96" i="33"/>
  <c r="T98" i="33"/>
  <c r="U107" i="26"/>
  <c r="T107" i="26"/>
  <c r="M113" i="40"/>
  <c r="S113" i="40" s="1"/>
  <c r="L113" i="35"/>
  <c r="R113" i="35" s="1"/>
  <c r="U106" i="33"/>
  <c r="T106" i="33"/>
  <c r="R96" i="32"/>
  <c r="L113" i="32"/>
  <c r="R113" i="32" s="1"/>
  <c r="U100" i="32"/>
  <c r="T100" i="32"/>
  <c r="U104" i="31"/>
  <c r="T104" i="31"/>
  <c r="U96" i="29"/>
  <c r="T96" i="29"/>
  <c r="E113" i="29"/>
  <c r="S96" i="29"/>
  <c r="M113" i="29"/>
  <c r="S113" i="29" s="1"/>
  <c r="E96" i="26"/>
  <c r="U99" i="26"/>
  <c r="T99" i="26"/>
  <c r="U106" i="25"/>
  <c r="T106" i="25"/>
  <c r="U100" i="15"/>
  <c r="T100" i="15"/>
  <c r="E96" i="15"/>
  <c r="M113" i="43"/>
  <c r="S113" i="43" s="1"/>
  <c r="E96" i="38"/>
  <c r="L113" i="38"/>
  <c r="R113" i="38" s="1"/>
  <c r="T101" i="36"/>
  <c r="T109" i="36"/>
  <c r="T114" i="36"/>
  <c r="T100" i="35"/>
  <c r="T108" i="35"/>
  <c r="M113" i="35"/>
  <c r="S113" i="35" s="1"/>
  <c r="T99" i="34"/>
  <c r="U110" i="34"/>
  <c r="T110" i="34"/>
  <c r="U108" i="32"/>
  <c r="T108" i="32"/>
  <c r="U106" i="30"/>
  <c r="T106" i="30"/>
  <c r="L113" i="24"/>
  <c r="R113" i="24" s="1"/>
  <c r="R96" i="24"/>
  <c r="T105" i="43"/>
  <c r="T104" i="42"/>
  <c r="T103" i="41"/>
  <c r="T111" i="41"/>
  <c r="L113" i="41"/>
  <c r="R113" i="41" s="1"/>
  <c r="T102" i="40"/>
  <c r="T110" i="40"/>
  <c r="T101" i="39"/>
  <c r="T109" i="39"/>
  <c r="T114" i="39"/>
  <c r="T100" i="38"/>
  <c r="T108" i="38"/>
  <c r="M113" i="38"/>
  <c r="S113" i="38" s="1"/>
  <c r="T99" i="37"/>
  <c r="T107" i="37"/>
  <c r="T98" i="36"/>
  <c r="T106" i="36"/>
  <c r="T97" i="35"/>
  <c r="T105" i="35"/>
  <c r="T104" i="34"/>
  <c r="U98" i="30"/>
  <c r="T98" i="30"/>
  <c r="U108" i="27"/>
  <c r="T108" i="27"/>
  <c r="U98" i="25"/>
  <c r="T98" i="25"/>
  <c r="U108" i="22"/>
  <c r="T108" i="22"/>
  <c r="U109" i="21"/>
  <c r="T109" i="21"/>
  <c r="E96" i="36"/>
  <c r="T108" i="34"/>
  <c r="U101" i="33"/>
  <c r="T101" i="33"/>
  <c r="E96" i="31"/>
  <c r="U99" i="31"/>
  <c r="T99" i="31"/>
  <c r="U107" i="31"/>
  <c r="T107" i="31"/>
  <c r="U97" i="29"/>
  <c r="T97" i="29"/>
  <c r="U100" i="27"/>
  <c r="T100" i="27"/>
  <c r="U96" i="19"/>
  <c r="T96" i="19"/>
  <c r="E113" i="19"/>
  <c r="M113" i="19"/>
  <c r="S113" i="19" s="1"/>
  <c r="S96" i="19"/>
  <c r="T104" i="33"/>
  <c r="T103" i="32"/>
  <c r="T111" i="32"/>
  <c r="T102" i="31"/>
  <c r="T110" i="31"/>
  <c r="T101" i="30"/>
  <c r="T109" i="30"/>
  <c r="T114" i="30"/>
  <c r="T100" i="29"/>
  <c r="T108" i="29"/>
  <c r="T99" i="28"/>
  <c r="T107" i="28"/>
  <c r="T98" i="27"/>
  <c r="T106" i="27"/>
  <c r="T97" i="26"/>
  <c r="T105" i="26"/>
  <c r="T104" i="25"/>
  <c r="T109" i="23"/>
  <c r="U97" i="20"/>
  <c r="T97" i="20"/>
  <c r="E96" i="20"/>
  <c r="T114" i="20"/>
  <c r="U111" i="18"/>
  <c r="T111" i="18"/>
  <c r="S96" i="17"/>
  <c r="M113" i="17"/>
  <c r="S113" i="17" s="1"/>
  <c r="U102" i="17"/>
  <c r="T102" i="17"/>
  <c r="U97" i="11"/>
  <c r="T97" i="11"/>
  <c r="E96" i="11"/>
  <c r="T114" i="33"/>
  <c r="M113" i="32"/>
  <c r="S113" i="32" s="1"/>
  <c r="T105" i="29"/>
  <c r="T104" i="28"/>
  <c r="E96" i="27"/>
  <c r="T103" i="27"/>
  <c r="T111" i="27"/>
  <c r="L113" i="27"/>
  <c r="R113" i="27" s="1"/>
  <c r="T102" i="26"/>
  <c r="T110" i="26"/>
  <c r="T101" i="25"/>
  <c r="T109" i="25"/>
  <c r="T114" i="25"/>
  <c r="T100" i="24"/>
  <c r="T108" i="24"/>
  <c r="U98" i="23"/>
  <c r="T102" i="23"/>
  <c r="T111" i="23"/>
  <c r="T102" i="22"/>
  <c r="U98" i="21"/>
  <c r="E96" i="21"/>
  <c r="T98" i="21"/>
  <c r="T107" i="21"/>
  <c r="U103" i="20"/>
  <c r="T103" i="20"/>
  <c r="U105" i="20"/>
  <c r="T105" i="20"/>
  <c r="U109" i="16"/>
  <c r="T109" i="16"/>
  <c r="U109" i="12"/>
  <c r="T109" i="12"/>
  <c r="E96" i="30"/>
  <c r="L113" i="30"/>
  <c r="R113" i="30" s="1"/>
  <c r="M113" i="27"/>
  <c r="S113" i="27" s="1"/>
  <c r="U108" i="23"/>
  <c r="T108" i="23"/>
  <c r="U99" i="22"/>
  <c r="T99" i="22"/>
  <c r="U111" i="20"/>
  <c r="T111" i="20"/>
  <c r="U104" i="19"/>
  <c r="T104" i="19"/>
  <c r="U98" i="18"/>
  <c r="T98" i="18"/>
  <c r="E113" i="16"/>
  <c r="U101" i="16"/>
  <c r="T101" i="16"/>
  <c r="U101" i="12"/>
  <c r="T101" i="12"/>
  <c r="U108" i="6"/>
  <c r="T108" i="6"/>
  <c r="T114" i="31"/>
  <c r="T100" i="30"/>
  <c r="T108" i="30"/>
  <c r="M113" i="30"/>
  <c r="S113" i="30" s="1"/>
  <c r="T99" i="29"/>
  <c r="T107" i="29"/>
  <c r="T98" i="28"/>
  <c r="T106" i="28"/>
  <c r="T97" i="27"/>
  <c r="T105" i="27"/>
  <c r="T104" i="26"/>
  <c r="T103" i="25"/>
  <c r="T111" i="25"/>
  <c r="L113" i="25"/>
  <c r="R113" i="25" s="1"/>
  <c r="T102" i="24"/>
  <c r="T110" i="24"/>
  <c r="E96" i="23"/>
  <c r="S96" i="23"/>
  <c r="M113" i="23"/>
  <c r="S113" i="23" s="1"/>
  <c r="T110" i="22"/>
  <c r="T100" i="21"/>
  <c r="U106" i="21"/>
  <c r="T106" i="21"/>
  <c r="R96" i="20"/>
  <c r="L113" i="20"/>
  <c r="R113" i="20" s="1"/>
  <c r="U106" i="18"/>
  <c r="T106" i="18"/>
  <c r="U97" i="17"/>
  <c r="T97" i="17"/>
  <c r="U105" i="17"/>
  <c r="T105" i="17"/>
  <c r="T97" i="12"/>
  <c r="E96" i="12"/>
  <c r="U97" i="12"/>
  <c r="T114" i="34"/>
  <c r="E96" i="28"/>
  <c r="T114" i="26"/>
  <c r="T99" i="24"/>
  <c r="T107" i="24"/>
  <c r="U106" i="23"/>
  <c r="T110" i="23"/>
  <c r="E96" i="22"/>
  <c r="U97" i="22"/>
  <c r="T101" i="22"/>
  <c r="U107" i="22"/>
  <c r="T107" i="22"/>
  <c r="U100" i="20"/>
  <c r="T100" i="20"/>
  <c r="U107" i="14"/>
  <c r="T107" i="14"/>
  <c r="T114" i="29"/>
  <c r="T101" i="23"/>
  <c r="M113" i="22"/>
  <c r="S113" i="22" s="1"/>
  <c r="U104" i="21"/>
  <c r="U108" i="20"/>
  <c r="T108" i="20"/>
  <c r="U99" i="19"/>
  <c r="T99" i="19"/>
  <c r="E96" i="18"/>
  <c r="U104" i="16"/>
  <c r="T104" i="16"/>
  <c r="E96" i="14"/>
  <c r="U99" i="14"/>
  <c r="T99" i="14"/>
  <c r="U104" i="10"/>
  <c r="T104" i="10"/>
  <c r="U107" i="19"/>
  <c r="T107" i="19"/>
  <c r="U114" i="17"/>
  <c r="T96" i="16"/>
  <c r="U108" i="15"/>
  <c r="T108" i="15"/>
  <c r="T98" i="13"/>
  <c r="E96" i="13"/>
  <c r="U98" i="13"/>
  <c r="T102" i="19"/>
  <c r="T110" i="19"/>
  <c r="T101" i="18"/>
  <c r="T109" i="18"/>
  <c r="T114" i="18"/>
  <c r="T100" i="17"/>
  <c r="T108" i="17"/>
  <c r="T99" i="16"/>
  <c r="T107" i="16"/>
  <c r="T98" i="15"/>
  <c r="T101" i="13"/>
  <c r="U106" i="13"/>
  <c r="U111" i="9"/>
  <c r="T111" i="9"/>
  <c r="U100" i="6"/>
  <c r="T100" i="6"/>
  <c r="E96" i="6"/>
  <c r="U99" i="16"/>
  <c r="T103" i="15"/>
  <c r="T111" i="15"/>
  <c r="T102" i="14"/>
  <c r="T110" i="14"/>
  <c r="T103" i="13"/>
  <c r="T110" i="13"/>
  <c r="R96" i="12"/>
  <c r="L113" i="12"/>
  <c r="R113" i="12" s="1"/>
  <c r="U108" i="11"/>
  <c r="T108" i="11"/>
  <c r="U103" i="9"/>
  <c r="T103" i="9"/>
  <c r="U105" i="3"/>
  <c r="T105" i="3"/>
  <c r="U104" i="2"/>
  <c r="T104" i="2"/>
  <c r="T114" i="24"/>
  <c r="L113" i="18"/>
  <c r="R113" i="18" s="1"/>
  <c r="T114" i="16"/>
  <c r="M113" i="15"/>
  <c r="S113" i="15" s="1"/>
  <c r="R96" i="11"/>
  <c r="L113" i="11"/>
  <c r="R113" i="11" s="1"/>
  <c r="U100" i="11"/>
  <c r="T100" i="11"/>
  <c r="U107" i="10"/>
  <c r="T107" i="10"/>
  <c r="U110" i="8"/>
  <c r="T110" i="8"/>
  <c r="U97" i="3"/>
  <c r="T97" i="3"/>
  <c r="E96" i="3"/>
  <c r="T114" i="19"/>
  <c r="U109" i="13"/>
  <c r="T109" i="13"/>
  <c r="E96" i="10"/>
  <c r="U99" i="10"/>
  <c r="T99" i="10"/>
  <c r="U102" i="8"/>
  <c r="T102" i="8"/>
  <c r="U109" i="7"/>
  <c r="T109" i="7"/>
  <c r="U114" i="3"/>
  <c r="T111" i="16"/>
  <c r="T102" i="15"/>
  <c r="T110" i="15"/>
  <c r="T101" i="14"/>
  <c r="T109" i="14"/>
  <c r="T114" i="14"/>
  <c r="T102" i="13"/>
  <c r="T107" i="13"/>
  <c r="U100" i="12"/>
  <c r="T100" i="12"/>
  <c r="U106" i="12"/>
  <c r="T106" i="12"/>
  <c r="U96" i="8"/>
  <c r="T96" i="8"/>
  <c r="S96" i="8"/>
  <c r="M113" i="8"/>
  <c r="S113" i="8" s="1"/>
  <c r="U101" i="7"/>
  <c r="T101" i="7"/>
  <c r="E96" i="2"/>
  <c r="U99" i="5"/>
  <c r="T99" i="5"/>
  <c r="U107" i="5"/>
  <c r="T107" i="5"/>
  <c r="R96" i="3"/>
  <c r="L113" i="3"/>
  <c r="R113" i="3" s="1"/>
  <c r="U105" i="11"/>
  <c r="T105" i="11"/>
  <c r="U98" i="4"/>
  <c r="T98" i="4"/>
  <c r="U106" i="4"/>
  <c r="T106" i="4"/>
  <c r="T114" i="9"/>
  <c r="T98" i="9"/>
  <c r="T106" i="9"/>
  <c r="T97" i="8"/>
  <c r="T105" i="8"/>
  <c r="T104" i="7"/>
  <c r="T103" i="6"/>
  <c r="T111" i="6"/>
  <c r="T114" i="4"/>
  <c r="E96" i="9"/>
  <c r="L113" i="9"/>
  <c r="R113" i="9" s="1"/>
  <c r="M113" i="6"/>
  <c r="S113" i="6" s="1"/>
  <c r="T103" i="12"/>
  <c r="T111" i="12"/>
  <c r="T102" i="11"/>
  <c r="T110" i="11"/>
  <c r="T101" i="10"/>
  <c r="T109" i="10"/>
  <c r="T114" i="10"/>
  <c r="T100" i="9"/>
  <c r="T108" i="9"/>
  <c r="M113" i="9"/>
  <c r="S113" i="9" s="1"/>
  <c r="T99" i="8"/>
  <c r="T107" i="8"/>
  <c r="T98" i="7"/>
  <c r="T106" i="7"/>
  <c r="T97" i="6"/>
  <c r="T105" i="6"/>
  <c r="T104" i="5"/>
  <c r="E96" i="4"/>
  <c r="T103" i="4"/>
  <c r="L113" i="4"/>
  <c r="R113" i="4" s="1"/>
  <c r="T108" i="12"/>
  <c r="M113" i="12"/>
  <c r="S113" i="12" s="1"/>
  <c r="T99" i="11"/>
  <c r="T107" i="11"/>
  <c r="T98" i="10"/>
  <c r="T106" i="10"/>
  <c r="T97" i="9"/>
  <c r="T105" i="9"/>
  <c r="T104" i="8"/>
  <c r="E96" i="7"/>
  <c r="T103" i="7"/>
  <c r="T111" i="7"/>
  <c r="L113" i="7"/>
  <c r="R113" i="7" s="1"/>
  <c r="T102" i="6"/>
  <c r="T110" i="6"/>
  <c r="T101" i="5"/>
  <c r="T109" i="5"/>
  <c r="T100" i="4"/>
  <c r="T108" i="4"/>
  <c r="M113" i="4"/>
  <c r="S113" i="4" s="1"/>
  <c r="T99" i="3"/>
  <c r="T107" i="3"/>
  <c r="T98" i="2"/>
  <c r="T106" i="2"/>
  <c r="T114" i="8"/>
  <c r="T98" i="5"/>
  <c r="T106" i="5"/>
  <c r="T97" i="4"/>
  <c r="T105" i="4"/>
  <c r="T104" i="3"/>
  <c r="T103" i="2"/>
  <c r="T111" i="2"/>
  <c r="L113" i="2"/>
  <c r="R113" i="2" s="1"/>
  <c r="E96" i="5"/>
  <c r="T30" i="24" l="1"/>
  <c r="U59" i="18"/>
  <c r="T30" i="15"/>
  <c r="U33" i="12"/>
  <c r="U30" i="14"/>
  <c r="T24" i="15"/>
  <c r="T24" i="3"/>
  <c r="T59" i="9"/>
  <c r="T59" i="10"/>
  <c r="T59" i="51"/>
  <c r="T59" i="34"/>
  <c r="U96" i="55"/>
  <c r="T96" i="47"/>
  <c r="T96" i="46"/>
  <c r="U96" i="46"/>
  <c r="U59" i="5"/>
  <c r="T96" i="53"/>
  <c r="T24" i="37"/>
  <c r="U24" i="37"/>
  <c r="U59" i="39"/>
  <c r="T59" i="39"/>
  <c r="U59" i="22"/>
  <c r="T59" i="22"/>
  <c r="U59" i="31"/>
  <c r="T59" i="31"/>
  <c r="U30" i="23"/>
  <c r="T30" i="23"/>
  <c r="U96" i="52"/>
  <c r="T33" i="23"/>
  <c r="U33" i="23"/>
  <c r="T30" i="18"/>
  <c r="U30" i="18"/>
  <c r="T33" i="20"/>
  <c r="U33" i="20"/>
  <c r="T96" i="52"/>
  <c r="U30" i="27"/>
  <c r="T30" i="27"/>
  <c r="U59" i="46"/>
  <c r="T59" i="46"/>
  <c r="U30" i="19"/>
  <c r="T30" i="19"/>
  <c r="U33" i="11"/>
  <c r="T33" i="11"/>
  <c r="U33" i="42"/>
  <c r="T33" i="42"/>
  <c r="T30" i="13"/>
  <c r="U30" i="13"/>
  <c r="T33" i="45"/>
  <c r="U33" i="45"/>
  <c r="T33" i="49"/>
  <c r="U33" i="49"/>
  <c r="U59" i="29"/>
  <c r="T59" i="29"/>
  <c r="U30" i="16"/>
  <c r="T30" i="16"/>
  <c r="T96" i="20"/>
  <c r="E113" i="20"/>
  <c r="U96" i="20"/>
  <c r="E113" i="12"/>
  <c r="U96" i="12"/>
  <c r="T96" i="12"/>
  <c r="E113" i="23"/>
  <c r="U96" i="23"/>
  <c r="T96" i="23"/>
  <c r="U113" i="16"/>
  <c r="T113" i="16"/>
  <c r="E113" i="21"/>
  <c r="U96" i="21"/>
  <c r="T96" i="21"/>
  <c r="U96" i="27"/>
  <c r="T96" i="27"/>
  <c r="E113" i="27"/>
  <c r="U113" i="29"/>
  <c r="T113" i="29"/>
  <c r="E113" i="33"/>
  <c r="U96" i="33"/>
  <c r="T96" i="33"/>
  <c r="U96" i="24"/>
  <c r="T96" i="24"/>
  <c r="E113" i="24"/>
  <c r="T96" i="35"/>
  <c r="E113" i="35"/>
  <c r="U96" i="35"/>
  <c r="T96" i="49"/>
  <c r="E113" i="49"/>
  <c r="U96" i="49"/>
  <c r="U113" i="39"/>
  <c r="T113" i="39"/>
  <c r="U96" i="54"/>
  <c r="T96" i="54"/>
  <c r="E113" i="54"/>
  <c r="U96" i="42"/>
  <c r="T96" i="42"/>
  <c r="E113" i="42"/>
  <c r="U113" i="52"/>
  <c r="T113" i="52"/>
  <c r="U96" i="22"/>
  <c r="T96" i="22"/>
  <c r="E113" i="22"/>
  <c r="U96" i="5"/>
  <c r="T96" i="5"/>
  <c r="E113" i="5"/>
  <c r="U96" i="9"/>
  <c r="T96" i="9"/>
  <c r="E113" i="9"/>
  <c r="E113" i="10"/>
  <c r="U96" i="10"/>
  <c r="T96" i="10"/>
  <c r="U96" i="31"/>
  <c r="T96" i="31"/>
  <c r="E113" i="31"/>
  <c r="U96" i="34"/>
  <c r="T96" i="34"/>
  <c r="E113" i="34"/>
  <c r="T113" i="50"/>
  <c r="U113" i="50"/>
  <c r="U96" i="17"/>
  <c r="T96" i="17"/>
  <c r="E113" i="17"/>
  <c r="U96" i="32"/>
  <c r="T96" i="32"/>
  <c r="E113" i="32"/>
  <c r="U113" i="47"/>
  <c r="T113" i="47"/>
  <c r="T96" i="13"/>
  <c r="E113" i="13"/>
  <c r="U96" i="13"/>
  <c r="U96" i="1"/>
  <c r="T96" i="1"/>
  <c r="E113" i="1"/>
  <c r="E113" i="7"/>
  <c r="U96" i="7"/>
  <c r="T96" i="7"/>
  <c r="U113" i="8"/>
  <c r="T113" i="8"/>
  <c r="U96" i="14"/>
  <c r="T96" i="14"/>
  <c r="E113" i="14"/>
  <c r="U96" i="51"/>
  <c r="T96" i="51"/>
  <c r="E113" i="51"/>
  <c r="U96" i="45"/>
  <c r="T96" i="45"/>
  <c r="E113" i="45"/>
  <c r="U96" i="48"/>
  <c r="T96" i="48"/>
  <c r="E113" i="48"/>
  <c r="U113" i="53"/>
  <c r="T113" i="53"/>
  <c r="T96" i="25"/>
  <c r="E113" i="25"/>
  <c r="U96" i="25"/>
  <c r="T96" i="4"/>
  <c r="E113" i="4"/>
  <c r="U96" i="4"/>
  <c r="E113" i="38"/>
  <c r="U96" i="38"/>
  <c r="T96" i="38"/>
  <c r="U96" i="3"/>
  <c r="T96" i="3"/>
  <c r="E113" i="3"/>
  <c r="U96" i="6"/>
  <c r="T96" i="6"/>
  <c r="E113" i="6"/>
  <c r="E113" i="28"/>
  <c r="U96" i="28"/>
  <c r="T96" i="28"/>
  <c r="T96" i="30"/>
  <c r="E113" i="30"/>
  <c r="U96" i="30"/>
  <c r="U96" i="11"/>
  <c r="T96" i="11"/>
  <c r="E113" i="11"/>
  <c r="U96" i="36"/>
  <c r="T96" i="36"/>
  <c r="E113" i="36"/>
  <c r="U96" i="26"/>
  <c r="T96" i="26"/>
  <c r="E113" i="26"/>
  <c r="U96" i="37"/>
  <c r="T96" i="37"/>
  <c r="E113" i="37"/>
  <c r="U113" i="41"/>
  <c r="T113" i="41"/>
  <c r="U113" i="46"/>
  <c r="T113" i="46"/>
  <c r="E113" i="2"/>
  <c r="U96" i="2"/>
  <c r="T96" i="2"/>
  <c r="T96" i="18"/>
  <c r="E113" i="18"/>
  <c r="U96" i="18"/>
  <c r="T113" i="19"/>
  <c r="U113" i="19"/>
  <c r="U96" i="15"/>
  <c r="T96" i="15"/>
  <c r="E113" i="15"/>
  <c r="U96" i="40"/>
  <c r="T96" i="40"/>
  <c r="E113" i="40"/>
  <c r="T96" i="44"/>
  <c r="E113" i="44"/>
  <c r="U96" i="44"/>
  <c r="T96" i="43"/>
  <c r="E113" i="43"/>
  <c r="U96" i="43"/>
  <c r="U113" i="55"/>
  <c r="T113" i="55"/>
  <c r="U113" i="37" l="1"/>
  <c r="T113" i="37"/>
  <c r="U113" i="13"/>
  <c r="T113" i="13"/>
  <c r="T113" i="5"/>
  <c r="U113" i="5"/>
  <c r="U113" i="42"/>
  <c r="T113" i="42"/>
  <c r="U113" i="23"/>
  <c r="T113" i="23"/>
  <c r="U113" i="17"/>
  <c r="T113" i="17"/>
  <c r="T113" i="31"/>
  <c r="U113" i="31"/>
  <c r="U113" i="43"/>
  <c r="T113" i="43"/>
  <c r="U113" i="51"/>
  <c r="T113" i="51"/>
  <c r="U113" i="49"/>
  <c r="T113" i="49"/>
  <c r="U113" i="6"/>
  <c r="T113" i="6"/>
  <c r="U113" i="38"/>
  <c r="T113" i="38"/>
  <c r="U113" i="25"/>
  <c r="T113" i="25"/>
  <c r="U113" i="2"/>
  <c r="T113" i="2"/>
  <c r="T113" i="26"/>
  <c r="U113" i="26"/>
  <c r="U113" i="48"/>
  <c r="T113" i="48"/>
  <c r="U113" i="7"/>
  <c r="T113" i="7"/>
  <c r="U113" i="22"/>
  <c r="T113" i="22"/>
  <c r="U113" i="54"/>
  <c r="T113" i="54"/>
  <c r="U113" i="33"/>
  <c r="T113" i="33"/>
  <c r="T113" i="21"/>
  <c r="U113" i="21"/>
  <c r="U113" i="12"/>
  <c r="T113" i="12"/>
  <c r="U113" i="28"/>
  <c r="T113" i="28"/>
  <c r="T113" i="44"/>
  <c r="U113" i="44"/>
  <c r="U113" i="4"/>
  <c r="T113" i="4"/>
  <c r="T113" i="14"/>
  <c r="U113" i="14"/>
  <c r="U113" i="1"/>
  <c r="T113" i="1"/>
  <c r="U113" i="32"/>
  <c r="T113" i="32"/>
  <c r="U113" i="34"/>
  <c r="T113" i="34"/>
  <c r="U113" i="10"/>
  <c r="T113" i="10"/>
  <c r="U113" i="35"/>
  <c r="T113" i="35"/>
  <c r="U113" i="18"/>
  <c r="T113" i="18"/>
  <c r="U113" i="15"/>
  <c r="T113" i="15"/>
  <c r="U113" i="11"/>
  <c r="T113" i="11"/>
  <c r="U113" i="30"/>
  <c r="T113" i="30"/>
  <c r="U113" i="3"/>
  <c r="T113" i="3"/>
  <c r="U113" i="9"/>
  <c r="T113" i="9"/>
  <c r="U113" i="20"/>
  <c r="T113" i="20"/>
  <c r="U113" i="40"/>
  <c r="T113" i="40"/>
  <c r="T113" i="36"/>
  <c r="U113" i="36"/>
  <c r="T113" i="45"/>
  <c r="U113" i="45"/>
  <c r="U113" i="24"/>
  <c r="T113" i="24"/>
  <c r="U113" i="27"/>
  <c r="T113" i="27"/>
</calcChain>
</file>

<file path=xl/sharedStrings.xml><?xml version="1.0" encoding="utf-8"?>
<sst xmlns="http://schemas.openxmlformats.org/spreadsheetml/2006/main" count="12920" uniqueCount="180">
  <si>
    <t>Figures Finalised as at 2024/07/29</t>
  </si>
  <si>
    <t/>
  </si>
  <si>
    <t>4th Quarter Ended 30 June 2024</t>
  </si>
  <si>
    <t>CONDITIONAL GRANTS TRANSFERRED FROM NATIONAL DEPARTMENTS AND ACTUAL PAYMENTS MADE BY MUNICIPALITIES: PRELIMINARY RESULTS</t>
  </si>
  <si>
    <t>AGGREGRATED INFORMATION FOR KWAZULU-NATAL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</si>
  <si>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</si>
  <si>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</si>
  <si>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</si>
  <si>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</si>
  <si>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</si>
  <si>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</si>
  <si>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</si>
  <si>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</si>
  <si>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</si>
  <si>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</si>
  <si>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5 of 2023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</si>
  <si>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</si>
  <si>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</si>
  <si>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</si>
  <si>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</si>
  <si>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</si>
  <si>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</si>
  <si>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</si>
  <si>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</si>
  <si>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</si>
  <si>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</si>
  <si>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</si>
  <si>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</si>
  <si>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</si>
  <si>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</si>
  <si>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</si>
  <si>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</si>
  <si>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</si>
  <si>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</si>
  <si>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</si>
  <si>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</si>
  <si>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>Local Government Financial Management Grant</t>
  </si>
  <si>
    <t/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</si>
  <si>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</si>
  <si>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</si>
  <si>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</si>
  <si>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</si>
  <si>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</si>
  <si>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</si>
  <si>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</si>
  <si>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</si>
  <si>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</si>
  <si>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</si>
  <si>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</si>
  <si>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</si>
  <si>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</si>
  <si>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</si>
  <si>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</si>
  <si>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</si>
  <si>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</si>
  <si>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</si>
  <si>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</si>
  <si>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</si>
  <si>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</si>
  <si>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</si>
  <si>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</si>
  <si>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</si>
  <si>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</si>
  <si>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</si>
  <si>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</si>
  <si>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</si>
  <si>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</si>
  <si>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</si>
  <si>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</si>
  <si>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</si>
  <si>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</si>
  <si>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</si>
  <si>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</si>
  <si>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</si>
  <si>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</si>
  <si>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</si>
  <si>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</si>
  <si>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</si>
  <si>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</si>
  <si>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</si>
  <si>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</si>
  <si>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</si>
  <si>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</si>
  <si>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</si>
  <si>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</si>
  <si>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</si>
  <si>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</si>
  <si>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</si>
  <si>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</si>
  <si>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Municipal Infrastructure Grant (Schedule 6B)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</si>
  <si>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</si>
  <si>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</si>
  <si>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</si>
  <si>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</si>
  <si>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</si>
  <si>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</si>
  <si>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2023</t>
  </si>
  <si>
    <t>Actual expenditure Provincial Department by 31 December 2023</t>
  </si>
  <si>
    <t>Actual expenditure Provincial Department by 31 March 2024</t>
  </si>
  <si>
    <t>Actual expenditure Provincial Department by 30 June 2024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</si>
  <si>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</si>
  <si>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</si>
  <si>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</si>
  <si>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</si>
  <si>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</si>
  <si>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</si>
  <si>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</si>
  <si>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</si>
  <si>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</si>
  <si>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</si>
  <si>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</si>
  <si>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</si>
  <si>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</si>
  <si>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</si>
  <si>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</si>
  <si>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</si>
  <si>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</si>
  <si>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UGU (DC21)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</si>
  <si>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</si>
  <si>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</si>
  <si>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</si>
  <si>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</si>
  <si>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</si>
  <si>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</si>
  <si>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</si>
  <si>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UMGUNGUNDLOVU (DC22)</t>
  </si>
  <si>
    <t>KWAZULU-NATAL: OKHAHLAMBA (KZN235)</t>
  </si>
  <si>
    <t>KWAZULU-NATAL: INKOSI LANGALIBALELE (KZN237)</t>
  </si>
  <si>
    <t>KWAZULU-NATAL: ALFRED DUMA (KZN238)</t>
  </si>
  <si>
    <t>KWAZULU-NATAL: UTHUKELA (DC23)</t>
  </si>
  <si>
    <t>KWAZULU-NATAL: ENDUMENI (KZN241)</t>
  </si>
  <si>
    <t>KWAZULU-NATAL: NQUTHU (KZN242)</t>
  </si>
  <si>
    <t>KWAZULU-NATAL: MSINGA (KZN244)</t>
  </si>
  <si>
    <t>KWAZULU-NATAL: UMVOTI (KZN245)</t>
  </si>
  <si>
    <t>KWAZULU-NATAL: UMZINYATHI (DC24)</t>
  </si>
  <si>
    <t>KWAZULU-NATAL: NEWCASTLE (KZN252)</t>
  </si>
  <si>
    <t>KWAZULU-NATAL: EMADLANGENI (KZN253)</t>
  </si>
  <si>
    <t>KWAZULU-NATAL: DANNHAUSER (KZN254)</t>
  </si>
  <si>
    <t>KWAZULU-NATAL: AMAJUBA (DC25)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</si>
  <si>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</si>
  <si>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</si>
  <si>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</si>
  <si>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</si>
  <si>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</si>
  <si>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ZULULAND (DC26)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</si>
  <si>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</si>
  <si>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</si>
  <si>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</si>
  <si>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</si>
  <si>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UMKHANYAKUDE (DC27)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</si>
  <si>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</si>
  <si>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</si>
  <si>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</si>
  <si>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</si>
  <si>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</si>
  <si>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KING CETSHWAYO (DC28)</t>
  </si>
  <si>
    <t>KWAZULU-NATAL: MANDENI (KZN291)</t>
  </si>
  <si>
    <t>KWAZULU-NATAL: KWADUKUZA (KZN292)</t>
  </si>
  <si>
    <t>KWAZULU-NATAL: NDWEDWE (KZN293)</t>
  </si>
  <si>
    <t>KWAZULU-NATAL: MAPHUMULO (KZN294)</t>
  </si>
  <si>
    <t>KWAZULU-NATAL: ILEMBE (DC29)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</si>
  <si>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</si>
  <si>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</si>
  <si>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</si>
  <si>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</si>
  <si>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KWAZULU-NATAL: HARRY GWALA (DC43)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</si>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</sst>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6" fontId="3" fillId="0" borderId="3" xfId="0" applyNumberFormat="1" applyFont="1" applyBorder="1"/>
    <xf numFmtId="165" fontId="2" fillId="0" borderId="3" xfId="0" applyNumberFormat="1" applyFont="1" applyBorder="1" applyAlignment="1">
      <alignment horizontal="center" vertical="top" wrapText="1"/>
    </xf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 indent="1"/>
    </xf>
    <xf numFmtId="165" fontId="2" fillId="0" borderId="3" xfId="0" applyNumberFormat="1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Font="1" applyBorder="1" applyAlignment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Font="1" applyBorder="1"/>
    <xf numFmtId="0" fontId="2" fillId="0" borderId="9" xfId="0" applyFont="1" applyBorder="1"/>
    <xf numFmtId="0" fontId="2" fillId="0" borderId="0" xfId="0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1" xfId="0" applyFont="1" applyBorder="1" applyAlignment="1">
      <alignment wrapText="1"/>
    </xf>
    <xf numFmtId="0" fontId="9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/>
    <xf numFmtId="167" fontId="10" fillId="0" borderId="24" xfId="0" applyNumberFormat="1" applyFont="1" applyBorder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Font="1" applyFill="1" applyBorder="1" applyAlignment="1">
      <alignment horizontal="left" indent="1"/>
    </xf>
    <xf numFmtId="165" fontId="2" fillId="3" borderId="26" xfId="0" applyNumberFormat="1" applyFont="1" applyFill="1" applyBorder="1" applyAlignment="1">
      <alignment horizontal="right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165" fontId="3" fillId="0" borderId="29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2" fillId="0" borderId="30" xfId="0" applyNumberFormat="1" applyFont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2" fillId="0" borderId="32" xfId="0" applyNumberFormat="1" applyFont="1" applyBorder="1" applyAlignment="1">
      <alignment horizontal="left" vertical="top" wrapText="1"/>
    </xf>
    <xf numFmtId="165" fontId="2" fillId="0" borderId="32" xfId="0" applyNumberFormat="1" applyFont="1" applyBorder="1" applyAlignment="1">
      <alignment horizontal="center" vertical="top" wrapText="1"/>
    </xf>
    <xf numFmtId="164" fontId="2" fillId="0" borderId="32" xfId="0" applyNumberFormat="1" applyFont="1" applyBorder="1" applyAlignment="1">
      <alignment horizontal="center" vertical="top" wrapText="1"/>
    </xf>
    <xf numFmtId="49" fontId="2" fillId="0" borderId="32" xfId="0" applyNumberFormat="1" applyFont="1" applyBorder="1" applyAlignment="1">
      <alignment horizontal="center" vertical="top" wrapText="1"/>
    </xf>
    <xf numFmtId="49" fontId="2" fillId="0" borderId="33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0" fontId="2" fillId="0" borderId="34" xfId="0" applyFont="1" applyBorder="1" applyAlignment="1">
      <alignment horizontal="left"/>
    </xf>
    <xf numFmtId="165" fontId="2" fillId="0" borderId="22" xfId="0" applyNumberFormat="1" applyFont="1" applyBorder="1" applyAlignment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Font="1" applyBorder="1" applyAlignment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Font="1" applyBorder="1" applyAlignment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19" xfId="0" applyNumberFormat="1" applyFont="1" applyBorder="1"/>
    <xf numFmtId="169" fontId="10" fillId="0" borderId="20" xfId="0" applyNumberFormat="1" applyFont="1" applyBorder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/>
    <xf numFmtId="169" fontId="10" fillId="0" borderId="15" xfId="0" applyNumberFormat="1" applyFont="1" applyBorder="1"/>
    <xf numFmtId="169" fontId="10" fillId="0" borderId="16" xfId="0" applyNumberFormat="1" applyFont="1" applyBorder="1"/>
    <xf numFmtId="169" fontId="10" fillId="0" borderId="9" xfId="0" applyNumberFormat="1" applyFont="1" applyBorder="1"/>
    <xf numFmtId="169" fontId="10" fillId="0" borderId="23" xfId="0" applyNumberFormat="1" applyFont="1" applyBorder="1"/>
    <xf numFmtId="169" fontId="10" fillId="0" borderId="24" xfId="0" applyNumberFormat="1" applyFont="1" applyBorder="1"/>
    <xf numFmtId="169" fontId="2" fillId="0" borderId="3" xfId="0" applyNumberFormat="1" applyFont="1" applyBorder="1" applyAlignment="1">
      <alignment horizontal="center" vertical="top" wrapText="1"/>
    </xf>
    <xf numFmtId="169" fontId="2" fillId="0" borderId="4" xfId="0" applyNumberFormat="1" applyFont="1" applyBorder="1" applyAlignment="1">
      <alignment horizontal="center" vertical="top" wrapText="1"/>
    </xf>
    <xf numFmtId="169" fontId="2" fillId="0" borderId="5" xfId="0" applyNumberFormat="1" applyFont="1" applyBorder="1" applyAlignment="1">
      <alignment horizontal="right"/>
    </xf>
    <xf numFmtId="169" fontId="2" fillId="0" borderId="6" xfId="0" applyNumberFormat="1" applyFont="1" applyBorder="1" applyAlignment="1">
      <alignment horizontal="right"/>
    </xf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3" xfId="0" applyNumberFormat="1" applyFont="1" applyBorder="1" applyAlignment="1">
      <alignment horizontal="right"/>
    </xf>
    <xf numFmtId="169" fontId="3" fillId="0" borderId="3" xfId="0" applyNumberFormat="1" applyFont="1" applyBorder="1" applyAlignment="1" applyProtection="1">
      <alignment horizontal="right"/>
      <protection locked="0"/>
    </xf>
    <xf numFmtId="169" fontId="2" fillId="0" borderId="4" xfId="0" applyNumberFormat="1" applyFont="1" applyBorder="1" applyAlignment="1">
      <alignment horizontal="right"/>
    </xf>
    <xf numFmtId="169" fontId="2" fillId="0" borderId="34" xfId="0" applyNumberFormat="1" applyFont="1" applyBorder="1" applyAlignment="1">
      <alignment horizontal="right"/>
    </xf>
    <xf numFmtId="169" fontId="2" fillId="0" borderId="22" xfId="0" applyNumberFormat="1" applyFont="1" applyBorder="1" applyAlignment="1">
      <alignment horizontal="right"/>
    </xf>
    <xf numFmtId="169" fontId="2" fillId="0" borderId="32" xfId="0" applyNumberFormat="1" applyFont="1" applyBorder="1" applyAlignment="1">
      <alignment horizontal="right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2" fillId="0" borderId="9" xfId="0" applyNumberFormat="1" applyFont="1" applyBorder="1" applyAlignment="1">
      <alignment horizontal="right"/>
    </xf>
    <xf numFmtId="169" fontId="2" fillId="0" borderId="10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10" xfId="0" applyNumberFormat="1" applyFont="1" applyBorder="1"/>
    <xf numFmtId="169" fontId="2" fillId="0" borderId="0" xfId="0" applyNumberFormat="1" applyFont="1"/>
    <xf numFmtId="165" fontId="2" fillId="0" borderId="10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6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-19949000</v>
      </c>
      <c r="D9" s="92"/>
      <c r="E9" s="92">
        <f>$B9       +$C9       +$D9</f>
        <v>30000000</v>
      </c>
      <c r="F9" s="93">
        <v>30000000</v>
      </c>
      <c r="G9" s="94">
        <v>30000000</v>
      </c>
      <c r="H9" s="93"/>
      <c r="I9" s="94">
        <v>3352031</v>
      </c>
      <c r="J9" s="93">
        <v>4771000</v>
      </c>
      <c r="K9" s="94">
        <v>3680183</v>
      </c>
      <c r="L9" s="93">
        <v>2831000</v>
      </c>
      <c r="M9" s="94">
        <v>1835189</v>
      </c>
      <c r="N9" s="93"/>
      <c r="O9" s="94">
        <v>9969404</v>
      </c>
      <c r="P9" s="93">
        <f>$H9       +$J9       +$L9       +$N9</f>
        <v>7602000</v>
      </c>
      <c r="Q9" s="94">
        <f>$I9       +$K9       +$M9       +$O9</f>
        <v>18836807</v>
      </c>
      <c r="R9" s="48">
        <f>IF(($L9       =0),0,((($N9       -$L9       )/$L9       )*100))</f>
        <v>-100</v>
      </c>
      <c r="S9" s="49">
        <f>IF(($M9       =0),0,((($O9       -$M9       )/$M9       )*100))</f>
        <v>443.23581930798406</v>
      </c>
      <c r="T9" s="48">
        <f>IF(($E9       =0),0,(($P9       /$E9       )*100))</f>
        <v>25.34</v>
      </c>
      <c r="U9" s="50">
        <f>IF(($E9       =0),0,(($Q9       /$E9       )*100))</f>
        <v>62.789356666666663</v>
      </c>
      <c r="V9" s="93">
        <v>8992000</v>
      </c>
      <c r="W9" s="94">
        <v>7365000</v>
      </c>
    </row>
    <row r="10" spans="1:23" ht="12.95" customHeight="1" x14ac:dyDescent="0.2">
      <c r="A10" s="47" t="s">
        <v>36</v>
      </c>
      <c r="B10" s="92">
        <v>112830000</v>
      </c>
      <c r="C10" s="92"/>
      <c r="D10" s="92"/>
      <c r="E10" s="92">
        <f t="shared" ref="E10:E15" si="0">$B10      +$C10      +$D10</f>
        <v>112830000</v>
      </c>
      <c r="F10" s="93">
        <v>112830000</v>
      </c>
      <c r="G10" s="94">
        <v>112830000</v>
      </c>
      <c r="H10" s="93">
        <v>24545000</v>
      </c>
      <c r="I10" s="94">
        <v>23757669</v>
      </c>
      <c r="J10" s="93">
        <v>23609000</v>
      </c>
      <c r="K10" s="94">
        <v>18257243</v>
      </c>
      <c r="L10" s="93">
        <v>22562000</v>
      </c>
      <c r="M10" s="94">
        <v>23899138</v>
      </c>
      <c r="N10" s="93">
        <v>22569000</v>
      </c>
      <c r="O10" s="94">
        <v>25066428</v>
      </c>
      <c r="P10" s="93">
        <f t="shared" ref="P10:P15" si="1">$H10      +$J10      +$L10      +$N10</f>
        <v>93285000</v>
      </c>
      <c r="Q10" s="94">
        <f t="shared" ref="Q10:Q15" si="2">$I10      +$K10      +$M10      +$O10</f>
        <v>90980478</v>
      </c>
      <c r="R10" s="48">
        <f t="shared" ref="R10:R15" si="3">IF(($L10      =0),0,((($N10      -$L10      )/$L10      )*100))</f>
        <v>3.1025618296250335E-2</v>
      </c>
      <c r="S10" s="49">
        <f t="shared" ref="S10:S15" si="4">IF(($M10      =0),0,((($O10      -$M10      )/$M10      )*100))</f>
        <v>4.8842347368344408</v>
      </c>
      <c r="T10" s="48">
        <f t="shared" ref="T10:T14" si="5">IF(($E10      =0),0,(($P10      /$E10      )*100))</f>
        <v>82.677479393778256</v>
      </c>
      <c r="U10" s="50">
        <f t="shared" ref="U10:U14" si="6">IF(($E10      =0),0,(($Q10      /$E10      )*100))</f>
        <v>80.635006647168311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>
        <v>36500000</v>
      </c>
      <c r="C11" s="92">
        <v>-2580000</v>
      </c>
      <c r="D11" s="92"/>
      <c r="E11" s="92">
        <f t="shared" si="0"/>
        <v>33920000</v>
      </c>
      <c r="F11" s="93">
        <v>33920000</v>
      </c>
      <c r="G11" s="94">
        <v>33920000</v>
      </c>
      <c r="H11" s="93">
        <v>9613000</v>
      </c>
      <c r="I11" s="94">
        <v>13209735</v>
      </c>
      <c r="J11" s="93">
        <v>8924000</v>
      </c>
      <c r="K11" s="94">
        <v>3873066</v>
      </c>
      <c r="L11" s="93">
        <v>10630000</v>
      </c>
      <c r="M11" s="94">
        <v>10543308</v>
      </c>
      <c r="N11" s="93">
        <v>1590000</v>
      </c>
      <c r="O11" s="94">
        <v>5018055</v>
      </c>
      <c r="P11" s="93">
        <f t="shared" si="1"/>
        <v>30757000</v>
      </c>
      <c r="Q11" s="94">
        <f t="shared" si="2"/>
        <v>32644164</v>
      </c>
      <c r="R11" s="48">
        <f t="shared" si="3"/>
        <v>-85.042333019755418</v>
      </c>
      <c r="S11" s="49">
        <f t="shared" si="4"/>
        <v>-52.405307707979318</v>
      </c>
      <c r="T11" s="48">
        <f t="shared" si="5"/>
        <v>90.675117924528308</v>
      </c>
      <c r="U11" s="50">
        <f t="shared" si="6"/>
        <v>96.238691037735848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291390000</v>
      </c>
      <c r="C13" s="92">
        <v>-7589000</v>
      </c>
      <c r="D13" s="92"/>
      <c r="E13" s="92">
        <f t="shared" si="0"/>
        <v>283801000</v>
      </c>
      <c r="F13" s="93">
        <v>283801000</v>
      </c>
      <c r="G13" s="94">
        <v>283801000</v>
      </c>
      <c r="H13" s="93">
        <v>93219000</v>
      </c>
      <c r="I13" s="94">
        <v>122178024</v>
      </c>
      <c r="J13" s="93">
        <v>69738000</v>
      </c>
      <c r="K13" s="94">
        <v>107076813</v>
      </c>
      <c r="L13" s="93">
        <v>69354000</v>
      </c>
      <c r="M13" s="94">
        <v>5613579</v>
      </c>
      <c r="N13" s="93">
        <v>16737000</v>
      </c>
      <c r="O13" s="94">
        <v>29623324</v>
      </c>
      <c r="P13" s="93">
        <f t="shared" si="1"/>
        <v>249048000</v>
      </c>
      <c r="Q13" s="94">
        <f t="shared" si="2"/>
        <v>264491740</v>
      </c>
      <c r="R13" s="48">
        <f t="shared" si="3"/>
        <v>-75.86728955792023</v>
      </c>
      <c r="S13" s="49">
        <f t="shared" si="4"/>
        <v>427.70833010455539</v>
      </c>
      <c r="T13" s="48">
        <f t="shared" si="5"/>
        <v>87.754447658746798</v>
      </c>
      <c r="U13" s="50">
        <f t="shared" si="6"/>
        <v>93.196197335456887</v>
      </c>
      <c r="V13" s="93">
        <v>34183000</v>
      </c>
      <c r="W13" s="94">
        <v>32982000</v>
      </c>
    </row>
    <row r="14" spans="1:23" ht="12.95" customHeight="1" x14ac:dyDescent="0.2">
      <c r="A14" s="47" t="s">
        <v>41</v>
      </c>
      <c r="B14" s="92">
        <v>73002000</v>
      </c>
      <c r="C14" s="92">
        <v>26287000</v>
      </c>
      <c r="D14" s="92"/>
      <c r="E14" s="92">
        <f t="shared" si="0"/>
        <v>99289000</v>
      </c>
      <c r="F14" s="93">
        <v>99289000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563671000</v>
      </c>
      <c r="C15" s="95">
        <f>SUM(C9:C14)</f>
        <v>-3831000</v>
      </c>
      <c r="D15" s="95"/>
      <c r="E15" s="95">
        <f t="shared" si="0"/>
        <v>559840000</v>
      </c>
      <c r="F15" s="96">
        <f t="shared" ref="F15:O15" si="7">SUM(F9:F14)</f>
        <v>559840000</v>
      </c>
      <c r="G15" s="97">
        <f t="shared" si="7"/>
        <v>460551000</v>
      </c>
      <c r="H15" s="96">
        <f t="shared" si="7"/>
        <v>127377000</v>
      </c>
      <c r="I15" s="97">
        <f t="shared" si="7"/>
        <v>162497459</v>
      </c>
      <c r="J15" s="96">
        <f t="shared" si="7"/>
        <v>107042000</v>
      </c>
      <c r="K15" s="97">
        <f t="shared" si="7"/>
        <v>132887305</v>
      </c>
      <c r="L15" s="96">
        <f t="shared" si="7"/>
        <v>105377000</v>
      </c>
      <c r="M15" s="97">
        <f t="shared" si="7"/>
        <v>41891214</v>
      </c>
      <c r="N15" s="96">
        <f t="shared" si="7"/>
        <v>40896000</v>
      </c>
      <c r="O15" s="97">
        <f t="shared" si="7"/>
        <v>69677211</v>
      </c>
      <c r="P15" s="96">
        <f t="shared" si="1"/>
        <v>380692000</v>
      </c>
      <c r="Q15" s="97">
        <f t="shared" si="2"/>
        <v>406953189</v>
      </c>
      <c r="R15" s="52">
        <f t="shared" si="3"/>
        <v>-61.190772179887453</v>
      </c>
      <c r="S15" s="53">
        <f t="shared" si="4"/>
        <v>66.32893713703308</v>
      </c>
      <c r="T15" s="52">
        <f>IF((SUM($E9:$E13))=0,0,(P15/(SUM($E9:$E13))*100))</f>
        <v>82.66011798910435</v>
      </c>
      <c r="U15" s="54">
        <f>IF((SUM($E9:$E13))=0,0,(Q15/(SUM($E9:$E13))*100))</f>
        <v>88.362241966687733</v>
      </c>
      <c r="V15" s="96">
        <f>SUM(V9:V14)</f>
        <v>43175000</v>
      </c>
      <c r="W15" s="97">
        <f>SUM(W9:W14)</f>
        <v>40347000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242044000</v>
      </c>
      <c r="C17" s="92">
        <v>18383000</v>
      </c>
      <c r="D17" s="92"/>
      <c r="E17" s="92">
        <f t="shared" ref="E17:E24" si="8">$B17      +$C17      +$D17</f>
        <v>260427000</v>
      </c>
      <c r="F17" s="93">
        <v>260427000</v>
      </c>
      <c r="G17" s="94">
        <v>260427000</v>
      </c>
      <c r="H17" s="93">
        <v>76086000</v>
      </c>
      <c r="I17" s="94">
        <v>54173669</v>
      </c>
      <c r="J17" s="93">
        <v>61361000</v>
      </c>
      <c r="K17" s="94">
        <v>59942348</v>
      </c>
      <c r="L17" s="93">
        <v>47523000</v>
      </c>
      <c r="M17" s="94">
        <v>82099851</v>
      </c>
      <c r="N17" s="93">
        <v>54219000</v>
      </c>
      <c r="O17" s="94">
        <v>62799264</v>
      </c>
      <c r="P17" s="93">
        <f t="shared" ref="P17:P24" si="9">$H17      +$J17      +$L17      +$N17</f>
        <v>239189000</v>
      </c>
      <c r="Q17" s="94">
        <f t="shared" ref="Q17:Q24" si="10">$I17      +$K17      +$M17      +$O17</f>
        <v>259015132</v>
      </c>
      <c r="R17" s="48">
        <f t="shared" ref="R17:R24" si="11">IF(($L17      =0),0,((($N17      -$L17      )/$L17      )*100))</f>
        <v>14.090019569471623</v>
      </c>
      <c r="S17" s="49">
        <f t="shared" ref="S17:S24" si="12">IF(($M17      =0),0,((($O17      -$M17      )/$M17      )*100))</f>
        <v>-23.508674820859294</v>
      </c>
      <c r="T17" s="48">
        <f t="shared" ref="T17:T23" si="13">IF(($E17      =0),0,(($P17      /$E17      )*100))</f>
        <v>91.844931593114381</v>
      </c>
      <c r="U17" s="50">
        <f t="shared" ref="U17:U23" si="14">IF(($E17      =0),0,(($Q17      /$E17      )*100))</f>
        <v>99.457864199948546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34786000</v>
      </c>
      <c r="C19" s="92"/>
      <c r="D19" s="92"/>
      <c r="E19" s="92">
        <f t="shared" si="8"/>
        <v>34786000</v>
      </c>
      <c r="F19" s="93">
        <v>34786000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88143000</v>
      </c>
      <c r="D20" s="92"/>
      <c r="E20" s="92">
        <f t="shared" si="8"/>
        <v>88143000</v>
      </c>
      <c r="F20" s="93">
        <v>88143000</v>
      </c>
      <c r="G20" s="94">
        <v>88143000</v>
      </c>
      <c r="H20" s="93"/>
      <c r="I20" s="94">
        <v>11115671</v>
      </c>
      <c r="J20" s="93"/>
      <c r="K20" s="94">
        <v>5458539</v>
      </c>
      <c r="L20" s="93"/>
      <c r="M20" s="94">
        <v>272475</v>
      </c>
      <c r="N20" s="93">
        <v>6675000</v>
      </c>
      <c r="O20" s="94">
        <v>17703170</v>
      </c>
      <c r="P20" s="93">
        <f t="shared" si="9"/>
        <v>6675000</v>
      </c>
      <c r="Q20" s="94">
        <f t="shared" si="10"/>
        <v>34549855</v>
      </c>
      <c r="R20" s="48">
        <f t="shared" si="11"/>
        <v>0</v>
      </c>
      <c r="S20" s="49">
        <f t="shared" si="12"/>
        <v>6397.1722176346457</v>
      </c>
      <c r="T20" s="48">
        <f t="shared" si="13"/>
        <v>7.5729212756543349</v>
      </c>
      <c r="U20" s="50">
        <f t="shared" si="14"/>
        <v>39.197502921389102</v>
      </c>
      <c r="V20" s="93">
        <v>27444000</v>
      </c>
      <c r="W20" s="94">
        <v>14024000</v>
      </c>
    </row>
    <row r="21" spans="1:23" ht="12.95" customHeight="1" x14ac:dyDescent="0.2">
      <c r="A21" s="47" t="s">
        <v>48</v>
      </c>
      <c r="B21" s="92">
        <v>320915000</v>
      </c>
      <c r="C21" s="92">
        <v>253002000</v>
      </c>
      <c r="D21" s="92"/>
      <c r="E21" s="92">
        <f t="shared" si="8"/>
        <v>573917000</v>
      </c>
      <c r="F21" s="93">
        <v>573867000</v>
      </c>
      <c r="G21" s="94">
        <v>403053000</v>
      </c>
      <c r="H21" s="93"/>
      <c r="I21" s="94">
        <v>21831898</v>
      </c>
      <c r="J21" s="93">
        <v>40735000</v>
      </c>
      <c r="K21" s="94">
        <v>342928450</v>
      </c>
      <c r="L21" s="93">
        <v>1575000</v>
      </c>
      <c r="M21" s="94">
        <v>410086043</v>
      </c>
      <c r="N21" s="93">
        <v>3597000</v>
      </c>
      <c r="O21" s="94">
        <v>753682613</v>
      </c>
      <c r="P21" s="93">
        <f t="shared" si="9"/>
        <v>45907000</v>
      </c>
      <c r="Q21" s="94">
        <f t="shared" si="10"/>
        <v>1528529004</v>
      </c>
      <c r="R21" s="48">
        <f t="shared" si="11"/>
        <v>128.38095238095238</v>
      </c>
      <c r="S21" s="49">
        <f t="shared" si="12"/>
        <v>83.786457955605186</v>
      </c>
      <c r="T21" s="48">
        <f t="shared" si="13"/>
        <v>7.998891825821504</v>
      </c>
      <c r="U21" s="50">
        <f t="shared" si="14"/>
        <v>266.33276309989077</v>
      </c>
      <c r="V21" s="93">
        <v>2549737000</v>
      </c>
      <c r="W21" s="94">
        <v>1679422000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597745000</v>
      </c>
      <c r="C24" s="95">
        <f>SUM(C17:C23)</f>
        <v>359528000</v>
      </c>
      <c r="D24" s="95"/>
      <c r="E24" s="95">
        <f t="shared" si="8"/>
        <v>957273000</v>
      </c>
      <c r="F24" s="96">
        <f t="shared" ref="F24:O24" si="15">SUM(F17:F23)</f>
        <v>957223000</v>
      </c>
      <c r="G24" s="97">
        <f t="shared" si="15"/>
        <v>751623000</v>
      </c>
      <c r="H24" s="96">
        <f t="shared" si="15"/>
        <v>76086000</v>
      </c>
      <c r="I24" s="97">
        <f t="shared" si="15"/>
        <v>87121238</v>
      </c>
      <c r="J24" s="96">
        <f t="shared" si="15"/>
        <v>102096000</v>
      </c>
      <c r="K24" s="97">
        <f t="shared" si="15"/>
        <v>408329337</v>
      </c>
      <c r="L24" s="96">
        <f t="shared" si="15"/>
        <v>49098000</v>
      </c>
      <c r="M24" s="97">
        <f t="shared" si="15"/>
        <v>492458369</v>
      </c>
      <c r="N24" s="96">
        <f t="shared" si="15"/>
        <v>64491000</v>
      </c>
      <c r="O24" s="97">
        <f t="shared" si="15"/>
        <v>834185047</v>
      </c>
      <c r="P24" s="96">
        <f t="shared" si="9"/>
        <v>291771000</v>
      </c>
      <c r="Q24" s="97">
        <f t="shared" si="10"/>
        <v>1822093991</v>
      </c>
      <c r="R24" s="52">
        <f t="shared" si="11"/>
        <v>31.351582549187341</v>
      </c>
      <c r="S24" s="53">
        <f t="shared" si="12"/>
        <v>69.391993214354329</v>
      </c>
      <c r="T24" s="52">
        <f>IF(($E24-$E19-$E23)   =0,0,($P24   /($E24-$E19-$E23)   )*100)</f>
        <v>31.62873839956552</v>
      </c>
      <c r="U24" s="54">
        <f>IF(($E24-$E19-$E23)   =0,0,($Q24   /($E24-$E19-$E23)   )*100)</f>
        <v>197.51974727015121</v>
      </c>
      <c r="V24" s="96">
        <f>SUM(V17:V23)</f>
        <v>2577181000</v>
      </c>
      <c r="W24" s="97">
        <f>SUM(W17:W23)</f>
        <v>1693446000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>
        <v>952337000</v>
      </c>
      <c r="C28" s="92">
        <v>-350000000</v>
      </c>
      <c r="D28" s="92"/>
      <c r="E28" s="92">
        <f>$B28      +$C28      +$D28</f>
        <v>602337000</v>
      </c>
      <c r="F28" s="93">
        <v>602337000</v>
      </c>
      <c r="G28" s="94">
        <v>602337000</v>
      </c>
      <c r="H28" s="93">
        <v>36941000</v>
      </c>
      <c r="I28" s="94"/>
      <c r="J28" s="93">
        <v>98014000</v>
      </c>
      <c r="K28" s="94">
        <v>116936346</v>
      </c>
      <c r="L28" s="93">
        <v>100414000</v>
      </c>
      <c r="M28" s="94">
        <v>96304740</v>
      </c>
      <c r="N28" s="93">
        <v>226709000</v>
      </c>
      <c r="O28" s="94">
        <v>217091016</v>
      </c>
      <c r="P28" s="93">
        <f>$H28      +$J28      +$L28      +$N28</f>
        <v>462078000</v>
      </c>
      <c r="Q28" s="94">
        <f>$I28      +$K28      +$M28      +$O28</f>
        <v>430332102</v>
      </c>
      <c r="R28" s="48">
        <f>IF(($L28      =0),0,((($N28      -$L28      )/$L28      )*100))</f>
        <v>125.77429442109667</v>
      </c>
      <c r="S28" s="49">
        <f>IF(($M28      =0),0,((($O28      -$M28      )/$M28      )*100))</f>
        <v>125.4209045162263</v>
      </c>
      <c r="T28" s="48">
        <f>IF(($E28      =0),0,(($P28      /$E28      )*100))</f>
        <v>76.714198198018707</v>
      </c>
      <c r="U28" s="50">
        <f>IF(($E28      =0),0,(($Q28      /$E28      )*100))</f>
        <v>71.443743618605524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25971000</v>
      </c>
      <c r="C29" s="92">
        <v>860000</v>
      </c>
      <c r="D29" s="92"/>
      <c r="E29" s="92">
        <f>$B29      +$C29      +$D29</f>
        <v>26831000</v>
      </c>
      <c r="F29" s="93">
        <v>26831000</v>
      </c>
      <c r="G29" s="94">
        <v>26831000</v>
      </c>
      <c r="H29" s="93">
        <v>3799000</v>
      </c>
      <c r="I29" s="94">
        <v>2145025</v>
      </c>
      <c r="J29" s="93">
        <v>6705000</v>
      </c>
      <c r="K29" s="94">
        <v>5282105</v>
      </c>
      <c r="L29" s="93">
        <v>3483000</v>
      </c>
      <c r="M29" s="94">
        <v>2701237</v>
      </c>
      <c r="N29" s="93">
        <v>7141000</v>
      </c>
      <c r="O29" s="94">
        <v>2079897</v>
      </c>
      <c r="P29" s="93">
        <f>$H29      +$J29      +$L29      +$N29</f>
        <v>21128000</v>
      </c>
      <c r="Q29" s="94">
        <f>$I29      +$K29      +$M29      +$O29</f>
        <v>12208264</v>
      </c>
      <c r="R29" s="48">
        <f>IF(($L29      =0),0,((($N29      -$L29      )/$L29      )*100))</f>
        <v>105.02440424921045</v>
      </c>
      <c r="S29" s="49">
        <f>IF(($M29      =0),0,((($O29      -$M29      )/$M29      )*100))</f>
        <v>-23.002054244037083</v>
      </c>
      <c r="T29" s="48">
        <f>IF(($E29      =0),0,(($P29      /$E29      )*100))</f>
        <v>78.744735567067949</v>
      </c>
      <c r="U29" s="50">
        <f>IF(($E29      =0),0,(($Q29      /$E29      )*100))</f>
        <v>45.500592598114117</v>
      </c>
      <c r="V29" s="93">
        <v>1637000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978308000</v>
      </c>
      <c r="C30" s="95">
        <f>SUM(C26:C29)</f>
        <v>-349140000</v>
      </c>
      <c r="D30" s="95"/>
      <c r="E30" s="95">
        <f>$B30      +$C30      +$D30</f>
        <v>629168000</v>
      </c>
      <c r="F30" s="96">
        <f t="shared" ref="F30:O30" si="16">SUM(F26:F29)</f>
        <v>629168000</v>
      </c>
      <c r="G30" s="97">
        <f t="shared" si="16"/>
        <v>629168000</v>
      </c>
      <c r="H30" s="96">
        <f t="shared" si="16"/>
        <v>40740000</v>
      </c>
      <c r="I30" s="97">
        <f t="shared" si="16"/>
        <v>2145025</v>
      </c>
      <c r="J30" s="96">
        <f t="shared" si="16"/>
        <v>104719000</v>
      </c>
      <c r="K30" s="97">
        <f t="shared" si="16"/>
        <v>122218451</v>
      </c>
      <c r="L30" s="96">
        <f t="shared" si="16"/>
        <v>103897000</v>
      </c>
      <c r="M30" s="97">
        <f t="shared" si="16"/>
        <v>99005977</v>
      </c>
      <c r="N30" s="96">
        <f t="shared" si="16"/>
        <v>233850000</v>
      </c>
      <c r="O30" s="97">
        <f t="shared" si="16"/>
        <v>219170913</v>
      </c>
      <c r="P30" s="96">
        <f>$H30      +$J30      +$L30      +$N30</f>
        <v>483206000</v>
      </c>
      <c r="Q30" s="97">
        <f>$I30      +$K30      +$M30      +$O30</f>
        <v>442540366</v>
      </c>
      <c r="R30" s="52">
        <f>IF(($L30      =0),0,((($N30      -$L30      )/$L30      )*100))</f>
        <v>125.07868369635311</v>
      </c>
      <c r="S30" s="53">
        <f>IF(($M30      =0),0,((($O30      -$M30      )/$M30      )*100))</f>
        <v>121.37139558756134</v>
      </c>
      <c r="T30" s="52">
        <f>IF($E30   =0,0,($P30   /$E30   )*100)</f>
        <v>76.800790885741165</v>
      </c>
      <c r="U30" s="54">
        <f>IF($E30   =0,0,($Q30   /$E30   )*100)</f>
        <v>70.337392556519092</v>
      </c>
      <c r="V30" s="96">
        <f>SUM(V26:V29)</f>
        <v>1637000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211248000</v>
      </c>
      <c r="C32" s="92">
        <v>-3718000</v>
      </c>
      <c r="D32" s="92"/>
      <c r="E32" s="92">
        <f>$B32      +$C32      +$D32</f>
        <v>207530000</v>
      </c>
      <c r="F32" s="93">
        <v>207530000</v>
      </c>
      <c r="G32" s="94">
        <v>207530000</v>
      </c>
      <c r="H32" s="93">
        <v>94537000</v>
      </c>
      <c r="I32" s="94">
        <v>48263286</v>
      </c>
      <c r="J32" s="93">
        <v>39563000</v>
      </c>
      <c r="K32" s="94">
        <v>70457801</v>
      </c>
      <c r="L32" s="93">
        <v>25012000</v>
      </c>
      <c r="M32" s="94">
        <v>57516675</v>
      </c>
      <c r="N32" s="93">
        <v>10336000</v>
      </c>
      <c r="O32" s="94">
        <v>11987199</v>
      </c>
      <c r="P32" s="93">
        <f>$H32      +$J32      +$L32      +$N32</f>
        <v>169448000</v>
      </c>
      <c r="Q32" s="94">
        <f>$I32      +$K32      +$M32      +$O32</f>
        <v>188224961</v>
      </c>
      <c r="R32" s="48">
        <f>IF(($L32      =0),0,((($N32      -$L32      )/$L32      )*100))</f>
        <v>-58.675835598912521</v>
      </c>
      <c r="S32" s="49">
        <f>IF(($M32      =0),0,((($O32      -$M32      )/$M32      )*100))</f>
        <v>-79.158741356311012</v>
      </c>
      <c r="T32" s="48">
        <f>IF(($E32      =0),0,(($P32      /$E32      )*100))</f>
        <v>81.649881944779068</v>
      </c>
      <c r="U32" s="50">
        <f>IF(($E32      =0),0,(($Q32      /$E32      )*100))</f>
        <v>90.697711656146097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211248000</v>
      </c>
      <c r="C33" s="95">
        <f>C32</f>
        <v>-3718000</v>
      </c>
      <c r="D33" s="95"/>
      <c r="E33" s="95">
        <f>$B33      +$C33      +$D33</f>
        <v>207530000</v>
      </c>
      <c r="F33" s="96">
        <f t="shared" ref="F33:O33" si="17">F32</f>
        <v>207530000</v>
      </c>
      <c r="G33" s="97">
        <f t="shared" si="17"/>
        <v>207530000</v>
      </c>
      <c r="H33" s="96">
        <f t="shared" si="17"/>
        <v>94537000</v>
      </c>
      <c r="I33" s="97">
        <f t="shared" si="17"/>
        <v>48263286</v>
      </c>
      <c r="J33" s="96">
        <f t="shared" si="17"/>
        <v>39563000</v>
      </c>
      <c r="K33" s="97">
        <f t="shared" si="17"/>
        <v>70457801</v>
      </c>
      <c r="L33" s="96">
        <f t="shared" si="17"/>
        <v>25012000</v>
      </c>
      <c r="M33" s="97">
        <f t="shared" si="17"/>
        <v>57516675</v>
      </c>
      <c r="N33" s="96">
        <f t="shared" si="17"/>
        <v>10336000</v>
      </c>
      <c r="O33" s="97">
        <f t="shared" si="17"/>
        <v>11987199</v>
      </c>
      <c r="P33" s="96">
        <f>$H33      +$J33      +$L33      +$N33</f>
        <v>169448000</v>
      </c>
      <c r="Q33" s="97">
        <f>$I33      +$K33      +$M33      +$O33</f>
        <v>188224961</v>
      </c>
      <c r="R33" s="52">
        <f>IF(($L33      =0),0,((($N33      -$L33      )/$L33      )*100))</f>
        <v>-58.675835598912521</v>
      </c>
      <c r="S33" s="53">
        <f>IF(($M33      =0),0,((($O33      -$M33      )/$M33      )*100))</f>
        <v>-79.158741356311012</v>
      </c>
      <c r="T33" s="52">
        <f>IF($E33   =0,0,($P33   /$E33   )*100)</f>
        <v>81.649881944779068</v>
      </c>
      <c r="U33" s="54">
        <f>IF($E33   =0,0,($Q33   /$E33   )*100)</f>
        <v>90.697711656146097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540146000</v>
      </c>
      <c r="C35" s="92">
        <v>-33911000</v>
      </c>
      <c r="D35" s="92"/>
      <c r="E35" s="92">
        <f t="shared" ref="E35:E40" si="18">$B35      +$C35      +$D35</f>
        <v>506235000</v>
      </c>
      <c r="F35" s="93">
        <v>506235000</v>
      </c>
      <c r="G35" s="94">
        <v>506235000</v>
      </c>
      <c r="H35" s="93">
        <v>122939000</v>
      </c>
      <c r="I35" s="94">
        <v>83963194</v>
      </c>
      <c r="J35" s="93">
        <v>84042000</v>
      </c>
      <c r="K35" s="94">
        <v>141942362</v>
      </c>
      <c r="L35" s="93">
        <v>105827000</v>
      </c>
      <c r="M35" s="94">
        <v>68467965</v>
      </c>
      <c r="N35" s="93">
        <v>50925000</v>
      </c>
      <c r="O35" s="94">
        <v>136324051</v>
      </c>
      <c r="P35" s="93">
        <f t="shared" ref="P35:P40" si="19">$H35      +$J35      +$L35      +$N35</f>
        <v>363733000</v>
      </c>
      <c r="Q35" s="94">
        <f t="shared" ref="Q35:Q40" si="20">$I35      +$K35      +$M35      +$O35</f>
        <v>430697572</v>
      </c>
      <c r="R35" s="48">
        <f t="shared" ref="R35:R40" si="21">IF(($L35      =0),0,((($N35      -$L35      )/$L35      )*100))</f>
        <v>-51.879010082493124</v>
      </c>
      <c r="S35" s="49">
        <f t="shared" ref="S35:S40" si="22">IF(($M35      =0),0,((($O35      -$M35      )/$M35      )*100))</f>
        <v>99.106328046992488</v>
      </c>
      <c r="T35" s="48">
        <f t="shared" ref="T35:T39" si="23">IF(($E35      =0),0,(($P35      /$E35      )*100))</f>
        <v>71.850622734500774</v>
      </c>
      <c r="U35" s="50">
        <f t="shared" ref="U35:U39" si="24">IF(($E35      =0),0,(($Q35      /$E35      )*100))</f>
        <v>85.078584451884993</v>
      </c>
      <c r="V35" s="93">
        <v>16183000</v>
      </c>
      <c r="W35" s="94">
        <v>5577000</v>
      </c>
    </row>
    <row r="36" spans="1:23" ht="12.95" customHeight="1" x14ac:dyDescent="0.2">
      <c r="A36" s="47" t="s">
        <v>60</v>
      </c>
      <c r="B36" s="92">
        <v>902524000</v>
      </c>
      <c r="C36" s="92">
        <v>-122619000</v>
      </c>
      <c r="D36" s="92"/>
      <c r="E36" s="92">
        <f t="shared" si="18"/>
        <v>779905000</v>
      </c>
      <c r="F36" s="93">
        <v>779905000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39000000</v>
      </c>
      <c r="C38" s="92">
        <v>2000000</v>
      </c>
      <c r="D38" s="92"/>
      <c r="E38" s="92">
        <f t="shared" si="18"/>
        <v>41000000</v>
      </c>
      <c r="F38" s="93">
        <v>41000000</v>
      </c>
      <c r="G38" s="94">
        <v>41000000</v>
      </c>
      <c r="H38" s="93">
        <v>3452000</v>
      </c>
      <c r="I38" s="94">
        <v>3686200</v>
      </c>
      <c r="J38" s="93">
        <v>16170000</v>
      </c>
      <c r="K38" s="94">
        <v>12571359</v>
      </c>
      <c r="L38" s="93">
        <v>5374000</v>
      </c>
      <c r="M38" s="94">
        <v>5504561</v>
      </c>
      <c r="N38" s="93">
        <v>13611000</v>
      </c>
      <c r="O38" s="94">
        <v>12046076</v>
      </c>
      <c r="P38" s="93">
        <f t="shared" si="19"/>
        <v>38607000</v>
      </c>
      <c r="Q38" s="94">
        <f t="shared" si="20"/>
        <v>33808196</v>
      </c>
      <c r="R38" s="48">
        <f t="shared" si="21"/>
        <v>153.27502791216972</v>
      </c>
      <c r="S38" s="49">
        <f t="shared" si="22"/>
        <v>118.83808717897757</v>
      </c>
      <c r="T38" s="48">
        <f t="shared" si="23"/>
        <v>94.163414634146335</v>
      </c>
      <c r="U38" s="50">
        <f t="shared" si="24"/>
        <v>82.459014634146342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1481670000</v>
      </c>
      <c r="C40" s="95">
        <f>SUM(C35:C39)</f>
        <v>-154530000</v>
      </c>
      <c r="D40" s="95"/>
      <c r="E40" s="95">
        <f t="shared" si="18"/>
        <v>1327140000</v>
      </c>
      <c r="F40" s="96">
        <f t="shared" ref="F40:O40" si="25">SUM(F35:F39)</f>
        <v>1327140000</v>
      </c>
      <c r="G40" s="97">
        <f t="shared" si="25"/>
        <v>547235000</v>
      </c>
      <c r="H40" s="96">
        <f t="shared" si="25"/>
        <v>126391000</v>
      </c>
      <c r="I40" s="97">
        <f t="shared" si="25"/>
        <v>87649394</v>
      </c>
      <c r="J40" s="96">
        <f t="shared" si="25"/>
        <v>100212000</v>
      </c>
      <c r="K40" s="97">
        <f t="shared" si="25"/>
        <v>154513721</v>
      </c>
      <c r="L40" s="96">
        <f t="shared" si="25"/>
        <v>111201000</v>
      </c>
      <c r="M40" s="97">
        <f t="shared" si="25"/>
        <v>73972526</v>
      </c>
      <c r="N40" s="96">
        <f t="shared" si="25"/>
        <v>64536000</v>
      </c>
      <c r="O40" s="97">
        <f t="shared" si="25"/>
        <v>148370127</v>
      </c>
      <c r="P40" s="96">
        <f t="shared" si="19"/>
        <v>402340000</v>
      </c>
      <c r="Q40" s="97">
        <f t="shared" si="20"/>
        <v>464505768</v>
      </c>
      <c r="R40" s="52">
        <f t="shared" si="21"/>
        <v>-41.964550678501098</v>
      </c>
      <c r="S40" s="53">
        <f t="shared" si="22"/>
        <v>100.57463902206069</v>
      </c>
      <c r="T40" s="52">
        <f>IF((+$E35+$E38) =0,0,(P40   /(+$E35+$E38) )*100)</f>
        <v>73.52234414830923</v>
      </c>
      <c r="U40" s="54">
        <f>IF((+$E35+$E38) =0,0,(Q40   /(+$E35+$E38) )*100)</f>
        <v>84.88232075799246</v>
      </c>
      <c r="V40" s="96">
        <f>SUM(V35:V39)</f>
        <v>16183000</v>
      </c>
      <c r="W40" s="97">
        <f>SUM(W35:W39)</f>
        <v>5577000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>
        <v>671217000</v>
      </c>
      <c r="C43" s="92">
        <v>-34765000</v>
      </c>
      <c r="D43" s="92"/>
      <c r="E43" s="92">
        <f t="shared" si="26"/>
        <v>636452000</v>
      </c>
      <c r="F43" s="93">
        <v>636452000</v>
      </c>
      <c r="G43" s="94">
        <v>636452000</v>
      </c>
      <c r="H43" s="93">
        <v>165878000</v>
      </c>
      <c r="I43" s="94">
        <v>97688749</v>
      </c>
      <c r="J43" s="93">
        <v>196444000</v>
      </c>
      <c r="K43" s="94">
        <v>240890084</v>
      </c>
      <c r="L43" s="93">
        <v>147296000</v>
      </c>
      <c r="M43" s="94">
        <v>178244574</v>
      </c>
      <c r="N43" s="93">
        <v>79255000</v>
      </c>
      <c r="O43" s="94">
        <v>48005532</v>
      </c>
      <c r="P43" s="93">
        <f t="shared" si="27"/>
        <v>588873000</v>
      </c>
      <c r="Q43" s="94">
        <f t="shared" si="28"/>
        <v>564828939</v>
      </c>
      <c r="R43" s="48">
        <f t="shared" si="29"/>
        <v>-46.19337931783619</v>
      </c>
      <c r="S43" s="49">
        <f t="shared" si="30"/>
        <v>-73.067605412774029</v>
      </c>
      <c r="T43" s="48">
        <f t="shared" si="31"/>
        <v>92.52433804905948</v>
      </c>
      <c r="U43" s="50">
        <f t="shared" si="32"/>
        <v>88.746510184585802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940651000</v>
      </c>
      <c r="C51" s="92">
        <v>-59341000</v>
      </c>
      <c r="D51" s="92"/>
      <c r="E51" s="92">
        <f t="shared" si="26"/>
        <v>881310000</v>
      </c>
      <c r="F51" s="93">
        <v>881310000</v>
      </c>
      <c r="G51" s="94">
        <v>881310000</v>
      </c>
      <c r="H51" s="93">
        <v>153748000</v>
      </c>
      <c r="I51" s="94">
        <v>134940196</v>
      </c>
      <c r="J51" s="93">
        <v>200806000</v>
      </c>
      <c r="K51" s="94">
        <v>206540426</v>
      </c>
      <c r="L51" s="93">
        <v>248381000</v>
      </c>
      <c r="M51" s="94">
        <v>190807548</v>
      </c>
      <c r="N51" s="93">
        <v>210294000</v>
      </c>
      <c r="O51" s="94">
        <v>60950123</v>
      </c>
      <c r="P51" s="93">
        <f t="shared" si="27"/>
        <v>813229000</v>
      </c>
      <c r="Q51" s="94">
        <f t="shared" si="28"/>
        <v>593238293</v>
      </c>
      <c r="R51" s="48">
        <f t="shared" si="29"/>
        <v>-15.334103655271539</v>
      </c>
      <c r="S51" s="49">
        <f t="shared" si="30"/>
        <v>-68.056754756892531</v>
      </c>
      <c r="T51" s="48">
        <f t="shared" si="31"/>
        <v>92.275022409821744</v>
      </c>
      <c r="U51" s="50">
        <f t="shared" si="32"/>
        <v>67.313237453336512</v>
      </c>
      <c r="V51" s="93">
        <v>18123000</v>
      </c>
      <c r="W51" s="94">
        <v>6778000</v>
      </c>
    </row>
    <row r="52" spans="1:23" ht="12.95" customHeight="1" x14ac:dyDescent="0.2">
      <c r="A52" s="47" t="s">
        <v>75</v>
      </c>
      <c r="B52" s="92">
        <v>32000000</v>
      </c>
      <c r="C52" s="92">
        <v>177153000</v>
      </c>
      <c r="D52" s="92"/>
      <c r="E52" s="92">
        <f t="shared" si="26"/>
        <v>209153000</v>
      </c>
      <c r="F52" s="93">
        <v>209153000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1643868000</v>
      </c>
      <c r="C53" s="95">
        <f>SUM(C42:C52)</f>
        <v>83047000</v>
      </c>
      <c r="D53" s="95"/>
      <c r="E53" s="95">
        <f t="shared" si="26"/>
        <v>1726915000</v>
      </c>
      <c r="F53" s="96">
        <f t="shared" ref="F53:O53" si="33">SUM(F42:F52)</f>
        <v>1726915000</v>
      </c>
      <c r="G53" s="97">
        <f t="shared" si="33"/>
        <v>1517762000</v>
      </c>
      <c r="H53" s="96">
        <f t="shared" si="33"/>
        <v>319626000</v>
      </c>
      <c r="I53" s="97">
        <f t="shared" si="33"/>
        <v>232628945</v>
      </c>
      <c r="J53" s="96">
        <f t="shared" si="33"/>
        <v>397250000</v>
      </c>
      <c r="K53" s="97">
        <f t="shared" si="33"/>
        <v>447430510</v>
      </c>
      <c r="L53" s="96">
        <f t="shared" si="33"/>
        <v>395677000</v>
      </c>
      <c r="M53" s="97">
        <f t="shared" si="33"/>
        <v>369052122</v>
      </c>
      <c r="N53" s="96">
        <f t="shared" si="33"/>
        <v>289549000</v>
      </c>
      <c r="O53" s="97">
        <f t="shared" si="33"/>
        <v>108955655</v>
      </c>
      <c r="P53" s="96">
        <f t="shared" si="27"/>
        <v>1402102000</v>
      </c>
      <c r="Q53" s="97">
        <f t="shared" si="28"/>
        <v>1158067232</v>
      </c>
      <c r="R53" s="52">
        <f t="shared" si="29"/>
        <v>-26.821877440437529</v>
      </c>
      <c r="S53" s="53">
        <f t="shared" si="30"/>
        <v>-70.476892421174043</v>
      </c>
      <c r="T53" s="52">
        <f>IF((+$E43+$E45+$E47+$E48+$E51) =0,0,(P53   /(+$E43+$E45+$E47+$E48+$E51) )*100)</f>
        <v>92.379569392302614</v>
      </c>
      <c r="U53" s="54">
        <f>IF((+$E43+$E45+$E47+$E48+$E51) =0,0,(Q53   /(+$E43+$E45+$E47+$E48+$E51) )*100)</f>
        <v>76.300976832994891</v>
      </c>
      <c r="V53" s="96">
        <f>SUM(V42:V52)</f>
        <v>18123000</v>
      </c>
      <c r="W53" s="97">
        <f>SUM(W42:W52)</f>
        <v>6778000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>
        <v>759318000</v>
      </c>
      <c r="C65" s="92">
        <v>10335000</v>
      </c>
      <c r="D65" s="92"/>
      <c r="E65" s="92">
        <f t="shared" si="35"/>
        <v>769653000</v>
      </c>
      <c r="F65" s="93">
        <v>769653000</v>
      </c>
      <c r="G65" s="94">
        <v>769653000</v>
      </c>
      <c r="H65" s="93">
        <v>94979000</v>
      </c>
      <c r="I65" s="94">
        <v>96628000</v>
      </c>
      <c r="J65" s="93">
        <v>209212000</v>
      </c>
      <c r="K65" s="94">
        <v>173736000</v>
      </c>
      <c r="L65" s="93">
        <v>121677000</v>
      </c>
      <c r="M65" s="94">
        <v>160970000</v>
      </c>
      <c r="N65" s="93">
        <v>343785000</v>
      </c>
      <c r="O65" s="94">
        <v>319806070</v>
      </c>
      <c r="P65" s="93">
        <f t="shared" si="36"/>
        <v>769653000</v>
      </c>
      <c r="Q65" s="94">
        <f t="shared" si="37"/>
        <v>751140070</v>
      </c>
      <c r="R65" s="48">
        <f t="shared" si="38"/>
        <v>182.53901723415271</v>
      </c>
      <c r="S65" s="49">
        <f t="shared" si="39"/>
        <v>98.674330620612537</v>
      </c>
      <c r="T65" s="48">
        <f t="shared" si="40"/>
        <v>100</v>
      </c>
      <c r="U65" s="50">
        <f t="shared" si="41"/>
        <v>97.594639402432009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759318000</v>
      </c>
      <c r="C66" s="95">
        <f>SUM(C61:C65)</f>
        <v>10335000</v>
      </c>
      <c r="D66" s="95"/>
      <c r="E66" s="95">
        <f t="shared" si="35"/>
        <v>769653000</v>
      </c>
      <c r="F66" s="96">
        <f t="shared" ref="F66:O66" si="42">SUM(F61:F65)</f>
        <v>769653000</v>
      </c>
      <c r="G66" s="97">
        <f t="shared" si="42"/>
        <v>769653000</v>
      </c>
      <c r="H66" s="96">
        <f t="shared" si="42"/>
        <v>94979000</v>
      </c>
      <c r="I66" s="97">
        <f t="shared" si="42"/>
        <v>96628000</v>
      </c>
      <c r="J66" s="96">
        <f t="shared" si="42"/>
        <v>209212000</v>
      </c>
      <c r="K66" s="97">
        <f t="shared" si="42"/>
        <v>173736000</v>
      </c>
      <c r="L66" s="96">
        <f t="shared" si="42"/>
        <v>121677000</v>
      </c>
      <c r="M66" s="97">
        <f t="shared" si="42"/>
        <v>160970000</v>
      </c>
      <c r="N66" s="96">
        <f t="shared" si="42"/>
        <v>343785000</v>
      </c>
      <c r="O66" s="97">
        <f t="shared" si="42"/>
        <v>319806070</v>
      </c>
      <c r="P66" s="96">
        <f t="shared" si="36"/>
        <v>769653000</v>
      </c>
      <c r="Q66" s="97">
        <f t="shared" si="37"/>
        <v>751140070</v>
      </c>
      <c r="R66" s="52">
        <f t="shared" si="38"/>
        <v>182.53901723415271</v>
      </c>
      <c r="S66" s="53">
        <f t="shared" si="39"/>
        <v>98.674330620612537</v>
      </c>
      <c r="T66" s="52">
        <f>IF((+$E61+$E63+$E64++$E65) =0,0,(P66   /(+$E61+$E63+$E64+$E65) )*100)</f>
        <v>100</v>
      </c>
      <c r="U66" s="54">
        <f>IF((+$E61+$E63+$E65) =0,0,(Q66  /(+$E61+$E63+$E65) )*100)</f>
        <v>97.594639402432009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6235828000</v>
      </c>
      <c r="C67" s="104">
        <f>SUM(C9:C14,C17:C23,C26:C29,C32,C35:C39,C42:C52,C55:C58,C61:C65)</f>
        <v>-58309000</v>
      </c>
      <c r="D67" s="104"/>
      <c r="E67" s="104">
        <f t="shared" si="35"/>
        <v>6177519000</v>
      </c>
      <c r="F67" s="105">
        <f t="shared" ref="F67:O67" si="43">SUM(F9:F14,F17:F23,F26:F29,F32,F35:F39,F42:F52,F55:F58,F61:F65)</f>
        <v>6177469000</v>
      </c>
      <c r="G67" s="106">
        <f t="shared" si="43"/>
        <v>4883522000</v>
      </c>
      <c r="H67" s="105">
        <f t="shared" si="43"/>
        <v>879736000</v>
      </c>
      <c r="I67" s="106">
        <f t="shared" si="43"/>
        <v>716933347</v>
      </c>
      <c r="J67" s="105">
        <f t="shared" si="43"/>
        <v>1060094000</v>
      </c>
      <c r="K67" s="106">
        <f t="shared" si="43"/>
        <v>1509573125</v>
      </c>
      <c r="L67" s="105">
        <f t="shared" si="43"/>
        <v>911939000</v>
      </c>
      <c r="M67" s="106">
        <f t="shared" si="43"/>
        <v>1294866883</v>
      </c>
      <c r="N67" s="105">
        <f t="shared" si="43"/>
        <v>1047443000</v>
      </c>
      <c r="O67" s="106">
        <f t="shared" si="43"/>
        <v>1712152222</v>
      </c>
      <c r="P67" s="105">
        <f t="shared" si="36"/>
        <v>3899212000</v>
      </c>
      <c r="Q67" s="106">
        <f t="shared" si="37"/>
        <v>5233525577</v>
      </c>
      <c r="R67" s="61">
        <f t="shared" si="38"/>
        <v>14.858888587942834</v>
      </c>
      <c r="S67" s="62">
        <f t="shared" si="39"/>
        <v>32.226118721425358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77.145117131932537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103.54424013124444</v>
      </c>
      <c r="V67" s="105">
        <f>SUM(V9:V14,V17:V23,V26:V29,V32,V35:V39,V42:V52,V55:V58,V61:V65)</f>
        <v>2656299000</v>
      </c>
      <c r="W67" s="106">
        <f>SUM(W9:W14,W17:W23,W26:W29,W32,W35:W39,W42:W52,W55:W58,W61:W65)</f>
        <v>1746148000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3890956000</v>
      </c>
      <c r="C69" s="92">
        <v>-270240000</v>
      </c>
      <c r="D69" s="92"/>
      <c r="E69" s="92">
        <f>$B69      +$C69      +$D69</f>
        <v>3620716000</v>
      </c>
      <c r="F69" s="93">
        <v>3620716000</v>
      </c>
      <c r="G69" s="94">
        <v>3620716000</v>
      </c>
      <c r="H69" s="93">
        <v>598461000</v>
      </c>
      <c r="I69" s="94">
        <v>637798526</v>
      </c>
      <c r="J69" s="93">
        <v>1348868000</v>
      </c>
      <c r="K69" s="94">
        <v>1003857204</v>
      </c>
      <c r="L69" s="93">
        <v>605015000</v>
      </c>
      <c r="M69" s="94">
        <v>538377367</v>
      </c>
      <c r="N69" s="93">
        <v>955371000</v>
      </c>
      <c r="O69" s="94">
        <v>413557608</v>
      </c>
      <c r="P69" s="93">
        <f>$H69      +$J69      +$L69      +$N69</f>
        <v>3507715000</v>
      </c>
      <c r="Q69" s="94">
        <f>$I69      +$K69      +$M69      +$O69</f>
        <v>2593590705</v>
      </c>
      <c r="R69" s="48">
        <f>IF(($L69      =0),0,((($N69      -$L69      )/$L69      )*100))</f>
        <v>57.908646893052243</v>
      </c>
      <c r="S69" s="49">
        <f>IF(($M69      =0),0,((($O69      -$M69      )/$M69      )*100))</f>
        <v>-23.184436540401595</v>
      </c>
      <c r="T69" s="48">
        <f>IF(($E69      =0),0,(($P69      /$E69      )*100))</f>
        <v>96.879042708679719</v>
      </c>
      <c r="U69" s="50">
        <f>IF(($E69      =0),0,(($Q69      /$E69      )*100))</f>
        <v>71.631983977754672</v>
      </c>
      <c r="V69" s="93">
        <v>39746000</v>
      </c>
      <c r="W69" s="94">
        <v>19628000</v>
      </c>
    </row>
    <row r="70" spans="1:23" s="64" customFormat="1" ht="12.95" customHeight="1" x14ac:dyDescent="0.2">
      <c r="A70" s="63" t="s">
        <v>89</v>
      </c>
      <c r="B70" s="92"/>
      <c r="C70" s="92">
        <v>10000000</v>
      </c>
      <c r="D70" s="92"/>
      <c r="E70" s="92">
        <f>$B70      +$C70      +$D70</f>
        <v>10000000</v>
      </c>
      <c r="F70" s="93">
        <v>10000000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3890956000</v>
      </c>
      <c r="C71" s="101">
        <f>SUM(C69:C70)</f>
        <v>-260240000</v>
      </c>
      <c r="D71" s="101"/>
      <c r="E71" s="101">
        <f>$B71      +$C71      +$D71</f>
        <v>3630716000</v>
      </c>
      <c r="F71" s="102">
        <f t="shared" ref="F71:O71" si="44">SUM(F69:F70)</f>
        <v>3630716000</v>
      </c>
      <c r="G71" s="103">
        <f t="shared" si="44"/>
        <v>3620716000</v>
      </c>
      <c r="H71" s="102">
        <f t="shared" si="44"/>
        <v>598461000</v>
      </c>
      <c r="I71" s="103">
        <f t="shared" si="44"/>
        <v>637798526</v>
      </c>
      <c r="J71" s="102">
        <f t="shared" si="44"/>
        <v>1348868000</v>
      </c>
      <c r="K71" s="103">
        <f t="shared" si="44"/>
        <v>1003857204</v>
      </c>
      <c r="L71" s="102">
        <f t="shared" si="44"/>
        <v>605015000</v>
      </c>
      <c r="M71" s="103">
        <f t="shared" si="44"/>
        <v>538377367</v>
      </c>
      <c r="N71" s="102">
        <f t="shared" si="44"/>
        <v>955371000</v>
      </c>
      <c r="O71" s="103">
        <f t="shared" si="44"/>
        <v>413557608</v>
      </c>
      <c r="P71" s="102">
        <f>$H71      +$J71      +$L71      +$N71</f>
        <v>3507715000</v>
      </c>
      <c r="Q71" s="103">
        <f>$I71      +$K71      +$M71      +$O71</f>
        <v>2593590705</v>
      </c>
      <c r="R71" s="57">
        <f>IF(($L71      =0),0,((($N71      -$L71      )/$L71      )*100))</f>
        <v>57.908646893052243</v>
      </c>
      <c r="S71" s="58">
        <f>IF(($M71      =0),0,((($O71      -$M71      )/$M71      )*100))</f>
        <v>-23.184436540401595</v>
      </c>
      <c r="T71" s="57">
        <f>IF(($E69      =0),0,(($P69      /$E69      )*100))</f>
        <v>96.879042708679719</v>
      </c>
      <c r="U71" s="59">
        <f>IF($E69   =0,0,($Q69   /$E69 )*100)</f>
        <v>71.631983977754672</v>
      </c>
      <c r="V71" s="102">
        <f>SUM(V69:V70)</f>
        <v>39746000</v>
      </c>
      <c r="W71" s="103">
        <f>SUM(W69:W70)</f>
        <v>19628000</v>
      </c>
    </row>
    <row r="72" spans="1:23" ht="12.95" customHeight="1" x14ac:dyDescent="0.2">
      <c r="A72" s="60" t="s">
        <v>87</v>
      </c>
      <c r="B72" s="104">
        <f>SUM(B69:B70)</f>
        <v>3890956000</v>
      </c>
      <c r="C72" s="104">
        <f>SUM(C69:C70)</f>
        <v>-260240000</v>
      </c>
      <c r="D72" s="104"/>
      <c r="E72" s="104">
        <f>$B72      +$C72      +$D72</f>
        <v>3630716000</v>
      </c>
      <c r="F72" s="105">
        <f t="shared" ref="F72:O72" si="45">SUM(F69:F70)</f>
        <v>3630716000</v>
      </c>
      <c r="G72" s="106">
        <f t="shared" si="45"/>
        <v>3620716000</v>
      </c>
      <c r="H72" s="105">
        <f t="shared" si="45"/>
        <v>598461000</v>
      </c>
      <c r="I72" s="106">
        <f t="shared" si="45"/>
        <v>637798526</v>
      </c>
      <c r="J72" s="105">
        <f t="shared" si="45"/>
        <v>1348868000</v>
      </c>
      <c r="K72" s="106">
        <f t="shared" si="45"/>
        <v>1003857204</v>
      </c>
      <c r="L72" s="105">
        <f t="shared" si="45"/>
        <v>605015000</v>
      </c>
      <c r="M72" s="106">
        <f t="shared" si="45"/>
        <v>538377367</v>
      </c>
      <c r="N72" s="105">
        <f t="shared" si="45"/>
        <v>955371000</v>
      </c>
      <c r="O72" s="106">
        <f t="shared" si="45"/>
        <v>413557608</v>
      </c>
      <c r="P72" s="105">
        <f>$H72      +$J72      +$L72      +$N72</f>
        <v>3507715000</v>
      </c>
      <c r="Q72" s="106">
        <f>$I72      +$K72      +$M72      +$O72</f>
        <v>2593590705</v>
      </c>
      <c r="R72" s="61">
        <f>IF(($L72      =0),0,((($N72      -$L72      )/$L72      )*100))</f>
        <v>57.908646893052243</v>
      </c>
      <c r="S72" s="62">
        <f>IF(($M72      =0),0,((($O72      -$M72      )/$M72      )*100))</f>
        <v>-23.184436540401595</v>
      </c>
      <c r="T72" s="61">
        <f>IF(($E69      =0),0,(($P69      /$E69      )*100))</f>
        <v>96.879042708679719</v>
      </c>
      <c r="U72" s="65">
        <f>IF($E69   =0,0,($Q69   /$E69 )*100)</f>
        <v>71.631983977754672</v>
      </c>
      <c r="V72" s="105">
        <f>SUM(V69:V70)</f>
        <v>39746000</v>
      </c>
      <c r="W72" s="106">
        <f>SUM(W69:W70)</f>
        <v>19628000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10126784000</v>
      </c>
      <c r="C73" s="104">
        <f>SUM(C9:C14,C17:C23,C26:C29,C32,C35:C39,C42:C52,C55:C58,C61:C65,C69:C70)</f>
        <v>-318549000</v>
      </c>
      <c r="D73" s="104"/>
      <c r="E73" s="104">
        <f>$B73      +$C73      +$D73</f>
        <v>9808235000</v>
      </c>
      <c r="F73" s="105">
        <f t="shared" ref="F73:O73" si="46">SUM(F9:F14,F17:F23,F26:F29,F32,F35:F39,F42:F52,F55:F58,F61:F65,F69:F70)</f>
        <v>9808185000</v>
      </c>
      <c r="G73" s="106">
        <f t="shared" si="46"/>
        <v>8504238000</v>
      </c>
      <c r="H73" s="105">
        <f t="shared" si="46"/>
        <v>1478197000</v>
      </c>
      <c r="I73" s="106">
        <f t="shared" si="46"/>
        <v>1354731873</v>
      </c>
      <c r="J73" s="105">
        <f t="shared" si="46"/>
        <v>2408962000</v>
      </c>
      <c r="K73" s="106">
        <f t="shared" si="46"/>
        <v>2513430329</v>
      </c>
      <c r="L73" s="105">
        <f t="shared" si="46"/>
        <v>1516954000</v>
      </c>
      <c r="M73" s="106">
        <f t="shared" si="46"/>
        <v>1833244250</v>
      </c>
      <c r="N73" s="105">
        <f t="shared" si="46"/>
        <v>2002814000</v>
      </c>
      <c r="O73" s="106">
        <f t="shared" si="46"/>
        <v>2125709830</v>
      </c>
      <c r="P73" s="105">
        <f>$H73      +$J73      +$L73      +$N73</f>
        <v>7406927000</v>
      </c>
      <c r="Q73" s="106">
        <f>$I73      +$K73      +$M73      +$O73</f>
        <v>7827116282</v>
      </c>
      <c r="R73" s="61">
        <f>IF(($L73      =0),0,((($N73      -$L73      )/$L73      )*100))</f>
        <v>32.028657427977379</v>
      </c>
      <c r="S73" s="62">
        <f>IF(($M73      =0),0,((($O73      -$M73      )/$M73      )*100))</f>
        <v>15.953443192307844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85.381439895461753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90.225063428649023</v>
      </c>
      <c r="V73" s="105">
        <f>SUM(V9:V14,V17:V23,V26:V29,V32,V35:V39,V42:V52,V55:V58,V61:V65,V69:V70)</f>
        <v>2696045000</v>
      </c>
      <c r="W73" s="106">
        <f>SUM(W9:W14,W17:W23,W26:W29,W32,W35:W39,W42:W52,W55:W58,W61:W65,W69:W70)</f>
        <v>1765776000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 t="s">
        <v>91</v>
      </c>
      <c r="G124" s="30" t="s">
        <v>91</v>
      </c>
      <c r="W124" s="30"/>
    </row>
    <row r="125" spans="1:23" x14ac:dyDescent="0.2">
      <c r="A125" s="30"/>
      <c r="G125" s="30"/>
      <c r="W125" s="30"/>
    </row>
    <row r="126" spans="1:23" x14ac:dyDescent="0.2">
      <c r="A126" s="30" t="s">
        <v>91</v>
      </c>
      <c r="G126" s="30" t="s">
        <v>91</v>
      </c>
      <c r="W126" s="30"/>
    </row>
  </sheetData>
  <sheetProtection algorithmName="SHA-512" hashValue="1KgY61rE4mgtEIysC7HvIYur1YY+Ri+I5j5dHZ+se0Znn6UvWx1HGGPps5u2mRmk7+1vMCnLXzezuF6Fmhi5Jg==" saltValue="iASi7p814j9gVxqWthVAm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>
        <v>2181254</v>
      </c>
      <c r="J10" s="93"/>
      <c r="K10" s="94">
        <v>128285</v>
      </c>
      <c r="L10" s="93">
        <v>2311000</v>
      </c>
      <c r="M10" s="94">
        <v>128593</v>
      </c>
      <c r="N10" s="93">
        <v>216000</v>
      </c>
      <c r="O10" s="94">
        <v>87187</v>
      </c>
      <c r="P10" s="93">
        <f t="shared" ref="P10:P15" si="1">$H10      +$J10      +$L10      +$N10</f>
        <v>2527000</v>
      </c>
      <c r="Q10" s="94">
        <f t="shared" ref="Q10:Q15" si="2">$I10      +$K10      +$M10      +$O10</f>
        <v>2525319</v>
      </c>
      <c r="R10" s="48">
        <f t="shared" ref="R10:R15" si="3">IF(($L10      =0),0,((($N10      -$L10      )/$L10      )*100))</f>
        <v>-90.65339679792298</v>
      </c>
      <c r="S10" s="49">
        <f t="shared" ref="S10:S15" si="4">IF(($M10      =0),0,((($O10      -$M10      )/$M10      )*100))</f>
        <v>-32.199264345648679</v>
      </c>
      <c r="T10" s="48">
        <f t="shared" ref="T10:T14" si="5">IF(($E10      =0),0,(($P10      /$E10      )*100))</f>
        <v>84.233333333333334</v>
      </c>
      <c r="U10" s="50">
        <f t="shared" ref="U10:U14" si="6">IF(($E10      =0),0,(($Q10      /$E10      )*100))</f>
        <v>84.177300000000002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2181254</v>
      </c>
      <c r="J15" s="96">
        <f t="shared" si="7"/>
        <v>0</v>
      </c>
      <c r="K15" s="97">
        <f t="shared" si="7"/>
        <v>128285</v>
      </c>
      <c r="L15" s="96">
        <f t="shared" si="7"/>
        <v>2311000</v>
      </c>
      <c r="M15" s="97">
        <f t="shared" si="7"/>
        <v>128593</v>
      </c>
      <c r="N15" s="96">
        <f t="shared" si="7"/>
        <v>216000</v>
      </c>
      <c r="O15" s="97">
        <f t="shared" si="7"/>
        <v>87187</v>
      </c>
      <c r="P15" s="96">
        <f t="shared" si="1"/>
        <v>2527000</v>
      </c>
      <c r="Q15" s="97">
        <f t="shared" si="2"/>
        <v>2525319</v>
      </c>
      <c r="R15" s="52">
        <f t="shared" si="3"/>
        <v>-90.65339679792298</v>
      </c>
      <c r="S15" s="53">
        <f t="shared" si="4"/>
        <v>-32.199264345648679</v>
      </c>
      <c r="T15" s="52">
        <f>IF((SUM($E9:$E13))=0,0,(P15/(SUM($E9:$E13))*100))</f>
        <v>84.233333333333334</v>
      </c>
      <c r="U15" s="54">
        <f>IF((SUM($E9:$E13))=0,0,(Q15/(SUM($E9:$E13))*100))</f>
        <v>84.177300000000002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10000000</v>
      </c>
      <c r="D20" s="92"/>
      <c r="E20" s="92">
        <f t="shared" si="8"/>
        <v>10000000</v>
      </c>
      <c r="F20" s="93">
        <v>10000000</v>
      </c>
      <c r="G20" s="94">
        <v>10000000</v>
      </c>
      <c r="H20" s="93"/>
      <c r="I20" s="94"/>
      <c r="J20" s="93"/>
      <c r="K20" s="94"/>
      <c r="L20" s="93"/>
      <c r="M20" s="94"/>
      <c r="N20" s="93">
        <v>1372000</v>
      </c>
      <c r="O20" s="94"/>
      <c r="P20" s="93">
        <f t="shared" si="9"/>
        <v>1372000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13.719999999999999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10000000</v>
      </c>
      <c r="D24" s="95"/>
      <c r="E24" s="95">
        <f t="shared" si="8"/>
        <v>10000000</v>
      </c>
      <c r="F24" s="96">
        <f t="shared" ref="F24:O24" si="15">SUM(F17:F23)</f>
        <v>10000000</v>
      </c>
      <c r="G24" s="97">
        <f t="shared" si="15"/>
        <v>10000000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1372000</v>
      </c>
      <c r="O24" s="97">
        <f t="shared" si="15"/>
        <v>0</v>
      </c>
      <c r="P24" s="96">
        <f t="shared" si="9"/>
        <v>1372000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13.719999999999999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1215000</v>
      </c>
      <c r="C32" s="92"/>
      <c r="D32" s="92"/>
      <c r="E32" s="92">
        <f>$B32      +$C32      +$D32</f>
        <v>1215000</v>
      </c>
      <c r="F32" s="93">
        <v>1215000</v>
      </c>
      <c r="G32" s="94">
        <v>1215000</v>
      </c>
      <c r="H32" s="93">
        <v>364000</v>
      </c>
      <c r="I32" s="94">
        <v>363503</v>
      </c>
      <c r="J32" s="93">
        <v>333000</v>
      </c>
      <c r="K32" s="94">
        <v>333718</v>
      </c>
      <c r="L32" s="93">
        <v>518000</v>
      </c>
      <c r="M32" s="94">
        <v>465017</v>
      </c>
      <c r="N32" s="93"/>
      <c r="O32" s="94">
        <v>52762</v>
      </c>
      <c r="P32" s="93">
        <f>$H32      +$J32      +$L32      +$N32</f>
        <v>1215000</v>
      </c>
      <c r="Q32" s="94">
        <f>$I32      +$K32      +$M32      +$O32</f>
        <v>1215000</v>
      </c>
      <c r="R32" s="48">
        <f>IF(($L32      =0),0,((($N32      -$L32      )/$L32      )*100))</f>
        <v>-100</v>
      </c>
      <c r="S32" s="49">
        <f>IF(($M32      =0),0,((($O32      -$M32      )/$M32      )*100))</f>
        <v>-88.653748142541019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1215000</v>
      </c>
      <c r="C33" s="95">
        <f>C32</f>
        <v>0</v>
      </c>
      <c r="D33" s="95"/>
      <c r="E33" s="95">
        <f>$B33      +$C33      +$D33</f>
        <v>1215000</v>
      </c>
      <c r="F33" s="96">
        <f t="shared" ref="F33:O33" si="17">F32</f>
        <v>1215000</v>
      </c>
      <c r="G33" s="97">
        <f t="shared" si="17"/>
        <v>1215000</v>
      </c>
      <c r="H33" s="96">
        <f t="shared" si="17"/>
        <v>364000</v>
      </c>
      <c r="I33" s="97">
        <f t="shared" si="17"/>
        <v>363503</v>
      </c>
      <c r="J33" s="96">
        <f t="shared" si="17"/>
        <v>333000</v>
      </c>
      <c r="K33" s="97">
        <f t="shared" si="17"/>
        <v>333718</v>
      </c>
      <c r="L33" s="96">
        <f t="shared" si="17"/>
        <v>518000</v>
      </c>
      <c r="M33" s="97">
        <f t="shared" si="17"/>
        <v>465017</v>
      </c>
      <c r="N33" s="96">
        <f t="shared" si="17"/>
        <v>0</v>
      </c>
      <c r="O33" s="97">
        <f t="shared" si="17"/>
        <v>52762</v>
      </c>
      <c r="P33" s="96">
        <f>$H33      +$J33      +$L33      +$N33</f>
        <v>1215000</v>
      </c>
      <c r="Q33" s="97">
        <f>$I33      +$K33      +$M33      +$O33</f>
        <v>1215000</v>
      </c>
      <c r="R33" s="52">
        <f>IF(($L33      =0),0,((($N33      -$L33      )/$L33      )*100))</f>
        <v>-100</v>
      </c>
      <c r="S33" s="53">
        <f>IF(($M33      =0),0,((($O33      -$M33      )/$M33      )*100))</f>
        <v>-88.653748142541019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42692000</v>
      </c>
      <c r="C35" s="92">
        <v>-8873000</v>
      </c>
      <c r="D35" s="92"/>
      <c r="E35" s="92">
        <f t="shared" ref="E35:E40" si="18">$B35      +$C35      +$D35</f>
        <v>33819000</v>
      </c>
      <c r="F35" s="93">
        <v>33819000</v>
      </c>
      <c r="G35" s="94">
        <v>33819000</v>
      </c>
      <c r="H35" s="93">
        <v>4131000</v>
      </c>
      <c r="I35" s="94">
        <v>3945217</v>
      </c>
      <c r="J35" s="93">
        <v>6967000</v>
      </c>
      <c r="K35" s="94">
        <v>11778176</v>
      </c>
      <c r="L35" s="93">
        <v>14584000</v>
      </c>
      <c r="M35" s="94">
        <v>4438021</v>
      </c>
      <c r="N35" s="93">
        <v>4966000</v>
      </c>
      <c r="O35" s="94">
        <v>4198121</v>
      </c>
      <c r="P35" s="93">
        <f t="shared" ref="P35:P40" si="19">$H35      +$J35      +$L35      +$N35</f>
        <v>30648000</v>
      </c>
      <c r="Q35" s="94">
        <f t="shared" ref="Q35:Q40" si="20">$I35      +$K35      +$M35      +$O35</f>
        <v>24359535</v>
      </c>
      <c r="R35" s="48">
        <f t="shared" ref="R35:R40" si="21">IF(($L35      =0),0,((($N35      -$L35      )/$L35      )*100))</f>
        <v>-65.948985189248489</v>
      </c>
      <c r="S35" s="49">
        <f t="shared" ref="S35:S40" si="22">IF(($M35      =0),0,((($O35      -$M35      )/$M35      )*100))</f>
        <v>-5.4055625243774195</v>
      </c>
      <c r="T35" s="48">
        <f t="shared" ref="T35:T39" si="23">IF(($E35      =0),0,(($P35      /$E35      )*100))</f>
        <v>90.623613944823916</v>
      </c>
      <c r="U35" s="50">
        <f t="shared" ref="U35:U39" si="24">IF(($E35      =0),0,(($Q35      /$E35      )*100))</f>
        <v>72.029140424022003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42692000</v>
      </c>
      <c r="C40" s="95">
        <f>SUM(C35:C39)</f>
        <v>-8873000</v>
      </c>
      <c r="D40" s="95"/>
      <c r="E40" s="95">
        <f t="shared" si="18"/>
        <v>33819000</v>
      </c>
      <c r="F40" s="96">
        <f t="shared" ref="F40:O40" si="25">SUM(F35:F39)</f>
        <v>33819000</v>
      </c>
      <c r="G40" s="97">
        <f t="shared" si="25"/>
        <v>33819000</v>
      </c>
      <c r="H40" s="96">
        <f t="shared" si="25"/>
        <v>4131000</v>
      </c>
      <c r="I40" s="97">
        <f t="shared" si="25"/>
        <v>3945217</v>
      </c>
      <c r="J40" s="96">
        <f t="shared" si="25"/>
        <v>6967000</v>
      </c>
      <c r="K40" s="97">
        <f t="shared" si="25"/>
        <v>11778176</v>
      </c>
      <c r="L40" s="96">
        <f t="shared" si="25"/>
        <v>14584000</v>
      </c>
      <c r="M40" s="97">
        <f t="shared" si="25"/>
        <v>4438021</v>
      </c>
      <c r="N40" s="96">
        <f t="shared" si="25"/>
        <v>4966000</v>
      </c>
      <c r="O40" s="97">
        <f t="shared" si="25"/>
        <v>4198121</v>
      </c>
      <c r="P40" s="96">
        <f t="shared" si="19"/>
        <v>30648000</v>
      </c>
      <c r="Q40" s="97">
        <f t="shared" si="20"/>
        <v>24359535</v>
      </c>
      <c r="R40" s="52">
        <f t="shared" si="21"/>
        <v>-65.948985189248489</v>
      </c>
      <c r="S40" s="53">
        <f t="shared" si="22"/>
        <v>-5.4055625243774195</v>
      </c>
      <c r="T40" s="52">
        <f>IF((+$E35+$E38) =0,0,(P40   /(+$E35+$E38) )*100)</f>
        <v>90.623613944823916</v>
      </c>
      <c r="U40" s="54">
        <f>IF((+$E35+$E38) =0,0,(Q40   /(+$E35+$E38) )*100)</f>
        <v>72.029140424022003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46907000</v>
      </c>
      <c r="C67" s="104">
        <f>SUM(C9:C14,C17:C23,C26:C29,C32,C35:C39,C42:C52,C55:C58,C61:C65)</f>
        <v>1127000</v>
      </c>
      <c r="D67" s="104"/>
      <c r="E67" s="104">
        <f t="shared" si="35"/>
        <v>48034000</v>
      </c>
      <c r="F67" s="105">
        <f t="shared" ref="F67:O67" si="43">SUM(F9:F14,F17:F23,F26:F29,F32,F35:F39,F42:F52,F55:F58,F61:F65)</f>
        <v>48034000</v>
      </c>
      <c r="G67" s="106">
        <f t="shared" si="43"/>
        <v>48034000</v>
      </c>
      <c r="H67" s="105">
        <f t="shared" si="43"/>
        <v>4495000</v>
      </c>
      <c r="I67" s="106">
        <f t="shared" si="43"/>
        <v>6489974</v>
      </c>
      <c r="J67" s="105">
        <f t="shared" si="43"/>
        <v>7300000</v>
      </c>
      <c r="K67" s="106">
        <f t="shared" si="43"/>
        <v>12240179</v>
      </c>
      <c r="L67" s="105">
        <f t="shared" si="43"/>
        <v>17413000</v>
      </c>
      <c r="M67" s="106">
        <f t="shared" si="43"/>
        <v>5031631</v>
      </c>
      <c r="N67" s="105">
        <f t="shared" si="43"/>
        <v>6554000</v>
      </c>
      <c r="O67" s="106">
        <f t="shared" si="43"/>
        <v>4338070</v>
      </c>
      <c r="P67" s="105">
        <f t="shared" si="36"/>
        <v>35762000</v>
      </c>
      <c r="Q67" s="106">
        <f t="shared" si="37"/>
        <v>28099854</v>
      </c>
      <c r="R67" s="61">
        <f t="shared" si="38"/>
        <v>-62.361454086027678</v>
      </c>
      <c r="S67" s="62">
        <f t="shared" si="39"/>
        <v>-13.784019535613801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74.451430236915513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58.499925053087395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21501000</v>
      </c>
      <c r="C69" s="92">
        <v>-1438000</v>
      </c>
      <c r="D69" s="92"/>
      <c r="E69" s="92">
        <f>$B69      +$C69      +$D69</f>
        <v>20063000</v>
      </c>
      <c r="F69" s="93">
        <v>20063000</v>
      </c>
      <c r="G69" s="94">
        <v>20063000</v>
      </c>
      <c r="H69" s="93">
        <v>1329000</v>
      </c>
      <c r="I69" s="94">
        <v>1142916</v>
      </c>
      <c r="J69" s="93">
        <v>6799000</v>
      </c>
      <c r="K69" s="94">
        <v>9335121</v>
      </c>
      <c r="L69" s="93">
        <v>4841000</v>
      </c>
      <c r="M69" s="94">
        <v>3242867</v>
      </c>
      <c r="N69" s="93">
        <v>7094000</v>
      </c>
      <c r="O69" s="94">
        <v>3337935</v>
      </c>
      <c r="P69" s="93">
        <f>$H69      +$J69      +$L69      +$N69</f>
        <v>20063000</v>
      </c>
      <c r="Q69" s="94">
        <f>$I69      +$K69      +$M69      +$O69</f>
        <v>17058839</v>
      </c>
      <c r="R69" s="48">
        <f>IF(($L69      =0),0,((($N69      -$L69      )/$L69      )*100))</f>
        <v>46.539971080355294</v>
      </c>
      <c r="S69" s="49">
        <f>IF(($M69      =0),0,((($O69      -$M69      )/$M69      )*100))</f>
        <v>2.9316034237605182</v>
      </c>
      <c r="T69" s="48">
        <f>IF(($E69      =0),0,(($P69      /$E69      )*100))</f>
        <v>100</v>
      </c>
      <c r="U69" s="50">
        <f>IF(($E69      =0),0,(($Q69      /$E69      )*100))</f>
        <v>85.026361959826545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21501000</v>
      </c>
      <c r="C71" s="101">
        <f>SUM(C69:C70)</f>
        <v>-1438000</v>
      </c>
      <c r="D71" s="101"/>
      <c r="E71" s="101">
        <f>$B71      +$C71      +$D71</f>
        <v>20063000</v>
      </c>
      <c r="F71" s="102">
        <f t="shared" ref="F71:O71" si="44">SUM(F69:F70)</f>
        <v>20063000</v>
      </c>
      <c r="G71" s="103">
        <f t="shared" si="44"/>
        <v>20063000</v>
      </c>
      <c r="H71" s="102">
        <f t="shared" si="44"/>
        <v>1329000</v>
      </c>
      <c r="I71" s="103">
        <f t="shared" si="44"/>
        <v>1142916</v>
      </c>
      <c r="J71" s="102">
        <f t="shared" si="44"/>
        <v>6799000</v>
      </c>
      <c r="K71" s="103">
        <f t="shared" si="44"/>
        <v>9335121</v>
      </c>
      <c r="L71" s="102">
        <f t="shared" si="44"/>
        <v>4841000</v>
      </c>
      <c r="M71" s="103">
        <f t="shared" si="44"/>
        <v>3242867</v>
      </c>
      <c r="N71" s="102">
        <f t="shared" si="44"/>
        <v>7094000</v>
      </c>
      <c r="O71" s="103">
        <f t="shared" si="44"/>
        <v>3337935</v>
      </c>
      <c r="P71" s="102">
        <f>$H71      +$J71      +$L71      +$N71</f>
        <v>20063000</v>
      </c>
      <c r="Q71" s="103">
        <f>$I71      +$K71      +$M71      +$O71</f>
        <v>17058839</v>
      </c>
      <c r="R71" s="57">
        <f>IF(($L71      =0),0,((($N71      -$L71      )/$L71      )*100))</f>
        <v>46.539971080355294</v>
      </c>
      <c r="S71" s="58">
        <f>IF(($M71      =0),0,((($O71      -$M71      )/$M71      )*100))</f>
        <v>2.9316034237605182</v>
      </c>
      <c r="T71" s="57">
        <f>IF(($E69      =0),0,(($P69      /$E69      )*100))</f>
        <v>100</v>
      </c>
      <c r="U71" s="59">
        <f>IF($E69   =0,0,($Q69   /$E69 )*100)</f>
        <v>85.026361959826545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21501000</v>
      </c>
      <c r="C72" s="104">
        <f>SUM(C69:C70)</f>
        <v>-1438000</v>
      </c>
      <c r="D72" s="104"/>
      <c r="E72" s="104">
        <f>$B72      +$C72      +$D72</f>
        <v>20063000</v>
      </c>
      <c r="F72" s="105">
        <f t="shared" ref="F72:O72" si="45">SUM(F69:F70)</f>
        <v>20063000</v>
      </c>
      <c r="G72" s="106">
        <f t="shared" si="45"/>
        <v>20063000</v>
      </c>
      <c r="H72" s="105">
        <f t="shared" si="45"/>
        <v>1329000</v>
      </c>
      <c r="I72" s="106">
        <f t="shared" si="45"/>
        <v>1142916</v>
      </c>
      <c r="J72" s="105">
        <f t="shared" si="45"/>
        <v>6799000</v>
      </c>
      <c r="K72" s="106">
        <f t="shared" si="45"/>
        <v>9335121</v>
      </c>
      <c r="L72" s="105">
        <f t="shared" si="45"/>
        <v>4841000</v>
      </c>
      <c r="M72" s="106">
        <f t="shared" si="45"/>
        <v>3242867</v>
      </c>
      <c r="N72" s="105">
        <f t="shared" si="45"/>
        <v>7094000</v>
      </c>
      <c r="O72" s="106">
        <f t="shared" si="45"/>
        <v>3337935</v>
      </c>
      <c r="P72" s="105">
        <f>$H72      +$J72      +$L72      +$N72</f>
        <v>20063000</v>
      </c>
      <c r="Q72" s="106">
        <f>$I72      +$K72      +$M72      +$O72</f>
        <v>17058839</v>
      </c>
      <c r="R72" s="61">
        <f>IF(($L72      =0),0,((($N72      -$L72      )/$L72      )*100))</f>
        <v>46.539971080355294</v>
      </c>
      <c r="S72" s="62">
        <f>IF(($M72      =0),0,((($O72      -$M72      )/$M72      )*100))</f>
        <v>2.9316034237605182</v>
      </c>
      <c r="T72" s="61">
        <f>IF(($E69      =0),0,(($P69      /$E69      )*100))</f>
        <v>100</v>
      </c>
      <c r="U72" s="65">
        <f>IF($E69   =0,0,($Q69   /$E69 )*100)</f>
        <v>85.026361959826545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68408000</v>
      </c>
      <c r="C73" s="104">
        <f>SUM(C9:C14,C17:C23,C26:C29,C32,C35:C39,C42:C52,C55:C58,C61:C65,C69:C70)</f>
        <v>-311000</v>
      </c>
      <c r="D73" s="104"/>
      <c r="E73" s="104">
        <f>$B73      +$C73      +$D73</f>
        <v>68097000</v>
      </c>
      <c r="F73" s="105">
        <f t="shared" ref="F73:O73" si="46">SUM(F9:F14,F17:F23,F26:F29,F32,F35:F39,F42:F52,F55:F58,F61:F65,F69:F70)</f>
        <v>68097000</v>
      </c>
      <c r="G73" s="106">
        <f t="shared" si="46"/>
        <v>68097000</v>
      </c>
      <c r="H73" s="105">
        <f t="shared" si="46"/>
        <v>5824000</v>
      </c>
      <c r="I73" s="106">
        <f t="shared" si="46"/>
        <v>7632890</v>
      </c>
      <c r="J73" s="105">
        <f t="shared" si="46"/>
        <v>14099000</v>
      </c>
      <c r="K73" s="106">
        <f t="shared" si="46"/>
        <v>21575300</v>
      </c>
      <c r="L73" s="105">
        <f t="shared" si="46"/>
        <v>22254000</v>
      </c>
      <c r="M73" s="106">
        <f t="shared" si="46"/>
        <v>8274498</v>
      </c>
      <c r="N73" s="105">
        <f t="shared" si="46"/>
        <v>13648000</v>
      </c>
      <c r="O73" s="106">
        <f t="shared" si="46"/>
        <v>7676005</v>
      </c>
      <c r="P73" s="105">
        <f>$H73      +$J73      +$L73      +$N73</f>
        <v>55825000</v>
      </c>
      <c r="Q73" s="106">
        <f>$I73      +$K73      +$M73      +$O73</f>
        <v>45158693</v>
      </c>
      <c r="R73" s="61">
        <f>IF(($L73      =0),0,((($N73      -$L73      )/$L73      )*100))</f>
        <v>-38.671699469758245</v>
      </c>
      <c r="S73" s="62">
        <f>IF(($M73      =0),0,((($O73      -$M73      )/$M73      )*100))</f>
        <v>-7.2329825930225615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81.978648104909169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66.315245899231982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3fWgigVptnT2XavPl98/a9ttJ0h0mnUt64o0JSSHJxwk/lVnMP2iTA2GxYh/svnfrDwBezyVMN2beNvQz+LTxQ==" saltValue="A2HYGe2fkGoFdd2Z/hDtR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2400000</v>
      </c>
      <c r="C10" s="92"/>
      <c r="D10" s="92"/>
      <c r="E10" s="92">
        <f t="shared" ref="E10:E15" si="0">$B10      +$C10      +$D10</f>
        <v>2400000</v>
      </c>
      <c r="F10" s="93">
        <v>2400000</v>
      </c>
      <c r="G10" s="94">
        <v>2400000</v>
      </c>
      <c r="H10" s="93">
        <v>2067000</v>
      </c>
      <c r="I10" s="94">
        <v>-307148</v>
      </c>
      <c r="J10" s="93">
        <v>291000</v>
      </c>
      <c r="K10" s="94">
        <v>-30625</v>
      </c>
      <c r="L10" s="93"/>
      <c r="M10" s="94">
        <v>2737773</v>
      </c>
      <c r="N10" s="93"/>
      <c r="O10" s="94"/>
      <c r="P10" s="93">
        <f t="shared" ref="P10:P15" si="1">$H10      +$J10      +$L10      +$N10</f>
        <v>2358000</v>
      </c>
      <c r="Q10" s="94">
        <f t="shared" ref="Q10:Q15" si="2">$I10      +$K10      +$M10      +$O10</f>
        <v>2400000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-100</v>
      </c>
      <c r="T10" s="48">
        <f t="shared" ref="T10:T14" si="5">IF(($E10      =0),0,(($P10      /$E10      )*100))</f>
        <v>98.25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2400000</v>
      </c>
      <c r="C15" s="95">
        <f>SUM(C9:C14)</f>
        <v>0</v>
      </c>
      <c r="D15" s="95"/>
      <c r="E15" s="95">
        <f t="shared" si="0"/>
        <v>2400000</v>
      </c>
      <c r="F15" s="96">
        <f t="shared" ref="F15:O15" si="7">SUM(F9:F14)</f>
        <v>2400000</v>
      </c>
      <c r="G15" s="97">
        <f t="shared" si="7"/>
        <v>2400000</v>
      </c>
      <c r="H15" s="96">
        <f t="shared" si="7"/>
        <v>2067000</v>
      </c>
      <c r="I15" s="97">
        <f t="shared" si="7"/>
        <v>-307148</v>
      </c>
      <c r="J15" s="96">
        <f t="shared" si="7"/>
        <v>291000</v>
      </c>
      <c r="K15" s="97">
        <f t="shared" si="7"/>
        <v>-30625</v>
      </c>
      <c r="L15" s="96">
        <f t="shared" si="7"/>
        <v>0</v>
      </c>
      <c r="M15" s="97">
        <f t="shared" si="7"/>
        <v>2737773</v>
      </c>
      <c r="N15" s="96">
        <f t="shared" si="7"/>
        <v>0</v>
      </c>
      <c r="O15" s="97">
        <f t="shared" si="7"/>
        <v>0</v>
      </c>
      <c r="P15" s="96">
        <f t="shared" si="1"/>
        <v>2358000</v>
      </c>
      <c r="Q15" s="97">
        <f t="shared" si="2"/>
        <v>2400000</v>
      </c>
      <c r="R15" s="52">
        <f t="shared" si="3"/>
        <v>0</v>
      </c>
      <c r="S15" s="53">
        <f t="shared" si="4"/>
        <v>-100</v>
      </c>
      <c r="T15" s="52">
        <f>IF((SUM($E9:$E13))=0,0,(P15/(SUM($E9:$E13))*100))</f>
        <v>98.25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46629000</v>
      </c>
      <c r="D21" s="92"/>
      <c r="E21" s="92">
        <f t="shared" si="8"/>
        <v>46629000</v>
      </c>
      <c r="F21" s="93">
        <v>46629000</v>
      </c>
      <c r="G21" s="94">
        <v>46629000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46629000</v>
      </c>
      <c r="D24" s="95"/>
      <c r="E24" s="95">
        <f t="shared" si="8"/>
        <v>46629000</v>
      </c>
      <c r="F24" s="96">
        <f t="shared" ref="F24:O24" si="15">SUM(F17:F23)</f>
        <v>46629000</v>
      </c>
      <c r="G24" s="97">
        <f t="shared" si="15"/>
        <v>46629000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1345000</v>
      </c>
      <c r="C32" s="92">
        <v>200000</v>
      </c>
      <c r="D32" s="92"/>
      <c r="E32" s="92">
        <f>$B32      +$C32      +$D32</f>
        <v>1545000</v>
      </c>
      <c r="F32" s="93">
        <v>1545000</v>
      </c>
      <c r="G32" s="94">
        <v>1545000</v>
      </c>
      <c r="H32" s="93">
        <v>739000</v>
      </c>
      <c r="I32" s="94">
        <v>-268083</v>
      </c>
      <c r="J32" s="93">
        <v>203000</v>
      </c>
      <c r="K32" s="94">
        <v>-265183</v>
      </c>
      <c r="L32" s="93"/>
      <c r="M32" s="94">
        <v>2601571</v>
      </c>
      <c r="N32" s="93"/>
      <c r="O32" s="94">
        <v>-523305</v>
      </c>
      <c r="P32" s="93">
        <f>$H32      +$J32      +$L32      +$N32</f>
        <v>942000</v>
      </c>
      <c r="Q32" s="94">
        <f>$I32      +$K32      +$M32      +$O32</f>
        <v>1545000</v>
      </c>
      <c r="R32" s="48">
        <f>IF(($L32      =0),0,((($N32      -$L32      )/$L32      )*100))</f>
        <v>0</v>
      </c>
      <c r="S32" s="49">
        <f>IF(($M32      =0),0,((($O32      -$M32      )/$M32      )*100))</f>
        <v>-120.11496130607237</v>
      </c>
      <c r="T32" s="48">
        <f>IF(($E32      =0),0,(($P32      /$E32      )*100))</f>
        <v>60.970873786407765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1345000</v>
      </c>
      <c r="C33" s="95">
        <f>C32</f>
        <v>200000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1545000</v>
      </c>
      <c r="H33" s="96">
        <f t="shared" si="17"/>
        <v>739000</v>
      </c>
      <c r="I33" s="97">
        <f t="shared" si="17"/>
        <v>-268083</v>
      </c>
      <c r="J33" s="96">
        <f t="shared" si="17"/>
        <v>203000</v>
      </c>
      <c r="K33" s="97">
        <f t="shared" si="17"/>
        <v>-265183</v>
      </c>
      <c r="L33" s="96">
        <f t="shared" si="17"/>
        <v>0</v>
      </c>
      <c r="M33" s="97">
        <f t="shared" si="17"/>
        <v>2601571</v>
      </c>
      <c r="N33" s="96">
        <f t="shared" si="17"/>
        <v>0</v>
      </c>
      <c r="O33" s="97">
        <f t="shared" si="17"/>
        <v>-523305</v>
      </c>
      <c r="P33" s="96">
        <f>$H33      +$J33      +$L33      +$N33</f>
        <v>942000</v>
      </c>
      <c r="Q33" s="97">
        <f>$I33      +$K33      +$M33      +$O33</f>
        <v>1545000</v>
      </c>
      <c r="R33" s="52">
        <f>IF(($L33      =0),0,((($N33      -$L33      )/$L33      )*100))</f>
        <v>0</v>
      </c>
      <c r="S33" s="53">
        <f>IF(($M33      =0),0,((($O33      -$M33      )/$M33      )*100))</f>
        <v>-120.11496130607237</v>
      </c>
      <c r="T33" s="52">
        <f>IF($E33   =0,0,($P33   /$E33   )*100)</f>
        <v>60.970873786407765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1209000</v>
      </c>
      <c r="C36" s="92">
        <v>1000</v>
      </c>
      <c r="D36" s="92"/>
      <c r="E36" s="92">
        <f t="shared" si="18"/>
        <v>1210000</v>
      </c>
      <c r="F36" s="93">
        <v>1210000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1209000</v>
      </c>
      <c r="C40" s="95">
        <f>SUM(C35:C39)</f>
        <v>1000</v>
      </c>
      <c r="D40" s="95"/>
      <c r="E40" s="95">
        <f t="shared" si="18"/>
        <v>1210000</v>
      </c>
      <c r="F40" s="96">
        <f t="shared" ref="F40:O40" si="25">SUM(F35:F39)</f>
        <v>1210000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4954000</v>
      </c>
      <c r="C67" s="104">
        <f>SUM(C9:C14,C17:C23,C26:C29,C32,C35:C39,C42:C52,C55:C58,C61:C65)</f>
        <v>46830000</v>
      </c>
      <c r="D67" s="104"/>
      <c r="E67" s="104">
        <f t="shared" si="35"/>
        <v>51784000</v>
      </c>
      <c r="F67" s="105">
        <f t="shared" ref="F67:O67" si="43">SUM(F9:F14,F17:F23,F26:F29,F32,F35:F39,F42:F52,F55:F58,F61:F65)</f>
        <v>51784000</v>
      </c>
      <c r="G67" s="106">
        <f t="shared" si="43"/>
        <v>50574000</v>
      </c>
      <c r="H67" s="105">
        <f t="shared" si="43"/>
        <v>2806000</v>
      </c>
      <c r="I67" s="106">
        <f t="shared" si="43"/>
        <v>-575231</v>
      </c>
      <c r="J67" s="105">
        <f t="shared" si="43"/>
        <v>494000</v>
      </c>
      <c r="K67" s="106">
        <f t="shared" si="43"/>
        <v>-295808</v>
      </c>
      <c r="L67" s="105">
        <f t="shared" si="43"/>
        <v>0</v>
      </c>
      <c r="M67" s="106">
        <f t="shared" si="43"/>
        <v>5339344</v>
      </c>
      <c r="N67" s="105">
        <f t="shared" si="43"/>
        <v>0</v>
      </c>
      <c r="O67" s="106">
        <f t="shared" si="43"/>
        <v>-523305</v>
      </c>
      <c r="P67" s="105">
        <f t="shared" si="36"/>
        <v>3300000</v>
      </c>
      <c r="Q67" s="106">
        <f t="shared" si="37"/>
        <v>3945000</v>
      </c>
      <c r="R67" s="61">
        <f t="shared" si="38"/>
        <v>0</v>
      </c>
      <c r="S67" s="62">
        <f t="shared" si="39"/>
        <v>-109.80092310965541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6.5250919444774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7.8004508245343454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13123000</v>
      </c>
      <c r="C69" s="92">
        <v>-878000</v>
      </c>
      <c r="D69" s="92"/>
      <c r="E69" s="92">
        <f>$B69      +$C69      +$D69</f>
        <v>12245000</v>
      </c>
      <c r="F69" s="93">
        <v>12245000</v>
      </c>
      <c r="G69" s="94">
        <v>12245000</v>
      </c>
      <c r="H69" s="93">
        <v>5211000</v>
      </c>
      <c r="I69" s="94">
        <v>3121466</v>
      </c>
      <c r="J69" s="93">
        <v>588000</v>
      </c>
      <c r="K69" s="94">
        <v>3760679</v>
      </c>
      <c r="L69" s="93">
        <v>489000</v>
      </c>
      <c r="M69" s="94">
        <v>3095716</v>
      </c>
      <c r="N69" s="93">
        <v>5957000</v>
      </c>
      <c r="O69" s="94">
        <v>3211661</v>
      </c>
      <c r="P69" s="93">
        <f>$H69      +$J69      +$L69      +$N69</f>
        <v>12245000</v>
      </c>
      <c r="Q69" s="94">
        <f>$I69      +$K69      +$M69      +$O69</f>
        <v>13189522</v>
      </c>
      <c r="R69" s="48">
        <f>IF(($L69      =0),0,((($N69      -$L69      )/$L69      )*100))</f>
        <v>1118.200408997955</v>
      </c>
      <c r="S69" s="49">
        <f>IF(($M69      =0),0,((($O69      -$M69      )/$M69      )*100))</f>
        <v>3.7453371045664396</v>
      </c>
      <c r="T69" s="48">
        <f>IF(($E69      =0),0,(($P69      /$E69      )*100))</f>
        <v>100</v>
      </c>
      <c r="U69" s="50">
        <f>IF(($E69      =0),0,(($Q69      /$E69      )*100))</f>
        <v>107.71353205389956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13123000</v>
      </c>
      <c r="C71" s="101">
        <f>SUM(C69:C70)</f>
        <v>-878000</v>
      </c>
      <c r="D71" s="101"/>
      <c r="E71" s="101">
        <f>$B71      +$C71      +$D71</f>
        <v>12245000</v>
      </c>
      <c r="F71" s="102">
        <f t="shared" ref="F71:O71" si="44">SUM(F69:F70)</f>
        <v>12245000</v>
      </c>
      <c r="G71" s="103">
        <f t="shared" si="44"/>
        <v>12245000</v>
      </c>
      <c r="H71" s="102">
        <f t="shared" si="44"/>
        <v>5211000</v>
      </c>
      <c r="I71" s="103">
        <f t="shared" si="44"/>
        <v>3121466</v>
      </c>
      <c r="J71" s="102">
        <f t="shared" si="44"/>
        <v>588000</v>
      </c>
      <c r="K71" s="103">
        <f t="shared" si="44"/>
        <v>3760679</v>
      </c>
      <c r="L71" s="102">
        <f t="shared" si="44"/>
        <v>489000</v>
      </c>
      <c r="M71" s="103">
        <f t="shared" si="44"/>
        <v>3095716</v>
      </c>
      <c r="N71" s="102">
        <f t="shared" si="44"/>
        <v>5957000</v>
      </c>
      <c r="O71" s="103">
        <f t="shared" si="44"/>
        <v>3211661</v>
      </c>
      <c r="P71" s="102">
        <f>$H71      +$J71      +$L71      +$N71</f>
        <v>12245000</v>
      </c>
      <c r="Q71" s="103">
        <f>$I71      +$K71      +$M71      +$O71</f>
        <v>13189522</v>
      </c>
      <c r="R71" s="57">
        <f>IF(($L71      =0),0,((($N71      -$L71      )/$L71      )*100))</f>
        <v>1118.200408997955</v>
      </c>
      <c r="S71" s="58">
        <f>IF(($M71      =0),0,((($O71      -$M71      )/$M71      )*100))</f>
        <v>3.7453371045664396</v>
      </c>
      <c r="T71" s="57">
        <f>IF(($E69      =0),0,(($P69      /$E69      )*100))</f>
        <v>100</v>
      </c>
      <c r="U71" s="59">
        <f>IF($E69   =0,0,($Q69   /$E69 )*100)</f>
        <v>107.71353205389956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13123000</v>
      </c>
      <c r="C72" s="104">
        <f>SUM(C69:C70)</f>
        <v>-878000</v>
      </c>
      <c r="D72" s="104"/>
      <c r="E72" s="104">
        <f>$B72      +$C72      +$D72</f>
        <v>12245000</v>
      </c>
      <c r="F72" s="105">
        <f t="shared" ref="F72:O72" si="45">SUM(F69:F70)</f>
        <v>12245000</v>
      </c>
      <c r="G72" s="106">
        <f t="shared" si="45"/>
        <v>12245000</v>
      </c>
      <c r="H72" s="105">
        <f t="shared" si="45"/>
        <v>5211000</v>
      </c>
      <c r="I72" s="106">
        <f t="shared" si="45"/>
        <v>3121466</v>
      </c>
      <c r="J72" s="105">
        <f t="shared" si="45"/>
        <v>588000</v>
      </c>
      <c r="K72" s="106">
        <f t="shared" si="45"/>
        <v>3760679</v>
      </c>
      <c r="L72" s="105">
        <f t="shared" si="45"/>
        <v>489000</v>
      </c>
      <c r="M72" s="106">
        <f t="shared" si="45"/>
        <v>3095716</v>
      </c>
      <c r="N72" s="105">
        <f t="shared" si="45"/>
        <v>5957000</v>
      </c>
      <c r="O72" s="106">
        <f t="shared" si="45"/>
        <v>3211661</v>
      </c>
      <c r="P72" s="105">
        <f>$H72      +$J72      +$L72      +$N72</f>
        <v>12245000</v>
      </c>
      <c r="Q72" s="106">
        <f>$I72      +$K72      +$M72      +$O72</f>
        <v>13189522</v>
      </c>
      <c r="R72" s="61">
        <f>IF(($L72      =0),0,((($N72      -$L72      )/$L72      )*100))</f>
        <v>1118.200408997955</v>
      </c>
      <c r="S72" s="62">
        <f>IF(($M72      =0),0,((($O72      -$M72      )/$M72      )*100))</f>
        <v>3.7453371045664396</v>
      </c>
      <c r="T72" s="61">
        <f>IF(($E69      =0),0,(($P69      /$E69      )*100))</f>
        <v>100</v>
      </c>
      <c r="U72" s="65">
        <f>IF($E69   =0,0,($Q69   /$E69 )*100)</f>
        <v>107.71353205389956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18077000</v>
      </c>
      <c r="C73" s="104">
        <f>SUM(C9:C14,C17:C23,C26:C29,C32,C35:C39,C42:C52,C55:C58,C61:C65,C69:C70)</f>
        <v>45952000</v>
      </c>
      <c r="D73" s="104"/>
      <c r="E73" s="104">
        <f>$B73      +$C73      +$D73</f>
        <v>64029000</v>
      </c>
      <c r="F73" s="105">
        <f t="shared" ref="F73:O73" si="46">SUM(F9:F14,F17:F23,F26:F29,F32,F35:F39,F42:F52,F55:F58,F61:F65,F69:F70)</f>
        <v>64029000</v>
      </c>
      <c r="G73" s="106">
        <f t="shared" si="46"/>
        <v>62819000</v>
      </c>
      <c r="H73" s="105">
        <f t="shared" si="46"/>
        <v>8017000</v>
      </c>
      <c r="I73" s="106">
        <f t="shared" si="46"/>
        <v>2546235</v>
      </c>
      <c r="J73" s="105">
        <f t="shared" si="46"/>
        <v>1082000</v>
      </c>
      <c r="K73" s="106">
        <f t="shared" si="46"/>
        <v>3464871</v>
      </c>
      <c r="L73" s="105">
        <f t="shared" si="46"/>
        <v>489000</v>
      </c>
      <c r="M73" s="106">
        <f t="shared" si="46"/>
        <v>8435060</v>
      </c>
      <c r="N73" s="105">
        <f t="shared" si="46"/>
        <v>5957000</v>
      </c>
      <c r="O73" s="106">
        <f t="shared" si="46"/>
        <v>2688356</v>
      </c>
      <c r="P73" s="105">
        <f>$H73      +$J73      +$L73      +$N73</f>
        <v>15545000</v>
      </c>
      <c r="Q73" s="106">
        <f>$I73      +$K73      +$M73      +$O73</f>
        <v>17134522</v>
      </c>
      <c r="R73" s="61">
        <f>IF(($L73      =0),0,((($N73      -$L73      )/$L73      )*100))</f>
        <v>1118.200408997955</v>
      </c>
      <c r="S73" s="62">
        <f>IF(($M73      =0),0,((($O73      -$M73      )/$M73      )*100))</f>
        <v>-68.128786280121304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24.745697957624284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27.276018402075806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jaA7gFHMOjSVNZV2cwr4EXiVdcKnPLq6WZjmWirltrtLyeoQzJMccI5vz4PTL1H/RjCjkYKW72r8TFYHLDLTg==" saltValue="DZ7+qFqmx3l0K6cHqEEuv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413000</v>
      </c>
      <c r="I10" s="94">
        <v>413099</v>
      </c>
      <c r="J10" s="93">
        <v>341000</v>
      </c>
      <c r="K10" s="94">
        <v>417362</v>
      </c>
      <c r="L10" s="93">
        <v>191000</v>
      </c>
      <c r="M10" s="94">
        <v>285890</v>
      </c>
      <c r="N10" s="93">
        <v>865000</v>
      </c>
      <c r="O10" s="94">
        <v>833649</v>
      </c>
      <c r="P10" s="93">
        <f t="shared" ref="P10:P15" si="1">$H10      +$J10      +$L10      +$N10</f>
        <v>1810000</v>
      </c>
      <c r="Q10" s="94">
        <f t="shared" ref="Q10:Q15" si="2">$I10      +$K10      +$M10      +$O10</f>
        <v>1950000</v>
      </c>
      <c r="R10" s="48">
        <f t="shared" ref="R10:R15" si="3">IF(($L10      =0),0,((($N10      -$L10      )/$L10      )*100))</f>
        <v>352.87958115183244</v>
      </c>
      <c r="S10" s="49">
        <f t="shared" ref="S10:S15" si="4">IF(($M10      =0),0,((($O10      -$M10      )/$M10      )*100))</f>
        <v>191.59781734233445</v>
      </c>
      <c r="T10" s="48">
        <f t="shared" ref="T10:T14" si="5">IF(($E10      =0),0,(($P10      /$E10      )*100))</f>
        <v>92.820512820512818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33606000</v>
      </c>
      <c r="C13" s="92">
        <v>-20506000</v>
      </c>
      <c r="D13" s="92"/>
      <c r="E13" s="92">
        <f t="shared" si="0"/>
        <v>13100000</v>
      </c>
      <c r="F13" s="93">
        <v>13100000</v>
      </c>
      <c r="G13" s="94">
        <v>13100000</v>
      </c>
      <c r="H13" s="93">
        <v>2237000</v>
      </c>
      <c r="I13" s="94"/>
      <c r="J13" s="93"/>
      <c r="K13" s="94"/>
      <c r="L13" s="93">
        <v>1599000</v>
      </c>
      <c r="M13" s="94">
        <v>3937191</v>
      </c>
      <c r="N13" s="93">
        <v>3424000</v>
      </c>
      <c r="O13" s="94">
        <v>9036197</v>
      </c>
      <c r="P13" s="93">
        <f t="shared" si="1"/>
        <v>7260000</v>
      </c>
      <c r="Q13" s="94">
        <f t="shared" si="2"/>
        <v>12973388</v>
      </c>
      <c r="R13" s="48">
        <f t="shared" si="3"/>
        <v>114.13383364602876</v>
      </c>
      <c r="S13" s="49">
        <f t="shared" si="4"/>
        <v>129.50872843100575</v>
      </c>
      <c r="T13" s="48">
        <f t="shared" si="5"/>
        <v>55.419847328244273</v>
      </c>
      <c r="U13" s="50">
        <f t="shared" si="6"/>
        <v>99.033496183206111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>
        <v>2000000</v>
      </c>
      <c r="C14" s="92">
        <v>-1707000</v>
      </c>
      <c r="D14" s="92"/>
      <c r="E14" s="92">
        <f t="shared" si="0"/>
        <v>293000</v>
      </c>
      <c r="F14" s="93">
        <v>293000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37556000</v>
      </c>
      <c r="C15" s="95">
        <f>SUM(C9:C14)</f>
        <v>-22213000</v>
      </c>
      <c r="D15" s="95"/>
      <c r="E15" s="95">
        <f t="shared" si="0"/>
        <v>15343000</v>
      </c>
      <c r="F15" s="96">
        <f t="shared" ref="F15:O15" si="7">SUM(F9:F14)</f>
        <v>15343000</v>
      </c>
      <c r="G15" s="97">
        <f t="shared" si="7"/>
        <v>15050000</v>
      </c>
      <c r="H15" s="96">
        <f t="shared" si="7"/>
        <v>2650000</v>
      </c>
      <c r="I15" s="97">
        <f t="shared" si="7"/>
        <v>413099</v>
      </c>
      <c r="J15" s="96">
        <f t="shared" si="7"/>
        <v>341000</v>
      </c>
      <c r="K15" s="97">
        <f t="shared" si="7"/>
        <v>417362</v>
      </c>
      <c r="L15" s="96">
        <f t="shared" si="7"/>
        <v>1790000</v>
      </c>
      <c r="M15" s="97">
        <f t="shared" si="7"/>
        <v>4223081</v>
      </c>
      <c r="N15" s="96">
        <f t="shared" si="7"/>
        <v>4289000</v>
      </c>
      <c r="O15" s="97">
        <f t="shared" si="7"/>
        <v>9869846</v>
      </c>
      <c r="P15" s="96">
        <f t="shared" si="1"/>
        <v>9070000</v>
      </c>
      <c r="Q15" s="97">
        <f t="shared" si="2"/>
        <v>14923388</v>
      </c>
      <c r="R15" s="52">
        <f t="shared" si="3"/>
        <v>139.60893854748605</v>
      </c>
      <c r="S15" s="53">
        <f t="shared" si="4"/>
        <v>133.71197474071656</v>
      </c>
      <c r="T15" s="52">
        <f>IF((SUM($E9:$E13))=0,0,(P15/(SUM($E9:$E13))*100))</f>
        <v>60.265780730897013</v>
      </c>
      <c r="U15" s="54">
        <f>IF((SUM($E9:$E13))=0,0,(Q15/(SUM($E9:$E13))*100))</f>
        <v>99.158724252491695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39600000</v>
      </c>
      <c r="D21" s="92"/>
      <c r="E21" s="92">
        <f t="shared" si="8"/>
        <v>39600000</v>
      </c>
      <c r="F21" s="93">
        <v>39600000</v>
      </c>
      <c r="G21" s="94">
        <v>39600000</v>
      </c>
      <c r="H21" s="93"/>
      <c r="I21" s="94"/>
      <c r="J21" s="93"/>
      <c r="K21" s="94"/>
      <c r="L21" s="93"/>
      <c r="M21" s="94"/>
      <c r="N21" s="93"/>
      <c r="O21" s="94">
        <v>8021559</v>
      </c>
      <c r="P21" s="93">
        <f t="shared" si="9"/>
        <v>0</v>
      </c>
      <c r="Q21" s="94">
        <f t="shared" si="10"/>
        <v>8021559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20.25646212121212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39600000</v>
      </c>
      <c r="D24" s="95"/>
      <c r="E24" s="95">
        <f t="shared" si="8"/>
        <v>39600000</v>
      </c>
      <c r="F24" s="96">
        <f t="shared" ref="F24:O24" si="15">SUM(F17:F23)</f>
        <v>39600000</v>
      </c>
      <c r="G24" s="97">
        <f t="shared" si="15"/>
        <v>39600000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8021559</v>
      </c>
      <c r="P24" s="96">
        <f t="shared" si="9"/>
        <v>0</v>
      </c>
      <c r="Q24" s="97">
        <f t="shared" si="10"/>
        <v>8021559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20.25646212121212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4979000</v>
      </c>
      <c r="C32" s="92">
        <v>-278000</v>
      </c>
      <c r="D32" s="92"/>
      <c r="E32" s="92">
        <f>$B32      +$C32      +$D32</f>
        <v>4701000</v>
      </c>
      <c r="F32" s="93">
        <v>4701000</v>
      </c>
      <c r="G32" s="94">
        <v>4701000</v>
      </c>
      <c r="H32" s="93">
        <v>128000</v>
      </c>
      <c r="I32" s="94">
        <v>127812</v>
      </c>
      <c r="J32" s="93">
        <v>2507000</v>
      </c>
      <c r="K32" s="94">
        <v>2507890</v>
      </c>
      <c r="L32" s="93">
        <v>914000</v>
      </c>
      <c r="M32" s="94">
        <v>913322</v>
      </c>
      <c r="N32" s="93">
        <v>1152000</v>
      </c>
      <c r="O32" s="94">
        <v>1151974</v>
      </c>
      <c r="P32" s="93">
        <f>$H32      +$J32      +$L32      +$N32</f>
        <v>4701000</v>
      </c>
      <c r="Q32" s="94">
        <f>$I32      +$K32      +$M32      +$O32</f>
        <v>4700998</v>
      </c>
      <c r="R32" s="48">
        <f>IF(($L32      =0),0,((($N32      -$L32      )/$L32      )*100))</f>
        <v>26.039387308533918</v>
      </c>
      <c r="S32" s="49">
        <f>IF(($M32      =0),0,((($O32      -$M32      )/$M32      )*100))</f>
        <v>26.130105264079916</v>
      </c>
      <c r="T32" s="48">
        <f>IF(($E32      =0),0,(($P32      /$E32      )*100))</f>
        <v>100</v>
      </c>
      <c r="U32" s="50">
        <f>IF(($E32      =0),0,(($Q32      /$E32      )*100))</f>
        <v>99.999957455860454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4979000</v>
      </c>
      <c r="C33" s="95">
        <f>C32</f>
        <v>-278000</v>
      </c>
      <c r="D33" s="95"/>
      <c r="E33" s="95">
        <f>$B33      +$C33      +$D33</f>
        <v>4701000</v>
      </c>
      <c r="F33" s="96">
        <f t="shared" ref="F33:O33" si="17">F32</f>
        <v>4701000</v>
      </c>
      <c r="G33" s="97">
        <f t="shared" si="17"/>
        <v>4701000</v>
      </c>
      <c r="H33" s="96">
        <f t="shared" si="17"/>
        <v>128000</v>
      </c>
      <c r="I33" s="97">
        <f t="shared" si="17"/>
        <v>127812</v>
      </c>
      <c r="J33" s="96">
        <f t="shared" si="17"/>
        <v>2507000</v>
      </c>
      <c r="K33" s="97">
        <f t="shared" si="17"/>
        <v>2507890</v>
      </c>
      <c r="L33" s="96">
        <f t="shared" si="17"/>
        <v>914000</v>
      </c>
      <c r="M33" s="97">
        <f t="shared" si="17"/>
        <v>913322</v>
      </c>
      <c r="N33" s="96">
        <f t="shared" si="17"/>
        <v>1152000</v>
      </c>
      <c r="O33" s="97">
        <f t="shared" si="17"/>
        <v>1151974</v>
      </c>
      <c r="P33" s="96">
        <f>$H33      +$J33      +$L33      +$N33</f>
        <v>4701000</v>
      </c>
      <c r="Q33" s="97">
        <f>$I33      +$K33      +$M33      +$O33</f>
        <v>4700998</v>
      </c>
      <c r="R33" s="52">
        <f>IF(($L33      =0),0,((($N33      -$L33      )/$L33      )*100))</f>
        <v>26.039387308533918</v>
      </c>
      <c r="S33" s="53">
        <f>IF(($M33      =0),0,((($O33      -$M33      )/$M33      )*100))</f>
        <v>26.130105264079916</v>
      </c>
      <c r="T33" s="52">
        <f>IF($E33   =0,0,($P33   /$E33   )*100)</f>
        <v>100</v>
      </c>
      <c r="U33" s="54">
        <f>IF($E33   =0,0,($Q33   /$E33   )*100)</f>
        <v>99.999957455860454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7000000</v>
      </c>
      <c r="C35" s="92">
        <v>3500000</v>
      </c>
      <c r="D35" s="92"/>
      <c r="E35" s="92">
        <f t="shared" ref="E35:E40" si="18">$B35      +$C35      +$D35</f>
        <v>10500000</v>
      </c>
      <c r="F35" s="93">
        <v>10500000</v>
      </c>
      <c r="G35" s="94">
        <v>10500000</v>
      </c>
      <c r="H35" s="93"/>
      <c r="I35" s="94">
        <v>2574861</v>
      </c>
      <c r="J35" s="93">
        <v>6225000</v>
      </c>
      <c r="K35" s="94">
        <v>4005559</v>
      </c>
      <c r="L35" s="93">
        <v>569000</v>
      </c>
      <c r="M35" s="94">
        <v>571209</v>
      </c>
      <c r="N35" s="93">
        <v>928000</v>
      </c>
      <c r="O35" s="94">
        <v>5067244</v>
      </c>
      <c r="P35" s="93">
        <f t="shared" ref="P35:P40" si="19">$H35      +$J35      +$L35      +$N35</f>
        <v>7722000</v>
      </c>
      <c r="Q35" s="94">
        <f t="shared" ref="Q35:Q40" si="20">$I35      +$K35      +$M35      +$O35</f>
        <v>12218873</v>
      </c>
      <c r="R35" s="48">
        <f t="shared" ref="R35:R40" si="21">IF(($L35      =0),0,((($N35      -$L35      )/$L35      )*100))</f>
        <v>63.093145869947278</v>
      </c>
      <c r="S35" s="49">
        <f t="shared" ref="S35:S40" si="22">IF(($M35      =0),0,((($O35      -$M35      )/$M35      )*100))</f>
        <v>787.10857146858677</v>
      </c>
      <c r="T35" s="48">
        <f t="shared" ref="T35:T39" si="23">IF(($E35      =0),0,(($P35      /$E35      )*100))</f>
        <v>73.542857142857144</v>
      </c>
      <c r="U35" s="50">
        <f t="shared" ref="U35:U39" si="24">IF(($E35      =0),0,(($Q35      /$E35      )*100))</f>
        <v>116.37021904761905</v>
      </c>
      <c r="V35" s="93">
        <v>1774000</v>
      </c>
      <c r="W35" s="94">
        <v>1734000</v>
      </c>
    </row>
    <row r="36" spans="1:23" ht="12.95" customHeight="1" x14ac:dyDescent="0.2">
      <c r="A36" s="47" t="s">
        <v>60</v>
      </c>
      <c r="B36" s="92">
        <v>96172000</v>
      </c>
      <c r="C36" s="92">
        <v>-28072000</v>
      </c>
      <c r="D36" s="92"/>
      <c r="E36" s="92">
        <f t="shared" si="18"/>
        <v>68100000</v>
      </c>
      <c r="F36" s="93">
        <v>68100000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5000000</v>
      </c>
      <c r="H38" s="93"/>
      <c r="I38" s="94">
        <v>1944551</v>
      </c>
      <c r="J38" s="93">
        <v>3233000</v>
      </c>
      <c r="K38" s="94">
        <v>1289905</v>
      </c>
      <c r="L38" s="93"/>
      <c r="M38" s="94">
        <v>108256</v>
      </c>
      <c r="N38" s="93">
        <v>1684000</v>
      </c>
      <c r="O38" s="94">
        <v>1657289</v>
      </c>
      <c r="P38" s="93">
        <f t="shared" si="19"/>
        <v>4917000</v>
      </c>
      <c r="Q38" s="94">
        <f t="shared" si="20"/>
        <v>5000001</v>
      </c>
      <c r="R38" s="48">
        <f t="shared" si="21"/>
        <v>0</v>
      </c>
      <c r="S38" s="49">
        <f t="shared" si="22"/>
        <v>1430.8980564587644</v>
      </c>
      <c r="T38" s="48">
        <f t="shared" si="23"/>
        <v>98.34</v>
      </c>
      <c r="U38" s="50">
        <f t="shared" si="24"/>
        <v>100.00001999999999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108172000</v>
      </c>
      <c r="C40" s="95">
        <f>SUM(C35:C39)</f>
        <v>-24572000</v>
      </c>
      <c r="D40" s="95"/>
      <c r="E40" s="95">
        <f t="shared" si="18"/>
        <v>83600000</v>
      </c>
      <c r="F40" s="96">
        <f t="shared" ref="F40:O40" si="25">SUM(F35:F39)</f>
        <v>83600000</v>
      </c>
      <c r="G40" s="97">
        <f t="shared" si="25"/>
        <v>15500000</v>
      </c>
      <c r="H40" s="96">
        <f t="shared" si="25"/>
        <v>0</v>
      </c>
      <c r="I40" s="97">
        <f t="shared" si="25"/>
        <v>4519412</v>
      </c>
      <c r="J40" s="96">
        <f t="shared" si="25"/>
        <v>9458000</v>
      </c>
      <c r="K40" s="97">
        <f t="shared" si="25"/>
        <v>5295464</v>
      </c>
      <c r="L40" s="96">
        <f t="shared" si="25"/>
        <v>569000</v>
      </c>
      <c r="M40" s="97">
        <f t="shared" si="25"/>
        <v>679465</v>
      </c>
      <c r="N40" s="96">
        <f t="shared" si="25"/>
        <v>2612000</v>
      </c>
      <c r="O40" s="97">
        <f t="shared" si="25"/>
        <v>6724533</v>
      </c>
      <c r="P40" s="96">
        <f t="shared" si="19"/>
        <v>12639000</v>
      </c>
      <c r="Q40" s="97">
        <f t="shared" si="20"/>
        <v>17218874</v>
      </c>
      <c r="R40" s="52">
        <f t="shared" si="21"/>
        <v>359.05096660808437</v>
      </c>
      <c r="S40" s="53">
        <f t="shared" si="22"/>
        <v>889.68055749744281</v>
      </c>
      <c r="T40" s="52">
        <f>IF((+$E35+$E38) =0,0,(P40   /(+$E35+$E38) )*100)</f>
        <v>81.541935483870958</v>
      </c>
      <c r="U40" s="54">
        <f>IF((+$E35+$E38) =0,0,(Q40   /(+$E35+$E38) )*100)</f>
        <v>111.08950967741936</v>
      </c>
      <c r="V40" s="96">
        <f>SUM(V35:V39)</f>
        <v>1774000</v>
      </c>
      <c r="W40" s="97">
        <f>SUM(W35:W39)</f>
        <v>1734000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50000000</v>
      </c>
      <c r="C51" s="92">
        <v>3659000</v>
      </c>
      <c r="D51" s="92"/>
      <c r="E51" s="92">
        <f t="shared" si="26"/>
        <v>53659000</v>
      </c>
      <c r="F51" s="93">
        <v>53659000</v>
      </c>
      <c r="G51" s="94">
        <v>53659000</v>
      </c>
      <c r="H51" s="93">
        <v>4766000</v>
      </c>
      <c r="I51" s="94">
        <v>4657607</v>
      </c>
      <c r="J51" s="93">
        <v>20320000</v>
      </c>
      <c r="K51" s="94">
        <v>16006188</v>
      </c>
      <c r="L51" s="93">
        <v>5594000</v>
      </c>
      <c r="M51" s="94">
        <v>9907839</v>
      </c>
      <c r="N51" s="93">
        <v>8472000</v>
      </c>
      <c r="O51" s="94">
        <v>8580581</v>
      </c>
      <c r="P51" s="93">
        <f t="shared" si="27"/>
        <v>39152000</v>
      </c>
      <c r="Q51" s="94">
        <f t="shared" si="28"/>
        <v>39152215</v>
      </c>
      <c r="R51" s="48">
        <f t="shared" si="29"/>
        <v>51.447979978548439</v>
      </c>
      <c r="S51" s="49">
        <f t="shared" si="30"/>
        <v>-13.396039237214088</v>
      </c>
      <c r="T51" s="48">
        <f t="shared" si="31"/>
        <v>72.964460761475252</v>
      </c>
      <c r="U51" s="50">
        <f t="shared" si="32"/>
        <v>72.964861439833015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3659000</v>
      </c>
      <c r="D53" s="95"/>
      <c r="E53" s="95">
        <f t="shared" si="26"/>
        <v>53659000</v>
      </c>
      <c r="F53" s="96">
        <f t="shared" ref="F53:O53" si="33">SUM(F42:F52)</f>
        <v>53659000</v>
      </c>
      <c r="G53" s="97">
        <f t="shared" si="33"/>
        <v>53659000</v>
      </c>
      <c r="H53" s="96">
        <f t="shared" si="33"/>
        <v>4766000</v>
      </c>
      <c r="I53" s="97">
        <f t="shared" si="33"/>
        <v>4657607</v>
      </c>
      <c r="J53" s="96">
        <f t="shared" si="33"/>
        <v>20320000</v>
      </c>
      <c r="K53" s="97">
        <f t="shared" si="33"/>
        <v>16006188</v>
      </c>
      <c r="L53" s="96">
        <f t="shared" si="33"/>
        <v>5594000</v>
      </c>
      <c r="M53" s="97">
        <f t="shared" si="33"/>
        <v>9907839</v>
      </c>
      <c r="N53" s="96">
        <f t="shared" si="33"/>
        <v>8472000</v>
      </c>
      <c r="O53" s="97">
        <f t="shared" si="33"/>
        <v>8580581</v>
      </c>
      <c r="P53" s="96">
        <f t="shared" si="27"/>
        <v>39152000</v>
      </c>
      <c r="Q53" s="97">
        <f t="shared" si="28"/>
        <v>39152215</v>
      </c>
      <c r="R53" s="52">
        <f t="shared" si="29"/>
        <v>51.447979978548439</v>
      </c>
      <c r="S53" s="53">
        <f t="shared" si="30"/>
        <v>-13.396039237214088</v>
      </c>
      <c r="T53" s="52">
        <f>IF((+$E43+$E45+$E47+$E48+$E51) =0,0,(P53   /(+$E43+$E45+$E47+$E48+$E51) )*100)</f>
        <v>72.964460761475252</v>
      </c>
      <c r="U53" s="54">
        <f>IF((+$E43+$E45+$E47+$E48+$E51) =0,0,(Q53   /(+$E43+$E45+$E47+$E48+$E51) )*100)</f>
        <v>72.964861439833015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200707000</v>
      </c>
      <c r="C67" s="104">
        <f>SUM(C9:C14,C17:C23,C26:C29,C32,C35:C39,C42:C52,C55:C58,C61:C65)</f>
        <v>-3804000</v>
      </c>
      <c r="D67" s="104"/>
      <c r="E67" s="104">
        <f t="shared" si="35"/>
        <v>196903000</v>
      </c>
      <c r="F67" s="105">
        <f t="shared" ref="F67:O67" si="43">SUM(F9:F14,F17:F23,F26:F29,F32,F35:F39,F42:F52,F55:F58,F61:F65)</f>
        <v>196903000</v>
      </c>
      <c r="G67" s="106">
        <f t="shared" si="43"/>
        <v>128510000</v>
      </c>
      <c r="H67" s="105">
        <f t="shared" si="43"/>
        <v>7544000</v>
      </c>
      <c r="I67" s="106">
        <f t="shared" si="43"/>
        <v>9717930</v>
      </c>
      <c r="J67" s="105">
        <f t="shared" si="43"/>
        <v>32626000</v>
      </c>
      <c r="K67" s="106">
        <f t="shared" si="43"/>
        <v>24226904</v>
      </c>
      <c r="L67" s="105">
        <f t="shared" si="43"/>
        <v>8867000</v>
      </c>
      <c r="M67" s="106">
        <f t="shared" si="43"/>
        <v>15723707</v>
      </c>
      <c r="N67" s="105">
        <f t="shared" si="43"/>
        <v>16525000</v>
      </c>
      <c r="O67" s="106">
        <f t="shared" si="43"/>
        <v>34348493</v>
      </c>
      <c r="P67" s="105">
        <f t="shared" si="36"/>
        <v>65562000</v>
      </c>
      <c r="Q67" s="106">
        <f t="shared" si="37"/>
        <v>84017034</v>
      </c>
      <c r="R67" s="61">
        <f t="shared" si="38"/>
        <v>86.365174241569861</v>
      </c>
      <c r="S67" s="62">
        <f t="shared" si="39"/>
        <v>118.45035016233767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51.01704147537157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65.377818068632791</v>
      </c>
      <c r="V67" s="105">
        <f>SUM(V9:V14,V17:V23,V26:V29,V32,V35:V39,V42:V52,V55:V58,V61:V65)</f>
        <v>1774000</v>
      </c>
      <c r="W67" s="106">
        <f>SUM(W9:W14,W17:W23,W26:W29,W32,W35:W39,W42:W52,W55:W58,W61:W65)</f>
        <v>1734000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245759000</v>
      </c>
      <c r="C69" s="92">
        <v>-16437000</v>
      </c>
      <c r="D69" s="92"/>
      <c r="E69" s="92">
        <f>$B69      +$C69      +$D69</f>
        <v>229322000</v>
      </c>
      <c r="F69" s="93">
        <v>229322000</v>
      </c>
      <c r="G69" s="94">
        <v>229322000</v>
      </c>
      <c r="H69" s="93">
        <v>52899000</v>
      </c>
      <c r="I69" s="94">
        <v>63197256</v>
      </c>
      <c r="J69" s="93">
        <v>77348000</v>
      </c>
      <c r="K69" s="94">
        <v>89577086</v>
      </c>
      <c r="L69" s="93">
        <v>23596000</v>
      </c>
      <c r="M69" s="94">
        <v>7554107</v>
      </c>
      <c r="N69" s="93">
        <v>58135000</v>
      </c>
      <c r="O69" s="94">
        <v>17842373</v>
      </c>
      <c r="P69" s="93">
        <f>$H69      +$J69      +$L69      +$N69</f>
        <v>211978000</v>
      </c>
      <c r="Q69" s="94">
        <f>$I69      +$K69      +$M69      +$O69</f>
        <v>178170822</v>
      </c>
      <c r="R69" s="48">
        <f>IF(($L69      =0),0,((($N69      -$L69      )/$L69      )*100))</f>
        <v>146.37650449228684</v>
      </c>
      <c r="S69" s="49">
        <f>IF(($M69      =0),0,((($O69      -$M69      )/$M69      )*100))</f>
        <v>136.19433772913197</v>
      </c>
      <c r="T69" s="48">
        <f>IF(($E69      =0),0,(($P69      /$E69      )*100))</f>
        <v>92.436835541291288</v>
      </c>
      <c r="U69" s="50">
        <f>IF(($E69      =0),0,(($Q69      /$E69      )*100))</f>
        <v>77.694604965943086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245759000</v>
      </c>
      <c r="C71" s="101">
        <f>SUM(C69:C70)</f>
        <v>-16437000</v>
      </c>
      <c r="D71" s="101"/>
      <c r="E71" s="101">
        <f>$B71      +$C71      +$D71</f>
        <v>229322000</v>
      </c>
      <c r="F71" s="102">
        <f t="shared" ref="F71:O71" si="44">SUM(F69:F70)</f>
        <v>229322000</v>
      </c>
      <c r="G71" s="103">
        <f t="shared" si="44"/>
        <v>229322000</v>
      </c>
      <c r="H71" s="102">
        <f t="shared" si="44"/>
        <v>52899000</v>
      </c>
      <c r="I71" s="103">
        <f t="shared" si="44"/>
        <v>63197256</v>
      </c>
      <c r="J71" s="102">
        <f t="shared" si="44"/>
        <v>77348000</v>
      </c>
      <c r="K71" s="103">
        <f t="shared" si="44"/>
        <v>89577086</v>
      </c>
      <c r="L71" s="102">
        <f t="shared" si="44"/>
        <v>23596000</v>
      </c>
      <c r="M71" s="103">
        <f t="shared" si="44"/>
        <v>7554107</v>
      </c>
      <c r="N71" s="102">
        <f t="shared" si="44"/>
        <v>58135000</v>
      </c>
      <c r="O71" s="103">
        <f t="shared" si="44"/>
        <v>17842373</v>
      </c>
      <c r="P71" s="102">
        <f>$H71      +$J71      +$L71      +$N71</f>
        <v>211978000</v>
      </c>
      <c r="Q71" s="103">
        <f>$I71      +$K71      +$M71      +$O71</f>
        <v>178170822</v>
      </c>
      <c r="R71" s="57">
        <f>IF(($L71      =0),0,((($N71      -$L71      )/$L71      )*100))</f>
        <v>146.37650449228684</v>
      </c>
      <c r="S71" s="58">
        <f>IF(($M71      =0),0,((($O71      -$M71      )/$M71      )*100))</f>
        <v>136.19433772913197</v>
      </c>
      <c r="T71" s="57">
        <f>IF(($E69      =0),0,(($P69      /$E69      )*100))</f>
        <v>92.436835541291288</v>
      </c>
      <c r="U71" s="59">
        <f>IF($E69   =0,0,($Q69   /$E69 )*100)</f>
        <v>77.694604965943086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245759000</v>
      </c>
      <c r="C72" s="104">
        <f>SUM(C69:C70)</f>
        <v>-16437000</v>
      </c>
      <c r="D72" s="104"/>
      <c r="E72" s="104">
        <f>$B72      +$C72      +$D72</f>
        <v>229322000</v>
      </c>
      <c r="F72" s="105">
        <f t="shared" ref="F72:O72" si="45">SUM(F69:F70)</f>
        <v>229322000</v>
      </c>
      <c r="G72" s="106">
        <f t="shared" si="45"/>
        <v>229322000</v>
      </c>
      <c r="H72" s="105">
        <f t="shared" si="45"/>
        <v>52899000</v>
      </c>
      <c r="I72" s="106">
        <f t="shared" si="45"/>
        <v>63197256</v>
      </c>
      <c r="J72" s="105">
        <f t="shared" si="45"/>
        <v>77348000</v>
      </c>
      <c r="K72" s="106">
        <f t="shared" si="45"/>
        <v>89577086</v>
      </c>
      <c r="L72" s="105">
        <f t="shared" si="45"/>
        <v>23596000</v>
      </c>
      <c r="M72" s="106">
        <f t="shared" si="45"/>
        <v>7554107</v>
      </c>
      <c r="N72" s="105">
        <f t="shared" si="45"/>
        <v>58135000</v>
      </c>
      <c r="O72" s="106">
        <f t="shared" si="45"/>
        <v>17842373</v>
      </c>
      <c r="P72" s="105">
        <f>$H72      +$J72      +$L72      +$N72</f>
        <v>211978000</v>
      </c>
      <c r="Q72" s="106">
        <f>$I72      +$K72      +$M72      +$O72</f>
        <v>178170822</v>
      </c>
      <c r="R72" s="61">
        <f>IF(($L72      =0),0,((($N72      -$L72      )/$L72      )*100))</f>
        <v>146.37650449228684</v>
      </c>
      <c r="S72" s="62">
        <f>IF(($M72      =0),0,((($O72      -$M72      )/$M72      )*100))</f>
        <v>136.19433772913197</v>
      </c>
      <c r="T72" s="61">
        <f>IF(($E69      =0),0,(($P69      /$E69      )*100))</f>
        <v>92.436835541291288</v>
      </c>
      <c r="U72" s="65">
        <f>IF($E69   =0,0,($Q69   /$E69 )*100)</f>
        <v>77.694604965943086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446466000</v>
      </c>
      <c r="C73" s="104">
        <f>SUM(C9:C14,C17:C23,C26:C29,C32,C35:C39,C42:C52,C55:C58,C61:C65,C69:C70)</f>
        <v>-20241000</v>
      </c>
      <c r="D73" s="104"/>
      <c r="E73" s="104">
        <f>$B73      +$C73      +$D73</f>
        <v>426225000</v>
      </c>
      <c r="F73" s="105">
        <f t="shared" ref="F73:O73" si="46">SUM(F9:F14,F17:F23,F26:F29,F32,F35:F39,F42:F52,F55:F58,F61:F65,F69:F70)</f>
        <v>426225000</v>
      </c>
      <c r="G73" s="106">
        <f t="shared" si="46"/>
        <v>357832000</v>
      </c>
      <c r="H73" s="105">
        <f t="shared" si="46"/>
        <v>60443000</v>
      </c>
      <c r="I73" s="106">
        <f t="shared" si="46"/>
        <v>72915186</v>
      </c>
      <c r="J73" s="105">
        <f t="shared" si="46"/>
        <v>109974000</v>
      </c>
      <c r="K73" s="106">
        <f t="shared" si="46"/>
        <v>113803990</v>
      </c>
      <c r="L73" s="105">
        <f t="shared" si="46"/>
        <v>32463000</v>
      </c>
      <c r="M73" s="106">
        <f t="shared" si="46"/>
        <v>23277814</v>
      </c>
      <c r="N73" s="105">
        <f t="shared" si="46"/>
        <v>74660000</v>
      </c>
      <c r="O73" s="106">
        <f t="shared" si="46"/>
        <v>52190866</v>
      </c>
      <c r="P73" s="105">
        <f>$H73      +$J73      +$L73      +$N73</f>
        <v>277540000</v>
      </c>
      <c r="Q73" s="106">
        <f>$I73      +$K73      +$M73      +$O73</f>
        <v>262187856</v>
      </c>
      <c r="R73" s="61">
        <f>IF(($L73      =0),0,((($N73      -$L73      )/$L73      )*100))</f>
        <v>129.98490589286266</v>
      </c>
      <c r="S73" s="62">
        <f>IF(($M73      =0),0,((($O73      -$M73      )/$M73      )*100))</f>
        <v>124.20862199517532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77.561537257707528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73.271215542489216</v>
      </c>
      <c r="V73" s="105">
        <f>SUM(V9:V14,V17:V23,V26:V29,V32,V35:V39,V42:V52,V55:V58,V61:V65,V69:V70)</f>
        <v>1774000</v>
      </c>
      <c r="W73" s="106">
        <f>SUM(W9:W14,W17:W23,W26:W29,W32,W35:W39,W42:W52,W55:W58,W61:W65,W69:W70)</f>
        <v>1734000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vQFCJ1anmeLXn8PS4I9Eyft4Dz7m9y4Y7hj3oIs7IFMDKGtnNVQbE7bbcOTFmtjYhj1gC1Ec07af/cslJSRRVQ==" saltValue="8FMU1vCS6WdxAYTB24gzr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451000</v>
      </c>
      <c r="I10" s="94">
        <v>-2256485</v>
      </c>
      <c r="J10" s="93">
        <v>1757000</v>
      </c>
      <c r="K10" s="94">
        <v>1757275</v>
      </c>
      <c r="L10" s="93">
        <v>791000</v>
      </c>
      <c r="M10" s="94">
        <v>3499210</v>
      </c>
      <c r="N10" s="93"/>
      <c r="O10" s="94"/>
      <c r="P10" s="93">
        <f t="shared" ref="P10:P15" si="1">$H10      +$J10      +$L10      +$N10</f>
        <v>2999000</v>
      </c>
      <c r="Q10" s="94">
        <f t="shared" ref="Q10:Q15" si="2">$I10      +$K10      +$M10      +$O10</f>
        <v>3000000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-100</v>
      </c>
      <c r="T10" s="48">
        <f t="shared" ref="T10:T14" si="5">IF(($E10      =0),0,(($P10      /$E10      )*100))</f>
        <v>99.966666666666669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451000</v>
      </c>
      <c r="I15" s="97">
        <f t="shared" si="7"/>
        <v>-2256485</v>
      </c>
      <c r="J15" s="96">
        <f t="shared" si="7"/>
        <v>1757000</v>
      </c>
      <c r="K15" s="97">
        <f t="shared" si="7"/>
        <v>1757275</v>
      </c>
      <c r="L15" s="96">
        <f t="shared" si="7"/>
        <v>791000</v>
      </c>
      <c r="M15" s="97">
        <f t="shared" si="7"/>
        <v>3499210</v>
      </c>
      <c r="N15" s="96">
        <f t="shared" si="7"/>
        <v>0</v>
      </c>
      <c r="O15" s="97">
        <f t="shared" si="7"/>
        <v>0</v>
      </c>
      <c r="P15" s="96">
        <f t="shared" si="1"/>
        <v>2999000</v>
      </c>
      <c r="Q15" s="97">
        <f t="shared" si="2"/>
        <v>3000000</v>
      </c>
      <c r="R15" s="52">
        <f t="shared" si="3"/>
        <v>-100</v>
      </c>
      <c r="S15" s="53">
        <f t="shared" si="4"/>
        <v>-100</v>
      </c>
      <c r="T15" s="52">
        <f>IF((SUM($E9:$E13))=0,0,(P15/(SUM($E9:$E13))*100))</f>
        <v>99.966666666666669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1456000</v>
      </c>
      <c r="C32" s="92"/>
      <c r="D32" s="92"/>
      <c r="E32" s="92">
        <f>$B32      +$C32      +$D32</f>
        <v>1456000</v>
      </c>
      <c r="F32" s="93">
        <v>1456000</v>
      </c>
      <c r="G32" s="94">
        <v>1456000</v>
      </c>
      <c r="H32" s="93">
        <v>1019000</v>
      </c>
      <c r="I32" s="94"/>
      <c r="J32" s="93"/>
      <c r="K32" s="94"/>
      <c r="L32" s="93"/>
      <c r="M32" s="94"/>
      <c r="N32" s="93"/>
      <c r="O32" s="94">
        <v>1456000</v>
      </c>
      <c r="P32" s="93">
        <f>$H32      +$J32      +$L32      +$N32</f>
        <v>1019000</v>
      </c>
      <c r="Q32" s="94">
        <f>$I32      +$K32      +$M32      +$O32</f>
        <v>1456000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69.986263736263737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1456000</v>
      </c>
      <c r="C33" s="95">
        <f>C32</f>
        <v>0</v>
      </c>
      <c r="D33" s="95"/>
      <c r="E33" s="95">
        <f>$B33      +$C33      +$D33</f>
        <v>1456000</v>
      </c>
      <c r="F33" s="96">
        <f t="shared" ref="F33:O33" si="17">F32</f>
        <v>1456000</v>
      </c>
      <c r="G33" s="97">
        <f t="shared" si="17"/>
        <v>1456000</v>
      </c>
      <c r="H33" s="96">
        <f t="shared" si="17"/>
        <v>1019000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1456000</v>
      </c>
      <c r="P33" s="96">
        <f>$H33      +$J33      +$L33      +$N33</f>
        <v>1019000</v>
      </c>
      <c r="Q33" s="97">
        <f>$I33      +$K33      +$M33      +$O33</f>
        <v>1456000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69.986263736263737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22555000</v>
      </c>
      <c r="C35" s="92">
        <v>7500000</v>
      </c>
      <c r="D35" s="92"/>
      <c r="E35" s="92">
        <f t="shared" ref="E35:E40" si="18">$B35      +$C35      +$D35</f>
        <v>30055000</v>
      </c>
      <c r="F35" s="93">
        <v>30055000</v>
      </c>
      <c r="G35" s="94">
        <v>30055000</v>
      </c>
      <c r="H35" s="93">
        <v>20401000</v>
      </c>
      <c r="I35" s="94">
        <v>17892335</v>
      </c>
      <c r="J35" s="93">
        <v>1092000</v>
      </c>
      <c r="K35" s="94">
        <v>1852407</v>
      </c>
      <c r="L35" s="93"/>
      <c r="M35" s="94">
        <v>1024255</v>
      </c>
      <c r="N35" s="93"/>
      <c r="O35" s="94">
        <v>29754651</v>
      </c>
      <c r="P35" s="93">
        <f t="shared" ref="P35:P40" si="19">$H35      +$J35      +$L35      +$N35</f>
        <v>21493000</v>
      </c>
      <c r="Q35" s="94">
        <f t="shared" ref="Q35:Q40" si="20">$I35      +$K35      +$M35      +$O35</f>
        <v>50523648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2805.0042225812908</v>
      </c>
      <c r="T35" s="48">
        <f t="shared" ref="T35:T39" si="23">IF(($E35      =0),0,(($P35      /$E35      )*100))</f>
        <v>71.512227582764936</v>
      </c>
      <c r="U35" s="50">
        <f t="shared" ref="U35:U39" si="24">IF(($E35      =0),0,(($Q35      /$E35      )*100))</f>
        <v>168.10396938945266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476000</v>
      </c>
      <c r="C36" s="92">
        <v>-476000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23031000</v>
      </c>
      <c r="C40" s="95">
        <f>SUM(C35:C39)</f>
        <v>7024000</v>
      </c>
      <c r="D40" s="95"/>
      <c r="E40" s="95">
        <f t="shared" si="18"/>
        <v>30055000</v>
      </c>
      <c r="F40" s="96">
        <f t="shared" ref="F40:O40" si="25">SUM(F35:F39)</f>
        <v>30055000</v>
      </c>
      <c r="G40" s="97">
        <f t="shared" si="25"/>
        <v>30055000</v>
      </c>
      <c r="H40" s="96">
        <f t="shared" si="25"/>
        <v>20401000</v>
      </c>
      <c r="I40" s="97">
        <f t="shared" si="25"/>
        <v>17892335</v>
      </c>
      <c r="J40" s="96">
        <f t="shared" si="25"/>
        <v>1092000</v>
      </c>
      <c r="K40" s="97">
        <f t="shared" si="25"/>
        <v>1852407</v>
      </c>
      <c r="L40" s="96">
        <f t="shared" si="25"/>
        <v>0</v>
      </c>
      <c r="M40" s="97">
        <f t="shared" si="25"/>
        <v>1024255</v>
      </c>
      <c r="N40" s="96">
        <f t="shared" si="25"/>
        <v>0</v>
      </c>
      <c r="O40" s="97">
        <f t="shared" si="25"/>
        <v>29754651</v>
      </c>
      <c r="P40" s="96">
        <f t="shared" si="19"/>
        <v>21493000</v>
      </c>
      <c r="Q40" s="97">
        <f t="shared" si="20"/>
        <v>50523648</v>
      </c>
      <c r="R40" s="52">
        <f t="shared" si="21"/>
        <v>0</v>
      </c>
      <c r="S40" s="53">
        <f t="shared" si="22"/>
        <v>2805.0042225812908</v>
      </c>
      <c r="T40" s="52">
        <f>IF((+$E35+$E38) =0,0,(P40   /(+$E35+$E38) )*100)</f>
        <v>71.512227582764936</v>
      </c>
      <c r="U40" s="54">
        <f>IF((+$E35+$E38) =0,0,(Q40   /(+$E35+$E38) )*100)</f>
        <v>168.10396938945266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27487000</v>
      </c>
      <c r="C67" s="104">
        <f>SUM(C9:C14,C17:C23,C26:C29,C32,C35:C39,C42:C52,C55:C58,C61:C65)</f>
        <v>7024000</v>
      </c>
      <c r="D67" s="104"/>
      <c r="E67" s="104">
        <f t="shared" si="35"/>
        <v>34511000</v>
      </c>
      <c r="F67" s="105">
        <f t="shared" ref="F67:O67" si="43">SUM(F9:F14,F17:F23,F26:F29,F32,F35:F39,F42:F52,F55:F58,F61:F65)</f>
        <v>34511000</v>
      </c>
      <c r="G67" s="106">
        <f t="shared" si="43"/>
        <v>34511000</v>
      </c>
      <c r="H67" s="105">
        <f t="shared" si="43"/>
        <v>21871000</v>
      </c>
      <c r="I67" s="106">
        <f t="shared" si="43"/>
        <v>15635850</v>
      </c>
      <c r="J67" s="105">
        <f t="shared" si="43"/>
        <v>2849000</v>
      </c>
      <c r="K67" s="106">
        <f t="shared" si="43"/>
        <v>3609682</v>
      </c>
      <c r="L67" s="105">
        <f t="shared" si="43"/>
        <v>791000</v>
      </c>
      <c r="M67" s="106">
        <f t="shared" si="43"/>
        <v>4523465</v>
      </c>
      <c r="N67" s="105">
        <f t="shared" si="43"/>
        <v>0</v>
      </c>
      <c r="O67" s="106">
        <f t="shared" si="43"/>
        <v>31210651</v>
      </c>
      <c r="P67" s="105">
        <f t="shared" si="36"/>
        <v>25511000</v>
      </c>
      <c r="Q67" s="106">
        <f t="shared" si="37"/>
        <v>54979648</v>
      </c>
      <c r="R67" s="61">
        <f t="shared" si="38"/>
        <v>-100</v>
      </c>
      <c r="S67" s="62">
        <f t="shared" si="39"/>
        <v>589.97220051442866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73.921358407464282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159.31050389730811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18392000</v>
      </c>
      <c r="C69" s="92">
        <v>-1230000</v>
      </c>
      <c r="D69" s="92"/>
      <c r="E69" s="92">
        <f>$B69      +$C69      +$D69</f>
        <v>17162000</v>
      </c>
      <c r="F69" s="93">
        <v>17162000</v>
      </c>
      <c r="G69" s="94">
        <v>17162000</v>
      </c>
      <c r="H69" s="93">
        <v>2043000</v>
      </c>
      <c r="I69" s="94">
        <v>4441518</v>
      </c>
      <c r="J69" s="93">
        <v>6330000</v>
      </c>
      <c r="K69" s="94">
        <v>4214845</v>
      </c>
      <c r="L69" s="93">
        <v>2858000</v>
      </c>
      <c r="M69" s="94">
        <v>5442182</v>
      </c>
      <c r="N69" s="93">
        <v>5931000</v>
      </c>
      <c r="O69" s="94">
        <v>3063453</v>
      </c>
      <c r="P69" s="93">
        <f>$H69      +$J69      +$L69      +$N69</f>
        <v>17162000</v>
      </c>
      <c r="Q69" s="94">
        <f>$I69      +$K69      +$M69      +$O69</f>
        <v>17161998</v>
      </c>
      <c r="R69" s="48">
        <f>IF(($L69      =0),0,((($N69      -$L69      )/$L69      )*100))</f>
        <v>107.52274317704689</v>
      </c>
      <c r="S69" s="49">
        <f>IF(($M69      =0),0,((($O69      -$M69      )/$M69      )*100))</f>
        <v>-43.709104179169309</v>
      </c>
      <c r="T69" s="48">
        <f>IF(($E69      =0),0,(($P69      /$E69      )*100))</f>
        <v>100</v>
      </c>
      <c r="U69" s="50">
        <f>IF(($E69      =0),0,(($Q69      /$E69      )*100))</f>
        <v>99.999988346346584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18392000</v>
      </c>
      <c r="C71" s="101">
        <f>SUM(C69:C70)</f>
        <v>-1230000</v>
      </c>
      <c r="D71" s="101"/>
      <c r="E71" s="101">
        <f>$B71      +$C71      +$D71</f>
        <v>17162000</v>
      </c>
      <c r="F71" s="102">
        <f t="shared" ref="F71:O71" si="44">SUM(F69:F70)</f>
        <v>17162000</v>
      </c>
      <c r="G71" s="103">
        <f t="shared" si="44"/>
        <v>17162000</v>
      </c>
      <c r="H71" s="102">
        <f t="shared" si="44"/>
        <v>2043000</v>
      </c>
      <c r="I71" s="103">
        <f t="shared" si="44"/>
        <v>4441518</v>
      </c>
      <c r="J71" s="102">
        <f t="shared" si="44"/>
        <v>6330000</v>
      </c>
      <c r="K71" s="103">
        <f t="shared" si="44"/>
        <v>4214845</v>
      </c>
      <c r="L71" s="102">
        <f t="shared" si="44"/>
        <v>2858000</v>
      </c>
      <c r="M71" s="103">
        <f t="shared" si="44"/>
        <v>5442182</v>
      </c>
      <c r="N71" s="102">
        <f t="shared" si="44"/>
        <v>5931000</v>
      </c>
      <c r="O71" s="103">
        <f t="shared" si="44"/>
        <v>3063453</v>
      </c>
      <c r="P71" s="102">
        <f>$H71      +$J71      +$L71      +$N71</f>
        <v>17162000</v>
      </c>
      <c r="Q71" s="103">
        <f>$I71      +$K71      +$M71      +$O71</f>
        <v>17161998</v>
      </c>
      <c r="R71" s="57">
        <f>IF(($L71      =0),0,((($N71      -$L71      )/$L71      )*100))</f>
        <v>107.52274317704689</v>
      </c>
      <c r="S71" s="58">
        <f>IF(($M71      =0),0,((($O71      -$M71      )/$M71      )*100))</f>
        <v>-43.709104179169309</v>
      </c>
      <c r="T71" s="57">
        <f>IF(($E69      =0),0,(($P69      /$E69      )*100))</f>
        <v>100</v>
      </c>
      <c r="U71" s="59">
        <f>IF($E69   =0,0,($Q69   /$E69 )*100)</f>
        <v>99.999988346346584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18392000</v>
      </c>
      <c r="C72" s="104">
        <f>SUM(C69:C70)</f>
        <v>-1230000</v>
      </c>
      <c r="D72" s="104"/>
      <c r="E72" s="104">
        <f>$B72      +$C72      +$D72</f>
        <v>17162000</v>
      </c>
      <c r="F72" s="105">
        <f t="shared" ref="F72:O72" si="45">SUM(F69:F70)</f>
        <v>17162000</v>
      </c>
      <c r="G72" s="106">
        <f t="shared" si="45"/>
        <v>17162000</v>
      </c>
      <c r="H72" s="105">
        <f t="shared" si="45"/>
        <v>2043000</v>
      </c>
      <c r="I72" s="106">
        <f t="shared" si="45"/>
        <v>4441518</v>
      </c>
      <c r="J72" s="105">
        <f t="shared" si="45"/>
        <v>6330000</v>
      </c>
      <c r="K72" s="106">
        <f t="shared" si="45"/>
        <v>4214845</v>
      </c>
      <c r="L72" s="105">
        <f t="shared" si="45"/>
        <v>2858000</v>
      </c>
      <c r="M72" s="106">
        <f t="shared" si="45"/>
        <v>5442182</v>
      </c>
      <c r="N72" s="105">
        <f t="shared" si="45"/>
        <v>5931000</v>
      </c>
      <c r="O72" s="106">
        <f t="shared" si="45"/>
        <v>3063453</v>
      </c>
      <c r="P72" s="105">
        <f>$H72      +$J72      +$L72      +$N72</f>
        <v>17162000</v>
      </c>
      <c r="Q72" s="106">
        <f>$I72      +$K72      +$M72      +$O72</f>
        <v>17161998</v>
      </c>
      <c r="R72" s="61">
        <f>IF(($L72      =0),0,((($N72      -$L72      )/$L72      )*100))</f>
        <v>107.52274317704689</v>
      </c>
      <c r="S72" s="62">
        <f>IF(($M72      =0),0,((($O72      -$M72      )/$M72      )*100))</f>
        <v>-43.709104179169309</v>
      </c>
      <c r="T72" s="61">
        <f>IF(($E69      =0),0,(($P69      /$E69      )*100))</f>
        <v>100</v>
      </c>
      <c r="U72" s="65">
        <f>IF($E69   =0,0,($Q69   /$E69 )*100)</f>
        <v>99.999988346346584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45879000</v>
      </c>
      <c r="C73" s="104">
        <f>SUM(C9:C14,C17:C23,C26:C29,C32,C35:C39,C42:C52,C55:C58,C61:C65,C69:C70)</f>
        <v>5794000</v>
      </c>
      <c r="D73" s="104"/>
      <c r="E73" s="104">
        <f>$B73      +$C73      +$D73</f>
        <v>51673000</v>
      </c>
      <c r="F73" s="105">
        <f t="shared" ref="F73:O73" si="46">SUM(F9:F14,F17:F23,F26:F29,F32,F35:F39,F42:F52,F55:F58,F61:F65,F69:F70)</f>
        <v>51673000</v>
      </c>
      <c r="G73" s="106">
        <f t="shared" si="46"/>
        <v>51673000</v>
      </c>
      <c r="H73" s="105">
        <f t="shared" si="46"/>
        <v>23914000</v>
      </c>
      <c r="I73" s="106">
        <f t="shared" si="46"/>
        <v>20077368</v>
      </c>
      <c r="J73" s="105">
        <f t="shared" si="46"/>
        <v>9179000</v>
      </c>
      <c r="K73" s="106">
        <f t="shared" si="46"/>
        <v>7824527</v>
      </c>
      <c r="L73" s="105">
        <f t="shared" si="46"/>
        <v>3649000</v>
      </c>
      <c r="M73" s="106">
        <f t="shared" si="46"/>
        <v>9965647</v>
      </c>
      <c r="N73" s="105">
        <f t="shared" si="46"/>
        <v>5931000</v>
      </c>
      <c r="O73" s="106">
        <f t="shared" si="46"/>
        <v>34274104</v>
      </c>
      <c r="P73" s="105">
        <f>$H73      +$J73      +$L73      +$N73</f>
        <v>42673000</v>
      </c>
      <c r="Q73" s="106">
        <f>$I73      +$K73      +$M73      +$O73</f>
        <v>72141646</v>
      </c>
      <c r="R73" s="61">
        <f>IF(($L73      =0),0,((($N73      -$L73      )/$L73      )*100))</f>
        <v>62.537681556590854</v>
      </c>
      <c r="S73" s="62">
        <f>IF(($M73      =0),0,((($O73      -$M73      )/$M73      )*100))</f>
        <v>243.92251702272816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82.582780175333355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139.61187854392043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f62Zv3vUJtWirHURyzbkMexYlTVu1k/T/5NCY2FpgCjXwgKEPdO5vXEmgIFfTMjxYLw24vMzaxT254oA97qgLw==" saltValue="9Wnsp7NyxL5v26yBx/AoE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673000</v>
      </c>
      <c r="I10" s="94">
        <v>818989</v>
      </c>
      <c r="J10" s="93">
        <v>228000</v>
      </c>
      <c r="K10" s="94">
        <v>119975</v>
      </c>
      <c r="L10" s="93">
        <v>673000</v>
      </c>
      <c r="M10" s="94">
        <v>708460</v>
      </c>
      <c r="N10" s="93">
        <v>131000</v>
      </c>
      <c r="O10" s="94">
        <v>302577</v>
      </c>
      <c r="P10" s="93">
        <f t="shared" ref="P10:P15" si="1">$H10      +$J10      +$L10      +$N10</f>
        <v>1705000</v>
      </c>
      <c r="Q10" s="94">
        <f t="shared" ref="Q10:Q15" si="2">$I10      +$K10      +$M10      +$O10</f>
        <v>1950001</v>
      </c>
      <c r="R10" s="48">
        <f t="shared" ref="R10:R15" si="3">IF(($L10      =0),0,((($N10      -$L10      )/$L10      )*100))</f>
        <v>-80.534918276374441</v>
      </c>
      <c r="S10" s="49">
        <f t="shared" ref="S10:S15" si="4">IF(($M10      =0),0,((($O10      -$M10      )/$M10      )*100))</f>
        <v>-57.290884453603589</v>
      </c>
      <c r="T10" s="48">
        <f t="shared" ref="T10:T14" si="5">IF(($E10      =0),0,(($P10      /$E10      )*100))</f>
        <v>87.435897435897431</v>
      </c>
      <c r="U10" s="50">
        <f t="shared" ref="U10:U14" si="6">IF(($E10      =0),0,(($Q10      /$E10      )*100))</f>
        <v>100.00005128205127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673000</v>
      </c>
      <c r="I15" s="97">
        <f t="shared" si="7"/>
        <v>818989</v>
      </c>
      <c r="J15" s="96">
        <f t="shared" si="7"/>
        <v>228000</v>
      </c>
      <c r="K15" s="97">
        <f t="shared" si="7"/>
        <v>119975</v>
      </c>
      <c r="L15" s="96">
        <f t="shared" si="7"/>
        <v>673000</v>
      </c>
      <c r="M15" s="97">
        <f t="shared" si="7"/>
        <v>708460</v>
      </c>
      <c r="N15" s="96">
        <f t="shared" si="7"/>
        <v>131000</v>
      </c>
      <c r="O15" s="97">
        <f t="shared" si="7"/>
        <v>302577</v>
      </c>
      <c r="P15" s="96">
        <f t="shared" si="1"/>
        <v>1705000</v>
      </c>
      <c r="Q15" s="97">
        <f t="shared" si="2"/>
        <v>1950001</v>
      </c>
      <c r="R15" s="52">
        <f t="shared" si="3"/>
        <v>-80.534918276374441</v>
      </c>
      <c r="S15" s="53">
        <f t="shared" si="4"/>
        <v>-57.290884453603589</v>
      </c>
      <c r="T15" s="52">
        <f>IF((SUM($E9:$E13))=0,0,(P15/(SUM($E9:$E13))*100))</f>
        <v>87.435897435897431</v>
      </c>
      <c r="U15" s="54">
        <f>IF((SUM($E9:$E13))=0,0,(Q15/(SUM($E9:$E13))*100))</f>
        <v>100.00005128205127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1125000</v>
      </c>
      <c r="C32" s="92"/>
      <c r="D32" s="92"/>
      <c r="E32" s="92">
        <f>$B32      +$C32      +$D32</f>
        <v>1125000</v>
      </c>
      <c r="F32" s="93">
        <v>1125000</v>
      </c>
      <c r="G32" s="94">
        <v>1125000</v>
      </c>
      <c r="H32" s="93">
        <v>325000</v>
      </c>
      <c r="I32" s="94">
        <v>324743</v>
      </c>
      <c r="J32" s="93">
        <v>462000</v>
      </c>
      <c r="K32" s="94">
        <v>656648</v>
      </c>
      <c r="L32" s="93">
        <v>143000</v>
      </c>
      <c r="M32" s="94">
        <v>143862</v>
      </c>
      <c r="N32" s="93"/>
      <c r="O32" s="94">
        <v>-252</v>
      </c>
      <c r="P32" s="93">
        <f>$H32      +$J32      +$L32      +$N32</f>
        <v>930000</v>
      </c>
      <c r="Q32" s="94">
        <f>$I32      +$K32      +$M32      +$O32</f>
        <v>1125001</v>
      </c>
      <c r="R32" s="48">
        <f>IF(($L32      =0),0,((($N32      -$L32      )/$L32      )*100))</f>
        <v>-100</v>
      </c>
      <c r="S32" s="49">
        <f>IF(($M32      =0),0,((($O32      -$M32      )/$M32      )*100))</f>
        <v>-100.175167869208</v>
      </c>
      <c r="T32" s="48">
        <f>IF(($E32      =0),0,(($P32      /$E32      )*100))</f>
        <v>82.666666666666671</v>
      </c>
      <c r="U32" s="50">
        <f>IF(($E32      =0),0,(($Q32      /$E32      )*100))</f>
        <v>100.0000888888889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1125000</v>
      </c>
      <c r="C33" s="95">
        <f>C32</f>
        <v>0</v>
      </c>
      <c r="D33" s="95"/>
      <c r="E33" s="95">
        <f>$B33      +$C33      +$D33</f>
        <v>1125000</v>
      </c>
      <c r="F33" s="96">
        <f t="shared" ref="F33:O33" si="17">F32</f>
        <v>1125000</v>
      </c>
      <c r="G33" s="97">
        <f t="shared" si="17"/>
        <v>1125000</v>
      </c>
      <c r="H33" s="96">
        <f t="shared" si="17"/>
        <v>325000</v>
      </c>
      <c r="I33" s="97">
        <f t="shared" si="17"/>
        <v>324743</v>
      </c>
      <c r="J33" s="96">
        <f t="shared" si="17"/>
        <v>462000</v>
      </c>
      <c r="K33" s="97">
        <f t="shared" si="17"/>
        <v>656648</v>
      </c>
      <c r="L33" s="96">
        <f t="shared" si="17"/>
        <v>143000</v>
      </c>
      <c r="M33" s="97">
        <f t="shared" si="17"/>
        <v>143862</v>
      </c>
      <c r="N33" s="96">
        <f t="shared" si="17"/>
        <v>0</v>
      </c>
      <c r="O33" s="97">
        <f t="shared" si="17"/>
        <v>-252</v>
      </c>
      <c r="P33" s="96">
        <f>$H33      +$J33      +$L33      +$N33</f>
        <v>930000</v>
      </c>
      <c r="Q33" s="97">
        <f>$I33      +$K33      +$M33      +$O33</f>
        <v>1125001</v>
      </c>
      <c r="R33" s="52">
        <f>IF(($L33      =0),0,((($N33      -$L33      )/$L33      )*100))</f>
        <v>-100</v>
      </c>
      <c r="S33" s="53">
        <f>IF(($M33      =0),0,((($O33      -$M33      )/$M33      )*100))</f>
        <v>-100.175167869208</v>
      </c>
      <c r="T33" s="52">
        <f>IF($E33   =0,0,($P33   /$E33   )*100)</f>
        <v>82.666666666666671</v>
      </c>
      <c r="U33" s="54">
        <f>IF($E33   =0,0,($Q33   /$E33   )*100)</f>
        <v>100.0000888888889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9920000</v>
      </c>
      <c r="C35" s="92">
        <v>-1920000</v>
      </c>
      <c r="D35" s="92"/>
      <c r="E35" s="92">
        <f t="shared" ref="E35:E40" si="18">$B35      +$C35      +$D35</f>
        <v>8000000</v>
      </c>
      <c r="F35" s="93">
        <v>8000000</v>
      </c>
      <c r="G35" s="94">
        <v>8000000</v>
      </c>
      <c r="H35" s="93">
        <v>69000</v>
      </c>
      <c r="I35" s="94">
        <v>69440</v>
      </c>
      <c r="J35" s="93">
        <v>2207000</v>
      </c>
      <c r="K35" s="94">
        <v>2207000</v>
      </c>
      <c r="L35" s="93">
        <v>5724000</v>
      </c>
      <c r="M35" s="94">
        <v>1755038</v>
      </c>
      <c r="N35" s="93"/>
      <c r="O35" s="94">
        <v>-4031478</v>
      </c>
      <c r="P35" s="93">
        <f t="shared" ref="P35:P40" si="19">$H35      +$J35      +$L35      +$N35</f>
        <v>8000000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-329.70887240048364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1906000</v>
      </c>
      <c r="C36" s="92">
        <v>-1906000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11826000</v>
      </c>
      <c r="C40" s="95">
        <f>SUM(C35:C39)</f>
        <v>-3826000</v>
      </c>
      <c r="D40" s="95"/>
      <c r="E40" s="95">
        <f t="shared" si="18"/>
        <v>8000000</v>
      </c>
      <c r="F40" s="96">
        <f t="shared" ref="F40:O40" si="25">SUM(F35:F39)</f>
        <v>8000000</v>
      </c>
      <c r="G40" s="97">
        <f t="shared" si="25"/>
        <v>8000000</v>
      </c>
      <c r="H40" s="96">
        <f t="shared" si="25"/>
        <v>69000</v>
      </c>
      <c r="I40" s="97">
        <f t="shared" si="25"/>
        <v>69440</v>
      </c>
      <c r="J40" s="96">
        <f t="shared" si="25"/>
        <v>2207000</v>
      </c>
      <c r="K40" s="97">
        <f t="shared" si="25"/>
        <v>2207000</v>
      </c>
      <c r="L40" s="96">
        <f t="shared" si="25"/>
        <v>5724000</v>
      </c>
      <c r="M40" s="97">
        <f t="shared" si="25"/>
        <v>1755038</v>
      </c>
      <c r="N40" s="96">
        <f t="shared" si="25"/>
        <v>0</v>
      </c>
      <c r="O40" s="97">
        <f t="shared" si="25"/>
        <v>-4031478</v>
      </c>
      <c r="P40" s="96">
        <f t="shared" si="19"/>
        <v>8000000</v>
      </c>
      <c r="Q40" s="97">
        <f t="shared" si="20"/>
        <v>0</v>
      </c>
      <c r="R40" s="52">
        <f t="shared" si="21"/>
        <v>-100</v>
      </c>
      <c r="S40" s="53">
        <f t="shared" si="22"/>
        <v>-329.70887240048364</v>
      </c>
      <c r="T40" s="52">
        <f>IF((+$E35+$E38) =0,0,(P40   /(+$E35+$E38) )*100)</f>
        <v>100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14901000</v>
      </c>
      <c r="C67" s="104">
        <f>SUM(C9:C14,C17:C23,C26:C29,C32,C35:C39,C42:C52,C55:C58,C61:C65)</f>
        <v>-3826000</v>
      </c>
      <c r="D67" s="104"/>
      <c r="E67" s="104">
        <f t="shared" si="35"/>
        <v>11075000</v>
      </c>
      <c r="F67" s="105">
        <f t="shared" ref="F67:O67" si="43">SUM(F9:F14,F17:F23,F26:F29,F32,F35:F39,F42:F52,F55:F58,F61:F65)</f>
        <v>11075000</v>
      </c>
      <c r="G67" s="106">
        <f t="shared" si="43"/>
        <v>11075000</v>
      </c>
      <c r="H67" s="105">
        <f t="shared" si="43"/>
        <v>1067000</v>
      </c>
      <c r="I67" s="106">
        <f t="shared" si="43"/>
        <v>1213172</v>
      </c>
      <c r="J67" s="105">
        <f t="shared" si="43"/>
        <v>2897000</v>
      </c>
      <c r="K67" s="106">
        <f t="shared" si="43"/>
        <v>2983623</v>
      </c>
      <c r="L67" s="105">
        <f t="shared" si="43"/>
        <v>6540000</v>
      </c>
      <c r="M67" s="106">
        <f t="shared" si="43"/>
        <v>2607360</v>
      </c>
      <c r="N67" s="105">
        <f t="shared" si="43"/>
        <v>131000</v>
      </c>
      <c r="O67" s="106">
        <f t="shared" si="43"/>
        <v>-3729153</v>
      </c>
      <c r="P67" s="105">
        <f t="shared" si="36"/>
        <v>10635000</v>
      </c>
      <c r="Q67" s="106">
        <f t="shared" si="37"/>
        <v>3075002</v>
      </c>
      <c r="R67" s="61">
        <f t="shared" si="38"/>
        <v>-97.996941896024467</v>
      </c>
      <c r="S67" s="62">
        <f t="shared" si="39"/>
        <v>-243.02409333578794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96.027088036117377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27.765255079006774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21252000</v>
      </c>
      <c r="C69" s="92">
        <v>1079000</v>
      </c>
      <c r="D69" s="92"/>
      <c r="E69" s="92">
        <f>$B69      +$C69      +$D69</f>
        <v>22331000</v>
      </c>
      <c r="F69" s="93">
        <v>22331000</v>
      </c>
      <c r="G69" s="94">
        <v>22331000</v>
      </c>
      <c r="H69" s="93">
        <v>5385000</v>
      </c>
      <c r="I69" s="94">
        <v>9299283</v>
      </c>
      <c r="J69" s="93">
        <v>9424000</v>
      </c>
      <c r="K69" s="94">
        <v>6756320</v>
      </c>
      <c r="L69" s="93">
        <v>2701000</v>
      </c>
      <c r="M69" s="94">
        <v>1280464</v>
      </c>
      <c r="N69" s="93">
        <v>4821000</v>
      </c>
      <c r="O69" s="94">
        <v>4994932</v>
      </c>
      <c r="P69" s="93">
        <f>$H69      +$J69      +$L69      +$N69</f>
        <v>22331000</v>
      </c>
      <c r="Q69" s="94">
        <f>$I69      +$K69      +$M69      +$O69</f>
        <v>22330999</v>
      </c>
      <c r="R69" s="48">
        <f>IF(($L69      =0),0,((($N69      -$L69      )/$L69      )*100))</f>
        <v>78.489448352462048</v>
      </c>
      <c r="S69" s="49">
        <f>IF(($M69      =0),0,((($O69      -$M69      )/$M69      )*100))</f>
        <v>290.08765572479979</v>
      </c>
      <c r="T69" s="48">
        <f>IF(($E69      =0),0,(($P69      /$E69      )*100))</f>
        <v>100</v>
      </c>
      <c r="U69" s="50">
        <f>IF(($E69      =0),0,(($Q69      /$E69      )*100))</f>
        <v>99.999995521920198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21252000</v>
      </c>
      <c r="C71" s="101">
        <f>SUM(C69:C70)</f>
        <v>1079000</v>
      </c>
      <c r="D71" s="101"/>
      <c r="E71" s="101">
        <f>$B71      +$C71      +$D71</f>
        <v>22331000</v>
      </c>
      <c r="F71" s="102">
        <f t="shared" ref="F71:O71" si="44">SUM(F69:F70)</f>
        <v>22331000</v>
      </c>
      <c r="G71" s="103">
        <f t="shared" si="44"/>
        <v>22331000</v>
      </c>
      <c r="H71" s="102">
        <f t="shared" si="44"/>
        <v>5385000</v>
      </c>
      <c r="I71" s="103">
        <f t="shared" si="44"/>
        <v>9299283</v>
      </c>
      <c r="J71" s="102">
        <f t="shared" si="44"/>
        <v>9424000</v>
      </c>
      <c r="K71" s="103">
        <f t="shared" si="44"/>
        <v>6756320</v>
      </c>
      <c r="L71" s="102">
        <f t="shared" si="44"/>
        <v>2701000</v>
      </c>
      <c r="M71" s="103">
        <f t="shared" si="44"/>
        <v>1280464</v>
      </c>
      <c r="N71" s="102">
        <f t="shared" si="44"/>
        <v>4821000</v>
      </c>
      <c r="O71" s="103">
        <f t="shared" si="44"/>
        <v>4994932</v>
      </c>
      <c r="P71" s="102">
        <f>$H71      +$J71      +$L71      +$N71</f>
        <v>22331000</v>
      </c>
      <c r="Q71" s="103">
        <f>$I71      +$K71      +$M71      +$O71</f>
        <v>22330999</v>
      </c>
      <c r="R71" s="57">
        <f>IF(($L71      =0),0,((($N71      -$L71      )/$L71      )*100))</f>
        <v>78.489448352462048</v>
      </c>
      <c r="S71" s="58">
        <f>IF(($M71      =0),0,((($O71      -$M71      )/$M71      )*100))</f>
        <v>290.08765572479979</v>
      </c>
      <c r="T71" s="57">
        <f>IF(($E69      =0),0,(($P69      /$E69      )*100))</f>
        <v>100</v>
      </c>
      <c r="U71" s="59">
        <f>IF($E69   =0,0,($Q69   /$E69 )*100)</f>
        <v>99.999995521920198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21252000</v>
      </c>
      <c r="C72" s="104">
        <f>SUM(C69:C70)</f>
        <v>1079000</v>
      </c>
      <c r="D72" s="104"/>
      <c r="E72" s="104">
        <f>$B72      +$C72      +$D72</f>
        <v>22331000</v>
      </c>
      <c r="F72" s="105">
        <f t="shared" ref="F72:O72" si="45">SUM(F69:F70)</f>
        <v>22331000</v>
      </c>
      <c r="G72" s="106">
        <f t="shared" si="45"/>
        <v>22331000</v>
      </c>
      <c r="H72" s="105">
        <f t="shared" si="45"/>
        <v>5385000</v>
      </c>
      <c r="I72" s="106">
        <f t="shared" si="45"/>
        <v>9299283</v>
      </c>
      <c r="J72" s="105">
        <f t="shared" si="45"/>
        <v>9424000</v>
      </c>
      <c r="K72" s="106">
        <f t="shared" si="45"/>
        <v>6756320</v>
      </c>
      <c r="L72" s="105">
        <f t="shared" si="45"/>
        <v>2701000</v>
      </c>
      <c r="M72" s="106">
        <f t="shared" si="45"/>
        <v>1280464</v>
      </c>
      <c r="N72" s="105">
        <f t="shared" si="45"/>
        <v>4821000</v>
      </c>
      <c r="O72" s="106">
        <f t="shared" si="45"/>
        <v>4994932</v>
      </c>
      <c r="P72" s="105">
        <f>$H72      +$J72      +$L72      +$N72</f>
        <v>22331000</v>
      </c>
      <c r="Q72" s="106">
        <f>$I72      +$K72      +$M72      +$O72</f>
        <v>22330999</v>
      </c>
      <c r="R72" s="61">
        <f>IF(($L72      =0),0,((($N72      -$L72      )/$L72      )*100))</f>
        <v>78.489448352462048</v>
      </c>
      <c r="S72" s="62">
        <f>IF(($M72      =0),0,((($O72      -$M72      )/$M72      )*100))</f>
        <v>290.08765572479979</v>
      </c>
      <c r="T72" s="61">
        <f>IF(($E69      =0),0,(($P69      /$E69      )*100))</f>
        <v>100</v>
      </c>
      <c r="U72" s="65">
        <f>IF($E69   =0,0,($Q69   /$E69 )*100)</f>
        <v>99.999995521920198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36153000</v>
      </c>
      <c r="C73" s="104">
        <f>SUM(C9:C14,C17:C23,C26:C29,C32,C35:C39,C42:C52,C55:C58,C61:C65,C69:C70)</f>
        <v>-2747000</v>
      </c>
      <c r="D73" s="104"/>
      <c r="E73" s="104">
        <f>$B73      +$C73      +$D73</f>
        <v>33406000</v>
      </c>
      <c r="F73" s="105">
        <f t="shared" ref="F73:O73" si="46">SUM(F9:F14,F17:F23,F26:F29,F32,F35:F39,F42:F52,F55:F58,F61:F65,F69:F70)</f>
        <v>33406000</v>
      </c>
      <c r="G73" s="106">
        <f t="shared" si="46"/>
        <v>33406000</v>
      </c>
      <c r="H73" s="105">
        <f t="shared" si="46"/>
        <v>6452000</v>
      </c>
      <c r="I73" s="106">
        <f t="shared" si="46"/>
        <v>10512455</v>
      </c>
      <c r="J73" s="105">
        <f t="shared" si="46"/>
        <v>12321000</v>
      </c>
      <c r="K73" s="106">
        <f t="shared" si="46"/>
        <v>9739943</v>
      </c>
      <c r="L73" s="105">
        <f t="shared" si="46"/>
        <v>9241000</v>
      </c>
      <c r="M73" s="106">
        <f t="shared" si="46"/>
        <v>3887824</v>
      </c>
      <c r="N73" s="105">
        <f t="shared" si="46"/>
        <v>4952000</v>
      </c>
      <c r="O73" s="106">
        <f t="shared" si="46"/>
        <v>1265779</v>
      </c>
      <c r="P73" s="105">
        <f>$H73      +$J73      +$L73      +$N73</f>
        <v>32966000</v>
      </c>
      <c r="Q73" s="106">
        <f>$I73      +$K73      +$M73      +$O73</f>
        <v>25406001</v>
      </c>
      <c r="R73" s="61">
        <f>IF(($L73      =0),0,((($N73      -$L73      )/$L73      )*100))</f>
        <v>-46.412725895465854</v>
      </c>
      <c r="S73" s="62">
        <f>IF(($M73      =0),0,((($O73      -$M73      )/$M73      )*100))</f>
        <v>-67.442481964204134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98.68287134047776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76.052209183978931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009o17l/SpcYxCByoKWg4TE1uwbpWQWUvKB+iimh0FQYVcGs1vuh97knzK1F8Bqao2z8wREvbFT1Ffza2ziFMg==" saltValue="AvMjIFihlwuTA8isX67GK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93000</v>
      </c>
      <c r="I10" s="94">
        <v>135146</v>
      </c>
      <c r="J10" s="93">
        <v>171000</v>
      </c>
      <c r="K10" s="94">
        <v>129147</v>
      </c>
      <c r="L10" s="93">
        <v>351000</v>
      </c>
      <c r="M10" s="94">
        <v>351912</v>
      </c>
      <c r="N10" s="93">
        <v>384000</v>
      </c>
      <c r="O10" s="94">
        <v>-616204</v>
      </c>
      <c r="P10" s="93">
        <f t="shared" ref="P10:P15" si="1">$H10      +$J10      +$L10      +$N10</f>
        <v>999000</v>
      </c>
      <c r="Q10" s="94">
        <f t="shared" ref="Q10:Q15" si="2">$I10      +$K10      +$M10      +$O10</f>
        <v>1</v>
      </c>
      <c r="R10" s="48">
        <f t="shared" ref="R10:R15" si="3">IF(($L10      =0),0,((($N10      -$L10      )/$L10      )*100))</f>
        <v>9.4017094017094021</v>
      </c>
      <c r="S10" s="49">
        <f t="shared" ref="S10:S15" si="4">IF(($M10      =0),0,((($O10      -$M10      )/$M10      )*100))</f>
        <v>-275.10172997794899</v>
      </c>
      <c r="T10" s="48">
        <f t="shared" ref="T10:T14" si="5">IF(($E10      =0),0,(($P10      /$E10      )*100))</f>
        <v>83.25</v>
      </c>
      <c r="U10" s="50">
        <f t="shared" ref="U10:U14" si="6">IF(($E10      =0),0,(($Q10      /$E10      )*100))</f>
        <v>8.3333333333333331E-5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93000</v>
      </c>
      <c r="I15" s="97">
        <f t="shared" si="7"/>
        <v>135146</v>
      </c>
      <c r="J15" s="96">
        <f t="shared" si="7"/>
        <v>171000</v>
      </c>
      <c r="K15" s="97">
        <f t="shared" si="7"/>
        <v>129147</v>
      </c>
      <c r="L15" s="96">
        <f t="shared" si="7"/>
        <v>351000</v>
      </c>
      <c r="M15" s="97">
        <f t="shared" si="7"/>
        <v>351912</v>
      </c>
      <c r="N15" s="96">
        <f t="shared" si="7"/>
        <v>384000</v>
      </c>
      <c r="O15" s="97">
        <f t="shared" si="7"/>
        <v>-616204</v>
      </c>
      <c r="P15" s="96">
        <f t="shared" si="1"/>
        <v>999000</v>
      </c>
      <c r="Q15" s="97">
        <f t="shared" si="2"/>
        <v>1</v>
      </c>
      <c r="R15" s="52">
        <f t="shared" si="3"/>
        <v>9.4017094017094021</v>
      </c>
      <c r="S15" s="53">
        <f t="shared" si="4"/>
        <v>-275.10172997794899</v>
      </c>
      <c r="T15" s="52">
        <f>IF((SUM($E9:$E13))=0,0,(P15/(SUM($E9:$E13))*100))</f>
        <v>83.25</v>
      </c>
      <c r="U15" s="54">
        <f>IF((SUM($E9:$E13))=0,0,(Q15/(SUM($E9:$E13))*100))</f>
        <v>8.3333333333333331E-5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3000000</v>
      </c>
      <c r="C19" s="92"/>
      <c r="D19" s="92"/>
      <c r="E19" s="92">
        <f t="shared" si="8"/>
        <v>3000000</v>
      </c>
      <c r="F19" s="93">
        <v>3000000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3000000</v>
      </c>
      <c r="C24" s="95">
        <f>SUM(C17:C23)</f>
        <v>0</v>
      </c>
      <c r="D24" s="95"/>
      <c r="E24" s="95">
        <f t="shared" si="8"/>
        <v>3000000</v>
      </c>
      <c r="F24" s="96">
        <f t="shared" ref="F24:O24" si="15">SUM(F17:F23)</f>
        <v>3000000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2718000</v>
      </c>
      <c r="C29" s="92"/>
      <c r="D29" s="92"/>
      <c r="E29" s="92">
        <f>$B29      +$C29      +$D29</f>
        <v>2718000</v>
      </c>
      <c r="F29" s="93">
        <v>2718000</v>
      </c>
      <c r="G29" s="94">
        <v>2718000</v>
      </c>
      <c r="H29" s="93">
        <v>736000</v>
      </c>
      <c r="I29" s="94">
        <v>736484</v>
      </c>
      <c r="J29" s="93">
        <v>507000</v>
      </c>
      <c r="K29" s="94">
        <v>507111</v>
      </c>
      <c r="L29" s="93">
        <v>317000</v>
      </c>
      <c r="M29" s="94">
        <v>317874</v>
      </c>
      <c r="N29" s="93">
        <v>1156000</v>
      </c>
      <c r="O29" s="94">
        <v>-1550405</v>
      </c>
      <c r="P29" s="93">
        <f>$H29      +$J29      +$L29      +$N29</f>
        <v>2716000</v>
      </c>
      <c r="Q29" s="94">
        <f>$I29      +$K29      +$M29      +$O29</f>
        <v>11064</v>
      </c>
      <c r="R29" s="48">
        <f>IF(($L29      =0),0,((($N29      -$L29      )/$L29      )*100))</f>
        <v>264.66876971608832</v>
      </c>
      <c r="S29" s="49">
        <f>IF(($M29      =0),0,((($O29      -$M29      )/$M29      )*100))</f>
        <v>-587.74199840188248</v>
      </c>
      <c r="T29" s="48">
        <f>IF(($E29      =0),0,(($P29      /$E29      )*100))</f>
        <v>99.926416482707864</v>
      </c>
      <c r="U29" s="50">
        <f>IF(($E29      =0),0,(($Q29      /$E29      )*100))</f>
        <v>0.40706401766004413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2718000</v>
      </c>
      <c r="C30" s="95">
        <f>SUM(C26:C29)</f>
        <v>0</v>
      </c>
      <c r="D30" s="95"/>
      <c r="E30" s="95">
        <f>$B30      +$C30      +$D30</f>
        <v>2718000</v>
      </c>
      <c r="F30" s="96">
        <f t="shared" ref="F30:O30" si="16">SUM(F26:F29)</f>
        <v>2718000</v>
      </c>
      <c r="G30" s="97">
        <f t="shared" si="16"/>
        <v>2718000</v>
      </c>
      <c r="H30" s="96">
        <f t="shared" si="16"/>
        <v>736000</v>
      </c>
      <c r="I30" s="97">
        <f t="shared" si="16"/>
        <v>736484</v>
      </c>
      <c r="J30" s="96">
        <f t="shared" si="16"/>
        <v>507000</v>
      </c>
      <c r="K30" s="97">
        <f t="shared" si="16"/>
        <v>507111</v>
      </c>
      <c r="L30" s="96">
        <f t="shared" si="16"/>
        <v>317000</v>
      </c>
      <c r="M30" s="97">
        <f t="shared" si="16"/>
        <v>317874</v>
      </c>
      <c r="N30" s="96">
        <f t="shared" si="16"/>
        <v>1156000</v>
      </c>
      <c r="O30" s="97">
        <f t="shared" si="16"/>
        <v>-1550405</v>
      </c>
      <c r="P30" s="96">
        <f>$H30      +$J30      +$L30      +$N30</f>
        <v>2716000</v>
      </c>
      <c r="Q30" s="97">
        <f>$I30      +$K30      +$M30      +$O30</f>
        <v>11064</v>
      </c>
      <c r="R30" s="52">
        <f>IF(($L30      =0),0,((($N30      -$L30      )/$L30      )*100))</f>
        <v>264.66876971608832</v>
      </c>
      <c r="S30" s="53">
        <f>IF(($M30      =0),0,((($O30      -$M30      )/$M30      )*100))</f>
        <v>-587.74199840188248</v>
      </c>
      <c r="T30" s="52">
        <f>IF($E30   =0,0,($P30   /$E30   )*100)</f>
        <v>99.926416482707864</v>
      </c>
      <c r="U30" s="54">
        <f>IF($E30   =0,0,($Q30   /$E30   )*100)</f>
        <v>0.40706401766004413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2959000</v>
      </c>
      <c r="C32" s="92">
        <v>-165000</v>
      </c>
      <c r="D32" s="92"/>
      <c r="E32" s="92">
        <f>$B32      +$C32      +$D32</f>
        <v>2794000</v>
      </c>
      <c r="F32" s="93">
        <v>2794000</v>
      </c>
      <c r="G32" s="94">
        <v>2794000</v>
      </c>
      <c r="H32" s="93">
        <v>621000</v>
      </c>
      <c r="I32" s="94">
        <v>539515</v>
      </c>
      <c r="J32" s="93">
        <v>470000</v>
      </c>
      <c r="K32" s="94">
        <v>550523</v>
      </c>
      <c r="L32" s="93">
        <v>1135000</v>
      </c>
      <c r="M32" s="94">
        <v>1135083</v>
      </c>
      <c r="N32" s="93">
        <v>439000</v>
      </c>
      <c r="O32" s="94">
        <v>-1718121</v>
      </c>
      <c r="P32" s="93">
        <f>$H32      +$J32      +$L32      +$N32</f>
        <v>2665000</v>
      </c>
      <c r="Q32" s="94">
        <f>$I32      +$K32      +$M32      +$O32</f>
        <v>507000</v>
      </c>
      <c r="R32" s="48">
        <f>IF(($L32      =0),0,((($N32      -$L32      )/$L32      )*100))</f>
        <v>-61.321585903083701</v>
      </c>
      <c r="S32" s="49">
        <f>IF(($M32      =0),0,((($O32      -$M32      )/$M32      )*100))</f>
        <v>-251.36523056023216</v>
      </c>
      <c r="T32" s="48">
        <f>IF(($E32      =0),0,(($P32      /$E32      )*100))</f>
        <v>95.382963493199711</v>
      </c>
      <c r="U32" s="50">
        <f>IF(($E32      =0),0,(($Q32      /$E32      )*100))</f>
        <v>18.146027201145312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2959000</v>
      </c>
      <c r="C33" s="95">
        <f>C32</f>
        <v>-165000</v>
      </c>
      <c r="D33" s="95"/>
      <c r="E33" s="95">
        <f>$B33      +$C33      +$D33</f>
        <v>2794000</v>
      </c>
      <c r="F33" s="96">
        <f t="shared" ref="F33:O33" si="17">F32</f>
        <v>2794000</v>
      </c>
      <c r="G33" s="97">
        <f t="shared" si="17"/>
        <v>2794000</v>
      </c>
      <c r="H33" s="96">
        <f t="shared" si="17"/>
        <v>621000</v>
      </c>
      <c r="I33" s="97">
        <f t="shared" si="17"/>
        <v>539515</v>
      </c>
      <c r="J33" s="96">
        <f t="shared" si="17"/>
        <v>470000</v>
      </c>
      <c r="K33" s="97">
        <f t="shared" si="17"/>
        <v>550523</v>
      </c>
      <c r="L33" s="96">
        <f t="shared" si="17"/>
        <v>1135000</v>
      </c>
      <c r="M33" s="97">
        <f t="shared" si="17"/>
        <v>1135083</v>
      </c>
      <c r="N33" s="96">
        <f t="shared" si="17"/>
        <v>439000</v>
      </c>
      <c r="O33" s="97">
        <f t="shared" si="17"/>
        <v>-1718121</v>
      </c>
      <c r="P33" s="96">
        <f>$H33      +$J33      +$L33      +$N33</f>
        <v>2665000</v>
      </c>
      <c r="Q33" s="97">
        <f>$I33      +$K33      +$M33      +$O33</f>
        <v>507000</v>
      </c>
      <c r="R33" s="52">
        <f>IF(($L33      =0),0,((($N33      -$L33      )/$L33      )*100))</f>
        <v>-61.321585903083701</v>
      </c>
      <c r="S33" s="53">
        <f>IF(($M33      =0),0,((($O33      -$M33      )/$M33      )*100))</f>
        <v>-251.36523056023216</v>
      </c>
      <c r="T33" s="52">
        <f>IF($E33   =0,0,($P33   /$E33   )*100)</f>
        <v>95.382963493199711</v>
      </c>
      <c r="U33" s="54">
        <f>IF($E33   =0,0,($Q33   /$E33   )*100)</f>
        <v>18.146027201145312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90650000</v>
      </c>
      <c r="C51" s="92"/>
      <c r="D51" s="92"/>
      <c r="E51" s="92">
        <f t="shared" si="26"/>
        <v>90650000</v>
      </c>
      <c r="F51" s="93">
        <v>90650000</v>
      </c>
      <c r="G51" s="94">
        <v>90650000</v>
      </c>
      <c r="H51" s="93">
        <v>15743000</v>
      </c>
      <c r="I51" s="94">
        <v>10674940</v>
      </c>
      <c r="J51" s="93">
        <v>25681000</v>
      </c>
      <c r="K51" s="94">
        <v>25193239</v>
      </c>
      <c r="L51" s="93">
        <v>13493000</v>
      </c>
      <c r="M51" s="94">
        <v>19049323</v>
      </c>
      <c r="N51" s="93">
        <v>35733000</v>
      </c>
      <c r="O51" s="94">
        <v>-86867294</v>
      </c>
      <c r="P51" s="93">
        <f t="shared" si="27"/>
        <v>90650000</v>
      </c>
      <c r="Q51" s="94">
        <f t="shared" si="28"/>
        <v>-31949792</v>
      </c>
      <c r="R51" s="48">
        <f t="shared" si="29"/>
        <v>164.82620618098275</v>
      </c>
      <c r="S51" s="49">
        <f t="shared" si="30"/>
        <v>-556.01249976180259</v>
      </c>
      <c r="T51" s="48">
        <f t="shared" si="31"/>
        <v>100</v>
      </c>
      <c r="U51" s="50">
        <f t="shared" si="32"/>
        <v>-35.245220077220083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90650000</v>
      </c>
      <c r="C53" s="95">
        <f>SUM(C42:C52)</f>
        <v>0</v>
      </c>
      <c r="D53" s="95"/>
      <c r="E53" s="95">
        <f t="shared" si="26"/>
        <v>90650000</v>
      </c>
      <c r="F53" s="96">
        <f t="shared" ref="F53:O53" si="33">SUM(F42:F52)</f>
        <v>90650000</v>
      </c>
      <c r="G53" s="97">
        <f t="shared" si="33"/>
        <v>90650000</v>
      </c>
      <c r="H53" s="96">
        <f t="shared" si="33"/>
        <v>15743000</v>
      </c>
      <c r="I53" s="97">
        <f t="shared" si="33"/>
        <v>10674940</v>
      </c>
      <c r="J53" s="96">
        <f t="shared" si="33"/>
        <v>25681000</v>
      </c>
      <c r="K53" s="97">
        <f t="shared" si="33"/>
        <v>25193239</v>
      </c>
      <c r="L53" s="96">
        <f t="shared" si="33"/>
        <v>13493000</v>
      </c>
      <c r="M53" s="97">
        <f t="shared" si="33"/>
        <v>19049323</v>
      </c>
      <c r="N53" s="96">
        <f t="shared" si="33"/>
        <v>35733000</v>
      </c>
      <c r="O53" s="97">
        <f t="shared" si="33"/>
        <v>-86867294</v>
      </c>
      <c r="P53" s="96">
        <f t="shared" si="27"/>
        <v>90650000</v>
      </c>
      <c r="Q53" s="97">
        <f t="shared" si="28"/>
        <v>-31949792</v>
      </c>
      <c r="R53" s="52">
        <f t="shared" si="29"/>
        <v>164.82620618098275</v>
      </c>
      <c r="S53" s="53">
        <f t="shared" si="30"/>
        <v>-556.01249976180259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-35.245220077220083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100527000</v>
      </c>
      <c r="C67" s="104">
        <f>SUM(C9:C14,C17:C23,C26:C29,C32,C35:C39,C42:C52,C55:C58,C61:C65)</f>
        <v>-165000</v>
      </c>
      <c r="D67" s="104"/>
      <c r="E67" s="104">
        <f t="shared" si="35"/>
        <v>100362000</v>
      </c>
      <c r="F67" s="105">
        <f t="shared" ref="F67:O67" si="43">SUM(F9:F14,F17:F23,F26:F29,F32,F35:F39,F42:F52,F55:F58,F61:F65)</f>
        <v>100362000</v>
      </c>
      <c r="G67" s="106">
        <f t="shared" si="43"/>
        <v>97362000</v>
      </c>
      <c r="H67" s="105">
        <f t="shared" si="43"/>
        <v>17193000</v>
      </c>
      <c r="I67" s="106">
        <f t="shared" si="43"/>
        <v>12086085</v>
      </c>
      <c r="J67" s="105">
        <f t="shared" si="43"/>
        <v>26829000</v>
      </c>
      <c r="K67" s="106">
        <f t="shared" si="43"/>
        <v>26380020</v>
      </c>
      <c r="L67" s="105">
        <f t="shared" si="43"/>
        <v>15296000</v>
      </c>
      <c r="M67" s="106">
        <f t="shared" si="43"/>
        <v>20854192</v>
      </c>
      <c r="N67" s="105">
        <f t="shared" si="43"/>
        <v>37712000</v>
      </c>
      <c r="O67" s="106">
        <f t="shared" si="43"/>
        <v>-90752024</v>
      </c>
      <c r="P67" s="105">
        <f t="shared" si="36"/>
        <v>97030000</v>
      </c>
      <c r="Q67" s="106">
        <f t="shared" si="37"/>
        <v>-31431727</v>
      </c>
      <c r="R67" s="61">
        <f t="shared" si="38"/>
        <v>146.54811715481171</v>
      </c>
      <c r="S67" s="62">
        <f t="shared" si="39"/>
        <v>-535.17401201638495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99.65900453975884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-32.283362091986604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122208000</v>
      </c>
      <c r="C69" s="92">
        <v>-8174000</v>
      </c>
      <c r="D69" s="92"/>
      <c r="E69" s="92">
        <f>$B69      +$C69      +$D69</f>
        <v>114034000</v>
      </c>
      <c r="F69" s="93">
        <v>114034000</v>
      </c>
      <c r="G69" s="94">
        <v>114034000</v>
      </c>
      <c r="H69" s="93">
        <v>37107000</v>
      </c>
      <c r="I69" s="94">
        <v>29950238</v>
      </c>
      <c r="J69" s="93">
        <v>37925000</v>
      </c>
      <c r="K69" s="94">
        <v>62636764</v>
      </c>
      <c r="L69" s="93">
        <v>32569000</v>
      </c>
      <c r="M69" s="94">
        <v>15070129</v>
      </c>
      <c r="N69" s="93">
        <v>6433000</v>
      </c>
      <c r="O69" s="94">
        <v>-5843968</v>
      </c>
      <c r="P69" s="93">
        <f>$H69      +$J69      +$L69      +$N69</f>
        <v>114034000</v>
      </c>
      <c r="Q69" s="94">
        <f>$I69      +$K69      +$M69      +$O69</f>
        <v>101813163</v>
      </c>
      <c r="R69" s="48">
        <f>IF(($L69      =0),0,((($N69      -$L69      )/$L69      )*100))</f>
        <v>-80.248088673278275</v>
      </c>
      <c r="S69" s="49">
        <f>IF(($M69      =0),0,((($O69      -$M69      )/$M69      )*100))</f>
        <v>-138.77848689948175</v>
      </c>
      <c r="T69" s="48">
        <f>IF(($E69      =0),0,(($P69      /$E69      )*100))</f>
        <v>100</v>
      </c>
      <c r="U69" s="50">
        <f>IF(($E69      =0),0,(($Q69      /$E69      )*100))</f>
        <v>89.283163793254644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122208000</v>
      </c>
      <c r="C71" s="101">
        <f>SUM(C69:C70)</f>
        <v>-8174000</v>
      </c>
      <c r="D71" s="101"/>
      <c r="E71" s="101">
        <f>$B71      +$C71      +$D71</f>
        <v>114034000</v>
      </c>
      <c r="F71" s="102">
        <f t="shared" ref="F71:O71" si="44">SUM(F69:F70)</f>
        <v>114034000</v>
      </c>
      <c r="G71" s="103">
        <f t="shared" si="44"/>
        <v>114034000</v>
      </c>
      <c r="H71" s="102">
        <f t="shared" si="44"/>
        <v>37107000</v>
      </c>
      <c r="I71" s="103">
        <f t="shared" si="44"/>
        <v>29950238</v>
      </c>
      <c r="J71" s="102">
        <f t="shared" si="44"/>
        <v>37925000</v>
      </c>
      <c r="K71" s="103">
        <f t="shared" si="44"/>
        <v>62636764</v>
      </c>
      <c r="L71" s="102">
        <f t="shared" si="44"/>
        <v>32569000</v>
      </c>
      <c r="M71" s="103">
        <f t="shared" si="44"/>
        <v>15070129</v>
      </c>
      <c r="N71" s="102">
        <f t="shared" si="44"/>
        <v>6433000</v>
      </c>
      <c r="O71" s="103">
        <f t="shared" si="44"/>
        <v>-5843968</v>
      </c>
      <c r="P71" s="102">
        <f>$H71      +$J71      +$L71      +$N71</f>
        <v>114034000</v>
      </c>
      <c r="Q71" s="103">
        <f>$I71      +$K71      +$M71      +$O71</f>
        <v>101813163</v>
      </c>
      <c r="R71" s="57">
        <f>IF(($L71      =0),0,((($N71      -$L71      )/$L71      )*100))</f>
        <v>-80.248088673278275</v>
      </c>
      <c r="S71" s="58">
        <f>IF(($M71      =0),0,((($O71      -$M71      )/$M71      )*100))</f>
        <v>-138.77848689948175</v>
      </c>
      <c r="T71" s="57">
        <f>IF(($E69      =0),0,(($P69      /$E69      )*100))</f>
        <v>100</v>
      </c>
      <c r="U71" s="59">
        <f>IF($E69   =0,0,($Q69   /$E69 )*100)</f>
        <v>89.283163793254644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122208000</v>
      </c>
      <c r="C72" s="104">
        <f>SUM(C69:C70)</f>
        <v>-8174000</v>
      </c>
      <c r="D72" s="104"/>
      <c r="E72" s="104">
        <f>$B72      +$C72      +$D72</f>
        <v>114034000</v>
      </c>
      <c r="F72" s="105">
        <f t="shared" ref="F72:O72" si="45">SUM(F69:F70)</f>
        <v>114034000</v>
      </c>
      <c r="G72" s="106">
        <f t="shared" si="45"/>
        <v>114034000</v>
      </c>
      <c r="H72" s="105">
        <f t="shared" si="45"/>
        <v>37107000</v>
      </c>
      <c r="I72" s="106">
        <f t="shared" si="45"/>
        <v>29950238</v>
      </c>
      <c r="J72" s="105">
        <f t="shared" si="45"/>
        <v>37925000</v>
      </c>
      <c r="K72" s="106">
        <f t="shared" si="45"/>
        <v>62636764</v>
      </c>
      <c r="L72" s="105">
        <f t="shared" si="45"/>
        <v>32569000</v>
      </c>
      <c r="M72" s="106">
        <f t="shared" si="45"/>
        <v>15070129</v>
      </c>
      <c r="N72" s="105">
        <f t="shared" si="45"/>
        <v>6433000</v>
      </c>
      <c r="O72" s="106">
        <f t="shared" si="45"/>
        <v>-5843968</v>
      </c>
      <c r="P72" s="105">
        <f>$H72      +$J72      +$L72      +$N72</f>
        <v>114034000</v>
      </c>
      <c r="Q72" s="106">
        <f>$I72      +$K72      +$M72      +$O72</f>
        <v>101813163</v>
      </c>
      <c r="R72" s="61">
        <f>IF(($L72      =0),0,((($N72      -$L72      )/$L72      )*100))</f>
        <v>-80.248088673278275</v>
      </c>
      <c r="S72" s="62">
        <f>IF(($M72      =0),0,((($O72      -$M72      )/$M72      )*100))</f>
        <v>-138.77848689948175</v>
      </c>
      <c r="T72" s="61">
        <f>IF(($E69      =0),0,(($P69      /$E69      )*100))</f>
        <v>100</v>
      </c>
      <c r="U72" s="65">
        <f>IF($E69   =0,0,($Q69   /$E69 )*100)</f>
        <v>89.283163793254644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222735000</v>
      </c>
      <c r="C73" s="104">
        <f>SUM(C9:C14,C17:C23,C26:C29,C32,C35:C39,C42:C52,C55:C58,C61:C65,C69:C70)</f>
        <v>-8339000</v>
      </c>
      <c r="D73" s="104"/>
      <c r="E73" s="104">
        <f>$B73      +$C73      +$D73</f>
        <v>214396000</v>
      </c>
      <c r="F73" s="105">
        <f t="shared" ref="F73:O73" si="46">SUM(F9:F14,F17:F23,F26:F29,F32,F35:F39,F42:F52,F55:F58,F61:F65,F69:F70)</f>
        <v>214396000</v>
      </c>
      <c r="G73" s="106">
        <f t="shared" si="46"/>
        <v>211396000</v>
      </c>
      <c r="H73" s="105">
        <f t="shared" si="46"/>
        <v>54300000</v>
      </c>
      <c r="I73" s="106">
        <f t="shared" si="46"/>
        <v>42036323</v>
      </c>
      <c r="J73" s="105">
        <f t="shared" si="46"/>
        <v>64754000</v>
      </c>
      <c r="K73" s="106">
        <f t="shared" si="46"/>
        <v>89016784</v>
      </c>
      <c r="L73" s="105">
        <f t="shared" si="46"/>
        <v>47865000</v>
      </c>
      <c r="M73" s="106">
        <f t="shared" si="46"/>
        <v>35924321</v>
      </c>
      <c r="N73" s="105">
        <f t="shared" si="46"/>
        <v>44145000</v>
      </c>
      <c r="O73" s="106">
        <f t="shared" si="46"/>
        <v>-96595992</v>
      </c>
      <c r="P73" s="105">
        <f>$H73      +$J73      +$L73      +$N73</f>
        <v>211064000</v>
      </c>
      <c r="Q73" s="106">
        <f>$I73      +$K73      +$M73      +$O73</f>
        <v>70381436</v>
      </c>
      <c r="R73" s="61">
        <f>IF(($L73      =0),0,((($N73      -$L73      )/$L73      )*100))</f>
        <v>-7.7718583516139139</v>
      </c>
      <c r="S73" s="62">
        <f>IF(($M73      =0),0,((($O73      -$M73      )/$M73      )*100))</f>
        <v>-368.88745371137287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99.842948778595613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33.293646048174992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bmeKU5JUR9XD31u7179n93c7y3luItKL4f2/JiuauiqL/s9WaxASX3m9kzV+5f2ZSIjkMkcxGT7jl5S3UImSqw==" saltValue="e5txo7ikvDoPlRT/rtt+7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459000</v>
      </c>
      <c r="I10" s="94">
        <v>458334</v>
      </c>
      <c r="J10" s="93">
        <v>283000</v>
      </c>
      <c r="K10" s="94">
        <v>282342</v>
      </c>
      <c r="L10" s="93">
        <v>777000</v>
      </c>
      <c r="M10" s="94">
        <v>775930</v>
      </c>
      <c r="N10" s="93">
        <v>331000</v>
      </c>
      <c r="O10" s="94">
        <v>333397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1850003</v>
      </c>
      <c r="R10" s="48">
        <f t="shared" ref="R10:R15" si="3">IF(($L10      =0),0,((($N10      -$L10      )/$L10      )*100))</f>
        <v>-57.400257400257402</v>
      </c>
      <c r="S10" s="49">
        <f t="shared" ref="S10:S15" si="4">IF(($M10      =0),0,((($O10      -$M10      )/$M10      )*100))</f>
        <v>-57.032593146288967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100.00016216216217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459000</v>
      </c>
      <c r="I15" s="97">
        <f t="shared" si="7"/>
        <v>458334</v>
      </c>
      <c r="J15" s="96">
        <f t="shared" si="7"/>
        <v>283000</v>
      </c>
      <c r="K15" s="97">
        <f t="shared" si="7"/>
        <v>282342</v>
      </c>
      <c r="L15" s="96">
        <f t="shared" si="7"/>
        <v>777000</v>
      </c>
      <c r="M15" s="97">
        <f t="shared" si="7"/>
        <v>775930</v>
      </c>
      <c r="N15" s="96">
        <f t="shared" si="7"/>
        <v>331000</v>
      </c>
      <c r="O15" s="97">
        <f t="shared" si="7"/>
        <v>333397</v>
      </c>
      <c r="P15" s="96">
        <f t="shared" si="1"/>
        <v>1850000</v>
      </c>
      <c r="Q15" s="97">
        <f t="shared" si="2"/>
        <v>1850003</v>
      </c>
      <c r="R15" s="52">
        <f t="shared" si="3"/>
        <v>-57.400257400257402</v>
      </c>
      <c r="S15" s="53">
        <f t="shared" si="4"/>
        <v>-57.032593146288967</v>
      </c>
      <c r="T15" s="52">
        <f>IF((SUM($E9:$E13))=0,0,(P15/(SUM($E9:$E13))*100))</f>
        <v>100</v>
      </c>
      <c r="U15" s="54">
        <f>IF((SUM($E9:$E13))=0,0,(Q15/(SUM($E9:$E13))*100))</f>
        <v>100.00016216216217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26548000</v>
      </c>
      <c r="D21" s="92"/>
      <c r="E21" s="92">
        <f t="shared" si="8"/>
        <v>26548000</v>
      </c>
      <c r="F21" s="93">
        <v>26548000</v>
      </c>
      <c r="G21" s="94">
        <v>26548000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26548000</v>
      </c>
      <c r="D24" s="95"/>
      <c r="E24" s="95">
        <f t="shared" si="8"/>
        <v>26548000</v>
      </c>
      <c r="F24" s="96">
        <f t="shared" ref="F24:O24" si="15">SUM(F17:F23)</f>
        <v>26548000</v>
      </c>
      <c r="G24" s="97">
        <f t="shared" si="15"/>
        <v>26548000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2581000</v>
      </c>
      <c r="C32" s="92">
        <v>-144000</v>
      </c>
      <c r="D32" s="92"/>
      <c r="E32" s="92">
        <f>$B32      +$C32      +$D32</f>
        <v>2437000</v>
      </c>
      <c r="F32" s="93">
        <v>2437000</v>
      </c>
      <c r="G32" s="94">
        <v>2437000</v>
      </c>
      <c r="H32" s="93">
        <v>744000</v>
      </c>
      <c r="I32" s="94">
        <v>804287</v>
      </c>
      <c r="J32" s="93">
        <v>1062000</v>
      </c>
      <c r="K32" s="94">
        <v>1776713</v>
      </c>
      <c r="L32" s="93"/>
      <c r="M32" s="94">
        <v>-144000</v>
      </c>
      <c r="N32" s="93"/>
      <c r="O32" s="94"/>
      <c r="P32" s="93">
        <f>$H32      +$J32      +$L32      +$N32</f>
        <v>1806000</v>
      </c>
      <c r="Q32" s="94">
        <f>$I32      +$K32      +$M32      +$O32</f>
        <v>2437000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74.107509232663119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2581000</v>
      </c>
      <c r="C33" s="95">
        <f>C32</f>
        <v>-144000</v>
      </c>
      <c r="D33" s="95"/>
      <c r="E33" s="95">
        <f>$B33      +$C33      +$D33</f>
        <v>2437000</v>
      </c>
      <c r="F33" s="96">
        <f t="shared" ref="F33:O33" si="17">F32</f>
        <v>2437000</v>
      </c>
      <c r="G33" s="97">
        <f t="shared" si="17"/>
        <v>2437000</v>
      </c>
      <c r="H33" s="96">
        <f t="shared" si="17"/>
        <v>744000</v>
      </c>
      <c r="I33" s="97">
        <f t="shared" si="17"/>
        <v>804287</v>
      </c>
      <c r="J33" s="96">
        <f t="shared" si="17"/>
        <v>1062000</v>
      </c>
      <c r="K33" s="97">
        <f t="shared" si="17"/>
        <v>1776713</v>
      </c>
      <c r="L33" s="96">
        <f t="shared" si="17"/>
        <v>0</v>
      </c>
      <c r="M33" s="97">
        <f t="shared" si="17"/>
        <v>-144000</v>
      </c>
      <c r="N33" s="96">
        <f t="shared" si="17"/>
        <v>0</v>
      </c>
      <c r="O33" s="97">
        <f t="shared" si="17"/>
        <v>0</v>
      </c>
      <c r="P33" s="96">
        <f>$H33      +$J33      +$L33      +$N33</f>
        <v>1806000</v>
      </c>
      <c r="Q33" s="97">
        <f>$I33      +$K33      +$M33      +$O33</f>
        <v>2437000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74.107509232663119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-1000000</v>
      </c>
      <c r="D35" s="92"/>
      <c r="E35" s="92">
        <f t="shared" ref="E35:E40" si="18">$B35      +$C35      +$D35</f>
        <v>9000000</v>
      </c>
      <c r="F35" s="93">
        <v>9000000</v>
      </c>
      <c r="G35" s="94">
        <v>9000000</v>
      </c>
      <c r="H35" s="93">
        <v>1145000</v>
      </c>
      <c r="I35" s="94"/>
      <c r="J35" s="93">
        <v>578000</v>
      </c>
      <c r="K35" s="94">
        <v>3476426</v>
      </c>
      <c r="L35" s="93">
        <v>3807000</v>
      </c>
      <c r="M35" s="94">
        <v>2461152</v>
      </c>
      <c r="N35" s="93">
        <v>3346000</v>
      </c>
      <c r="O35" s="94">
        <v>3062423</v>
      </c>
      <c r="P35" s="93">
        <f t="shared" ref="P35:P40" si="19">$H35      +$J35      +$L35      +$N35</f>
        <v>8876000</v>
      </c>
      <c r="Q35" s="94">
        <f t="shared" ref="Q35:Q40" si="20">$I35      +$K35      +$M35      +$O35</f>
        <v>9000001</v>
      </c>
      <c r="R35" s="48">
        <f t="shared" ref="R35:R40" si="21">IF(($L35      =0),0,((($N35      -$L35      )/$L35      )*100))</f>
        <v>-12.109272392960337</v>
      </c>
      <c r="S35" s="49">
        <f t="shared" ref="S35:S40" si="22">IF(($M35      =0),0,((($O35      -$M35      )/$M35      )*100))</f>
        <v>24.430469958783529</v>
      </c>
      <c r="T35" s="48">
        <f t="shared" ref="T35:T39" si="23">IF(($E35      =0),0,(($P35      /$E35      )*100))</f>
        <v>98.62222222222222</v>
      </c>
      <c r="U35" s="50">
        <f t="shared" ref="U35:U39" si="24">IF(($E35      =0),0,(($Q35      /$E35      )*100))</f>
        <v>100.00001111111112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4905000</v>
      </c>
      <c r="C36" s="92">
        <v>5480000</v>
      </c>
      <c r="D36" s="92"/>
      <c r="E36" s="92">
        <f t="shared" si="18"/>
        <v>10385000</v>
      </c>
      <c r="F36" s="93">
        <v>10385000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14905000</v>
      </c>
      <c r="C40" s="95">
        <f>SUM(C35:C39)</f>
        <v>4480000</v>
      </c>
      <c r="D40" s="95"/>
      <c r="E40" s="95">
        <f t="shared" si="18"/>
        <v>19385000</v>
      </c>
      <c r="F40" s="96">
        <f t="shared" ref="F40:O40" si="25">SUM(F35:F39)</f>
        <v>19385000</v>
      </c>
      <c r="G40" s="97">
        <f t="shared" si="25"/>
        <v>9000000</v>
      </c>
      <c r="H40" s="96">
        <f t="shared" si="25"/>
        <v>1145000</v>
      </c>
      <c r="I40" s="97">
        <f t="shared" si="25"/>
        <v>0</v>
      </c>
      <c r="J40" s="96">
        <f t="shared" si="25"/>
        <v>578000</v>
      </c>
      <c r="K40" s="97">
        <f t="shared" si="25"/>
        <v>3476426</v>
      </c>
      <c r="L40" s="96">
        <f t="shared" si="25"/>
        <v>3807000</v>
      </c>
      <c r="M40" s="97">
        <f t="shared" si="25"/>
        <v>2461152</v>
      </c>
      <c r="N40" s="96">
        <f t="shared" si="25"/>
        <v>3346000</v>
      </c>
      <c r="O40" s="97">
        <f t="shared" si="25"/>
        <v>3062423</v>
      </c>
      <c r="P40" s="96">
        <f t="shared" si="19"/>
        <v>8876000</v>
      </c>
      <c r="Q40" s="97">
        <f t="shared" si="20"/>
        <v>9000001</v>
      </c>
      <c r="R40" s="52">
        <f t="shared" si="21"/>
        <v>-12.109272392960337</v>
      </c>
      <c r="S40" s="53">
        <f t="shared" si="22"/>
        <v>24.430469958783529</v>
      </c>
      <c r="T40" s="52">
        <f>IF((+$E35+$E38) =0,0,(P40   /(+$E35+$E38) )*100)</f>
        <v>98.62222222222222</v>
      </c>
      <c r="U40" s="54">
        <f>IF((+$E35+$E38) =0,0,(Q40   /(+$E35+$E38) )*100)</f>
        <v>100.00001111111112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19336000</v>
      </c>
      <c r="C67" s="104">
        <f>SUM(C9:C14,C17:C23,C26:C29,C32,C35:C39,C42:C52,C55:C58,C61:C65)</f>
        <v>30884000</v>
      </c>
      <c r="D67" s="104"/>
      <c r="E67" s="104">
        <f t="shared" si="35"/>
        <v>50220000</v>
      </c>
      <c r="F67" s="105">
        <f t="shared" ref="F67:O67" si="43">SUM(F9:F14,F17:F23,F26:F29,F32,F35:F39,F42:F52,F55:F58,F61:F65)</f>
        <v>50220000</v>
      </c>
      <c r="G67" s="106">
        <f t="shared" si="43"/>
        <v>39835000</v>
      </c>
      <c r="H67" s="105">
        <f t="shared" si="43"/>
        <v>2348000</v>
      </c>
      <c r="I67" s="106">
        <f t="shared" si="43"/>
        <v>1262621</v>
      </c>
      <c r="J67" s="105">
        <f t="shared" si="43"/>
        <v>1923000</v>
      </c>
      <c r="K67" s="106">
        <f t="shared" si="43"/>
        <v>5535481</v>
      </c>
      <c r="L67" s="105">
        <f t="shared" si="43"/>
        <v>4584000</v>
      </c>
      <c r="M67" s="106">
        <f t="shared" si="43"/>
        <v>3093082</v>
      </c>
      <c r="N67" s="105">
        <f t="shared" si="43"/>
        <v>3677000</v>
      </c>
      <c r="O67" s="106">
        <f t="shared" si="43"/>
        <v>3395820</v>
      </c>
      <c r="P67" s="105">
        <f t="shared" si="36"/>
        <v>12532000</v>
      </c>
      <c r="Q67" s="106">
        <f t="shared" si="37"/>
        <v>13287004</v>
      </c>
      <c r="R67" s="61">
        <f t="shared" si="38"/>
        <v>-19.786212914485166</v>
      </c>
      <c r="S67" s="62">
        <f t="shared" si="39"/>
        <v>9.7875840343062368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31.45977155767541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33.35509978661981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33175000</v>
      </c>
      <c r="C69" s="92">
        <v>-2219000</v>
      </c>
      <c r="D69" s="92"/>
      <c r="E69" s="92">
        <f>$B69      +$C69      +$D69</f>
        <v>30956000</v>
      </c>
      <c r="F69" s="93">
        <v>30956000</v>
      </c>
      <c r="G69" s="94">
        <v>30956000</v>
      </c>
      <c r="H69" s="93"/>
      <c r="I69" s="94">
        <v>16211634</v>
      </c>
      <c r="J69" s="93">
        <v>19331000</v>
      </c>
      <c r="K69" s="94">
        <v>7102339</v>
      </c>
      <c r="L69" s="93">
        <v>4494000</v>
      </c>
      <c r="M69" s="94">
        <v>516037</v>
      </c>
      <c r="N69" s="93">
        <v>7131000</v>
      </c>
      <c r="O69" s="94">
        <v>7125989</v>
      </c>
      <c r="P69" s="93">
        <f>$H69      +$J69      +$L69      +$N69</f>
        <v>30956000</v>
      </c>
      <c r="Q69" s="94">
        <f>$I69      +$K69      +$M69      +$O69</f>
        <v>30955999</v>
      </c>
      <c r="R69" s="48">
        <f>IF(($L69      =0),0,((($N69      -$L69      )/$L69      )*100))</f>
        <v>58.678237650200273</v>
      </c>
      <c r="S69" s="49">
        <f>IF(($M69      =0),0,((($O69      -$M69      )/$M69      )*100))</f>
        <v>1280.9066016584081</v>
      </c>
      <c r="T69" s="48">
        <f>IF(($E69      =0),0,(($P69      /$E69      )*100))</f>
        <v>100</v>
      </c>
      <c r="U69" s="50">
        <f>IF(($E69      =0),0,(($Q69      /$E69      )*100))</f>
        <v>99.999996769608472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33175000</v>
      </c>
      <c r="C71" s="101">
        <f>SUM(C69:C70)</f>
        <v>-2219000</v>
      </c>
      <c r="D71" s="101"/>
      <c r="E71" s="101">
        <f>$B71      +$C71      +$D71</f>
        <v>30956000</v>
      </c>
      <c r="F71" s="102">
        <f t="shared" ref="F71:O71" si="44">SUM(F69:F70)</f>
        <v>30956000</v>
      </c>
      <c r="G71" s="103">
        <f t="shared" si="44"/>
        <v>30956000</v>
      </c>
      <c r="H71" s="102">
        <f t="shared" si="44"/>
        <v>0</v>
      </c>
      <c r="I71" s="103">
        <f t="shared" si="44"/>
        <v>16211634</v>
      </c>
      <c r="J71" s="102">
        <f t="shared" si="44"/>
        <v>19331000</v>
      </c>
      <c r="K71" s="103">
        <f t="shared" si="44"/>
        <v>7102339</v>
      </c>
      <c r="L71" s="102">
        <f t="shared" si="44"/>
        <v>4494000</v>
      </c>
      <c r="M71" s="103">
        <f t="shared" si="44"/>
        <v>516037</v>
      </c>
      <c r="N71" s="102">
        <f t="shared" si="44"/>
        <v>7131000</v>
      </c>
      <c r="O71" s="103">
        <f t="shared" si="44"/>
        <v>7125989</v>
      </c>
      <c r="P71" s="102">
        <f>$H71      +$J71      +$L71      +$N71</f>
        <v>30956000</v>
      </c>
      <c r="Q71" s="103">
        <f>$I71      +$K71      +$M71      +$O71</f>
        <v>30955999</v>
      </c>
      <c r="R71" s="57">
        <f>IF(($L71      =0),0,((($N71      -$L71      )/$L71      )*100))</f>
        <v>58.678237650200273</v>
      </c>
      <c r="S71" s="58">
        <f>IF(($M71      =0),0,((($O71      -$M71      )/$M71      )*100))</f>
        <v>1280.9066016584081</v>
      </c>
      <c r="T71" s="57">
        <f>IF(($E69      =0),0,(($P69      /$E69      )*100))</f>
        <v>100</v>
      </c>
      <c r="U71" s="59">
        <f>IF($E69   =0,0,($Q69   /$E69 )*100)</f>
        <v>99.999996769608472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33175000</v>
      </c>
      <c r="C72" s="104">
        <f>SUM(C69:C70)</f>
        <v>-2219000</v>
      </c>
      <c r="D72" s="104"/>
      <c r="E72" s="104">
        <f>$B72      +$C72      +$D72</f>
        <v>30956000</v>
      </c>
      <c r="F72" s="105">
        <f t="shared" ref="F72:O72" si="45">SUM(F69:F70)</f>
        <v>30956000</v>
      </c>
      <c r="G72" s="106">
        <f t="shared" si="45"/>
        <v>30956000</v>
      </c>
      <c r="H72" s="105">
        <f t="shared" si="45"/>
        <v>0</v>
      </c>
      <c r="I72" s="106">
        <f t="shared" si="45"/>
        <v>16211634</v>
      </c>
      <c r="J72" s="105">
        <f t="shared" si="45"/>
        <v>19331000</v>
      </c>
      <c r="K72" s="106">
        <f t="shared" si="45"/>
        <v>7102339</v>
      </c>
      <c r="L72" s="105">
        <f t="shared" si="45"/>
        <v>4494000</v>
      </c>
      <c r="M72" s="106">
        <f t="shared" si="45"/>
        <v>516037</v>
      </c>
      <c r="N72" s="105">
        <f t="shared" si="45"/>
        <v>7131000</v>
      </c>
      <c r="O72" s="106">
        <f t="shared" si="45"/>
        <v>7125989</v>
      </c>
      <c r="P72" s="105">
        <f>$H72      +$J72      +$L72      +$N72</f>
        <v>30956000</v>
      </c>
      <c r="Q72" s="106">
        <f>$I72      +$K72      +$M72      +$O72</f>
        <v>30955999</v>
      </c>
      <c r="R72" s="61">
        <f>IF(($L72      =0),0,((($N72      -$L72      )/$L72      )*100))</f>
        <v>58.678237650200273</v>
      </c>
      <c r="S72" s="62">
        <f>IF(($M72      =0),0,((($O72      -$M72      )/$M72      )*100))</f>
        <v>1280.9066016584081</v>
      </c>
      <c r="T72" s="61">
        <f>IF(($E69      =0),0,(($P69      /$E69      )*100))</f>
        <v>100</v>
      </c>
      <c r="U72" s="65">
        <f>IF($E69   =0,0,($Q69   /$E69 )*100)</f>
        <v>99.999996769608472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52511000</v>
      </c>
      <c r="C73" s="104">
        <f>SUM(C9:C14,C17:C23,C26:C29,C32,C35:C39,C42:C52,C55:C58,C61:C65,C69:C70)</f>
        <v>28665000</v>
      </c>
      <c r="D73" s="104"/>
      <c r="E73" s="104">
        <f>$B73      +$C73      +$D73</f>
        <v>81176000</v>
      </c>
      <c r="F73" s="105">
        <f t="shared" ref="F73:O73" si="46">SUM(F9:F14,F17:F23,F26:F29,F32,F35:F39,F42:F52,F55:F58,F61:F65,F69:F70)</f>
        <v>81176000</v>
      </c>
      <c r="G73" s="106">
        <f t="shared" si="46"/>
        <v>70791000</v>
      </c>
      <c r="H73" s="105">
        <f t="shared" si="46"/>
        <v>2348000</v>
      </c>
      <c r="I73" s="106">
        <f t="shared" si="46"/>
        <v>17474255</v>
      </c>
      <c r="J73" s="105">
        <f t="shared" si="46"/>
        <v>21254000</v>
      </c>
      <c r="K73" s="106">
        <f t="shared" si="46"/>
        <v>12637820</v>
      </c>
      <c r="L73" s="105">
        <f t="shared" si="46"/>
        <v>9078000</v>
      </c>
      <c r="M73" s="106">
        <f t="shared" si="46"/>
        <v>3609119</v>
      </c>
      <c r="N73" s="105">
        <f t="shared" si="46"/>
        <v>10808000</v>
      </c>
      <c r="O73" s="106">
        <f t="shared" si="46"/>
        <v>10521809</v>
      </c>
      <c r="P73" s="105">
        <f>$H73      +$J73      +$L73      +$N73</f>
        <v>43488000</v>
      </c>
      <c r="Q73" s="106">
        <f>$I73      +$K73      +$M73      +$O73</f>
        <v>44243003</v>
      </c>
      <c r="R73" s="61">
        <f>IF(($L73      =0),0,((($N73      -$L73      )/$L73      )*100))</f>
        <v>19.057061026657856</v>
      </c>
      <c r="S73" s="62">
        <f>IF(($M73      =0),0,((($O73      -$M73      )/$M73      )*100))</f>
        <v>191.5340004028684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61.431537907361097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62.498061900524085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SUsQYn4o4B960M44XgsO4ud8e291viqp0L7GOUw4ydFsVhpxSR7JmGrv8NF5vfsE/QwExDm8b6dscnAsxXCVug==" saltValue="heGDfvYICzp9aHJFuPJdV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2300000</v>
      </c>
      <c r="C10" s="92"/>
      <c r="D10" s="92"/>
      <c r="E10" s="92">
        <f t="shared" ref="E10:E15" si="0">$B10      +$C10      +$D10</f>
        <v>2300000</v>
      </c>
      <c r="F10" s="93">
        <v>2300000</v>
      </c>
      <c r="G10" s="94">
        <v>2300000</v>
      </c>
      <c r="H10" s="93">
        <v>914000</v>
      </c>
      <c r="I10" s="94">
        <v>1094614</v>
      </c>
      <c r="J10" s="93">
        <v>337000</v>
      </c>
      <c r="K10" s="94">
        <v>176284</v>
      </c>
      <c r="L10" s="93">
        <v>143000</v>
      </c>
      <c r="M10" s="94">
        <v>243807</v>
      </c>
      <c r="N10" s="93">
        <v>875000</v>
      </c>
      <c r="O10" s="94">
        <v>785295</v>
      </c>
      <c r="P10" s="93">
        <f t="shared" ref="P10:P15" si="1">$H10      +$J10      +$L10      +$N10</f>
        <v>2269000</v>
      </c>
      <c r="Q10" s="94">
        <f t="shared" ref="Q10:Q15" si="2">$I10      +$K10      +$M10      +$O10</f>
        <v>2300000</v>
      </c>
      <c r="R10" s="48">
        <f t="shared" ref="R10:R15" si="3">IF(($L10      =0),0,((($N10      -$L10      )/$L10      )*100))</f>
        <v>511.88811188811189</v>
      </c>
      <c r="S10" s="49">
        <f t="shared" ref="S10:S15" si="4">IF(($M10      =0),0,((($O10      -$M10      )/$M10      )*100))</f>
        <v>222.09698655083736</v>
      </c>
      <c r="T10" s="48">
        <f t="shared" ref="T10:T14" si="5">IF(($E10      =0),0,(($P10      /$E10      )*100))</f>
        <v>98.65217391304347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2300000</v>
      </c>
      <c r="C15" s="95">
        <f>SUM(C9:C14)</f>
        <v>0</v>
      </c>
      <c r="D15" s="95"/>
      <c r="E15" s="95">
        <f t="shared" si="0"/>
        <v>2300000</v>
      </c>
      <c r="F15" s="96">
        <f t="shared" ref="F15:O15" si="7">SUM(F9:F14)</f>
        <v>2300000</v>
      </c>
      <c r="G15" s="97">
        <f t="shared" si="7"/>
        <v>2300000</v>
      </c>
      <c r="H15" s="96">
        <f t="shared" si="7"/>
        <v>914000</v>
      </c>
      <c r="I15" s="97">
        <f t="shared" si="7"/>
        <v>1094614</v>
      </c>
      <c r="J15" s="96">
        <f t="shared" si="7"/>
        <v>337000</v>
      </c>
      <c r="K15" s="97">
        <f t="shared" si="7"/>
        <v>176284</v>
      </c>
      <c r="L15" s="96">
        <f t="shared" si="7"/>
        <v>143000</v>
      </c>
      <c r="M15" s="97">
        <f t="shared" si="7"/>
        <v>243807</v>
      </c>
      <c r="N15" s="96">
        <f t="shared" si="7"/>
        <v>875000</v>
      </c>
      <c r="O15" s="97">
        <f t="shared" si="7"/>
        <v>785295</v>
      </c>
      <c r="P15" s="96">
        <f t="shared" si="1"/>
        <v>2269000</v>
      </c>
      <c r="Q15" s="97">
        <f t="shared" si="2"/>
        <v>2300000</v>
      </c>
      <c r="R15" s="52">
        <f t="shared" si="3"/>
        <v>511.88811188811189</v>
      </c>
      <c r="S15" s="53">
        <f t="shared" si="4"/>
        <v>222.09698655083736</v>
      </c>
      <c r="T15" s="52">
        <f>IF((SUM($E9:$E13))=0,0,(P15/(SUM($E9:$E13))*100))</f>
        <v>98.65217391304347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8000000</v>
      </c>
      <c r="D21" s="92"/>
      <c r="E21" s="92">
        <f t="shared" si="8"/>
        <v>8000000</v>
      </c>
      <c r="F21" s="93">
        <v>8000000</v>
      </c>
      <c r="G21" s="94">
        <v>8000000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38718000</v>
      </c>
      <c r="W21" s="94">
        <v>38654000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8000000</v>
      </c>
      <c r="D24" s="95"/>
      <c r="E24" s="95">
        <f t="shared" si="8"/>
        <v>8000000</v>
      </c>
      <c r="F24" s="96">
        <f t="shared" ref="F24:O24" si="15">SUM(F17:F23)</f>
        <v>8000000</v>
      </c>
      <c r="G24" s="97">
        <f t="shared" si="15"/>
        <v>8000000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38718000</v>
      </c>
      <c r="W24" s="97">
        <f>SUM(W17:W23)</f>
        <v>38654000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1860000</v>
      </c>
      <c r="C32" s="92"/>
      <c r="D32" s="92"/>
      <c r="E32" s="92">
        <f>$B32      +$C32      +$D32</f>
        <v>1860000</v>
      </c>
      <c r="F32" s="93">
        <v>1860000</v>
      </c>
      <c r="G32" s="94">
        <v>1860000</v>
      </c>
      <c r="H32" s="93">
        <v>609000</v>
      </c>
      <c r="I32" s="94">
        <v>1881599</v>
      </c>
      <c r="J32" s="93">
        <v>677000</v>
      </c>
      <c r="K32" s="94">
        <v>-21599</v>
      </c>
      <c r="L32" s="93">
        <v>571000</v>
      </c>
      <c r="M32" s="94">
        <v>6004398</v>
      </c>
      <c r="N32" s="93"/>
      <c r="O32" s="94">
        <v>-6004397</v>
      </c>
      <c r="P32" s="93">
        <f>$H32      +$J32      +$L32      +$N32</f>
        <v>1857000</v>
      </c>
      <c r="Q32" s="94">
        <f>$I32      +$K32      +$M32      +$O32</f>
        <v>1860001</v>
      </c>
      <c r="R32" s="48">
        <f>IF(($L32      =0),0,((($N32      -$L32      )/$L32      )*100))</f>
        <v>-100</v>
      </c>
      <c r="S32" s="49">
        <f>IF(($M32      =0),0,((($O32      -$M32      )/$M32      )*100))</f>
        <v>-199.99998334554107</v>
      </c>
      <c r="T32" s="48">
        <f>IF(($E32      =0),0,(($P32      /$E32      )*100))</f>
        <v>99.838709677419359</v>
      </c>
      <c r="U32" s="50">
        <f>IF(($E32      =0),0,(($Q32      /$E32      )*100))</f>
        <v>100.00005376344086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1860000</v>
      </c>
      <c r="C33" s="95">
        <f>C32</f>
        <v>0</v>
      </c>
      <c r="D33" s="95"/>
      <c r="E33" s="95">
        <f>$B33      +$C33      +$D33</f>
        <v>1860000</v>
      </c>
      <c r="F33" s="96">
        <f t="shared" ref="F33:O33" si="17">F32</f>
        <v>1860000</v>
      </c>
      <c r="G33" s="97">
        <f t="shared" si="17"/>
        <v>1860000</v>
      </c>
      <c r="H33" s="96">
        <f t="shared" si="17"/>
        <v>609000</v>
      </c>
      <c r="I33" s="97">
        <f t="shared" si="17"/>
        <v>1881599</v>
      </c>
      <c r="J33" s="96">
        <f t="shared" si="17"/>
        <v>677000</v>
      </c>
      <c r="K33" s="97">
        <f t="shared" si="17"/>
        <v>-21599</v>
      </c>
      <c r="L33" s="96">
        <f t="shared" si="17"/>
        <v>571000</v>
      </c>
      <c r="M33" s="97">
        <f t="shared" si="17"/>
        <v>6004398</v>
      </c>
      <c r="N33" s="96">
        <f t="shared" si="17"/>
        <v>0</v>
      </c>
      <c r="O33" s="97">
        <f t="shared" si="17"/>
        <v>-6004397</v>
      </c>
      <c r="P33" s="96">
        <f>$H33      +$J33      +$L33      +$N33</f>
        <v>1857000</v>
      </c>
      <c r="Q33" s="97">
        <f>$I33      +$K33      +$M33      +$O33</f>
        <v>1860001</v>
      </c>
      <c r="R33" s="52">
        <f>IF(($L33      =0),0,((($N33      -$L33      )/$L33      )*100))</f>
        <v>-100</v>
      </c>
      <c r="S33" s="53">
        <f>IF(($M33      =0),0,((($O33      -$M33      )/$M33      )*100))</f>
        <v>-199.99998334554107</v>
      </c>
      <c r="T33" s="52">
        <f>IF($E33   =0,0,($P33   /$E33   )*100)</f>
        <v>99.838709677419359</v>
      </c>
      <c r="U33" s="54">
        <f>IF($E33   =0,0,($Q33   /$E33   )*100)</f>
        <v>100.00005376344086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/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>
        <v>3059000</v>
      </c>
      <c r="I35" s="94">
        <v>2751150</v>
      </c>
      <c r="J35" s="93">
        <v>5436000</v>
      </c>
      <c r="K35" s="94">
        <v>5866708</v>
      </c>
      <c r="L35" s="93">
        <v>3364000</v>
      </c>
      <c r="M35" s="94">
        <v>5980202</v>
      </c>
      <c r="N35" s="93">
        <v>3141000</v>
      </c>
      <c r="O35" s="94">
        <v>349656</v>
      </c>
      <c r="P35" s="93">
        <f t="shared" ref="P35:P40" si="19">$H35      +$J35      +$L35      +$N35</f>
        <v>15000000</v>
      </c>
      <c r="Q35" s="94">
        <f t="shared" ref="Q35:Q40" si="20">$I35      +$K35      +$M35      +$O35</f>
        <v>14947716</v>
      </c>
      <c r="R35" s="48">
        <f t="shared" ref="R35:R40" si="21">IF(($L35      =0),0,((($N35      -$L35      )/$L35      )*100))</f>
        <v>-6.6290130796670637</v>
      </c>
      <c r="S35" s="49">
        <f t="shared" ref="S35:S40" si="22">IF(($M35      =0),0,((($O35      -$M35      )/$M35      )*100))</f>
        <v>-94.153107202733281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99.651440000000008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48028000</v>
      </c>
      <c r="C36" s="92">
        <v>2898000</v>
      </c>
      <c r="D36" s="92"/>
      <c r="E36" s="92">
        <f t="shared" si="18"/>
        <v>50926000</v>
      </c>
      <c r="F36" s="93">
        <v>50926000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3000000</v>
      </c>
      <c r="C38" s="92"/>
      <c r="D38" s="92"/>
      <c r="E38" s="92">
        <f t="shared" si="18"/>
        <v>3000000</v>
      </c>
      <c r="F38" s="93">
        <v>3000000</v>
      </c>
      <c r="G38" s="94">
        <v>3000000</v>
      </c>
      <c r="H38" s="93">
        <v>790000</v>
      </c>
      <c r="I38" s="94">
        <v>912044</v>
      </c>
      <c r="J38" s="93"/>
      <c r="K38" s="94"/>
      <c r="L38" s="93"/>
      <c r="M38" s="94">
        <v>9600</v>
      </c>
      <c r="N38" s="93">
        <v>2043000</v>
      </c>
      <c r="O38" s="94">
        <v>1580100</v>
      </c>
      <c r="P38" s="93">
        <f t="shared" si="19"/>
        <v>2833000</v>
      </c>
      <c r="Q38" s="94">
        <f t="shared" si="20"/>
        <v>2501744</v>
      </c>
      <c r="R38" s="48">
        <f t="shared" si="21"/>
        <v>0</v>
      </c>
      <c r="S38" s="49">
        <f t="shared" si="22"/>
        <v>16359.375</v>
      </c>
      <c r="T38" s="48">
        <f t="shared" si="23"/>
        <v>94.433333333333337</v>
      </c>
      <c r="U38" s="50">
        <f t="shared" si="24"/>
        <v>83.391466666666673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66028000</v>
      </c>
      <c r="C40" s="95">
        <f>SUM(C35:C39)</f>
        <v>2898000</v>
      </c>
      <c r="D40" s="95"/>
      <c r="E40" s="95">
        <f t="shared" si="18"/>
        <v>68926000</v>
      </c>
      <c r="F40" s="96">
        <f t="shared" ref="F40:O40" si="25">SUM(F35:F39)</f>
        <v>68926000</v>
      </c>
      <c r="G40" s="97">
        <f t="shared" si="25"/>
        <v>18000000</v>
      </c>
      <c r="H40" s="96">
        <f t="shared" si="25"/>
        <v>3849000</v>
      </c>
      <c r="I40" s="97">
        <f t="shared" si="25"/>
        <v>3663194</v>
      </c>
      <c r="J40" s="96">
        <f t="shared" si="25"/>
        <v>5436000</v>
      </c>
      <c r="K40" s="97">
        <f t="shared" si="25"/>
        <v>5866708</v>
      </c>
      <c r="L40" s="96">
        <f t="shared" si="25"/>
        <v>3364000</v>
      </c>
      <c r="M40" s="97">
        <f t="shared" si="25"/>
        <v>5989802</v>
      </c>
      <c r="N40" s="96">
        <f t="shared" si="25"/>
        <v>5184000</v>
      </c>
      <c r="O40" s="97">
        <f t="shared" si="25"/>
        <v>1929756</v>
      </c>
      <c r="P40" s="96">
        <f t="shared" si="19"/>
        <v>17833000</v>
      </c>
      <c r="Q40" s="97">
        <f t="shared" si="20"/>
        <v>17449460</v>
      </c>
      <c r="R40" s="52">
        <f t="shared" si="21"/>
        <v>54.102259215219973</v>
      </c>
      <c r="S40" s="53">
        <f t="shared" si="22"/>
        <v>-67.782641229209247</v>
      </c>
      <c r="T40" s="52">
        <f>IF((+$E35+$E38) =0,0,(P40   /(+$E35+$E38) )*100)</f>
        <v>99.072222222222223</v>
      </c>
      <c r="U40" s="54">
        <f>IF((+$E35+$E38) =0,0,(Q40   /(+$E35+$E38) )*100)</f>
        <v>96.941444444444443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70188000</v>
      </c>
      <c r="C67" s="104">
        <f>SUM(C9:C14,C17:C23,C26:C29,C32,C35:C39,C42:C52,C55:C58,C61:C65)</f>
        <v>10898000</v>
      </c>
      <c r="D67" s="104"/>
      <c r="E67" s="104">
        <f t="shared" si="35"/>
        <v>81086000</v>
      </c>
      <c r="F67" s="105">
        <f t="shared" ref="F67:O67" si="43">SUM(F9:F14,F17:F23,F26:F29,F32,F35:F39,F42:F52,F55:F58,F61:F65)</f>
        <v>81086000</v>
      </c>
      <c r="G67" s="106">
        <f t="shared" si="43"/>
        <v>30160000</v>
      </c>
      <c r="H67" s="105">
        <f t="shared" si="43"/>
        <v>5372000</v>
      </c>
      <c r="I67" s="106">
        <f t="shared" si="43"/>
        <v>6639407</v>
      </c>
      <c r="J67" s="105">
        <f t="shared" si="43"/>
        <v>6450000</v>
      </c>
      <c r="K67" s="106">
        <f t="shared" si="43"/>
        <v>6021393</v>
      </c>
      <c r="L67" s="105">
        <f t="shared" si="43"/>
        <v>4078000</v>
      </c>
      <c r="M67" s="106">
        <f t="shared" si="43"/>
        <v>12238007</v>
      </c>
      <c r="N67" s="105">
        <f t="shared" si="43"/>
        <v>6059000</v>
      </c>
      <c r="O67" s="106">
        <f t="shared" si="43"/>
        <v>-3289346</v>
      </c>
      <c r="P67" s="105">
        <f t="shared" si="36"/>
        <v>21959000</v>
      </c>
      <c r="Q67" s="106">
        <f t="shared" si="37"/>
        <v>21609461</v>
      </c>
      <c r="R67" s="61">
        <f t="shared" si="38"/>
        <v>48.577734183423246</v>
      </c>
      <c r="S67" s="62">
        <f t="shared" si="39"/>
        <v>-126.87811830798921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72.808355437665782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71.649406498673741</v>
      </c>
      <c r="V67" s="105">
        <f>SUM(V9:V14,V17:V23,V26:V29,V32,V35:V39,V42:V52,V55:V58,V61:V65)</f>
        <v>38718000</v>
      </c>
      <c r="W67" s="106">
        <f>SUM(W9:W14,W17:W23,W26:W29,W32,W35:W39,W42:W52,W55:W58,W61:W65)</f>
        <v>38654000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44489000</v>
      </c>
      <c r="C69" s="92">
        <v>-2976000</v>
      </c>
      <c r="D69" s="92"/>
      <c r="E69" s="92">
        <f>$B69      +$C69      +$D69</f>
        <v>41513000</v>
      </c>
      <c r="F69" s="93">
        <v>41513000</v>
      </c>
      <c r="G69" s="94">
        <v>41513000</v>
      </c>
      <c r="H69" s="93">
        <v>8135000</v>
      </c>
      <c r="I69" s="94">
        <v>14631521</v>
      </c>
      <c r="J69" s="93">
        <v>11159000</v>
      </c>
      <c r="K69" s="94">
        <v>13486096</v>
      </c>
      <c r="L69" s="93">
        <v>8027000</v>
      </c>
      <c r="M69" s="94">
        <v>7399828</v>
      </c>
      <c r="N69" s="93">
        <v>14192000</v>
      </c>
      <c r="O69" s="94">
        <v>6250292</v>
      </c>
      <c r="P69" s="93">
        <f>$H69      +$J69      +$L69      +$N69</f>
        <v>41513000</v>
      </c>
      <c r="Q69" s="94">
        <f>$I69      +$K69      +$M69      +$O69</f>
        <v>41767737</v>
      </c>
      <c r="R69" s="48">
        <f>IF(($L69      =0),0,((($N69      -$L69      )/$L69      )*100))</f>
        <v>76.803288899962624</v>
      </c>
      <c r="S69" s="49">
        <f>IF(($M69      =0),0,((($O69      -$M69      )/$M69      )*100))</f>
        <v>-15.534631345485328</v>
      </c>
      <c r="T69" s="48">
        <f>IF(($E69      =0),0,(($P69      /$E69      )*100))</f>
        <v>100</v>
      </c>
      <c r="U69" s="50">
        <f>IF(($E69      =0),0,(($Q69      /$E69      )*100))</f>
        <v>100.61363187435262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44489000</v>
      </c>
      <c r="C71" s="101">
        <f>SUM(C69:C70)</f>
        <v>-2976000</v>
      </c>
      <c r="D71" s="101"/>
      <c r="E71" s="101">
        <f>$B71      +$C71      +$D71</f>
        <v>41513000</v>
      </c>
      <c r="F71" s="102">
        <f t="shared" ref="F71:O71" si="44">SUM(F69:F70)</f>
        <v>41513000</v>
      </c>
      <c r="G71" s="103">
        <f t="shared" si="44"/>
        <v>41513000</v>
      </c>
      <c r="H71" s="102">
        <f t="shared" si="44"/>
        <v>8135000</v>
      </c>
      <c r="I71" s="103">
        <f t="shared" si="44"/>
        <v>14631521</v>
      </c>
      <c r="J71" s="102">
        <f t="shared" si="44"/>
        <v>11159000</v>
      </c>
      <c r="K71" s="103">
        <f t="shared" si="44"/>
        <v>13486096</v>
      </c>
      <c r="L71" s="102">
        <f t="shared" si="44"/>
        <v>8027000</v>
      </c>
      <c r="M71" s="103">
        <f t="shared" si="44"/>
        <v>7399828</v>
      </c>
      <c r="N71" s="102">
        <f t="shared" si="44"/>
        <v>14192000</v>
      </c>
      <c r="O71" s="103">
        <f t="shared" si="44"/>
        <v>6250292</v>
      </c>
      <c r="P71" s="102">
        <f>$H71      +$J71      +$L71      +$N71</f>
        <v>41513000</v>
      </c>
      <c r="Q71" s="103">
        <f>$I71      +$K71      +$M71      +$O71</f>
        <v>41767737</v>
      </c>
      <c r="R71" s="57">
        <f>IF(($L71      =0),0,((($N71      -$L71      )/$L71      )*100))</f>
        <v>76.803288899962624</v>
      </c>
      <c r="S71" s="58">
        <f>IF(($M71      =0),0,((($O71      -$M71      )/$M71      )*100))</f>
        <v>-15.534631345485328</v>
      </c>
      <c r="T71" s="57">
        <f>IF(($E69      =0),0,(($P69      /$E69      )*100))</f>
        <v>100</v>
      </c>
      <c r="U71" s="59">
        <f>IF($E69   =0,0,($Q69   /$E69 )*100)</f>
        <v>100.61363187435262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44489000</v>
      </c>
      <c r="C72" s="104">
        <f>SUM(C69:C70)</f>
        <v>-2976000</v>
      </c>
      <c r="D72" s="104"/>
      <c r="E72" s="104">
        <f>$B72      +$C72      +$D72</f>
        <v>41513000</v>
      </c>
      <c r="F72" s="105">
        <f t="shared" ref="F72:O72" si="45">SUM(F69:F70)</f>
        <v>41513000</v>
      </c>
      <c r="G72" s="106">
        <f t="shared" si="45"/>
        <v>41513000</v>
      </c>
      <c r="H72" s="105">
        <f t="shared" si="45"/>
        <v>8135000</v>
      </c>
      <c r="I72" s="106">
        <f t="shared" si="45"/>
        <v>14631521</v>
      </c>
      <c r="J72" s="105">
        <f t="shared" si="45"/>
        <v>11159000</v>
      </c>
      <c r="K72" s="106">
        <f t="shared" si="45"/>
        <v>13486096</v>
      </c>
      <c r="L72" s="105">
        <f t="shared" si="45"/>
        <v>8027000</v>
      </c>
      <c r="M72" s="106">
        <f t="shared" si="45"/>
        <v>7399828</v>
      </c>
      <c r="N72" s="105">
        <f t="shared" si="45"/>
        <v>14192000</v>
      </c>
      <c r="O72" s="106">
        <f t="shared" si="45"/>
        <v>6250292</v>
      </c>
      <c r="P72" s="105">
        <f>$H72      +$J72      +$L72      +$N72</f>
        <v>41513000</v>
      </c>
      <c r="Q72" s="106">
        <f>$I72      +$K72      +$M72      +$O72</f>
        <v>41767737</v>
      </c>
      <c r="R72" s="61">
        <f>IF(($L72      =0),0,((($N72      -$L72      )/$L72      )*100))</f>
        <v>76.803288899962624</v>
      </c>
      <c r="S72" s="62">
        <f>IF(($M72      =0),0,((($O72      -$M72      )/$M72      )*100))</f>
        <v>-15.534631345485328</v>
      </c>
      <c r="T72" s="61">
        <f>IF(($E69      =0),0,(($P69      /$E69      )*100))</f>
        <v>100</v>
      </c>
      <c r="U72" s="65">
        <f>IF($E69   =0,0,($Q69   /$E69 )*100)</f>
        <v>100.61363187435262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114677000</v>
      </c>
      <c r="C73" s="104">
        <f>SUM(C9:C14,C17:C23,C26:C29,C32,C35:C39,C42:C52,C55:C58,C61:C65,C69:C70)</f>
        <v>7922000</v>
      </c>
      <c r="D73" s="104"/>
      <c r="E73" s="104">
        <f>$B73      +$C73      +$D73</f>
        <v>122599000</v>
      </c>
      <c r="F73" s="105">
        <f t="shared" ref="F73:O73" si="46">SUM(F9:F14,F17:F23,F26:F29,F32,F35:F39,F42:F52,F55:F58,F61:F65,F69:F70)</f>
        <v>122599000</v>
      </c>
      <c r="G73" s="106">
        <f t="shared" si="46"/>
        <v>71673000</v>
      </c>
      <c r="H73" s="105">
        <f t="shared" si="46"/>
        <v>13507000</v>
      </c>
      <c r="I73" s="106">
        <f t="shared" si="46"/>
        <v>21270928</v>
      </c>
      <c r="J73" s="105">
        <f t="shared" si="46"/>
        <v>17609000</v>
      </c>
      <c r="K73" s="106">
        <f t="shared" si="46"/>
        <v>19507489</v>
      </c>
      <c r="L73" s="105">
        <f t="shared" si="46"/>
        <v>12105000</v>
      </c>
      <c r="M73" s="106">
        <f t="shared" si="46"/>
        <v>19637835</v>
      </c>
      <c r="N73" s="105">
        <f t="shared" si="46"/>
        <v>20251000</v>
      </c>
      <c r="O73" s="106">
        <f t="shared" si="46"/>
        <v>2960946</v>
      </c>
      <c r="P73" s="105">
        <f>$H73      +$J73      +$L73      +$N73</f>
        <v>63472000</v>
      </c>
      <c r="Q73" s="106">
        <f>$I73      +$K73      +$M73      +$O73</f>
        <v>63377198</v>
      </c>
      <c r="R73" s="61">
        <f>IF(($L73      =0),0,((($N73      -$L73      )/$L73      )*100))</f>
        <v>67.29450640231309</v>
      </c>
      <c r="S73" s="62">
        <f>IF(($M73      =0),0,((($O73      -$M73      )/$M73      )*100))</f>
        <v>-84.922238118407662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88.557755361154136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88.425485189680913</v>
      </c>
      <c r="V73" s="105">
        <f>SUM(V9:V14,V17:V23,V26:V29,V32,V35:V39,V42:V52,V55:V58,V61:V65,V69:V70)</f>
        <v>38718000</v>
      </c>
      <c r="W73" s="106">
        <f>SUM(W9:W14,W17:W23,W26:W29,W32,W35:W39,W42:W52,W55:W58,W61:W65,W69:W70)</f>
        <v>38654000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1enpOHHmCaS/9VnnwpVSl1sJnuHYwvWcNw0VDcFbbpPzoFOG/ds18Pj7huKTvcujw+HE3BiYewmXRizObz+LYg==" saltValue="D3NH0cHqgEuqe1pmV0H95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84000</v>
      </c>
      <c r="I10" s="94">
        <v>126423</v>
      </c>
      <c r="J10" s="93">
        <v>100000</v>
      </c>
      <c r="K10" s="94">
        <v>98020</v>
      </c>
      <c r="L10" s="93">
        <v>1087000</v>
      </c>
      <c r="M10" s="94">
        <v>1090248</v>
      </c>
      <c r="N10" s="93">
        <v>236000</v>
      </c>
      <c r="O10" s="94">
        <v>785310</v>
      </c>
      <c r="P10" s="93">
        <f t="shared" ref="P10:P15" si="1">$H10      +$J10      +$L10      +$N10</f>
        <v>1507000</v>
      </c>
      <c r="Q10" s="94">
        <f t="shared" ref="Q10:Q15" si="2">$I10      +$K10      +$M10      +$O10</f>
        <v>2100001</v>
      </c>
      <c r="R10" s="48">
        <f t="shared" ref="R10:R15" si="3">IF(($L10      =0),0,((($N10      -$L10      )/$L10      )*100))</f>
        <v>-78.288868445262196</v>
      </c>
      <c r="S10" s="49">
        <f t="shared" ref="S10:S15" si="4">IF(($M10      =0),0,((($O10      -$M10      )/$M10      )*100))</f>
        <v>-27.969599577343867</v>
      </c>
      <c r="T10" s="48">
        <f t="shared" ref="T10:T14" si="5">IF(($E10      =0),0,(($P10      /$E10      )*100))</f>
        <v>71.761904761904759</v>
      </c>
      <c r="U10" s="50">
        <f t="shared" ref="U10:U14" si="6">IF(($E10      =0),0,(($Q10      /$E10      )*100))</f>
        <v>100.00004761904762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>
        <v>4500000</v>
      </c>
      <c r="C11" s="92">
        <v>-50000</v>
      </c>
      <c r="D11" s="92"/>
      <c r="E11" s="92">
        <f t="shared" si="0"/>
        <v>4450000</v>
      </c>
      <c r="F11" s="93">
        <v>4450000</v>
      </c>
      <c r="G11" s="94">
        <v>4450000</v>
      </c>
      <c r="H11" s="93">
        <v>890000</v>
      </c>
      <c r="I11" s="94">
        <v>891479</v>
      </c>
      <c r="J11" s="93">
        <v>912000</v>
      </c>
      <c r="K11" s="94">
        <v>973138</v>
      </c>
      <c r="L11" s="93">
        <v>1058000</v>
      </c>
      <c r="M11" s="94">
        <v>838026</v>
      </c>
      <c r="N11" s="93">
        <v>1590000</v>
      </c>
      <c r="O11" s="94">
        <v>1747358</v>
      </c>
      <c r="P11" s="93">
        <f t="shared" si="1"/>
        <v>4450000</v>
      </c>
      <c r="Q11" s="94">
        <f t="shared" si="2"/>
        <v>4450001</v>
      </c>
      <c r="R11" s="48">
        <f t="shared" si="3"/>
        <v>50.283553875236301</v>
      </c>
      <c r="S11" s="49">
        <f t="shared" si="4"/>
        <v>108.50880521606727</v>
      </c>
      <c r="T11" s="48">
        <f t="shared" si="5"/>
        <v>100</v>
      </c>
      <c r="U11" s="50">
        <f t="shared" si="6"/>
        <v>100.00002247191011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1000000</v>
      </c>
      <c r="C13" s="92">
        <v>-1000000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>
        <v>1200000</v>
      </c>
      <c r="C14" s="92">
        <v>-600000</v>
      </c>
      <c r="D14" s="92"/>
      <c r="E14" s="92">
        <f t="shared" si="0"/>
        <v>600000</v>
      </c>
      <c r="F14" s="93">
        <v>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8800000</v>
      </c>
      <c r="C15" s="95">
        <f>SUM(C9:C14)</f>
        <v>-1650000</v>
      </c>
      <c r="D15" s="95"/>
      <c r="E15" s="95">
        <f t="shared" si="0"/>
        <v>7150000</v>
      </c>
      <c r="F15" s="96">
        <f t="shared" ref="F15:O15" si="7">SUM(F9:F14)</f>
        <v>7150000</v>
      </c>
      <c r="G15" s="97">
        <f t="shared" si="7"/>
        <v>6550000</v>
      </c>
      <c r="H15" s="96">
        <f t="shared" si="7"/>
        <v>974000</v>
      </c>
      <c r="I15" s="97">
        <f t="shared" si="7"/>
        <v>1017902</v>
      </c>
      <c r="J15" s="96">
        <f t="shared" si="7"/>
        <v>1012000</v>
      </c>
      <c r="K15" s="97">
        <f t="shared" si="7"/>
        <v>1071158</v>
      </c>
      <c r="L15" s="96">
        <f t="shared" si="7"/>
        <v>2145000</v>
      </c>
      <c r="M15" s="97">
        <f t="shared" si="7"/>
        <v>1928274</v>
      </c>
      <c r="N15" s="96">
        <f t="shared" si="7"/>
        <v>1826000</v>
      </c>
      <c r="O15" s="97">
        <f t="shared" si="7"/>
        <v>2532668</v>
      </c>
      <c r="P15" s="96">
        <f t="shared" si="1"/>
        <v>5957000</v>
      </c>
      <c r="Q15" s="97">
        <f t="shared" si="2"/>
        <v>6550002</v>
      </c>
      <c r="R15" s="52">
        <f t="shared" si="3"/>
        <v>-14.871794871794872</v>
      </c>
      <c r="S15" s="53">
        <f t="shared" si="4"/>
        <v>31.343782055869653</v>
      </c>
      <c r="T15" s="52">
        <f>IF((SUM($E9:$E13))=0,0,(P15/(SUM($E9:$E13))*100))</f>
        <v>90.946564885496187</v>
      </c>
      <c r="U15" s="54">
        <f>IF((SUM($E9:$E13))=0,0,(Q15/(SUM($E9:$E13))*100))</f>
        <v>100.00003053435114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11775000</v>
      </c>
      <c r="D20" s="92"/>
      <c r="E20" s="92">
        <f t="shared" si="8"/>
        <v>11775000</v>
      </c>
      <c r="F20" s="93">
        <v>11775000</v>
      </c>
      <c r="G20" s="94">
        <v>11775000</v>
      </c>
      <c r="H20" s="93"/>
      <c r="I20" s="94">
        <v>11115671</v>
      </c>
      <c r="J20" s="93"/>
      <c r="K20" s="94">
        <v>5458539</v>
      </c>
      <c r="L20" s="93"/>
      <c r="M20" s="94">
        <v>272475</v>
      </c>
      <c r="N20" s="93"/>
      <c r="O20" s="94">
        <v>6058761</v>
      </c>
      <c r="P20" s="93">
        <f t="shared" si="9"/>
        <v>0</v>
      </c>
      <c r="Q20" s="94">
        <f t="shared" si="10"/>
        <v>22905446</v>
      </c>
      <c r="R20" s="48">
        <f t="shared" si="11"/>
        <v>0</v>
      </c>
      <c r="S20" s="49">
        <f t="shared" si="12"/>
        <v>2123.6025323424169</v>
      </c>
      <c r="T20" s="48">
        <f t="shared" si="13"/>
        <v>0</v>
      </c>
      <c r="U20" s="50">
        <f t="shared" si="14"/>
        <v>194.52608067940551</v>
      </c>
      <c r="V20" s="93">
        <v>621000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17769000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11775000</v>
      </c>
      <c r="D24" s="95"/>
      <c r="E24" s="95">
        <f t="shared" si="8"/>
        <v>11775000</v>
      </c>
      <c r="F24" s="96">
        <f t="shared" ref="F24:O24" si="15">SUM(F17:F23)</f>
        <v>11775000</v>
      </c>
      <c r="G24" s="97">
        <f t="shared" si="15"/>
        <v>11775000</v>
      </c>
      <c r="H24" s="96">
        <f t="shared" si="15"/>
        <v>0</v>
      </c>
      <c r="I24" s="97">
        <f t="shared" si="15"/>
        <v>11115671</v>
      </c>
      <c r="J24" s="96">
        <f t="shared" si="15"/>
        <v>0</v>
      </c>
      <c r="K24" s="97">
        <f t="shared" si="15"/>
        <v>5458539</v>
      </c>
      <c r="L24" s="96">
        <f t="shared" si="15"/>
        <v>0</v>
      </c>
      <c r="M24" s="97">
        <f t="shared" si="15"/>
        <v>272475</v>
      </c>
      <c r="N24" s="96">
        <f t="shared" si="15"/>
        <v>0</v>
      </c>
      <c r="O24" s="97">
        <f t="shared" si="15"/>
        <v>6058761</v>
      </c>
      <c r="P24" s="96">
        <f t="shared" si="9"/>
        <v>0</v>
      </c>
      <c r="Q24" s="97">
        <f t="shared" si="10"/>
        <v>22905446</v>
      </c>
      <c r="R24" s="52">
        <f t="shared" si="11"/>
        <v>0</v>
      </c>
      <c r="S24" s="53">
        <f t="shared" si="12"/>
        <v>2123.6025323424169</v>
      </c>
      <c r="T24" s="52">
        <f>IF(($E24-$E19-$E23)   =0,0,($P24   /($E24-$E19-$E23)   )*100)</f>
        <v>0</v>
      </c>
      <c r="U24" s="54">
        <f>IF(($E24-$E19-$E23)   =0,0,($Q24   /($E24-$E19-$E23)   )*100)</f>
        <v>194.52608067940551</v>
      </c>
      <c r="V24" s="96">
        <f>SUM(V17:V23)</f>
        <v>18390000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2709000</v>
      </c>
      <c r="C32" s="92">
        <v>99000</v>
      </c>
      <c r="D32" s="92"/>
      <c r="E32" s="92">
        <f>$B32      +$C32      +$D32</f>
        <v>2808000</v>
      </c>
      <c r="F32" s="93">
        <v>2808000</v>
      </c>
      <c r="G32" s="94">
        <v>2808000</v>
      </c>
      <c r="H32" s="93">
        <v>1842000</v>
      </c>
      <c r="I32" s="94">
        <v>140181</v>
      </c>
      <c r="J32" s="93">
        <v>56000</v>
      </c>
      <c r="K32" s="94">
        <v>124291</v>
      </c>
      <c r="L32" s="93">
        <v>250000</v>
      </c>
      <c r="M32" s="94">
        <v>1791231</v>
      </c>
      <c r="N32" s="93"/>
      <c r="O32" s="94">
        <v>752298</v>
      </c>
      <c r="P32" s="93">
        <f>$H32      +$J32      +$L32      +$N32</f>
        <v>2148000</v>
      </c>
      <c r="Q32" s="94">
        <f>$I32      +$K32      +$M32      +$O32</f>
        <v>2808001</v>
      </c>
      <c r="R32" s="48">
        <f>IF(($L32      =0),0,((($N32      -$L32      )/$L32      )*100))</f>
        <v>-100</v>
      </c>
      <c r="S32" s="49">
        <f>IF(($M32      =0),0,((($O32      -$M32      )/$M32      )*100))</f>
        <v>-58.001061839595224</v>
      </c>
      <c r="T32" s="48">
        <f>IF(($E32      =0),0,(($P32      /$E32      )*100))</f>
        <v>76.495726495726487</v>
      </c>
      <c r="U32" s="50">
        <f>IF(($E32      =0),0,(($Q32      /$E32      )*100))</f>
        <v>100.00003561253561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2709000</v>
      </c>
      <c r="C33" s="95">
        <f>C32</f>
        <v>99000</v>
      </c>
      <c r="D33" s="95"/>
      <c r="E33" s="95">
        <f>$B33      +$C33      +$D33</f>
        <v>2808000</v>
      </c>
      <c r="F33" s="96">
        <f t="shared" ref="F33:O33" si="17">F32</f>
        <v>2808000</v>
      </c>
      <c r="G33" s="97">
        <f t="shared" si="17"/>
        <v>2808000</v>
      </c>
      <c r="H33" s="96">
        <f t="shared" si="17"/>
        <v>1842000</v>
      </c>
      <c r="I33" s="97">
        <f t="shared" si="17"/>
        <v>140181</v>
      </c>
      <c r="J33" s="96">
        <f t="shared" si="17"/>
        <v>56000</v>
      </c>
      <c r="K33" s="97">
        <f t="shared" si="17"/>
        <v>124291</v>
      </c>
      <c r="L33" s="96">
        <f t="shared" si="17"/>
        <v>250000</v>
      </c>
      <c r="M33" s="97">
        <f t="shared" si="17"/>
        <v>1791231</v>
      </c>
      <c r="N33" s="96">
        <f t="shared" si="17"/>
        <v>0</v>
      </c>
      <c r="O33" s="97">
        <f t="shared" si="17"/>
        <v>752298</v>
      </c>
      <c r="P33" s="96">
        <f>$H33      +$J33      +$L33      +$N33</f>
        <v>2148000</v>
      </c>
      <c r="Q33" s="97">
        <f>$I33      +$K33      +$M33      +$O33</f>
        <v>2808001</v>
      </c>
      <c r="R33" s="52">
        <f>IF(($L33      =0),0,((($N33      -$L33      )/$L33      )*100))</f>
        <v>-100</v>
      </c>
      <c r="S33" s="53">
        <f>IF(($M33      =0),0,((($O33      -$M33      )/$M33      )*100))</f>
        <v>-58.001061839595224</v>
      </c>
      <c r="T33" s="52">
        <f>IF($E33   =0,0,($P33   /$E33   )*100)</f>
        <v>76.495726495726487</v>
      </c>
      <c r="U33" s="54">
        <f>IF($E33   =0,0,($Q33   /$E33   )*100)</f>
        <v>100.00003561253561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1244000</v>
      </c>
      <c r="C35" s="92"/>
      <c r="D35" s="92"/>
      <c r="E35" s="92">
        <f t="shared" ref="E35:E40" si="18">$B35      +$C35      +$D35</f>
        <v>1244000</v>
      </c>
      <c r="F35" s="93">
        <v>1244000</v>
      </c>
      <c r="G35" s="94">
        <v>1244000</v>
      </c>
      <c r="H35" s="93">
        <v>399000</v>
      </c>
      <c r="I35" s="94">
        <v>347084</v>
      </c>
      <c r="J35" s="93"/>
      <c r="K35" s="94">
        <v>843998</v>
      </c>
      <c r="L35" s="93"/>
      <c r="M35" s="94">
        <v>-1191082</v>
      </c>
      <c r="N35" s="93"/>
      <c r="O35" s="94"/>
      <c r="P35" s="93">
        <f t="shared" ref="P35:P40" si="19">$H35      +$J35      +$L35      +$N35</f>
        <v>399000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32.073954983922832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40322000</v>
      </c>
      <c r="C36" s="92">
        <v>-12298000</v>
      </c>
      <c r="D36" s="92"/>
      <c r="E36" s="92">
        <f t="shared" si="18"/>
        <v>28024000</v>
      </c>
      <c r="F36" s="93">
        <v>28024000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41566000</v>
      </c>
      <c r="C40" s="95">
        <f>SUM(C35:C39)</f>
        <v>-12298000</v>
      </c>
      <c r="D40" s="95"/>
      <c r="E40" s="95">
        <f t="shared" si="18"/>
        <v>29268000</v>
      </c>
      <c r="F40" s="96">
        <f t="shared" ref="F40:O40" si="25">SUM(F35:F39)</f>
        <v>29268000</v>
      </c>
      <c r="G40" s="97">
        <f t="shared" si="25"/>
        <v>1244000</v>
      </c>
      <c r="H40" s="96">
        <f t="shared" si="25"/>
        <v>399000</v>
      </c>
      <c r="I40" s="97">
        <f t="shared" si="25"/>
        <v>347084</v>
      </c>
      <c r="J40" s="96">
        <f t="shared" si="25"/>
        <v>0</v>
      </c>
      <c r="K40" s="97">
        <f t="shared" si="25"/>
        <v>843998</v>
      </c>
      <c r="L40" s="96">
        <f t="shared" si="25"/>
        <v>0</v>
      </c>
      <c r="M40" s="97">
        <f t="shared" si="25"/>
        <v>-1191082</v>
      </c>
      <c r="N40" s="96">
        <f t="shared" si="25"/>
        <v>0</v>
      </c>
      <c r="O40" s="97">
        <f t="shared" si="25"/>
        <v>0</v>
      </c>
      <c r="P40" s="96">
        <f t="shared" si="19"/>
        <v>399000</v>
      </c>
      <c r="Q40" s="97">
        <f t="shared" si="20"/>
        <v>0</v>
      </c>
      <c r="R40" s="52">
        <f t="shared" si="21"/>
        <v>0</v>
      </c>
      <c r="S40" s="53">
        <f t="shared" si="22"/>
        <v>-100</v>
      </c>
      <c r="T40" s="52">
        <f>IF((+$E35+$E38) =0,0,(P40   /(+$E35+$E38) )*100)</f>
        <v>32.073954983922832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53075000</v>
      </c>
      <c r="C67" s="104">
        <f>SUM(C9:C14,C17:C23,C26:C29,C32,C35:C39,C42:C52,C55:C58,C61:C65)</f>
        <v>-2074000</v>
      </c>
      <c r="D67" s="104"/>
      <c r="E67" s="104">
        <f t="shared" si="35"/>
        <v>51001000</v>
      </c>
      <c r="F67" s="105">
        <f t="shared" ref="F67:O67" si="43">SUM(F9:F14,F17:F23,F26:F29,F32,F35:F39,F42:F52,F55:F58,F61:F65)</f>
        <v>51001000</v>
      </c>
      <c r="G67" s="106">
        <f t="shared" si="43"/>
        <v>22377000</v>
      </c>
      <c r="H67" s="105">
        <f t="shared" si="43"/>
        <v>3215000</v>
      </c>
      <c r="I67" s="106">
        <f t="shared" si="43"/>
        <v>12620838</v>
      </c>
      <c r="J67" s="105">
        <f t="shared" si="43"/>
        <v>1068000</v>
      </c>
      <c r="K67" s="106">
        <f t="shared" si="43"/>
        <v>7497986</v>
      </c>
      <c r="L67" s="105">
        <f t="shared" si="43"/>
        <v>2395000</v>
      </c>
      <c r="M67" s="106">
        <f t="shared" si="43"/>
        <v>2800898</v>
      </c>
      <c r="N67" s="105">
        <f t="shared" si="43"/>
        <v>1826000</v>
      </c>
      <c r="O67" s="106">
        <f t="shared" si="43"/>
        <v>9343727</v>
      </c>
      <c r="P67" s="105">
        <f t="shared" si="36"/>
        <v>8504000</v>
      </c>
      <c r="Q67" s="106">
        <f t="shared" si="37"/>
        <v>32263449</v>
      </c>
      <c r="R67" s="61">
        <f t="shared" si="38"/>
        <v>-23.757828810020875</v>
      </c>
      <c r="S67" s="62">
        <f t="shared" si="39"/>
        <v>233.59754621553517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38.003306966975018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144.18129776109399</v>
      </c>
      <c r="V67" s="105">
        <f>SUM(V9:V14,V17:V23,V26:V29,V32,V35:V39,V42:V52,V55:V58,V61:V65)</f>
        <v>18390000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73531000</v>
      </c>
      <c r="C69" s="92">
        <v>-9918000</v>
      </c>
      <c r="D69" s="92"/>
      <c r="E69" s="92">
        <f>$B69      +$C69      +$D69</f>
        <v>63613000</v>
      </c>
      <c r="F69" s="93">
        <v>63613000</v>
      </c>
      <c r="G69" s="94">
        <v>63613000</v>
      </c>
      <c r="H69" s="93">
        <v>12406000</v>
      </c>
      <c r="I69" s="94">
        <v>16155078</v>
      </c>
      <c r="J69" s="93">
        <v>11108000</v>
      </c>
      <c r="K69" s="94">
        <v>25744868</v>
      </c>
      <c r="L69" s="93">
        <v>12378000</v>
      </c>
      <c r="M69" s="94">
        <v>5766517</v>
      </c>
      <c r="N69" s="93">
        <v>27721000</v>
      </c>
      <c r="O69" s="94">
        <v>15946535</v>
      </c>
      <c r="P69" s="93">
        <f>$H69      +$J69      +$L69      +$N69</f>
        <v>63613000</v>
      </c>
      <c r="Q69" s="94">
        <f>$I69      +$K69      +$M69      +$O69</f>
        <v>63612998</v>
      </c>
      <c r="R69" s="48">
        <f>IF(($L69      =0),0,((($N69      -$L69      )/$L69      )*100))</f>
        <v>123.95378898044918</v>
      </c>
      <c r="S69" s="49">
        <f>IF(($M69      =0),0,((($O69      -$M69      )/$M69      )*100))</f>
        <v>176.53668583652836</v>
      </c>
      <c r="T69" s="48">
        <f>IF(($E69      =0),0,(($P69      /$E69      )*100))</f>
        <v>100</v>
      </c>
      <c r="U69" s="50">
        <f>IF(($E69      =0),0,(($Q69      /$E69      )*100))</f>
        <v>99.999996855988556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73531000</v>
      </c>
      <c r="C71" s="101">
        <f>SUM(C69:C70)</f>
        <v>-9918000</v>
      </c>
      <c r="D71" s="101"/>
      <c r="E71" s="101">
        <f>$B71      +$C71      +$D71</f>
        <v>63613000</v>
      </c>
      <c r="F71" s="102">
        <f t="shared" ref="F71:O71" si="44">SUM(F69:F70)</f>
        <v>63613000</v>
      </c>
      <c r="G71" s="103">
        <f t="shared" si="44"/>
        <v>63613000</v>
      </c>
      <c r="H71" s="102">
        <f t="shared" si="44"/>
        <v>12406000</v>
      </c>
      <c r="I71" s="103">
        <f t="shared" si="44"/>
        <v>16155078</v>
      </c>
      <c r="J71" s="102">
        <f t="shared" si="44"/>
        <v>11108000</v>
      </c>
      <c r="K71" s="103">
        <f t="shared" si="44"/>
        <v>25744868</v>
      </c>
      <c r="L71" s="102">
        <f t="shared" si="44"/>
        <v>12378000</v>
      </c>
      <c r="M71" s="103">
        <f t="shared" si="44"/>
        <v>5766517</v>
      </c>
      <c r="N71" s="102">
        <f t="shared" si="44"/>
        <v>27721000</v>
      </c>
      <c r="O71" s="103">
        <f t="shared" si="44"/>
        <v>15946535</v>
      </c>
      <c r="P71" s="102">
        <f>$H71      +$J71      +$L71      +$N71</f>
        <v>63613000</v>
      </c>
      <c r="Q71" s="103">
        <f>$I71      +$K71      +$M71      +$O71</f>
        <v>63612998</v>
      </c>
      <c r="R71" s="57">
        <f>IF(($L71      =0),0,((($N71      -$L71      )/$L71      )*100))</f>
        <v>123.95378898044918</v>
      </c>
      <c r="S71" s="58">
        <f>IF(($M71      =0),0,((($O71      -$M71      )/$M71      )*100))</f>
        <v>176.53668583652836</v>
      </c>
      <c r="T71" s="57">
        <f>IF(($E69      =0),0,(($P69      /$E69      )*100))</f>
        <v>100</v>
      </c>
      <c r="U71" s="59">
        <f>IF($E69   =0,0,($Q69   /$E69 )*100)</f>
        <v>99.999996855988556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73531000</v>
      </c>
      <c r="C72" s="104">
        <f>SUM(C69:C70)</f>
        <v>-9918000</v>
      </c>
      <c r="D72" s="104"/>
      <c r="E72" s="104">
        <f>$B72      +$C72      +$D72</f>
        <v>63613000</v>
      </c>
      <c r="F72" s="105">
        <f t="shared" ref="F72:O72" si="45">SUM(F69:F70)</f>
        <v>63613000</v>
      </c>
      <c r="G72" s="106">
        <f t="shared" si="45"/>
        <v>63613000</v>
      </c>
      <c r="H72" s="105">
        <f t="shared" si="45"/>
        <v>12406000</v>
      </c>
      <c r="I72" s="106">
        <f t="shared" si="45"/>
        <v>16155078</v>
      </c>
      <c r="J72" s="105">
        <f t="shared" si="45"/>
        <v>11108000</v>
      </c>
      <c r="K72" s="106">
        <f t="shared" si="45"/>
        <v>25744868</v>
      </c>
      <c r="L72" s="105">
        <f t="shared" si="45"/>
        <v>12378000</v>
      </c>
      <c r="M72" s="106">
        <f t="shared" si="45"/>
        <v>5766517</v>
      </c>
      <c r="N72" s="105">
        <f t="shared" si="45"/>
        <v>27721000</v>
      </c>
      <c r="O72" s="106">
        <f t="shared" si="45"/>
        <v>15946535</v>
      </c>
      <c r="P72" s="105">
        <f>$H72      +$J72      +$L72      +$N72</f>
        <v>63613000</v>
      </c>
      <c r="Q72" s="106">
        <f>$I72      +$K72      +$M72      +$O72</f>
        <v>63612998</v>
      </c>
      <c r="R72" s="61">
        <f>IF(($L72      =0),0,((($N72      -$L72      )/$L72      )*100))</f>
        <v>123.95378898044918</v>
      </c>
      <c r="S72" s="62">
        <f>IF(($M72      =0),0,((($O72      -$M72      )/$M72      )*100))</f>
        <v>176.53668583652836</v>
      </c>
      <c r="T72" s="61">
        <f>IF(($E69      =0),0,(($P69      /$E69      )*100))</f>
        <v>100</v>
      </c>
      <c r="U72" s="65">
        <f>IF($E69   =0,0,($Q69   /$E69 )*100)</f>
        <v>99.999996855988556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126606000</v>
      </c>
      <c r="C73" s="104">
        <f>SUM(C9:C14,C17:C23,C26:C29,C32,C35:C39,C42:C52,C55:C58,C61:C65,C69:C70)</f>
        <v>-11992000</v>
      </c>
      <c r="D73" s="104"/>
      <c r="E73" s="104">
        <f>$B73      +$C73      +$D73</f>
        <v>114614000</v>
      </c>
      <c r="F73" s="105">
        <f t="shared" ref="F73:O73" si="46">SUM(F9:F14,F17:F23,F26:F29,F32,F35:F39,F42:F52,F55:F58,F61:F65,F69:F70)</f>
        <v>114614000</v>
      </c>
      <c r="G73" s="106">
        <f t="shared" si="46"/>
        <v>85990000</v>
      </c>
      <c r="H73" s="105">
        <f t="shared" si="46"/>
        <v>15621000</v>
      </c>
      <c r="I73" s="106">
        <f t="shared" si="46"/>
        <v>28775916</v>
      </c>
      <c r="J73" s="105">
        <f t="shared" si="46"/>
        <v>12176000</v>
      </c>
      <c r="K73" s="106">
        <f t="shared" si="46"/>
        <v>33242854</v>
      </c>
      <c r="L73" s="105">
        <f t="shared" si="46"/>
        <v>14773000</v>
      </c>
      <c r="M73" s="106">
        <f t="shared" si="46"/>
        <v>8567415</v>
      </c>
      <c r="N73" s="105">
        <f t="shared" si="46"/>
        <v>29547000</v>
      </c>
      <c r="O73" s="106">
        <f t="shared" si="46"/>
        <v>25290262</v>
      </c>
      <c r="P73" s="105">
        <f>$H73      +$J73      +$L73      +$N73</f>
        <v>72117000</v>
      </c>
      <c r="Q73" s="106">
        <f>$I73      +$K73      +$M73      +$O73</f>
        <v>95876447</v>
      </c>
      <c r="R73" s="61">
        <f>IF(($L73      =0),0,((($N73      -$L73      )/$L73      )*100))</f>
        <v>100.00676910580113</v>
      </c>
      <c r="S73" s="62">
        <f>IF(($M73      =0),0,((($O73      -$M73      )/$M73      )*100))</f>
        <v>195.19127998351894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83.866728689382484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111.49720548901034</v>
      </c>
      <c r="V73" s="105">
        <f>SUM(V9:V14,V17:V23,V26:V29,V32,V35:V39,V42:V52,V55:V58,V61:V65,V69:V70)</f>
        <v>18390000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b0hyHcq7nbaKD2vP/pqT5Ukp0vCVCfBMjo3yz/z8xp6QV7OYzjUy41Tb8UcrHXKPNJZ0EGD3DqubyV5KabGiqw==" saltValue="ch/glUdwrY0De5D3Wp+YJ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119000</v>
      </c>
      <c r="I10" s="94"/>
      <c r="J10" s="93">
        <v>212000</v>
      </c>
      <c r="K10" s="94"/>
      <c r="L10" s="93">
        <v>413000</v>
      </c>
      <c r="M10" s="94"/>
      <c r="N10" s="93">
        <v>195000</v>
      </c>
      <c r="O10" s="94"/>
      <c r="P10" s="93">
        <f t="shared" ref="P10:P15" si="1">$H10      +$J10      +$L10      +$N10</f>
        <v>939000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-52.784503631961257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44.714285714285715</v>
      </c>
      <c r="U10" s="50">
        <f t="shared" ref="U10:U14" si="6">IF(($E10      =0),0,(($Q10      /$E10      )*100))</f>
        <v>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119000</v>
      </c>
      <c r="I15" s="97">
        <f t="shared" si="7"/>
        <v>0</v>
      </c>
      <c r="J15" s="96">
        <f t="shared" si="7"/>
        <v>212000</v>
      </c>
      <c r="K15" s="97">
        <f t="shared" si="7"/>
        <v>0</v>
      </c>
      <c r="L15" s="96">
        <f t="shared" si="7"/>
        <v>413000</v>
      </c>
      <c r="M15" s="97">
        <f t="shared" si="7"/>
        <v>0</v>
      </c>
      <c r="N15" s="96">
        <f t="shared" si="7"/>
        <v>195000</v>
      </c>
      <c r="O15" s="97">
        <f t="shared" si="7"/>
        <v>0</v>
      </c>
      <c r="P15" s="96">
        <f t="shared" si="1"/>
        <v>939000</v>
      </c>
      <c r="Q15" s="97">
        <f t="shared" si="2"/>
        <v>0</v>
      </c>
      <c r="R15" s="52">
        <f t="shared" si="3"/>
        <v>-52.784503631961257</v>
      </c>
      <c r="S15" s="53">
        <f t="shared" si="4"/>
        <v>0</v>
      </c>
      <c r="T15" s="52">
        <f>IF((SUM($E9:$E13))=0,0,(P15/(SUM($E9:$E13))*100))</f>
        <v>44.714285714285715</v>
      </c>
      <c r="U15" s="54">
        <f>IF((SUM($E9:$E13))=0,0,(Q15/(SUM($E9:$E13))*100))</f>
        <v>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2672000</v>
      </c>
      <c r="C29" s="92"/>
      <c r="D29" s="92"/>
      <c r="E29" s="92">
        <f>$B29      +$C29      +$D29</f>
        <v>2672000</v>
      </c>
      <c r="F29" s="93">
        <v>2672000</v>
      </c>
      <c r="G29" s="94">
        <v>2672000</v>
      </c>
      <c r="H29" s="93">
        <v>852000</v>
      </c>
      <c r="I29" s="94"/>
      <c r="J29" s="93">
        <v>334000</v>
      </c>
      <c r="K29" s="94"/>
      <c r="L29" s="93"/>
      <c r="M29" s="94"/>
      <c r="N29" s="93">
        <v>868000</v>
      </c>
      <c r="O29" s="94"/>
      <c r="P29" s="93">
        <f>$H29      +$J29      +$L29      +$N29</f>
        <v>2054000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76.871257485029943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2672000</v>
      </c>
      <c r="C30" s="95">
        <f>SUM(C26:C29)</f>
        <v>0</v>
      </c>
      <c r="D30" s="95"/>
      <c r="E30" s="95">
        <f>$B30      +$C30      +$D30</f>
        <v>2672000</v>
      </c>
      <c r="F30" s="96">
        <f t="shared" ref="F30:O30" si="16">SUM(F26:F29)</f>
        <v>2672000</v>
      </c>
      <c r="G30" s="97">
        <f t="shared" si="16"/>
        <v>2672000</v>
      </c>
      <c r="H30" s="96">
        <f t="shared" si="16"/>
        <v>852000</v>
      </c>
      <c r="I30" s="97">
        <f t="shared" si="16"/>
        <v>0</v>
      </c>
      <c r="J30" s="96">
        <f t="shared" si="16"/>
        <v>334000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868000</v>
      </c>
      <c r="O30" s="97">
        <f t="shared" si="16"/>
        <v>0</v>
      </c>
      <c r="P30" s="96">
        <f>$H30      +$J30      +$L30      +$N30</f>
        <v>2054000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76.871257485029943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1816000</v>
      </c>
      <c r="C32" s="92"/>
      <c r="D32" s="92"/>
      <c r="E32" s="92">
        <f>$B32      +$C32      +$D32</f>
        <v>1816000</v>
      </c>
      <c r="F32" s="93">
        <v>1816000</v>
      </c>
      <c r="G32" s="94">
        <v>1816000</v>
      </c>
      <c r="H32" s="93">
        <v>1223000</v>
      </c>
      <c r="I32" s="94"/>
      <c r="J32" s="93">
        <v>48000</v>
      </c>
      <c r="K32" s="94"/>
      <c r="L32" s="93"/>
      <c r="M32" s="94"/>
      <c r="N32" s="93"/>
      <c r="O32" s="94"/>
      <c r="P32" s="93">
        <f>$H32      +$J32      +$L32      +$N32</f>
        <v>1271000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69.988986784140977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1816000</v>
      </c>
      <c r="C33" s="95">
        <f>C32</f>
        <v>0</v>
      </c>
      <c r="D33" s="95"/>
      <c r="E33" s="95">
        <f>$B33      +$C33      +$D33</f>
        <v>1816000</v>
      </c>
      <c r="F33" s="96">
        <f t="shared" ref="F33:O33" si="17">F32</f>
        <v>1816000</v>
      </c>
      <c r="G33" s="97">
        <f t="shared" si="17"/>
        <v>1816000</v>
      </c>
      <c r="H33" s="96">
        <f t="shared" si="17"/>
        <v>1223000</v>
      </c>
      <c r="I33" s="97">
        <f t="shared" si="17"/>
        <v>0</v>
      </c>
      <c r="J33" s="96">
        <f t="shared" si="17"/>
        <v>48000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1271000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69.988986784140977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85000000</v>
      </c>
      <c r="C51" s="92"/>
      <c r="D51" s="92"/>
      <c r="E51" s="92">
        <f t="shared" si="26"/>
        <v>85000000</v>
      </c>
      <c r="F51" s="93">
        <v>85000000</v>
      </c>
      <c r="G51" s="94">
        <v>85000000</v>
      </c>
      <c r="H51" s="93">
        <v>25029000</v>
      </c>
      <c r="I51" s="94"/>
      <c r="J51" s="93">
        <v>3112000</v>
      </c>
      <c r="K51" s="94"/>
      <c r="L51" s="93">
        <v>18032000</v>
      </c>
      <c r="M51" s="94"/>
      <c r="N51" s="93">
        <v>33902000</v>
      </c>
      <c r="O51" s="94"/>
      <c r="P51" s="93">
        <f t="shared" si="27"/>
        <v>80075000</v>
      </c>
      <c r="Q51" s="94">
        <f t="shared" si="28"/>
        <v>0</v>
      </c>
      <c r="R51" s="48">
        <f t="shared" si="29"/>
        <v>88.010204081632651</v>
      </c>
      <c r="S51" s="49">
        <f t="shared" si="30"/>
        <v>0</v>
      </c>
      <c r="T51" s="48">
        <f t="shared" si="31"/>
        <v>94.205882352941174</v>
      </c>
      <c r="U51" s="50">
        <f t="shared" si="32"/>
        <v>0</v>
      </c>
      <c r="V51" s="93">
        <v>1800000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85000000</v>
      </c>
      <c r="H53" s="96">
        <f t="shared" si="33"/>
        <v>25029000</v>
      </c>
      <c r="I53" s="97">
        <f t="shared" si="33"/>
        <v>0</v>
      </c>
      <c r="J53" s="96">
        <f t="shared" si="33"/>
        <v>3112000</v>
      </c>
      <c r="K53" s="97">
        <f t="shared" si="33"/>
        <v>0</v>
      </c>
      <c r="L53" s="96">
        <f t="shared" si="33"/>
        <v>18032000</v>
      </c>
      <c r="M53" s="97">
        <f t="shared" si="33"/>
        <v>0</v>
      </c>
      <c r="N53" s="96">
        <f t="shared" si="33"/>
        <v>33902000</v>
      </c>
      <c r="O53" s="97">
        <f t="shared" si="33"/>
        <v>0</v>
      </c>
      <c r="P53" s="96">
        <f t="shared" si="27"/>
        <v>80075000</v>
      </c>
      <c r="Q53" s="97">
        <f t="shared" si="28"/>
        <v>0</v>
      </c>
      <c r="R53" s="52">
        <f t="shared" si="29"/>
        <v>88.010204081632651</v>
      </c>
      <c r="S53" s="53">
        <f t="shared" si="30"/>
        <v>0</v>
      </c>
      <c r="T53" s="52">
        <f>IF((+$E43+$E45+$E47+$E48+$E51) =0,0,(P53   /(+$E43+$E45+$E47+$E48+$E51) )*100)</f>
        <v>94.205882352941174</v>
      </c>
      <c r="U53" s="54">
        <f>IF((+$E43+$E45+$E47+$E48+$E51) =0,0,(Q53   /(+$E43+$E45+$E47+$E48+$E51) )*100)</f>
        <v>0</v>
      </c>
      <c r="V53" s="96">
        <f>SUM(V42:V52)</f>
        <v>1800000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93588000</v>
      </c>
      <c r="C67" s="104">
        <f>SUM(C9:C14,C17:C23,C26:C29,C32,C35:C39,C42:C52,C55:C58,C61:C65)</f>
        <v>0</v>
      </c>
      <c r="D67" s="104"/>
      <c r="E67" s="104">
        <f t="shared" si="35"/>
        <v>93588000</v>
      </c>
      <c r="F67" s="105">
        <f t="shared" ref="F67:O67" si="43">SUM(F9:F14,F17:F23,F26:F29,F32,F35:F39,F42:F52,F55:F58,F61:F65)</f>
        <v>93588000</v>
      </c>
      <c r="G67" s="106">
        <f t="shared" si="43"/>
        <v>91588000</v>
      </c>
      <c r="H67" s="105">
        <f t="shared" si="43"/>
        <v>27223000</v>
      </c>
      <c r="I67" s="106">
        <f t="shared" si="43"/>
        <v>0</v>
      </c>
      <c r="J67" s="105">
        <f t="shared" si="43"/>
        <v>3706000</v>
      </c>
      <c r="K67" s="106">
        <f t="shared" si="43"/>
        <v>0</v>
      </c>
      <c r="L67" s="105">
        <f t="shared" si="43"/>
        <v>18445000</v>
      </c>
      <c r="M67" s="106">
        <f t="shared" si="43"/>
        <v>0</v>
      </c>
      <c r="N67" s="105">
        <f t="shared" si="43"/>
        <v>34965000</v>
      </c>
      <c r="O67" s="106">
        <f t="shared" si="43"/>
        <v>0</v>
      </c>
      <c r="P67" s="105">
        <f t="shared" si="36"/>
        <v>84339000</v>
      </c>
      <c r="Q67" s="106">
        <f t="shared" si="37"/>
        <v>0</v>
      </c>
      <c r="R67" s="61">
        <f t="shared" si="38"/>
        <v>89.563567362428842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92.085207669126959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1800000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221342000</v>
      </c>
      <c r="C69" s="92">
        <v>-24804000</v>
      </c>
      <c r="D69" s="92"/>
      <c r="E69" s="92">
        <f>$B69      +$C69      +$D69</f>
        <v>196538000</v>
      </c>
      <c r="F69" s="93">
        <v>196538000</v>
      </c>
      <c r="G69" s="94">
        <v>196538000</v>
      </c>
      <c r="H69" s="93">
        <v>407000</v>
      </c>
      <c r="I69" s="94"/>
      <c r="J69" s="93">
        <v>96240000</v>
      </c>
      <c r="K69" s="94"/>
      <c r="L69" s="93">
        <v>23985000</v>
      </c>
      <c r="M69" s="94"/>
      <c r="N69" s="93">
        <v>75906000</v>
      </c>
      <c r="O69" s="94"/>
      <c r="P69" s="93">
        <f>$H69      +$J69      +$L69      +$N69</f>
        <v>196538000</v>
      </c>
      <c r="Q69" s="94">
        <f>$I69      +$K69      +$M69      +$O69</f>
        <v>0</v>
      </c>
      <c r="R69" s="48">
        <f>IF(($L69      =0),0,((($N69      -$L69      )/$L69      )*100))</f>
        <v>216.47279549718573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7990000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>
        <v>10000000</v>
      </c>
      <c r="D70" s="92"/>
      <c r="E70" s="92">
        <f>$B70      +$C70      +$D70</f>
        <v>10000000</v>
      </c>
      <c r="F70" s="93">
        <v>10000000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221342000</v>
      </c>
      <c r="C71" s="101">
        <f>SUM(C69:C70)</f>
        <v>-14804000</v>
      </c>
      <c r="D71" s="101"/>
      <c r="E71" s="101">
        <f>$B71      +$C71      +$D71</f>
        <v>206538000</v>
      </c>
      <c r="F71" s="102">
        <f t="shared" ref="F71:O71" si="44">SUM(F69:F70)</f>
        <v>206538000</v>
      </c>
      <c r="G71" s="103">
        <f t="shared" si="44"/>
        <v>196538000</v>
      </c>
      <c r="H71" s="102">
        <f t="shared" si="44"/>
        <v>407000</v>
      </c>
      <c r="I71" s="103">
        <f t="shared" si="44"/>
        <v>0</v>
      </c>
      <c r="J71" s="102">
        <f t="shared" si="44"/>
        <v>96240000</v>
      </c>
      <c r="K71" s="103">
        <f t="shared" si="44"/>
        <v>0</v>
      </c>
      <c r="L71" s="102">
        <f t="shared" si="44"/>
        <v>23985000</v>
      </c>
      <c r="M71" s="103">
        <f t="shared" si="44"/>
        <v>0</v>
      </c>
      <c r="N71" s="102">
        <f t="shared" si="44"/>
        <v>75906000</v>
      </c>
      <c r="O71" s="103">
        <f t="shared" si="44"/>
        <v>0</v>
      </c>
      <c r="P71" s="102">
        <f>$H71      +$J71      +$L71      +$N71</f>
        <v>196538000</v>
      </c>
      <c r="Q71" s="103">
        <f>$I71      +$K71      +$M71      +$O71</f>
        <v>0</v>
      </c>
      <c r="R71" s="57">
        <f>IF(($L71      =0),0,((($N71      -$L71      )/$L71      )*100))</f>
        <v>216.47279549718573</v>
      </c>
      <c r="S71" s="58">
        <f>IF(($M71      =0),0,((($O71      -$M71      )/$M71      )*100))</f>
        <v>0</v>
      </c>
      <c r="T71" s="57">
        <f>IF(($E69      =0),0,(($P69      /$E69      )*100))</f>
        <v>100</v>
      </c>
      <c r="U71" s="59">
        <f>IF($E69   =0,0,($Q69   /$E69 )*100)</f>
        <v>0</v>
      </c>
      <c r="V71" s="102">
        <f>SUM(V69:V70)</f>
        <v>7990000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221342000</v>
      </c>
      <c r="C72" s="104">
        <f>SUM(C69:C70)</f>
        <v>-14804000</v>
      </c>
      <c r="D72" s="104"/>
      <c r="E72" s="104">
        <f>$B72      +$C72      +$D72</f>
        <v>206538000</v>
      </c>
      <c r="F72" s="105">
        <f t="shared" ref="F72:O72" si="45">SUM(F69:F70)</f>
        <v>206538000</v>
      </c>
      <c r="G72" s="106">
        <f t="shared" si="45"/>
        <v>196538000</v>
      </c>
      <c r="H72" s="105">
        <f t="shared" si="45"/>
        <v>407000</v>
      </c>
      <c r="I72" s="106">
        <f t="shared" si="45"/>
        <v>0</v>
      </c>
      <c r="J72" s="105">
        <f t="shared" si="45"/>
        <v>96240000</v>
      </c>
      <c r="K72" s="106">
        <f t="shared" si="45"/>
        <v>0</v>
      </c>
      <c r="L72" s="105">
        <f t="shared" si="45"/>
        <v>23985000</v>
      </c>
      <c r="M72" s="106">
        <f t="shared" si="45"/>
        <v>0</v>
      </c>
      <c r="N72" s="105">
        <f t="shared" si="45"/>
        <v>75906000</v>
      </c>
      <c r="O72" s="106">
        <f t="shared" si="45"/>
        <v>0</v>
      </c>
      <c r="P72" s="105">
        <f>$H72      +$J72      +$L72      +$N72</f>
        <v>196538000</v>
      </c>
      <c r="Q72" s="106">
        <f>$I72      +$K72      +$M72      +$O72</f>
        <v>0</v>
      </c>
      <c r="R72" s="61">
        <f>IF(($L72      =0),0,((($N72      -$L72      )/$L72      )*100))</f>
        <v>216.47279549718573</v>
      </c>
      <c r="S72" s="62">
        <f>IF(($M72      =0),0,((($O72      -$M72      )/$M72      )*100))</f>
        <v>0</v>
      </c>
      <c r="T72" s="61">
        <f>IF(($E69      =0),0,(($P69      /$E69      )*100))</f>
        <v>100</v>
      </c>
      <c r="U72" s="65">
        <f>IF($E69   =0,0,($Q69   /$E69 )*100)</f>
        <v>0</v>
      </c>
      <c r="V72" s="105">
        <f>SUM(V69:V70)</f>
        <v>7990000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314930000</v>
      </c>
      <c r="C73" s="104">
        <f>SUM(C9:C14,C17:C23,C26:C29,C32,C35:C39,C42:C52,C55:C58,C61:C65,C69:C70)</f>
        <v>-14804000</v>
      </c>
      <c r="D73" s="104"/>
      <c r="E73" s="104">
        <f>$B73      +$C73      +$D73</f>
        <v>300126000</v>
      </c>
      <c r="F73" s="105">
        <f t="shared" ref="F73:O73" si="46">SUM(F9:F14,F17:F23,F26:F29,F32,F35:F39,F42:F52,F55:F58,F61:F65,F69:F70)</f>
        <v>300126000</v>
      </c>
      <c r="G73" s="106">
        <f t="shared" si="46"/>
        <v>288126000</v>
      </c>
      <c r="H73" s="105">
        <f t="shared" si="46"/>
        <v>27630000</v>
      </c>
      <c r="I73" s="106">
        <f t="shared" si="46"/>
        <v>0</v>
      </c>
      <c r="J73" s="105">
        <f t="shared" si="46"/>
        <v>99946000</v>
      </c>
      <c r="K73" s="106">
        <f t="shared" si="46"/>
        <v>0</v>
      </c>
      <c r="L73" s="105">
        <f t="shared" si="46"/>
        <v>42430000</v>
      </c>
      <c r="M73" s="106">
        <f t="shared" si="46"/>
        <v>0</v>
      </c>
      <c r="N73" s="105">
        <f t="shared" si="46"/>
        <v>110871000</v>
      </c>
      <c r="O73" s="106">
        <f t="shared" si="46"/>
        <v>0</v>
      </c>
      <c r="P73" s="105">
        <f>$H73      +$J73      +$L73      +$N73</f>
        <v>280877000</v>
      </c>
      <c r="Q73" s="106">
        <f>$I73      +$K73      +$M73      +$O73</f>
        <v>0</v>
      </c>
      <c r="R73" s="61">
        <f>IF(($L73      =0),0,((($N73      -$L73      )/$L73      )*100))</f>
        <v>161.30332312043365</v>
      </c>
      <c r="S73" s="62">
        <f>IF(($M73      =0),0,((($O73      -$M73      )/$M73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97.484086823125992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9790000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OYcmA08yfa8EwfRT4xN616LCrJSDo6sQRAW7gXGEB0gmVOY5DwiWWii57yn0RDyvDBJQbCayeviKPZw8nG3eqg==" saltValue="tDkLxNkS+wSOslqKBMl3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-19949000</v>
      </c>
      <c r="D9" s="92"/>
      <c r="E9" s="92">
        <f>$B9       +$C9       +$D9</f>
        <v>30000000</v>
      </c>
      <c r="F9" s="93">
        <v>30000000</v>
      </c>
      <c r="G9" s="94">
        <v>30000000</v>
      </c>
      <c r="H9" s="93"/>
      <c r="I9" s="94">
        <v>3352031</v>
      </c>
      <c r="J9" s="93">
        <v>4771000</v>
      </c>
      <c r="K9" s="94">
        <v>3680183</v>
      </c>
      <c r="L9" s="93">
        <v>2831000</v>
      </c>
      <c r="M9" s="94">
        <v>1835189</v>
      </c>
      <c r="N9" s="93"/>
      <c r="O9" s="94">
        <v>9969404</v>
      </c>
      <c r="P9" s="93">
        <f>$H9       +$J9       +$L9       +$N9</f>
        <v>7602000</v>
      </c>
      <c r="Q9" s="94">
        <f>$I9       +$K9       +$M9       +$O9</f>
        <v>18836807</v>
      </c>
      <c r="R9" s="48">
        <f>IF(($L9       =0),0,((($N9       -$L9       )/$L9       )*100))</f>
        <v>-100</v>
      </c>
      <c r="S9" s="49">
        <f>IF(($M9       =0),0,((($O9       -$M9       )/$M9       )*100))</f>
        <v>443.23581930798406</v>
      </c>
      <c r="T9" s="48">
        <f>IF(($E9       =0),0,(($P9       /$E9       )*100))</f>
        <v>25.34</v>
      </c>
      <c r="U9" s="50">
        <f>IF(($E9       =0),0,(($Q9       /$E9       )*100))</f>
        <v>62.789356666666663</v>
      </c>
      <c r="V9" s="93">
        <v>8992000</v>
      </c>
      <c r="W9" s="94">
        <v>7365000</v>
      </c>
    </row>
    <row r="10" spans="1:23" ht="12.95" customHeight="1" x14ac:dyDescent="0.2">
      <c r="A10" s="47" t="s">
        <v>36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212000</v>
      </c>
      <c r="I10" s="94">
        <v>212100</v>
      </c>
      <c r="J10" s="93">
        <v>214000</v>
      </c>
      <c r="K10" s="94">
        <v>212100</v>
      </c>
      <c r="L10" s="93">
        <v>64000</v>
      </c>
      <c r="M10" s="94">
        <v>92631</v>
      </c>
      <c r="N10" s="93">
        <v>482000</v>
      </c>
      <c r="O10" s="94">
        <v>483168</v>
      </c>
      <c r="P10" s="93">
        <f t="shared" ref="P10:P15" si="1">$H10      +$J10      +$L10      +$N10</f>
        <v>972000</v>
      </c>
      <c r="Q10" s="94">
        <f t="shared" ref="Q10:Q15" si="2">$I10      +$K10      +$M10      +$O10</f>
        <v>999999</v>
      </c>
      <c r="R10" s="48">
        <f t="shared" ref="R10:R15" si="3">IF(($L10      =0),0,((($N10      -$L10      )/$L10      )*100))</f>
        <v>653.125</v>
      </c>
      <c r="S10" s="49">
        <f t="shared" ref="S10:S15" si="4">IF(($M10      =0),0,((($O10      -$M10      )/$M10      )*100))</f>
        <v>421.60507821355708</v>
      </c>
      <c r="T10" s="48">
        <f t="shared" ref="T10:T14" si="5">IF(($E10      =0),0,(($P10      /$E10      )*100))</f>
        <v>97.2</v>
      </c>
      <c r="U10" s="50">
        <f t="shared" ref="U10:U14" si="6">IF(($E10      =0),0,(($Q10      /$E10      )*100))</f>
        <v>99.999899999999997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>
        <v>32000000</v>
      </c>
      <c r="C11" s="92">
        <v>-2530000</v>
      </c>
      <c r="D11" s="92"/>
      <c r="E11" s="92">
        <f t="shared" si="0"/>
        <v>29470000</v>
      </c>
      <c r="F11" s="93">
        <v>29470000</v>
      </c>
      <c r="G11" s="94">
        <v>29470000</v>
      </c>
      <c r="H11" s="93">
        <v>8723000</v>
      </c>
      <c r="I11" s="94">
        <v>12318256</v>
      </c>
      <c r="J11" s="93">
        <v>8012000</v>
      </c>
      <c r="K11" s="94">
        <v>2899928</v>
      </c>
      <c r="L11" s="93">
        <v>9572000</v>
      </c>
      <c r="M11" s="94">
        <v>9705282</v>
      </c>
      <c r="N11" s="93"/>
      <c r="O11" s="94">
        <v>3270697</v>
      </c>
      <c r="P11" s="93">
        <f t="shared" si="1"/>
        <v>26307000</v>
      </c>
      <c r="Q11" s="94">
        <f t="shared" si="2"/>
        <v>28194163</v>
      </c>
      <c r="R11" s="48">
        <f t="shared" si="3"/>
        <v>-100</v>
      </c>
      <c r="S11" s="49">
        <f t="shared" si="4"/>
        <v>-66.29982518797496</v>
      </c>
      <c r="T11" s="48">
        <f t="shared" si="5"/>
        <v>89.26705123854768</v>
      </c>
      <c r="U11" s="50">
        <f t="shared" si="6"/>
        <v>95.670726162198847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200003000</v>
      </c>
      <c r="C13" s="92">
        <v>25520000</v>
      </c>
      <c r="D13" s="92"/>
      <c r="E13" s="92">
        <f t="shared" si="0"/>
        <v>225523000</v>
      </c>
      <c r="F13" s="93">
        <v>225523000</v>
      </c>
      <c r="G13" s="94">
        <v>225523000</v>
      </c>
      <c r="H13" s="93">
        <v>79047000</v>
      </c>
      <c r="I13" s="94">
        <v>122178024</v>
      </c>
      <c r="J13" s="93">
        <v>56137000</v>
      </c>
      <c r="K13" s="94">
        <v>76836980</v>
      </c>
      <c r="L13" s="93">
        <v>51666000</v>
      </c>
      <c r="M13" s="94">
        <v>-2117230</v>
      </c>
      <c r="N13" s="93">
        <v>13313000</v>
      </c>
      <c r="O13" s="94">
        <v>8241645</v>
      </c>
      <c r="P13" s="93">
        <f t="shared" si="1"/>
        <v>200163000</v>
      </c>
      <c r="Q13" s="94">
        <f t="shared" si="2"/>
        <v>205139419</v>
      </c>
      <c r="R13" s="48">
        <f t="shared" si="3"/>
        <v>-74.232570742848296</v>
      </c>
      <c r="S13" s="49">
        <f t="shared" si="4"/>
        <v>-489.2654553355091</v>
      </c>
      <c r="T13" s="48">
        <f t="shared" si="5"/>
        <v>88.755027203433798</v>
      </c>
      <c r="U13" s="50">
        <f t="shared" si="6"/>
        <v>90.961639832744339</v>
      </c>
      <c r="V13" s="93">
        <v>32982000</v>
      </c>
      <c r="W13" s="94">
        <v>32982000</v>
      </c>
    </row>
    <row r="14" spans="1:23" ht="12.95" customHeight="1" x14ac:dyDescent="0.2">
      <c r="A14" s="47" t="s">
        <v>41</v>
      </c>
      <c r="B14" s="92">
        <v>2000000</v>
      </c>
      <c r="C14" s="92">
        <v>-2000000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284952000</v>
      </c>
      <c r="C15" s="95">
        <f>SUM(C9:C14)</f>
        <v>1041000</v>
      </c>
      <c r="D15" s="95"/>
      <c r="E15" s="95">
        <f t="shared" si="0"/>
        <v>285993000</v>
      </c>
      <c r="F15" s="96">
        <f t="shared" ref="F15:O15" si="7">SUM(F9:F14)</f>
        <v>285993000</v>
      </c>
      <c r="G15" s="97">
        <f t="shared" si="7"/>
        <v>285993000</v>
      </c>
      <c r="H15" s="96">
        <f t="shared" si="7"/>
        <v>87982000</v>
      </c>
      <c r="I15" s="97">
        <f t="shared" si="7"/>
        <v>138060411</v>
      </c>
      <c r="J15" s="96">
        <f t="shared" si="7"/>
        <v>69134000</v>
      </c>
      <c r="K15" s="97">
        <f t="shared" si="7"/>
        <v>83629191</v>
      </c>
      <c r="L15" s="96">
        <f t="shared" si="7"/>
        <v>64133000</v>
      </c>
      <c r="M15" s="97">
        <f t="shared" si="7"/>
        <v>9515872</v>
      </c>
      <c r="N15" s="96">
        <f t="shared" si="7"/>
        <v>13795000</v>
      </c>
      <c r="O15" s="97">
        <f t="shared" si="7"/>
        <v>21964914</v>
      </c>
      <c r="P15" s="96">
        <f t="shared" si="1"/>
        <v>235044000</v>
      </c>
      <c r="Q15" s="97">
        <f t="shared" si="2"/>
        <v>253170388</v>
      </c>
      <c r="R15" s="52">
        <f t="shared" si="3"/>
        <v>-78.490012941855198</v>
      </c>
      <c r="S15" s="53">
        <f t="shared" si="4"/>
        <v>130.82397493366869</v>
      </c>
      <c r="T15" s="52">
        <f>IF((SUM($E9:$E13))=0,0,(P15/(SUM($E9:$E13))*100))</f>
        <v>82.18522830978381</v>
      </c>
      <c r="U15" s="54">
        <f>IF((SUM($E9:$E13))=0,0,(Q15/(SUM($E9:$E13))*100))</f>
        <v>88.523281339053753</v>
      </c>
      <c r="V15" s="96">
        <f>SUM(V9:V14)</f>
        <v>41974000</v>
      </c>
      <c r="W15" s="97">
        <f>SUM(W9:W14)</f>
        <v>40347000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16666000</v>
      </c>
      <c r="C19" s="92"/>
      <c r="D19" s="92"/>
      <c r="E19" s="92">
        <f t="shared" si="8"/>
        <v>16666000</v>
      </c>
      <c r="F19" s="93">
        <v>16666000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>
        <v>16442000</v>
      </c>
      <c r="C21" s="92"/>
      <c r="D21" s="92"/>
      <c r="E21" s="92">
        <f t="shared" si="8"/>
        <v>16442000</v>
      </c>
      <c r="F21" s="93">
        <v>16442000</v>
      </c>
      <c r="G21" s="94">
        <v>16442000</v>
      </c>
      <c r="H21" s="93"/>
      <c r="I21" s="94"/>
      <c r="J21" s="93"/>
      <c r="K21" s="94">
        <v>142493037</v>
      </c>
      <c r="L21" s="93"/>
      <c r="M21" s="94">
        <v>540566236</v>
      </c>
      <c r="N21" s="93">
        <v>3597000</v>
      </c>
      <c r="O21" s="94">
        <v>663412543</v>
      </c>
      <c r="P21" s="93">
        <f t="shared" si="9"/>
        <v>3597000</v>
      </c>
      <c r="Q21" s="94">
        <f t="shared" si="10"/>
        <v>1346471816</v>
      </c>
      <c r="R21" s="48">
        <f t="shared" si="11"/>
        <v>0</v>
      </c>
      <c r="S21" s="49">
        <f t="shared" si="12"/>
        <v>22.725486502638319</v>
      </c>
      <c r="T21" s="48">
        <f t="shared" si="13"/>
        <v>21.876900620362484</v>
      </c>
      <c r="U21" s="50">
        <f t="shared" si="14"/>
        <v>8189.2216032112883</v>
      </c>
      <c r="V21" s="93">
        <v>1534785000</v>
      </c>
      <c r="W21" s="94">
        <v>1229873000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33108000</v>
      </c>
      <c r="C24" s="95">
        <f>SUM(C17:C23)</f>
        <v>0</v>
      </c>
      <c r="D24" s="95"/>
      <c r="E24" s="95">
        <f t="shared" si="8"/>
        <v>33108000</v>
      </c>
      <c r="F24" s="96">
        <f t="shared" ref="F24:O24" si="15">SUM(F17:F23)</f>
        <v>33108000</v>
      </c>
      <c r="G24" s="97">
        <f t="shared" si="15"/>
        <v>16442000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142493037</v>
      </c>
      <c r="L24" s="96">
        <f t="shared" si="15"/>
        <v>0</v>
      </c>
      <c r="M24" s="97">
        <f t="shared" si="15"/>
        <v>540566236</v>
      </c>
      <c r="N24" s="96">
        <f t="shared" si="15"/>
        <v>3597000</v>
      </c>
      <c r="O24" s="97">
        <f t="shared" si="15"/>
        <v>663412543</v>
      </c>
      <c r="P24" s="96">
        <f t="shared" si="9"/>
        <v>3597000</v>
      </c>
      <c r="Q24" s="97">
        <f t="shared" si="10"/>
        <v>1346471816</v>
      </c>
      <c r="R24" s="52">
        <f t="shared" si="11"/>
        <v>0</v>
      </c>
      <c r="S24" s="53">
        <f t="shared" si="12"/>
        <v>22.725486502638319</v>
      </c>
      <c r="T24" s="52">
        <f>IF(($E24-$E19-$E23)   =0,0,($P24   /($E24-$E19-$E23)   )*100)</f>
        <v>21.876900620362484</v>
      </c>
      <c r="U24" s="54">
        <f>IF(($E24-$E19-$E23)   =0,0,($Q24   /($E24-$E19-$E23)   )*100)</f>
        <v>8189.2216032112883</v>
      </c>
      <c r="V24" s="96">
        <f>SUM(V17:V23)</f>
        <v>1534785000</v>
      </c>
      <c r="W24" s="97">
        <f>SUM(W17:W23)</f>
        <v>1229873000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>
        <v>952337000</v>
      </c>
      <c r="C28" s="92">
        <v>-350000000</v>
      </c>
      <c r="D28" s="92"/>
      <c r="E28" s="92">
        <f>$B28      +$C28      +$D28</f>
        <v>602337000</v>
      </c>
      <c r="F28" s="93">
        <v>602337000</v>
      </c>
      <c r="G28" s="94">
        <v>602337000</v>
      </c>
      <c r="H28" s="93">
        <v>36941000</v>
      </c>
      <c r="I28" s="94"/>
      <c r="J28" s="93">
        <v>98014000</v>
      </c>
      <c r="K28" s="94">
        <v>116936346</v>
      </c>
      <c r="L28" s="93">
        <v>100414000</v>
      </c>
      <c r="M28" s="94">
        <v>96304740</v>
      </c>
      <c r="N28" s="93">
        <v>226709000</v>
      </c>
      <c r="O28" s="94">
        <v>217091016</v>
      </c>
      <c r="P28" s="93">
        <f>$H28      +$J28      +$L28      +$N28</f>
        <v>462078000</v>
      </c>
      <c r="Q28" s="94">
        <f>$I28      +$K28      +$M28      +$O28</f>
        <v>430332102</v>
      </c>
      <c r="R28" s="48">
        <f>IF(($L28      =0),0,((($N28      -$L28      )/$L28      )*100))</f>
        <v>125.77429442109667</v>
      </c>
      <c r="S28" s="49">
        <f>IF(($M28      =0),0,((($O28      -$M28      )/$M28      )*100))</f>
        <v>125.4209045162263</v>
      </c>
      <c r="T28" s="48">
        <f>IF(($E28      =0),0,(($P28      /$E28      )*100))</f>
        <v>76.714198198018707</v>
      </c>
      <c r="U28" s="50">
        <f>IF(($E28      =0),0,(($Q28      /$E28      )*100))</f>
        <v>71.443743618605524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952337000</v>
      </c>
      <c r="C30" s="95">
        <f>SUM(C26:C29)</f>
        <v>-350000000</v>
      </c>
      <c r="D30" s="95"/>
      <c r="E30" s="95">
        <f>$B30      +$C30      +$D30</f>
        <v>602337000</v>
      </c>
      <c r="F30" s="96">
        <f t="shared" ref="F30:O30" si="16">SUM(F26:F29)</f>
        <v>602337000</v>
      </c>
      <c r="G30" s="97">
        <f t="shared" si="16"/>
        <v>602337000</v>
      </c>
      <c r="H30" s="96">
        <f t="shared" si="16"/>
        <v>36941000</v>
      </c>
      <c r="I30" s="97">
        <f t="shared" si="16"/>
        <v>0</v>
      </c>
      <c r="J30" s="96">
        <f t="shared" si="16"/>
        <v>98014000</v>
      </c>
      <c r="K30" s="97">
        <f t="shared" si="16"/>
        <v>116936346</v>
      </c>
      <c r="L30" s="96">
        <f t="shared" si="16"/>
        <v>100414000</v>
      </c>
      <c r="M30" s="97">
        <f t="shared" si="16"/>
        <v>96304740</v>
      </c>
      <c r="N30" s="96">
        <f t="shared" si="16"/>
        <v>226709000</v>
      </c>
      <c r="O30" s="97">
        <f t="shared" si="16"/>
        <v>217091016</v>
      </c>
      <c r="P30" s="96">
        <f>$H30      +$J30      +$L30      +$N30</f>
        <v>462078000</v>
      </c>
      <c r="Q30" s="97">
        <f>$I30      +$K30      +$M30      +$O30</f>
        <v>430332102</v>
      </c>
      <c r="R30" s="52">
        <f>IF(($L30      =0),0,((($N30      -$L30      )/$L30      )*100))</f>
        <v>125.77429442109667</v>
      </c>
      <c r="S30" s="53">
        <f>IF(($M30      =0),0,((($O30      -$M30      )/$M30      )*100))</f>
        <v>125.4209045162263</v>
      </c>
      <c r="T30" s="52">
        <f>IF($E30   =0,0,($P30   /$E30   )*100)</f>
        <v>76.714198198018707</v>
      </c>
      <c r="U30" s="54">
        <f>IF($E30   =0,0,($Q30   /$E30   )*100)</f>
        <v>71.443743618605524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60790000</v>
      </c>
      <c r="C32" s="92"/>
      <c r="D32" s="92"/>
      <c r="E32" s="92">
        <f>$B32      +$C32      +$D32</f>
        <v>60790000</v>
      </c>
      <c r="F32" s="93">
        <v>60790000</v>
      </c>
      <c r="G32" s="94">
        <v>60790000</v>
      </c>
      <c r="H32" s="93">
        <v>42553000</v>
      </c>
      <c r="I32" s="94">
        <v>15197000</v>
      </c>
      <c r="J32" s="93"/>
      <c r="K32" s="94">
        <v>27356000</v>
      </c>
      <c r="L32" s="93"/>
      <c r="M32" s="94">
        <v>18237000</v>
      </c>
      <c r="N32" s="93"/>
      <c r="O32" s="94"/>
      <c r="P32" s="93">
        <f>$H32      +$J32      +$L32      +$N32</f>
        <v>42553000</v>
      </c>
      <c r="Q32" s="94">
        <f>$I32      +$K32      +$M32      +$O32</f>
        <v>60790000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60790000</v>
      </c>
      <c r="C33" s="95">
        <f>C32</f>
        <v>0</v>
      </c>
      <c r="D33" s="95"/>
      <c r="E33" s="95">
        <f>$B33      +$C33      +$D33</f>
        <v>60790000</v>
      </c>
      <c r="F33" s="96">
        <f t="shared" ref="F33:O33" si="17">F32</f>
        <v>60790000</v>
      </c>
      <c r="G33" s="97">
        <f t="shared" si="17"/>
        <v>60790000</v>
      </c>
      <c r="H33" s="96">
        <f t="shared" si="17"/>
        <v>42553000</v>
      </c>
      <c r="I33" s="97">
        <f t="shared" si="17"/>
        <v>15197000</v>
      </c>
      <c r="J33" s="96">
        <f t="shared" si="17"/>
        <v>0</v>
      </c>
      <c r="K33" s="97">
        <f t="shared" si="17"/>
        <v>27356000</v>
      </c>
      <c r="L33" s="96">
        <f t="shared" si="17"/>
        <v>0</v>
      </c>
      <c r="M33" s="97">
        <f t="shared" si="17"/>
        <v>18237000</v>
      </c>
      <c r="N33" s="96">
        <f t="shared" si="17"/>
        <v>0</v>
      </c>
      <c r="O33" s="97">
        <f t="shared" si="17"/>
        <v>0</v>
      </c>
      <c r="P33" s="96">
        <f>$H33      +$J33      +$L33      +$N33</f>
        <v>42553000</v>
      </c>
      <c r="Q33" s="97">
        <f>$I33      +$K33      +$M33      +$O33</f>
        <v>60790000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29240000</v>
      </c>
      <c r="C36" s="92">
        <v>-9660000</v>
      </c>
      <c r="D36" s="92"/>
      <c r="E36" s="92">
        <f t="shared" si="18"/>
        <v>19580000</v>
      </c>
      <c r="F36" s="93">
        <v>19580000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8000000</v>
      </c>
      <c r="C38" s="92"/>
      <c r="D38" s="92"/>
      <c r="E38" s="92">
        <f t="shared" si="18"/>
        <v>8000000</v>
      </c>
      <c r="F38" s="93">
        <v>8000000</v>
      </c>
      <c r="G38" s="94">
        <v>8000000</v>
      </c>
      <c r="H38" s="93"/>
      <c r="I38" s="94"/>
      <c r="J38" s="93">
        <v>5992000</v>
      </c>
      <c r="K38" s="94">
        <v>6003610</v>
      </c>
      <c r="L38" s="93"/>
      <c r="M38" s="94"/>
      <c r="N38" s="93">
        <v>1270000</v>
      </c>
      <c r="O38" s="94">
        <v>316510</v>
      </c>
      <c r="P38" s="93">
        <f t="shared" si="19"/>
        <v>7262000</v>
      </c>
      <c r="Q38" s="94">
        <f t="shared" si="20"/>
        <v>6320120</v>
      </c>
      <c r="R38" s="48">
        <f t="shared" si="21"/>
        <v>0</v>
      </c>
      <c r="S38" s="49">
        <f t="shared" si="22"/>
        <v>0</v>
      </c>
      <c r="T38" s="48">
        <f t="shared" si="23"/>
        <v>90.774999999999991</v>
      </c>
      <c r="U38" s="50">
        <f t="shared" si="24"/>
        <v>79.001500000000007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37240000</v>
      </c>
      <c r="C40" s="95">
        <f>SUM(C35:C39)</f>
        <v>-9660000</v>
      </c>
      <c r="D40" s="95"/>
      <c r="E40" s="95">
        <f t="shared" si="18"/>
        <v>27580000</v>
      </c>
      <c r="F40" s="96">
        <f t="shared" ref="F40:O40" si="25">SUM(F35:F39)</f>
        <v>27580000</v>
      </c>
      <c r="G40" s="97">
        <f t="shared" si="25"/>
        <v>8000000</v>
      </c>
      <c r="H40" s="96">
        <f t="shared" si="25"/>
        <v>0</v>
      </c>
      <c r="I40" s="97">
        <f t="shared" si="25"/>
        <v>0</v>
      </c>
      <c r="J40" s="96">
        <f t="shared" si="25"/>
        <v>5992000</v>
      </c>
      <c r="K40" s="97">
        <f t="shared" si="25"/>
        <v>6003610</v>
      </c>
      <c r="L40" s="96">
        <f t="shared" si="25"/>
        <v>0</v>
      </c>
      <c r="M40" s="97">
        <f t="shared" si="25"/>
        <v>0</v>
      </c>
      <c r="N40" s="96">
        <f t="shared" si="25"/>
        <v>1270000</v>
      </c>
      <c r="O40" s="97">
        <f t="shared" si="25"/>
        <v>316510</v>
      </c>
      <c r="P40" s="96">
        <f t="shared" si="19"/>
        <v>7262000</v>
      </c>
      <c r="Q40" s="97">
        <f t="shared" si="20"/>
        <v>6320120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90.774999999999991</v>
      </c>
      <c r="U40" s="54">
        <f>IF((+$E35+$E38) =0,0,(Q40   /(+$E35+$E38) )*100)</f>
        <v>79.001500000000007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>
        <v>759318000</v>
      </c>
      <c r="C65" s="92">
        <v>10335000</v>
      </c>
      <c r="D65" s="92"/>
      <c r="E65" s="92">
        <f t="shared" si="35"/>
        <v>769653000</v>
      </c>
      <c r="F65" s="93">
        <v>769653000</v>
      </c>
      <c r="G65" s="94">
        <v>769653000</v>
      </c>
      <c r="H65" s="93">
        <v>94979000</v>
      </c>
      <c r="I65" s="94">
        <v>96628000</v>
      </c>
      <c r="J65" s="93">
        <v>209212000</v>
      </c>
      <c r="K65" s="94">
        <v>173736000</v>
      </c>
      <c r="L65" s="93">
        <v>121677000</v>
      </c>
      <c r="M65" s="94">
        <v>160970000</v>
      </c>
      <c r="N65" s="93">
        <v>343785000</v>
      </c>
      <c r="O65" s="94">
        <v>319806070</v>
      </c>
      <c r="P65" s="93">
        <f t="shared" si="36"/>
        <v>769653000</v>
      </c>
      <c r="Q65" s="94">
        <f t="shared" si="37"/>
        <v>751140070</v>
      </c>
      <c r="R65" s="48">
        <f t="shared" si="38"/>
        <v>182.53901723415271</v>
      </c>
      <c r="S65" s="49">
        <f t="shared" si="39"/>
        <v>98.674330620612537</v>
      </c>
      <c r="T65" s="48">
        <f t="shared" si="40"/>
        <v>100</v>
      </c>
      <c r="U65" s="50">
        <f t="shared" si="41"/>
        <v>97.594639402432009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759318000</v>
      </c>
      <c r="C66" s="95">
        <f>SUM(C61:C65)</f>
        <v>10335000</v>
      </c>
      <c r="D66" s="95"/>
      <c r="E66" s="95">
        <f t="shared" si="35"/>
        <v>769653000</v>
      </c>
      <c r="F66" s="96">
        <f t="shared" ref="F66:O66" si="42">SUM(F61:F65)</f>
        <v>769653000</v>
      </c>
      <c r="G66" s="97">
        <f t="shared" si="42"/>
        <v>769653000</v>
      </c>
      <c r="H66" s="96">
        <f t="shared" si="42"/>
        <v>94979000</v>
      </c>
      <c r="I66" s="97">
        <f t="shared" si="42"/>
        <v>96628000</v>
      </c>
      <c r="J66" s="96">
        <f t="shared" si="42"/>
        <v>209212000</v>
      </c>
      <c r="K66" s="97">
        <f t="shared" si="42"/>
        <v>173736000</v>
      </c>
      <c r="L66" s="96">
        <f t="shared" si="42"/>
        <v>121677000</v>
      </c>
      <c r="M66" s="97">
        <f t="shared" si="42"/>
        <v>160970000</v>
      </c>
      <c r="N66" s="96">
        <f t="shared" si="42"/>
        <v>343785000</v>
      </c>
      <c r="O66" s="97">
        <f t="shared" si="42"/>
        <v>319806070</v>
      </c>
      <c r="P66" s="96">
        <f t="shared" si="36"/>
        <v>769653000</v>
      </c>
      <c r="Q66" s="97">
        <f t="shared" si="37"/>
        <v>751140070</v>
      </c>
      <c r="R66" s="52">
        <f t="shared" si="38"/>
        <v>182.53901723415271</v>
      </c>
      <c r="S66" s="53">
        <f t="shared" si="39"/>
        <v>98.674330620612537</v>
      </c>
      <c r="T66" s="52">
        <f>IF((+$E61+$E63+$E64++$E65) =0,0,(P66   /(+$E61+$E63+$E64+$E65) )*100)</f>
        <v>100</v>
      </c>
      <c r="U66" s="54">
        <f>IF((+$E61+$E63+$E65) =0,0,(Q66  /(+$E61+$E63+$E65) )*100)</f>
        <v>97.594639402432009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2127745000</v>
      </c>
      <c r="C67" s="104">
        <f>SUM(C9:C14,C17:C23,C26:C29,C32,C35:C39,C42:C52,C55:C58,C61:C65)</f>
        <v>-348284000</v>
      </c>
      <c r="D67" s="104"/>
      <c r="E67" s="104">
        <f t="shared" si="35"/>
        <v>1779461000</v>
      </c>
      <c r="F67" s="105">
        <f t="shared" ref="F67:O67" si="43">SUM(F9:F14,F17:F23,F26:F29,F32,F35:F39,F42:F52,F55:F58,F61:F65)</f>
        <v>1779461000</v>
      </c>
      <c r="G67" s="106">
        <f t="shared" si="43"/>
        <v>1743215000</v>
      </c>
      <c r="H67" s="105">
        <f t="shared" si="43"/>
        <v>262455000</v>
      </c>
      <c r="I67" s="106">
        <f t="shared" si="43"/>
        <v>249885411</v>
      </c>
      <c r="J67" s="105">
        <f t="shared" si="43"/>
        <v>382352000</v>
      </c>
      <c r="K67" s="106">
        <f t="shared" si="43"/>
        <v>550154184</v>
      </c>
      <c r="L67" s="105">
        <f t="shared" si="43"/>
        <v>286224000</v>
      </c>
      <c r="M67" s="106">
        <f t="shared" si="43"/>
        <v>825593848</v>
      </c>
      <c r="N67" s="105">
        <f t="shared" si="43"/>
        <v>589156000</v>
      </c>
      <c r="O67" s="106">
        <f t="shared" si="43"/>
        <v>1222591053</v>
      </c>
      <c r="P67" s="105">
        <f t="shared" si="36"/>
        <v>1520187000</v>
      </c>
      <c r="Q67" s="106">
        <f t="shared" si="37"/>
        <v>2848224496</v>
      </c>
      <c r="R67" s="61">
        <f t="shared" si="38"/>
        <v>105.8373861031919</v>
      </c>
      <c r="S67" s="62">
        <f t="shared" si="39"/>
        <v>48.086260085600827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87.205938452801291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163.38916863381741</v>
      </c>
      <c r="V67" s="105">
        <f>SUM(V9:V14,V17:V23,V26:V29,V32,V35:V39,V42:V52,V55:V58,V61:V65)</f>
        <v>1576759000</v>
      </c>
      <c r="W67" s="106">
        <f>SUM(W9:W14,W17:W23,W26:W29,W32,W35:W39,W42:W52,W55:W58,W61:W65)</f>
        <v>1270220000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0</v>
      </c>
      <c r="C71" s="101">
        <f>SUM(C69:C70)</f>
        <v>0</v>
      </c>
      <c r="D71" s="101"/>
      <c r="E71" s="101">
        <f>$B71      +$C71      +$D71</f>
        <v>0</v>
      </c>
      <c r="F71" s="102">
        <f t="shared" ref="F71:O71" si="44">SUM(F69:F70)</f>
        <v>0</v>
      </c>
      <c r="G71" s="103">
        <f t="shared" si="44"/>
        <v>0</v>
      </c>
      <c r="H71" s="102">
        <f t="shared" si="44"/>
        <v>0</v>
      </c>
      <c r="I71" s="103">
        <f t="shared" si="44"/>
        <v>0</v>
      </c>
      <c r="J71" s="102">
        <f t="shared" si="44"/>
        <v>0</v>
      </c>
      <c r="K71" s="103">
        <f t="shared" si="44"/>
        <v>0</v>
      </c>
      <c r="L71" s="102">
        <f t="shared" si="44"/>
        <v>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0</v>
      </c>
      <c r="Q71" s="103">
        <f>$I71      +$K71      +$M71      +$O71</f>
        <v>0</v>
      </c>
      <c r="R71" s="57">
        <f>IF(($L71      =0),0,((($N71      -$L71      )/$L71      )*100))</f>
        <v>0</v>
      </c>
      <c r="S71" s="58">
        <f>IF(($M71      =0),0,((($O71      -$M71      )/$M71      )*100))</f>
        <v>0</v>
      </c>
      <c r="T71" s="57">
        <f>IF(($E69      =0),0,(($P69      /$E69      )*100))</f>
        <v>0</v>
      </c>
      <c r="U71" s="59">
        <f>IF($E69   =0,0,($Q69   /$E69 )*100)</f>
        <v>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0</v>
      </c>
      <c r="C72" s="104">
        <f>SUM(C69:C70)</f>
        <v>0</v>
      </c>
      <c r="D72" s="104"/>
      <c r="E72" s="104">
        <f>$B72      +$C72      +$D72</f>
        <v>0</v>
      </c>
      <c r="F72" s="105">
        <f t="shared" ref="F72:O72" si="45">SUM(F69:F70)</f>
        <v>0</v>
      </c>
      <c r="G72" s="106">
        <f t="shared" si="45"/>
        <v>0</v>
      </c>
      <c r="H72" s="105">
        <f t="shared" si="45"/>
        <v>0</v>
      </c>
      <c r="I72" s="106">
        <f t="shared" si="45"/>
        <v>0</v>
      </c>
      <c r="J72" s="105">
        <f t="shared" si="45"/>
        <v>0</v>
      </c>
      <c r="K72" s="106">
        <f t="shared" si="45"/>
        <v>0</v>
      </c>
      <c r="L72" s="105">
        <f t="shared" si="45"/>
        <v>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0</v>
      </c>
      <c r="Q72" s="106">
        <f>$I72      +$K72      +$M72      +$O72</f>
        <v>0</v>
      </c>
      <c r="R72" s="61">
        <f>IF(($L72      =0),0,((($N72      -$L72      )/$L72      )*100))</f>
        <v>0</v>
      </c>
      <c r="S72" s="62">
        <f>IF(($M72      =0),0,((($O72      -$M72      )/$M72      )*100))</f>
        <v>0</v>
      </c>
      <c r="T72" s="61">
        <f>IF(($E69      =0),0,(($P69      /$E69      )*100))</f>
        <v>0</v>
      </c>
      <c r="U72" s="65">
        <f>IF($E69   =0,0,($Q69   /$E69 )*100)</f>
        <v>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2127745000</v>
      </c>
      <c r="C73" s="104">
        <f>SUM(C9:C14,C17:C23,C26:C29,C32,C35:C39,C42:C52,C55:C58,C61:C65,C69:C70)</f>
        <v>-348284000</v>
      </c>
      <c r="D73" s="104"/>
      <c r="E73" s="104">
        <f>$B73      +$C73      +$D73</f>
        <v>1779461000</v>
      </c>
      <c r="F73" s="105">
        <f t="shared" ref="F73:O73" si="46">SUM(F9:F14,F17:F23,F26:F29,F32,F35:F39,F42:F52,F55:F58,F61:F65,F69:F70)</f>
        <v>1779461000</v>
      </c>
      <c r="G73" s="106">
        <f t="shared" si="46"/>
        <v>1743215000</v>
      </c>
      <c r="H73" s="105">
        <f t="shared" si="46"/>
        <v>262455000</v>
      </c>
      <c r="I73" s="106">
        <f t="shared" si="46"/>
        <v>249885411</v>
      </c>
      <c r="J73" s="105">
        <f t="shared" si="46"/>
        <v>382352000</v>
      </c>
      <c r="K73" s="106">
        <f t="shared" si="46"/>
        <v>550154184</v>
      </c>
      <c r="L73" s="105">
        <f t="shared" si="46"/>
        <v>286224000</v>
      </c>
      <c r="M73" s="106">
        <f t="shared" si="46"/>
        <v>825593848</v>
      </c>
      <c r="N73" s="105">
        <f t="shared" si="46"/>
        <v>589156000</v>
      </c>
      <c r="O73" s="106">
        <f t="shared" si="46"/>
        <v>1222591053</v>
      </c>
      <c r="P73" s="105">
        <f>$H73      +$J73      +$L73      +$N73</f>
        <v>1520187000</v>
      </c>
      <c r="Q73" s="106">
        <f>$I73      +$K73      +$M73      +$O73</f>
        <v>2848224496</v>
      </c>
      <c r="R73" s="61">
        <f>IF(($L73      =0),0,((($N73      -$L73      )/$L73      )*100))</f>
        <v>105.8373861031919</v>
      </c>
      <c r="S73" s="62">
        <f>IF(($M73      =0),0,((($O73      -$M73      )/$M73      )*100))</f>
        <v>48.086260085600827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87.205938452801291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163.38916863381741</v>
      </c>
      <c r="V73" s="105">
        <f>SUM(V9:V14,V17:V23,V26:V29,V32,V35:V39,V42:V52,V55:V58,V61:V65,V69:V70)</f>
        <v>1576759000</v>
      </c>
      <c r="W73" s="106">
        <f>SUM(W9:W14,W17:W23,W26:W29,W32,W35:W39,W42:W52,W55:W58,W61:W65,W69:W70)</f>
        <v>1270220000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zm5AqRRfTtLrTQeutsiFovR8Asr+Kur+pkGslAed3diIa+/RKo3kC/e4uGN8SUARPqRfiSg1mslyj6EIU2aGyQ==" saltValue="aFyxBKyfmtA+qOoCGXPhL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866000</v>
      </c>
      <c r="I10" s="94"/>
      <c r="J10" s="93">
        <v>600000</v>
      </c>
      <c r="K10" s="94"/>
      <c r="L10" s="93">
        <v>290000</v>
      </c>
      <c r="M10" s="94"/>
      <c r="N10" s="93">
        <v>157000</v>
      </c>
      <c r="O10" s="94"/>
      <c r="P10" s="93">
        <f t="shared" ref="P10:P15" si="1">$H10      +$J10      +$L10      +$N10</f>
        <v>1913000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-45.862068965517238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91.095238095238102</v>
      </c>
      <c r="U10" s="50">
        <f t="shared" ref="U10:U14" si="6">IF(($E10      =0),0,(($Q10      /$E10      )*100))</f>
        <v>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866000</v>
      </c>
      <c r="I15" s="97">
        <f t="shared" si="7"/>
        <v>0</v>
      </c>
      <c r="J15" s="96">
        <f t="shared" si="7"/>
        <v>600000</v>
      </c>
      <c r="K15" s="97">
        <f t="shared" si="7"/>
        <v>0</v>
      </c>
      <c r="L15" s="96">
        <f t="shared" si="7"/>
        <v>290000</v>
      </c>
      <c r="M15" s="97">
        <f t="shared" si="7"/>
        <v>0</v>
      </c>
      <c r="N15" s="96">
        <f t="shared" si="7"/>
        <v>157000</v>
      </c>
      <c r="O15" s="97">
        <f t="shared" si="7"/>
        <v>0</v>
      </c>
      <c r="P15" s="96">
        <f t="shared" si="1"/>
        <v>1913000</v>
      </c>
      <c r="Q15" s="97">
        <f t="shared" si="2"/>
        <v>0</v>
      </c>
      <c r="R15" s="52">
        <f t="shared" si="3"/>
        <v>-45.862068965517238</v>
      </c>
      <c r="S15" s="53">
        <f t="shared" si="4"/>
        <v>0</v>
      </c>
      <c r="T15" s="52">
        <f>IF((SUM($E9:$E13))=0,0,(P15/(SUM($E9:$E13))*100))</f>
        <v>91.095238095238102</v>
      </c>
      <c r="U15" s="54">
        <f>IF((SUM($E9:$E13))=0,0,(Q15/(SUM($E9:$E13))*100))</f>
        <v>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6400000</v>
      </c>
      <c r="D21" s="92"/>
      <c r="E21" s="92">
        <f t="shared" si="8"/>
        <v>6400000</v>
      </c>
      <c r="F21" s="93">
        <v>6400000</v>
      </c>
      <c r="G21" s="94">
        <v>6400000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6400000</v>
      </c>
      <c r="D24" s="95"/>
      <c r="E24" s="95">
        <f t="shared" si="8"/>
        <v>6400000</v>
      </c>
      <c r="F24" s="96">
        <f t="shared" ref="F24:O24" si="15">SUM(F17:F23)</f>
        <v>6400000</v>
      </c>
      <c r="G24" s="97">
        <f t="shared" si="15"/>
        <v>6400000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1542000</v>
      </c>
      <c r="C32" s="92"/>
      <c r="D32" s="92"/>
      <c r="E32" s="92">
        <f>$B32      +$C32      +$D32</f>
        <v>1542000</v>
      </c>
      <c r="F32" s="93">
        <v>1542000</v>
      </c>
      <c r="G32" s="94">
        <v>1542000</v>
      </c>
      <c r="H32" s="93">
        <v>229000</v>
      </c>
      <c r="I32" s="94"/>
      <c r="J32" s="93">
        <v>476000</v>
      </c>
      <c r="K32" s="94"/>
      <c r="L32" s="93">
        <v>406000</v>
      </c>
      <c r="M32" s="94"/>
      <c r="N32" s="93">
        <v>431000</v>
      </c>
      <c r="O32" s="94"/>
      <c r="P32" s="93">
        <f>$H32      +$J32      +$L32      +$N32</f>
        <v>1542000</v>
      </c>
      <c r="Q32" s="94">
        <f>$I32      +$K32      +$M32      +$O32</f>
        <v>0</v>
      </c>
      <c r="R32" s="48">
        <f>IF(($L32      =0),0,((($N32      -$L32      )/$L32      )*100))</f>
        <v>6.1576354679802954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1542000</v>
      </c>
      <c r="C33" s="95">
        <f>C32</f>
        <v>0</v>
      </c>
      <c r="D33" s="95"/>
      <c r="E33" s="95">
        <f>$B33      +$C33      +$D33</f>
        <v>1542000</v>
      </c>
      <c r="F33" s="96">
        <f t="shared" ref="F33:O33" si="17">F32</f>
        <v>1542000</v>
      </c>
      <c r="G33" s="97">
        <f t="shared" si="17"/>
        <v>1542000</v>
      </c>
      <c r="H33" s="96">
        <f t="shared" si="17"/>
        <v>229000</v>
      </c>
      <c r="I33" s="97">
        <f t="shared" si="17"/>
        <v>0</v>
      </c>
      <c r="J33" s="96">
        <f t="shared" si="17"/>
        <v>476000</v>
      </c>
      <c r="K33" s="97">
        <f t="shared" si="17"/>
        <v>0</v>
      </c>
      <c r="L33" s="96">
        <f t="shared" si="17"/>
        <v>406000</v>
      </c>
      <c r="M33" s="97">
        <f t="shared" si="17"/>
        <v>0</v>
      </c>
      <c r="N33" s="96">
        <f t="shared" si="17"/>
        <v>431000</v>
      </c>
      <c r="O33" s="97">
        <f t="shared" si="17"/>
        <v>0</v>
      </c>
      <c r="P33" s="96">
        <f>$H33      +$J33      +$L33      +$N33</f>
        <v>1542000</v>
      </c>
      <c r="Q33" s="97">
        <f>$I33      +$K33      +$M33      +$O33</f>
        <v>0</v>
      </c>
      <c r="R33" s="52">
        <f>IF(($L33      =0),0,((($N33      -$L33      )/$L33      )*100))</f>
        <v>6.1576354679802954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4554000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5000000</v>
      </c>
      <c r="H38" s="93"/>
      <c r="I38" s="94"/>
      <c r="J38" s="93"/>
      <c r="K38" s="94"/>
      <c r="L38" s="93"/>
      <c r="M38" s="94"/>
      <c r="N38" s="93">
        <v>4997000</v>
      </c>
      <c r="O38" s="94"/>
      <c r="P38" s="93">
        <f t="shared" si="19"/>
        <v>4997000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99.94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5000000</v>
      </c>
      <c r="C40" s="95">
        <f>SUM(C35:C39)</f>
        <v>0</v>
      </c>
      <c r="D40" s="95"/>
      <c r="E40" s="95">
        <f t="shared" si="18"/>
        <v>5000000</v>
      </c>
      <c r="F40" s="96">
        <f t="shared" ref="F40:O40" si="25">SUM(F35:F39)</f>
        <v>5000000</v>
      </c>
      <c r="G40" s="97">
        <f t="shared" si="25"/>
        <v>5000000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4997000</v>
      </c>
      <c r="O40" s="97">
        <f t="shared" si="25"/>
        <v>0</v>
      </c>
      <c r="P40" s="96">
        <f t="shared" si="19"/>
        <v>4997000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99.94</v>
      </c>
      <c r="U40" s="54">
        <f>IF((+$E35+$E38) =0,0,(Q40   /(+$E35+$E38) )*100)</f>
        <v>0</v>
      </c>
      <c r="V40" s="96">
        <f>SUM(V35:V39)</f>
        <v>4554000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8642000</v>
      </c>
      <c r="C67" s="104">
        <f>SUM(C9:C14,C17:C23,C26:C29,C32,C35:C39,C42:C52,C55:C58,C61:C65)</f>
        <v>6400000</v>
      </c>
      <c r="D67" s="104"/>
      <c r="E67" s="104">
        <f t="shared" si="35"/>
        <v>15042000</v>
      </c>
      <c r="F67" s="105">
        <f t="shared" ref="F67:O67" si="43">SUM(F9:F14,F17:F23,F26:F29,F32,F35:F39,F42:F52,F55:F58,F61:F65)</f>
        <v>15042000</v>
      </c>
      <c r="G67" s="106">
        <f t="shared" si="43"/>
        <v>15042000</v>
      </c>
      <c r="H67" s="105">
        <f t="shared" si="43"/>
        <v>1095000</v>
      </c>
      <c r="I67" s="106">
        <f t="shared" si="43"/>
        <v>0</v>
      </c>
      <c r="J67" s="105">
        <f t="shared" si="43"/>
        <v>1076000</v>
      </c>
      <c r="K67" s="106">
        <f t="shared" si="43"/>
        <v>0</v>
      </c>
      <c r="L67" s="105">
        <f t="shared" si="43"/>
        <v>696000</v>
      </c>
      <c r="M67" s="106">
        <f t="shared" si="43"/>
        <v>0</v>
      </c>
      <c r="N67" s="105">
        <f t="shared" si="43"/>
        <v>5585000</v>
      </c>
      <c r="O67" s="106">
        <f t="shared" si="43"/>
        <v>0</v>
      </c>
      <c r="P67" s="105">
        <f t="shared" si="36"/>
        <v>8452000</v>
      </c>
      <c r="Q67" s="106">
        <f t="shared" si="37"/>
        <v>0</v>
      </c>
      <c r="R67" s="61">
        <f t="shared" si="38"/>
        <v>702.44252873563221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56.18933652439835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4554000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21344000</v>
      </c>
      <c r="C69" s="92">
        <v>-3928000</v>
      </c>
      <c r="D69" s="92"/>
      <c r="E69" s="92">
        <f>$B69      +$C69      +$D69</f>
        <v>17416000</v>
      </c>
      <c r="F69" s="93">
        <v>17416000</v>
      </c>
      <c r="G69" s="94">
        <v>17416000</v>
      </c>
      <c r="H69" s="93">
        <v>1912000</v>
      </c>
      <c r="I69" s="94"/>
      <c r="J69" s="93">
        <v>2555000</v>
      </c>
      <c r="K69" s="94"/>
      <c r="L69" s="93">
        <v>6778000</v>
      </c>
      <c r="M69" s="94"/>
      <c r="N69" s="93">
        <v>6171000</v>
      </c>
      <c r="O69" s="94"/>
      <c r="P69" s="93">
        <f>$H69      +$J69      +$L69      +$N69</f>
        <v>17416000</v>
      </c>
      <c r="Q69" s="94">
        <f>$I69      +$K69      +$M69      +$O69</f>
        <v>0</v>
      </c>
      <c r="R69" s="48">
        <f>IF(($L69      =0),0,((($N69      -$L69      )/$L69      )*100))</f>
        <v>-8.9554440838005309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21344000</v>
      </c>
      <c r="C71" s="101">
        <f>SUM(C69:C70)</f>
        <v>-3928000</v>
      </c>
      <c r="D71" s="101"/>
      <c r="E71" s="101">
        <f>$B71      +$C71      +$D71</f>
        <v>17416000</v>
      </c>
      <c r="F71" s="102">
        <f t="shared" ref="F71:O71" si="44">SUM(F69:F70)</f>
        <v>17416000</v>
      </c>
      <c r="G71" s="103">
        <f t="shared" si="44"/>
        <v>17416000</v>
      </c>
      <c r="H71" s="102">
        <f t="shared" si="44"/>
        <v>1912000</v>
      </c>
      <c r="I71" s="103">
        <f t="shared" si="44"/>
        <v>0</v>
      </c>
      <c r="J71" s="102">
        <f t="shared" si="44"/>
        <v>2555000</v>
      </c>
      <c r="K71" s="103">
        <f t="shared" si="44"/>
        <v>0</v>
      </c>
      <c r="L71" s="102">
        <f t="shared" si="44"/>
        <v>6778000</v>
      </c>
      <c r="M71" s="103">
        <f t="shared" si="44"/>
        <v>0</v>
      </c>
      <c r="N71" s="102">
        <f t="shared" si="44"/>
        <v>6171000</v>
      </c>
      <c r="O71" s="103">
        <f t="shared" si="44"/>
        <v>0</v>
      </c>
      <c r="P71" s="102">
        <f>$H71      +$J71      +$L71      +$N71</f>
        <v>17416000</v>
      </c>
      <c r="Q71" s="103">
        <f>$I71      +$K71      +$M71      +$O71</f>
        <v>0</v>
      </c>
      <c r="R71" s="57">
        <f>IF(($L71      =0),0,((($N71      -$L71      )/$L71      )*100))</f>
        <v>-8.9554440838005309</v>
      </c>
      <c r="S71" s="58">
        <f>IF(($M71      =0),0,((($O71      -$M71      )/$M71      )*100))</f>
        <v>0</v>
      </c>
      <c r="T71" s="57">
        <f>IF(($E69      =0),0,(($P69      /$E69      )*100))</f>
        <v>100</v>
      </c>
      <c r="U71" s="59">
        <f>IF($E69   =0,0,($Q69   /$E69 )*100)</f>
        <v>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21344000</v>
      </c>
      <c r="C72" s="104">
        <f>SUM(C69:C70)</f>
        <v>-3928000</v>
      </c>
      <c r="D72" s="104"/>
      <c r="E72" s="104">
        <f>$B72      +$C72      +$D72</f>
        <v>17416000</v>
      </c>
      <c r="F72" s="105">
        <f t="shared" ref="F72:O72" si="45">SUM(F69:F70)</f>
        <v>17416000</v>
      </c>
      <c r="G72" s="106">
        <f t="shared" si="45"/>
        <v>17416000</v>
      </c>
      <c r="H72" s="105">
        <f t="shared" si="45"/>
        <v>1912000</v>
      </c>
      <c r="I72" s="106">
        <f t="shared" si="45"/>
        <v>0</v>
      </c>
      <c r="J72" s="105">
        <f t="shared" si="45"/>
        <v>2555000</v>
      </c>
      <c r="K72" s="106">
        <f t="shared" si="45"/>
        <v>0</v>
      </c>
      <c r="L72" s="105">
        <f t="shared" si="45"/>
        <v>6778000</v>
      </c>
      <c r="M72" s="106">
        <f t="shared" si="45"/>
        <v>0</v>
      </c>
      <c r="N72" s="105">
        <f t="shared" si="45"/>
        <v>6171000</v>
      </c>
      <c r="O72" s="106">
        <f t="shared" si="45"/>
        <v>0</v>
      </c>
      <c r="P72" s="105">
        <f>$H72      +$J72      +$L72      +$N72</f>
        <v>17416000</v>
      </c>
      <c r="Q72" s="106">
        <f>$I72      +$K72      +$M72      +$O72</f>
        <v>0</v>
      </c>
      <c r="R72" s="61">
        <f>IF(($L72      =0),0,((($N72      -$L72      )/$L72      )*100))</f>
        <v>-8.9554440838005309</v>
      </c>
      <c r="S72" s="62">
        <f>IF(($M72      =0),0,((($O72      -$M72      )/$M72      )*100))</f>
        <v>0</v>
      </c>
      <c r="T72" s="61">
        <f>IF(($E69      =0),0,(($P69      /$E69      )*100))</f>
        <v>100</v>
      </c>
      <c r="U72" s="65">
        <f>IF($E69   =0,0,($Q69   /$E69 )*100)</f>
        <v>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29986000</v>
      </c>
      <c r="C73" s="104">
        <f>SUM(C9:C14,C17:C23,C26:C29,C32,C35:C39,C42:C52,C55:C58,C61:C65,C69:C70)</f>
        <v>2472000</v>
      </c>
      <c r="D73" s="104"/>
      <c r="E73" s="104">
        <f>$B73      +$C73      +$D73</f>
        <v>32458000</v>
      </c>
      <c r="F73" s="105">
        <f t="shared" ref="F73:O73" si="46">SUM(F9:F14,F17:F23,F26:F29,F32,F35:F39,F42:F52,F55:F58,F61:F65,F69:F70)</f>
        <v>32458000</v>
      </c>
      <c r="G73" s="106">
        <f t="shared" si="46"/>
        <v>32458000</v>
      </c>
      <c r="H73" s="105">
        <f t="shared" si="46"/>
        <v>3007000</v>
      </c>
      <c r="I73" s="106">
        <f t="shared" si="46"/>
        <v>0</v>
      </c>
      <c r="J73" s="105">
        <f t="shared" si="46"/>
        <v>3631000</v>
      </c>
      <c r="K73" s="106">
        <f t="shared" si="46"/>
        <v>0</v>
      </c>
      <c r="L73" s="105">
        <f t="shared" si="46"/>
        <v>7474000</v>
      </c>
      <c r="M73" s="106">
        <f t="shared" si="46"/>
        <v>0</v>
      </c>
      <c r="N73" s="105">
        <f t="shared" si="46"/>
        <v>11756000</v>
      </c>
      <c r="O73" s="106">
        <f t="shared" si="46"/>
        <v>0</v>
      </c>
      <c r="P73" s="105">
        <f>$H73      +$J73      +$L73      +$N73</f>
        <v>25868000</v>
      </c>
      <c r="Q73" s="106">
        <f>$I73      +$K73      +$M73      +$O73</f>
        <v>0</v>
      </c>
      <c r="R73" s="61">
        <f>IF(($L73      =0),0,((($N73      -$L73      )/$L73      )*100))</f>
        <v>57.291945410757293</v>
      </c>
      <c r="S73" s="62">
        <f>IF(($M73      =0),0,((($O73      -$M73      )/$M73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79.696838991928033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4554000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n7bTYJKnu9g4/VnEV4xhr11w/VNSrXFnmxjD1ezmpqUPAhs1QXhAutInYkQwNSZ2m9aDyovSHBYYo8WuvpJm6w==" saltValue="HWMGOKR3mwCwQrulL7nI7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279000</v>
      </c>
      <c r="I10" s="94">
        <v>278935</v>
      </c>
      <c r="J10" s="93">
        <v>324000</v>
      </c>
      <c r="K10" s="94">
        <v>170754</v>
      </c>
      <c r="L10" s="93">
        <v>249000</v>
      </c>
      <c r="M10" s="94">
        <v>231430</v>
      </c>
      <c r="N10" s="93">
        <v>984000</v>
      </c>
      <c r="O10" s="94">
        <v>1014742</v>
      </c>
      <c r="P10" s="93">
        <f t="shared" ref="P10:P15" si="1">$H10      +$J10      +$L10      +$N10</f>
        <v>1836000</v>
      </c>
      <c r="Q10" s="94">
        <f t="shared" ref="Q10:Q15" si="2">$I10      +$K10      +$M10      +$O10</f>
        <v>1695861</v>
      </c>
      <c r="R10" s="48">
        <f t="shared" ref="R10:R15" si="3">IF(($L10      =0),0,((($N10      -$L10      )/$L10      )*100))</f>
        <v>295.18072289156623</v>
      </c>
      <c r="S10" s="49">
        <f t="shared" ref="S10:S15" si="4">IF(($M10      =0),0,((($O10      -$M10      )/$M10      )*100))</f>
        <v>338.46605885148853</v>
      </c>
      <c r="T10" s="48">
        <f t="shared" ref="T10:T14" si="5">IF(($E10      =0),0,(($P10      /$E10      )*100))</f>
        <v>99.243243243243242</v>
      </c>
      <c r="U10" s="50">
        <f t="shared" ref="U10:U14" si="6">IF(($E10      =0),0,(($Q10      /$E10      )*100))</f>
        <v>91.668162162162162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279000</v>
      </c>
      <c r="I15" s="97">
        <f t="shared" si="7"/>
        <v>278935</v>
      </c>
      <c r="J15" s="96">
        <f t="shared" si="7"/>
        <v>324000</v>
      </c>
      <c r="K15" s="97">
        <f t="shared" si="7"/>
        <v>170754</v>
      </c>
      <c r="L15" s="96">
        <f t="shared" si="7"/>
        <v>249000</v>
      </c>
      <c r="M15" s="97">
        <f t="shared" si="7"/>
        <v>231430</v>
      </c>
      <c r="N15" s="96">
        <f t="shared" si="7"/>
        <v>984000</v>
      </c>
      <c r="O15" s="97">
        <f t="shared" si="7"/>
        <v>1014742</v>
      </c>
      <c r="P15" s="96">
        <f t="shared" si="1"/>
        <v>1836000</v>
      </c>
      <c r="Q15" s="97">
        <f t="shared" si="2"/>
        <v>1695861</v>
      </c>
      <c r="R15" s="52">
        <f t="shared" si="3"/>
        <v>295.18072289156623</v>
      </c>
      <c r="S15" s="53">
        <f t="shared" si="4"/>
        <v>338.46605885148853</v>
      </c>
      <c r="T15" s="52">
        <f>IF((SUM($E9:$E13))=0,0,(P15/(SUM($E9:$E13))*100))</f>
        <v>99.243243243243242</v>
      </c>
      <c r="U15" s="54">
        <f>IF((SUM($E9:$E13))=0,0,(Q15/(SUM($E9:$E13))*100))</f>
        <v>91.668162162162162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1162000</v>
      </c>
      <c r="C32" s="92"/>
      <c r="D32" s="92"/>
      <c r="E32" s="92">
        <f>$B32      +$C32      +$D32</f>
        <v>1162000</v>
      </c>
      <c r="F32" s="93">
        <v>1162000</v>
      </c>
      <c r="G32" s="94">
        <v>1162000</v>
      </c>
      <c r="H32" s="93">
        <v>262000</v>
      </c>
      <c r="I32" s="94">
        <v>523020</v>
      </c>
      <c r="J32" s="93">
        <v>380000</v>
      </c>
      <c r="K32" s="94">
        <v>638980</v>
      </c>
      <c r="L32" s="93"/>
      <c r="M32" s="94"/>
      <c r="N32" s="93"/>
      <c r="O32" s="94"/>
      <c r="P32" s="93">
        <f>$H32      +$J32      +$L32      +$N32</f>
        <v>642000</v>
      </c>
      <c r="Q32" s="94">
        <f>$I32      +$K32      +$M32      +$O32</f>
        <v>1162000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55.249569707401037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1162000</v>
      </c>
      <c r="C33" s="95">
        <f>C32</f>
        <v>0</v>
      </c>
      <c r="D33" s="95"/>
      <c r="E33" s="95">
        <f>$B33      +$C33      +$D33</f>
        <v>1162000</v>
      </c>
      <c r="F33" s="96">
        <f t="shared" ref="F33:O33" si="17">F32</f>
        <v>1162000</v>
      </c>
      <c r="G33" s="97">
        <f t="shared" si="17"/>
        <v>1162000</v>
      </c>
      <c r="H33" s="96">
        <f t="shared" si="17"/>
        <v>262000</v>
      </c>
      <c r="I33" s="97">
        <f t="shared" si="17"/>
        <v>523020</v>
      </c>
      <c r="J33" s="96">
        <f t="shared" si="17"/>
        <v>380000</v>
      </c>
      <c r="K33" s="97">
        <f t="shared" si="17"/>
        <v>638980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642000</v>
      </c>
      <c r="Q33" s="97">
        <f>$I33      +$K33      +$M33      +$O33</f>
        <v>1162000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55.249569707401037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4000000</v>
      </c>
      <c r="D35" s="92"/>
      <c r="E35" s="92">
        <f t="shared" ref="E35:E40" si="18">$B35      +$C35      +$D35</f>
        <v>14000000</v>
      </c>
      <c r="F35" s="93">
        <v>14000000</v>
      </c>
      <c r="G35" s="94">
        <v>14000000</v>
      </c>
      <c r="H35" s="93">
        <v>7000000</v>
      </c>
      <c r="I35" s="94">
        <v>2206739</v>
      </c>
      <c r="J35" s="93"/>
      <c r="K35" s="94">
        <v>4601695</v>
      </c>
      <c r="L35" s="93"/>
      <c r="M35" s="94">
        <v>2610713</v>
      </c>
      <c r="N35" s="93">
        <v>6373000</v>
      </c>
      <c r="O35" s="94">
        <v>5061164</v>
      </c>
      <c r="P35" s="93">
        <f t="shared" ref="P35:P40" si="19">$H35      +$J35      +$L35      +$N35</f>
        <v>13373000</v>
      </c>
      <c r="Q35" s="94">
        <f t="shared" ref="Q35:Q40" si="20">$I35      +$K35      +$M35      +$O35</f>
        <v>14480311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93.861370437884204</v>
      </c>
      <c r="T35" s="48">
        <f t="shared" ref="T35:T39" si="23">IF(($E35      =0),0,(($P35      /$E35      )*100))</f>
        <v>95.521428571428572</v>
      </c>
      <c r="U35" s="50">
        <f t="shared" ref="U35:U39" si="24">IF(($E35      =0),0,(($Q35      /$E35      )*100))</f>
        <v>103.43079285714285</v>
      </c>
      <c r="V35" s="93">
        <v>3754000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10000000</v>
      </c>
      <c r="C40" s="95">
        <f>SUM(C35:C39)</f>
        <v>4000000</v>
      </c>
      <c r="D40" s="95"/>
      <c r="E40" s="95">
        <f t="shared" si="18"/>
        <v>14000000</v>
      </c>
      <c r="F40" s="96">
        <f t="shared" ref="F40:O40" si="25">SUM(F35:F39)</f>
        <v>14000000</v>
      </c>
      <c r="G40" s="97">
        <f t="shared" si="25"/>
        <v>14000000</v>
      </c>
      <c r="H40" s="96">
        <f t="shared" si="25"/>
        <v>7000000</v>
      </c>
      <c r="I40" s="97">
        <f t="shared" si="25"/>
        <v>2206739</v>
      </c>
      <c r="J40" s="96">
        <f t="shared" si="25"/>
        <v>0</v>
      </c>
      <c r="K40" s="97">
        <f t="shared" si="25"/>
        <v>4601695</v>
      </c>
      <c r="L40" s="96">
        <f t="shared" si="25"/>
        <v>0</v>
      </c>
      <c r="M40" s="97">
        <f t="shared" si="25"/>
        <v>2610713</v>
      </c>
      <c r="N40" s="96">
        <f t="shared" si="25"/>
        <v>6373000</v>
      </c>
      <c r="O40" s="97">
        <f t="shared" si="25"/>
        <v>5061164</v>
      </c>
      <c r="P40" s="96">
        <f t="shared" si="19"/>
        <v>13373000</v>
      </c>
      <c r="Q40" s="97">
        <f t="shared" si="20"/>
        <v>14480311</v>
      </c>
      <c r="R40" s="52">
        <f t="shared" si="21"/>
        <v>0</v>
      </c>
      <c r="S40" s="53">
        <f t="shared" si="22"/>
        <v>93.861370437884204</v>
      </c>
      <c r="T40" s="52">
        <f>IF((+$E35+$E38) =0,0,(P40   /(+$E35+$E38) )*100)</f>
        <v>95.521428571428572</v>
      </c>
      <c r="U40" s="54">
        <f>IF((+$E35+$E38) =0,0,(Q40   /(+$E35+$E38) )*100)</f>
        <v>103.43079285714285</v>
      </c>
      <c r="V40" s="96">
        <f>SUM(V35:V39)</f>
        <v>3754000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13012000</v>
      </c>
      <c r="C67" s="104">
        <f>SUM(C9:C14,C17:C23,C26:C29,C32,C35:C39,C42:C52,C55:C58,C61:C65)</f>
        <v>4000000</v>
      </c>
      <c r="D67" s="104"/>
      <c r="E67" s="104">
        <f t="shared" si="35"/>
        <v>17012000</v>
      </c>
      <c r="F67" s="105">
        <f t="shared" ref="F67:O67" si="43">SUM(F9:F14,F17:F23,F26:F29,F32,F35:F39,F42:F52,F55:F58,F61:F65)</f>
        <v>17012000</v>
      </c>
      <c r="G67" s="106">
        <f t="shared" si="43"/>
        <v>17012000</v>
      </c>
      <c r="H67" s="105">
        <f t="shared" si="43"/>
        <v>7541000</v>
      </c>
      <c r="I67" s="106">
        <f t="shared" si="43"/>
        <v>3008694</v>
      </c>
      <c r="J67" s="105">
        <f t="shared" si="43"/>
        <v>704000</v>
      </c>
      <c r="K67" s="106">
        <f t="shared" si="43"/>
        <v>5411429</v>
      </c>
      <c r="L67" s="105">
        <f t="shared" si="43"/>
        <v>249000</v>
      </c>
      <c r="M67" s="106">
        <f t="shared" si="43"/>
        <v>2842143</v>
      </c>
      <c r="N67" s="105">
        <f t="shared" si="43"/>
        <v>7357000</v>
      </c>
      <c r="O67" s="106">
        <f t="shared" si="43"/>
        <v>6075906</v>
      </c>
      <c r="P67" s="105">
        <f t="shared" si="36"/>
        <v>15851000</v>
      </c>
      <c r="Q67" s="106">
        <f t="shared" si="37"/>
        <v>17338172</v>
      </c>
      <c r="R67" s="61">
        <f t="shared" si="38"/>
        <v>2854.6184738955822</v>
      </c>
      <c r="S67" s="62">
        <f t="shared" si="39"/>
        <v>113.77903926720083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93.175405596049842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101.91730543146014</v>
      </c>
      <c r="V67" s="105">
        <f>SUM(V9:V14,V17:V23,V26:V29,V32,V35:V39,V42:V52,V55:V58,V61:V65)</f>
        <v>3754000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36675000</v>
      </c>
      <c r="C69" s="92">
        <v>2547000</v>
      </c>
      <c r="D69" s="92"/>
      <c r="E69" s="92">
        <f>$B69      +$C69      +$D69</f>
        <v>39222000</v>
      </c>
      <c r="F69" s="93">
        <v>39222000</v>
      </c>
      <c r="G69" s="94">
        <v>39222000</v>
      </c>
      <c r="H69" s="93">
        <v>9009000</v>
      </c>
      <c r="I69" s="94">
        <v>10688866</v>
      </c>
      <c r="J69" s="93">
        <v>18576000</v>
      </c>
      <c r="K69" s="94">
        <v>19593038</v>
      </c>
      <c r="L69" s="93">
        <v>4907000</v>
      </c>
      <c r="M69" s="94">
        <v>4879561</v>
      </c>
      <c r="N69" s="93">
        <v>6730000</v>
      </c>
      <c r="O69" s="94">
        <v>4060536</v>
      </c>
      <c r="P69" s="93">
        <f>$H69      +$J69      +$L69      +$N69</f>
        <v>39222000</v>
      </c>
      <c r="Q69" s="94">
        <f>$I69      +$K69      +$M69      +$O69</f>
        <v>39222001</v>
      </c>
      <c r="R69" s="48">
        <f>IF(($L69      =0),0,((($N69      -$L69      )/$L69      )*100))</f>
        <v>37.151008762991644</v>
      </c>
      <c r="S69" s="49">
        <f>IF(($M69      =0),0,((($O69      -$M69      )/$M69      )*100))</f>
        <v>-16.784809125247126</v>
      </c>
      <c r="T69" s="48">
        <f>IF(($E69      =0),0,(($P69      /$E69      )*100))</f>
        <v>100</v>
      </c>
      <c r="U69" s="50">
        <f>IF(($E69      =0),0,(($Q69      /$E69      )*100))</f>
        <v>100.00000254958951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36675000</v>
      </c>
      <c r="C71" s="101">
        <f>SUM(C69:C70)</f>
        <v>2547000</v>
      </c>
      <c r="D71" s="101"/>
      <c r="E71" s="101">
        <f>$B71      +$C71      +$D71</f>
        <v>39222000</v>
      </c>
      <c r="F71" s="102">
        <f t="shared" ref="F71:O71" si="44">SUM(F69:F70)</f>
        <v>39222000</v>
      </c>
      <c r="G71" s="103">
        <f t="shared" si="44"/>
        <v>39222000</v>
      </c>
      <c r="H71" s="102">
        <f t="shared" si="44"/>
        <v>9009000</v>
      </c>
      <c r="I71" s="103">
        <f t="shared" si="44"/>
        <v>10688866</v>
      </c>
      <c r="J71" s="102">
        <f t="shared" si="44"/>
        <v>18576000</v>
      </c>
      <c r="K71" s="103">
        <f t="shared" si="44"/>
        <v>19593038</v>
      </c>
      <c r="L71" s="102">
        <f t="shared" si="44"/>
        <v>4907000</v>
      </c>
      <c r="M71" s="103">
        <f t="shared" si="44"/>
        <v>4879561</v>
      </c>
      <c r="N71" s="102">
        <f t="shared" si="44"/>
        <v>6730000</v>
      </c>
      <c r="O71" s="103">
        <f t="shared" si="44"/>
        <v>4060536</v>
      </c>
      <c r="P71" s="102">
        <f>$H71      +$J71      +$L71      +$N71</f>
        <v>39222000</v>
      </c>
      <c r="Q71" s="103">
        <f>$I71      +$K71      +$M71      +$O71</f>
        <v>39222001</v>
      </c>
      <c r="R71" s="57">
        <f>IF(($L71      =0),0,((($N71      -$L71      )/$L71      )*100))</f>
        <v>37.151008762991644</v>
      </c>
      <c r="S71" s="58">
        <f>IF(($M71      =0),0,((($O71      -$M71      )/$M71      )*100))</f>
        <v>-16.784809125247126</v>
      </c>
      <c r="T71" s="57">
        <f>IF(($E69      =0),0,(($P69      /$E69      )*100))</f>
        <v>100</v>
      </c>
      <c r="U71" s="59">
        <f>IF($E69   =0,0,($Q69   /$E69 )*100)</f>
        <v>100.00000254958951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36675000</v>
      </c>
      <c r="C72" s="104">
        <f>SUM(C69:C70)</f>
        <v>2547000</v>
      </c>
      <c r="D72" s="104"/>
      <c r="E72" s="104">
        <f>$B72      +$C72      +$D72</f>
        <v>39222000</v>
      </c>
      <c r="F72" s="105">
        <f t="shared" ref="F72:O72" si="45">SUM(F69:F70)</f>
        <v>39222000</v>
      </c>
      <c r="G72" s="106">
        <f t="shared" si="45"/>
        <v>39222000</v>
      </c>
      <c r="H72" s="105">
        <f t="shared" si="45"/>
        <v>9009000</v>
      </c>
      <c r="I72" s="106">
        <f t="shared" si="45"/>
        <v>10688866</v>
      </c>
      <c r="J72" s="105">
        <f t="shared" si="45"/>
        <v>18576000</v>
      </c>
      <c r="K72" s="106">
        <f t="shared" si="45"/>
        <v>19593038</v>
      </c>
      <c r="L72" s="105">
        <f t="shared" si="45"/>
        <v>4907000</v>
      </c>
      <c r="M72" s="106">
        <f t="shared" si="45"/>
        <v>4879561</v>
      </c>
      <c r="N72" s="105">
        <f t="shared" si="45"/>
        <v>6730000</v>
      </c>
      <c r="O72" s="106">
        <f t="shared" si="45"/>
        <v>4060536</v>
      </c>
      <c r="P72" s="105">
        <f>$H72      +$J72      +$L72      +$N72</f>
        <v>39222000</v>
      </c>
      <c r="Q72" s="106">
        <f>$I72      +$K72      +$M72      +$O72</f>
        <v>39222001</v>
      </c>
      <c r="R72" s="61">
        <f>IF(($L72      =0),0,((($N72      -$L72      )/$L72      )*100))</f>
        <v>37.151008762991644</v>
      </c>
      <c r="S72" s="62">
        <f>IF(($M72      =0),0,((($O72      -$M72      )/$M72      )*100))</f>
        <v>-16.784809125247126</v>
      </c>
      <c r="T72" s="61">
        <f>IF(($E69      =0),0,(($P69      /$E69      )*100))</f>
        <v>100</v>
      </c>
      <c r="U72" s="65">
        <f>IF($E69   =0,0,($Q69   /$E69 )*100)</f>
        <v>100.00000254958951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49687000</v>
      </c>
      <c r="C73" s="104">
        <f>SUM(C9:C14,C17:C23,C26:C29,C32,C35:C39,C42:C52,C55:C58,C61:C65,C69:C70)</f>
        <v>6547000</v>
      </c>
      <c r="D73" s="104"/>
      <c r="E73" s="104">
        <f>$B73      +$C73      +$D73</f>
        <v>56234000</v>
      </c>
      <c r="F73" s="105">
        <f t="shared" ref="F73:O73" si="46">SUM(F9:F14,F17:F23,F26:F29,F32,F35:F39,F42:F52,F55:F58,F61:F65,F69:F70)</f>
        <v>56234000</v>
      </c>
      <c r="G73" s="106">
        <f t="shared" si="46"/>
        <v>56234000</v>
      </c>
      <c r="H73" s="105">
        <f t="shared" si="46"/>
        <v>16550000</v>
      </c>
      <c r="I73" s="106">
        <f t="shared" si="46"/>
        <v>13697560</v>
      </c>
      <c r="J73" s="105">
        <f t="shared" si="46"/>
        <v>19280000</v>
      </c>
      <c r="K73" s="106">
        <f t="shared" si="46"/>
        <v>25004467</v>
      </c>
      <c r="L73" s="105">
        <f t="shared" si="46"/>
        <v>5156000</v>
      </c>
      <c r="M73" s="106">
        <f t="shared" si="46"/>
        <v>7721704</v>
      </c>
      <c r="N73" s="105">
        <f t="shared" si="46"/>
        <v>14087000</v>
      </c>
      <c r="O73" s="106">
        <f t="shared" si="46"/>
        <v>10136442</v>
      </c>
      <c r="P73" s="105">
        <f>$H73      +$J73      +$L73      +$N73</f>
        <v>55073000</v>
      </c>
      <c r="Q73" s="106">
        <f>$I73      +$K73      +$M73      +$O73</f>
        <v>56560173</v>
      </c>
      <c r="R73" s="61">
        <f>IF(($L73      =0),0,((($N73      -$L73      )/$L73      )*100))</f>
        <v>173.21567106283942</v>
      </c>
      <c r="S73" s="62">
        <f>IF(($M73      =0),0,((($O73      -$M73      )/$M73      )*100))</f>
        <v>31.272087093729574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97.935412739623715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100.58002809688089</v>
      </c>
      <c r="V73" s="105">
        <f>SUM(V9:V14,V17:V23,V26:V29,V32,V35:V39,V42:V52,V55:V58,V61:V65,V69:V70)</f>
        <v>3754000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zDptyDTMYMkBJmSM2tv7gxmS29k52j0ZtRbSvqyzgmKYgpl07cWHWKziseic/Oexcis6csVf8rOt63AE1JrFZg==" saltValue="TJsfXohoZ2Xfzkt5wy5vi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11000</v>
      </c>
      <c r="I10" s="94"/>
      <c r="J10" s="93"/>
      <c r="K10" s="94">
        <v>34000</v>
      </c>
      <c r="L10" s="93">
        <v>770000</v>
      </c>
      <c r="M10" s="94"/>
      <c r="N10" s="93">
        <v>36000</v>
      </c>
      <c r="O10" s="94">
        <v>77082</v>
      </c>
      <c r="P10" s="93">
        <f t="shared" ref="P10:P15" si="1">$H10      +$J10      +$L10      +$N10</f>
        <v>817000</v>
      </c>
      <c r="Q10" s="94">
        <f t="shared" ref="Q10:Q15" si="2">$I10      +$K10      +$M10      +$O10</f>
        <v>111082</v>
      </c>
      <c r="R10" s="48">
        <f t="shared" ref="R10:R15" si="3">IF(($L10      =0),0,((($N10      -$L10      )/$L10      )*100))</f>
        <v>-95.324675324675326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44.162162162162161</v>
      </c>
      <c r="U10" s="50">
        <f t="shared" ref="U10:U14" si="6">IF(($E10      =0),0,(($Q10      /$E10      )*100))</f>
        <v>6.0044324324324325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11000</v>
      </c>
      <c r="I15" s="97">
        <f t="shared" si="7"/>
        <v>0</v>
      </c>
      <c r="J15" s="96">
        <f t="shared" si="7"/>
        <v>0</v>
      </c>
      <c r="K15" s="97">
        <f t="shared" si="7"/>
        <v>34000</v>
      </c>
      <c r="L15" s="96">
        <f t="shared" si="7"/>
        <v>770000</v>
      </c>
      <c r="M15" s="97">
        <f t="shared" si="7"/>
        <v>0</v>
      </c>
      <c r="N15" s="96">
        <f t="shared" si="7"/>
        <v>36000</v>
      </c>
      <c r="O15" s="97">
        <f t="shared" si="7"/>
        <v>77082</v>
      </c>
      <c r="P15" s="96">
        <f t="shared" si="1"/>
        <v>817000</v>
      </c>
      <c r="Q15" s="97">
        <f t="shared" si="2"/>
        <v>111082</v>
      </c>
      <c r="R15" s="52">
        <f t="shared" si="3"/>
        <v>-95.324675324675326</v>
      </c>
      <c r="S15" s="53">
        <f t="shared" si="4"/>
        <v>0</v>
      </c>
      <c r="T15" s="52">
        <f>IF((SUM($E9:$E13))=0,0,(P15/(SUM($E9:$E13))*100))</f>
        <v>44.162162162162161</v>
      </c>
      <c r="U15" s="54">
        <f>IF((SUM($E9:$E13))=0,0,(Q15/(SUM($E9:$E13))*100))</f>
        <v>6.0044324324324325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18029000</v>
      </c>
      <c r="D21" s="92"/>
      <c r="E21" s="92">
        <f t="shared" si="8"/>
        <v>18029000</v>
      </c>
      <c r="F21" s="93">
        <v>18029000</v>
      </c>
      <c r="G21" s="94">
        <v>18029000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18029000</v>
      </c>
      <c r="D24" s="95"/>
      <c r="E24" s="95">
        <f t="shared" si="8"/>
        <v>18029000</v>
      </c>
      <c r="F24" s="96">
        <f t="shared" ref="F24:O24" si="15">SUM(F17:F23)</f>
        <v>18029000</v>
      </c>
      <c r="G24" s="97">
        <f t="shared" si="15"/>
        <v>18029000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4285000</v>
      </c>
      <c r="C32" s="92">
        <v>-239000</v>
      </c>
      <c r="D32" s="92"/>
      <c r="E32" s="92">
        <f>$B32      +$C32      +$D32</f>
        <v>4046000</v>
      </c>
      <c r="F32" s="93">
        <v>4046000</v>
      </c>
      <c r="G32" s="94">
        <v>4046000</v>
      </c>
      <c r="H32" s="93">
        <v>1745000</v>
      </c>
      <c r="I32" s="94">
        <v>-552000</v>
      </c>
      <c r="J32" s="93">
        <v>1254000</v>
      </c>
      <c r="K32" s="94">
        <v>1160700</v>
      </c>
      <c r="L32" s="93"/>
      <c r="M32" s="94">
        <v>1336183</v>
      </c>
      <c r="N32" s="93"/>
      <c r="O32" s="94">
        <v>1735433</v>
      </c>
      <c r="P32" s="93">
        <f>$H32      +$J32      +$L32      +$N32</f>
        <v>2999000</v>
      </c>
      <c r="Q32" s="94">
        <f>$I32      +$K32      +$M32      +$O32</f>
        <v>3680316</v>
      </c>
      <c r="R32" s="48">
        <f>IF(($L32      =0),0,((($N32      -$L32      )/$L32      )*100))</f>
        <v>0</v>
      </c>
      <c r="S32" s="49">
        <f>IF(($M32      =0),0,((($O32      -$M32      )/$M32      )*100))</f>
        <v>29.879889206792782</v>
      </c>
      <c r="T32" s="48">
        <f>IF(($E32      =0),0,(($P32      /$E32      )*100))</f>
        <v>74.122590212555608</v>
      </c>
      <c r="U32" s="50">
        <f>IF(($E32      =0),0,(($Q32      /$E32      )*100))</f>
        <v>90.96183885318834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4285000</v>
      </c>
      <c r="C33" s="95">
        <f>C32</f>
        <v>-239000</v>
      </c>
      <c r="D33" s="95"/>
      <c r="E33" s="95">
        <f>$B33      +$C33      +$D33</f>
        <v>4046000</v>
      </c>
      <c r="F33" s="96">
        <f t="shared" ref="F33:O33" si="17">F32</f>
        <v>4046000</v>
      </c>
      <c r="G33" s="97">
        <f t="shared" si="17"/>
        <v>4046000</v>
      </c>
      <c r="H33" s="96">
        <f t="shared" si="17"/>
        <v>1745000</v>
      </c>
      <c r="I33" s="97">
        <f t="shared" si="17"/>
        <v>-552000</v>
      </c>
      <c r="J33" s="96">
        <f t="shared" si="17"/>
        <v>1254000</v>
      </c>
      <c r="K33" s="97">
        <f t="shared" si="17"/>
        <v>1160700</v>
      </c>
      <c r="L33" s="96">
        <f t="shared" si="17"/>
        <v>0</v>
      </c>
      <c r="M33" s="97">
        <f t="shared" si="17"/>
        <v>1336183</v>
      </c>
      <c r="N33" s="96">
        <f t="shared" si="17"/>
        <v>0</v>
      </c>
      <c r="O33" s="97">
        <f t="shared" si="17"/>
        <v>1735433</v>
      </c>
      <c r="P33" s="96">
        <f>$H33      +$J33      +$L33      +$N33</f>
        <v>2999000</v>
      </c>
      <c r="Q33" s="97">
        <f>$I33      +$K33      +$M33      +$O33</f>
        <v>3680316</v>
      </c>
      <c r="R33" s="52">
        <f>IF(($L33      =0),0,((($N33      -$L33      )/$L33      )*100))</f>
        <v>0</v>
      </c>
      <c r="S33" s="53">
        <f>IF(($M33      =0),0,((($O33      -$M33      )/$M33      )*100))</f>
        <v>29.879889206792782</v>
      </c>
      <c r="T33" s="52">
        <f>IF($E33   =0,0,($P33   /$E33   )*100)</f>
        <v>74.122590212555608</v>
      </c>
      <c r="U33" s="54">
        <f>IF($E33   =0,0,($Q33   /$E33   )*100)</f>
        <v>90.96183885318834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23000000</v>
      </c>
      <c r="C35" s="92">
        <v>-3000000</v>
      </c>
      <c r="D35" s="92"/>
      <c r="E35" s="92">
        <f t="shared" ref="E35:E40" si="18">$B35      +$C35      +$D35</f>
        <v>20000000</v>
      </c>
      <c r="F35" s="93">
        <v>20000000</v>
      </c>
      <c r="G35" s="94">
        <v>20000000</v>
      </c>
      <c r="H35" s="93">
        <v>8020000</v>
      </c>
      <c r="I35" s="94">
        <v>1263786</v>
      </c>
      <c r="J35" s="93">
        <v>545000</v>
      </c>
      <c r="K35" s="94">
        <v>10007793</v>
      </c>
      <c r="L35" s="93">
        <v>11435000</v>
      </c>
      <c r="M35" s="94">
        <v>6663004</v>
      </c>
      <c r="N35" s="93"/>
      <c r="O35" s="94">
        <v>74765</v>
      </c>
      <c r="P35" s="93">
        <f t="shared" ref="P35:P40" si="19">$H35      +$J35      +$L35      +$N35</f>
        <v>20000000</v>
      </c>
      <c r="Q35" s="94">
        <f t="shared" ref="Q35:Q40" si="20">$I35      +$K35      +$M35      +$O35</f>
        <v>18009348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-98.877908522942505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90.04674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>
        <v>4327000</v>
      </c>
      <c r="D36" s="92"/>
      <c r="E36" s="92">
        <f t="shared" si="18"/>
        <v>4327000</v>
      </c>
      <c r="F36" s="93">
        <v>4327000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23000000</v>
      </c>
      <c r="C40" s="95">
        <f>SUM(C35:C39)</f>
        <v>1327000</v>
      </c>
      <c r="D40" s="95"/>
      <c r="E40" s="95">
        <f t="shared" si="18"/>
        <v>24327000</v>
      </c>
      <c r="F40" s="96">
        <f t="shared" ref="F40:O40" si="25">SUM(F35:F39)</f>
        <v>24327000</v>
      </c>
      <c r="G40" s="97">
        <f t="shared" si="25"/>
        <v>20000000</v>
      </c>
      <c r="H40" s="96">
        <f t="shared" si="25"/>
        <v>8020000</v>
      </c>
      <c r="I40" s="97">
        <f t="shared" si="25"/>
        <v>1263786</v>
      </c>
      <c r="J40" s="96">
        <f t="shared" si="25"/>
        <v>545000</v>
      </c>
      <c r="K40" s="97">
        <f t="shared" si="25"/>
        <v>10007793</v>
      </c>
      <c r="L40" s="96">
        <f t="shared" si="25"/>
        <v>11435000</v>
      </c>
      <c r="M40" s="97">
        <f t="shared" si="25"/>
        <v>6663004</v>
      </c>
      <c r="N40" s="96">
        <f t="shared" si="25"/>
        <v>0</v>
      </c>
      <c r="O40" s="97">
        <f t="shared" si="25"/>
        <v>74765</v>
      </c>
      <c r="P40" s="96">
        <f t="shared" si="19"/>
        <v>20000000</v>
      </c>
      <c r="Q40" s="97">
        <f t="shared" si="20"/>
        <v>18009348</v>
      </c>
      <c r="R40" s="52">
        <f t="shared" si="21"/>
        <v>-100</v>
      </c>
      <c r="S40" s="53">
        <f t="shared" si="22"/>
        <v>-98.877908522942505</v>
      </c>
      <c r="T40" s="52">
        <f>IF((+$E35+$E38) =0,0,(P40   /(+$E35+$E38) )*100)</f>
        <v>100</v>
      </c>
      <c r="U40" s="54">
        <f>IF((+$E35+$E38) =0,0,(Q40   /(+$E35+$E38) )*100)</f>
        <v>90.04674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29135000</v>
      </c>
      <c r="C67" s="104">
        <f>SUM(C9:C14,C17:C23,C26:C29,C32,C35:C39,C42:C52,C55:C58,C61:C65)</f>
        <v>19117000</v>
      </c>
      <c r="D67" s="104"/>
      <c r="E67" s="104">
        <f t="shared" si="35"/>
        <v>48252000</v>
      </c>
      <c r="F67" s="105">
        <f t="shared" ref="F67:O67" si="43">SUM(F9:F14,F17:F23,F26:F29,F32,F35:F39,F42:F52,F55:F58,F61:F65)</f>
        <v>48252000</v>
      </c>
      <c r="G67" s="106">
        <f t="shared" si="43"/>
        <v>43925000</v>
      </c>
      <c r="H67" s="105">
        <f t="shared" si="43"/>
        <v>9776000</v>
      </c>
      <c r="I67" s="106">
        <f t="shared" si="43"/>
        <v>711786</v>
      </c>
      <c r="J67" s="105">
        <f t="shared" si="43"/>
        <v>1799000</v>
      </c>
      <c r="K67" s="106">
        <f t="shared" si="43"/>
        <v>11202493</v>
      </c>
      <c r="L67" s="105">
        <f t="shared" si="43"/>
        <v>12205000</v>
      </c>
      <c r="M67" s="106">
        <f t="shared" si="43"/>
        <v>7999187</v>
      </c>
      <c r="N67" s="105">
        <f t="shared" si="43"/>
        <v>36000</v>
      </c>
      <c r="O67" s="106">
        <f t="shared" si="43"/>
        <v>1887280</v>
      </c>
      <c r="P67" s="105">
        <f t="shared" si="36"/>
        <v>23816000</v>
      </c>
      <c r="Q67" s="106">
        <f t="shared" si="37"/>
        <v>21800746</v>
      </c>
      <c r="R67" s="61">
        <f t="shared" si="38"/>
        <v>-99.705038918476035</v>
      </c>
      <c r="S67" s="62">
        <f t="shared" si="39"/>
        <v>-76.406602320960872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54.219692657939667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49.631749573136027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44200000</v>
      </c>
      <c r="C69" s="92">
        <v>6044000</v>
      </c>
      <c r="D69" s="92"/>
      <c r="E69" s="92">
        <f>$B69      +$C69      +$D69</f>
        <v>50244000</v>
      </c>
      <c r="F69" s="93">
        <v>50244000</v>
      </c>
      <c r="G69" s="94">
        <v>50244000</v>
      </c>
      <c r="H69" s="93">
        <v>14245000</v>
      </c>
      <c r="I69" s="94"/>
      <c r="J69" s="93">
        <v>18955000</v>
      </c>
      <c r="K69" s="94">
        <v>15883770</v>
      </c>
      <c r="L69" s="93">
        <v>1922000</v>
      </c>
      <c r="M69" s="94">
        <v>3017850</v>
      </c>
      <c r="N69" s="93">
        <v>14832000</v>
      </c>
      <c r="O69" s="94">
        <v>27161439</v>
      </c>
      <c r="P69" s="93">
        <f>$H69      +$J69      +$L69      +$N69</f>
        <v>49954000</v>
      </c>
      <c r="Q69" s="94">
        <f>$I69      +$K69      +$M69      +$O69</f>
        <v>46063059</v>
      </c>
      <c r="R69" s="48">
        <f>IF(($L69      =0),0,((($N69      -$L69      )/$L69      )*100))</f>
        <v>671.69614984391262</v>
      </c>
      <c r="S69" s="49">
        <f>IF(($M69      =0),0,((($O69      -$M69      )/$M69      )*100))</f>
        <v>800.02614444057849</v>
      </c>
      <c r="T69" s="48">
        <f>IF(($E69      =0),0,(($P69      /$E69      )*100))</f>
        <v>99.42281665472494</v>
      </c>
      <c r="U69" s="50">
        <f>IF(($E69      =0),0,(($Q69      /$E69      )*100))</f>
        <v>91.678725818008118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44200000</v>
      </c>
      <c r="C71" s="101">
        <f>SUM(C69:C70)</f>
        <v>6044000</v>
      </c>
      <c r="D71" s="101"/>
      <c r="E71" s="101">
        <f>$B71      +$C71      +$D71</f>
        <v>50244000</v>
      </c>
      <c r="F71" s="102">
        <f t="shared" ref="F71:O71" si="44">SUM(F69:F70)</f>
        <v>50244000</v>
      </c>
      <c r="G71" s="103">
        <f t="shared" si="44"/>
        <v>50244000</v>
      </c>
      <c r="H71" s="102">
        <f t="shared" si="44"/>
        <v>14245000</v>
      </c>
      <c r="I71" s="103">
        <f t="shared" si="44"/>
        <v>0</v>
      </c>
      <c r="J71" s="102">
        <f t="shared" si="44"/>
        <v>18955000</v>
      </c>
      <c r="K71" s="103">
        <f t="shared" si="44"/>
        <v>15883770</v>
      </c>
      <c r="L71" s="102">
        <f t="shared" si="44"/>
        <v>1922000</v>
      </c>
      <c r="M71" s="103">
        <f t="shared" si="44"/>
        <v>3017850</v>
      </c>
      <c r="N71" s="102">
        <f t="shared" si="44"/>
        <v>14832000</v>
      </c>
      <c r="O71" s="103">
        <f t="shared" si="44"/>
        <v>27161439</v>
      </c>
      <c r="P71" s="102">
        <f>$H71      +$J71      +$L71      +$N71</f>
        <v>49954000</v>
      </c>
      <c r="Q71" s="103">
        <f>$I71      +$K71      +$M71      +$O71</f>
        <v>46063059</v>
      </c>
      <c r="R71" s="57">
        <f>IF(($L71      =0),0,((($N71      -$L71      )/$L71      )*100))</f>
        <v>671.69614984391262</v>
      </c>
      <c r="S71" s="58">
        <f>IF(($M71      =0),0,((($O71      -$M71      )/$M71      )*100))</f>
        <v>800.02614444057849</v>
      </c>
      <c r="T71" s="57">
        <f>IF(($E69      =0),0,(($P69      /$E69      )*100))</f>
        <v>99.42281665472494</v>
      </c>
      <c r="U71" s="59">
        <f>IF($E69   =0,0,($Q69   /$E69 )*100)</f>
        <v>91.678725818008118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44200000</v>
      </c>
      <c r="C72" s="104">
        <f>SUM(C69:C70)</f>
        <v>6044000</v>
      </c>
      <c r="D72" s="104"/>
      <c r="E72" s="104">
        <f>$B72      +$C72      +$D72</f>
        <v>50244000</v>
      </c>
      <c r="F72" s="105">
        <f t="shared" ref="F72:O72" si="45">SUM(F69:F70)</f>
        <v>50244000</v>
      </c>
      <c r="G72" s="106">
        <f t="shared" si="45"/>
        <v>50244000</v>
      </c>
      <c r="H72" s="105">
        <f t="shared" si="45"/>
        <v>14245000</v>
      </c>
      <c r="I72" s="106">
        <f t="shared" si="45"/>
        <v>0</v>
      </c>
      <c r="J72" s="105">
        <f t="shared" si="45"/>
        <v>18955000</v>
      </c>
      <c r="K72" s="106">
        <f t="shared" si="45"/>
        <v>15883770</v>
      </c>
      <c r="L72" s="105">
        <f t="shared" si="45"/>
        <v>1922000</v>
      </c>
      <c r="M72" s="106">
        <f t="shared" si="45"/>
        <v>3017850</v>
      </c>
      <c r="N72" s="105">
        <f t="shared" si="45"/>
        <v>14832000</v>
      </c>
      <c r="O72" s="106">
        <f t="shared" si="45"/>
        <v>27161439</v>
      </c>
      <c r="P72" s="105">
        <f>$H72      +$J72      +$L72      +$N72</f>
        <v>49954000</v>
      </c>
      <c r="Q72" s="106">
        <f>$I72      +$K72      +$M72      +$O72</f>
        <v>46063059</v>
      </c>
      <c r="R72" s="61">
        <f>IF(($L72      =0),0,((($N72      -$L72      )/$L72      )*100))</f>
        <v>671.69614984391262</v>
      </c>
      <c r="S72" s="62">
        <f>IF(($M72      =0),0,((($O72      -$M72      )/$M72      )*100))</f>
        <v>800.02614444057849</v>
      </c>
      <c r="T72" s="61">
        <f>IF(($E69      =0),0,(($P69      /$E69      )*100))</f>
        <v>99.42281665472494</v>
      </c>
      <c r="U72" s="65">
        <f>IF($E69   =0,0,($Q69   /$E69 )*100)</f>
        <v>91.678725818008118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73335000</v>
      </c>
      <c r="C73" s="104">
        <f>SUM(C9:C14,C17:C23,C26:C29,C32,C35:C39,C42:C52,C55:C58,C61:C65,C69:C70)</f>
        <v>25161000</v>
      </c>
      <c r="D73" s="104"/>
      <c r="E73" s="104">
        <f>$B73      +$C73      +$D73</f>
        <v>98496000</v>
      </c>
      <c r="F73" s="105">
        <f t="shared" ref="F73:O73" si="46">SUM(F9:F14,F17:F23,F26:F29,F32,F35:F39,F42:F52,F55:F58,F61:F65,F69:F70)</f>
        <v>98496000</v>
      </c>
      <c r="G73" s="106">
        <f t="shared" si="46"/>
        <v>94169000</v>
      </c>
      <c r="H73" s="105">
        <f t="shared" si="46"/>
        <v>24021000</v>
      </c>
      <c r="I73" s="106">
        <f t="shared" si="46"/>
        <v>711786</v>
      </c>
      <c r="J73" s="105">
        <f t="shared" si="46"/>
        <v>20754000</v>
      </c>
      <c r="K73" s="106">
        <f t="shared" si="46"/>
        <v>27086263</v>
      </c>
      <c r="L73" s="105">
        <f t="shared" si="46"/>
        <v>14127000</v>
      </c>
      <c r="M73" s="106">
        <f t="shared" si="46"/>
        <v>11017037</v>
      </c>
      <c r="N73" s="105">
        <f t="shared" si="46"/>
        <v>14868000</v>
      </c>
      <c r="O73" s="106">
        <f t="shared" si="46"/>
        <v>29048719</v>
      </c>
      <c r="P73" s="105">
        <f>$H73      +$J73      +$L73      +$N73</f>
        <v>73770000</v>
      </c>
      <c r="Q73" s="106">
        <f>$I73      +$K73      +$M73      +$O73</f>
        <v>67863805</v>
      </c>
      <c r="R73" s="61">
        <f>IF(($L73      =0),0,((($N73      -$L73      )/$L73      )*100))</f>
        <v>5.2452750053089829</v>
      </c>
      <c r="S73" s="62">
        <f>IF(($M73      =0),0,((($O73      -$M73      )/$M73      )*100))</f>
        <v>163.67088537507863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78.337881893192034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72.065971816627552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I4JTY6l8FGZL2O+qNB3QjDRSMOMIXUlUC5GmgMY7iQjEhow/X1qtxQ1MgIP0e8VdQyVfm8U4DmYaaIICZn4klg==" saltValue="2q6xoKHwb9szidENoz2Yu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2550000</v>
      </c>
      <c r="C10" s="92"/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1286000</v>
      </c>
      <c r="I10" s="94">
        <v>1266511</v>
      </c>
      <c r="J10" s="93">
        <v>127000</v>
      </c>
      <c r="K10" s="94">
        <v>171231</v>
      </c>
      <c r="L10" s="93">
        <v>577000</v>
      </c>
      <c r="M10" s="94">
        <v>532184</v>
      </c>
      <c r="N10" s="93">
        <v>195000</v>
      </c>
      <c r="O10" s="94">
        <v>580076</v>
      </c>
      <c r="P10" s="93">
        <f t="shared" ref="P10:P15" si="1">$H10      +$J10      +$L10      +$N10</f>
        <v>2185000</v>
      </c>
      <c r="Q10" s="94">
        <f t="shared" ref="Q10:Q15" si="2">$I10      +$K10      +$M10      +$O10</f>
        <v>2550002</v>
      </c>
      <c r="R10" s="48">
        <f t="shared" ref="R10:R15" si="3">IF(($L10      =0),0,((($N10      -$L10      )/$L10      )*100))</f>
        <v>-66.204506065857885</v>
      </c>
      <c r="S10" s="49">
        <f t="shared" ref="S10:S15" si="4">IF(($M10      =0),0,((($O10      -$M10      )/$M10      )*100))</f>
        <v>8.9991431534957833</v>
      </c>
      <c r="T10" s="48">
        <f t="shared" ref="T10:T14" si="5">IF(($E10      =0),0,(($P10      /$E10      )*100))</f>
        <v>85.686274509803923</v>
      </c>
      <c r="U10" s="50">
        <f t="shared" ref="U10:U14" si="6">IF(($E10      =0),0,(($Q10      /$E10      )*100))</f>
        <v>100.00007843137256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1286000</v>
      </c>
      <c r="I15" s="97">
        <f t="shared" si="7"/>
        <v>1266511</v>
      </c>
      <c r="J15" s="96">
        <f t="shared" si="7"/>
        <v>127000</v>
      </c>
      <c r="K15" s="97">
        <f t="shared" si="7"/>
        <v>171231</v>
      </c>
      <c r="L15" s="96">
        <f t="shared" si="7"/>
        <v>577000</v>
      </c>
      <c r="M15" s="97">
        <f t="shared" si="7"/>
        <v>532184</v>
      </c>
      <c r="N15" s="96">
        <f t="shared" si="7"/>
        <v>195000</v>
      </c>
      <c r="O15" s="97">
        <f t="shared" si="7"/>
        <v>580076</v>
      </c>
      <c r="P15" s="96">
        <f t="shared" si="1"/>
        <v>2185000</v>
      </c>
      <c r="Q15" s="97">
        <f t="shared" si="2"/>
        <v>2550002</v>
      </c>
      <c r="R15" s="52">
        <f t="shared" si="3"/>
        <v>-66.204506065857885</v>
      </c>
      <c r="S15" s="53">
        <f t="shared" si="4"/>
        <v>8.9991431534957833</v>
      </c>
      <c r="T15" s="52">
        <f>IF((SUM($E9:$E13))=0,0,(P15/(SUM($E9:$E13))*100))</f>
        <v>85.686274509803923</v>
      </c>
      <c r="U15" s="54">
        <f>IF((SUM($E9:$E13))=0,0,(Q15/(SUM($E9:$E13))*100))</f>
        <v>100.00007843137256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2967000</v>
      </c>
      <c r="C32" s="92"/>
      <c r="D32" s="92"/>
      <c r="E32" s="92">
        <f>$B32      +$C32      +$D32</f>
        <v>2967000</v>
      </c>
      <c r="F32" s="93">
        <v>2967000</v>
      </c>
      <c r="G32" s="94">
        <v>2967000</v>
      </c>
      <c r="H32" s="93">
        <v>811000</v>
      </c>
      <c r="I32" s="94">
        <v>144774</v>
      </c>
      <c r="J32" s="93">
        <v>1266000</v>
      </c>
      <c r="K32" s="94">
        <v>1546188</v>
      </c>
      <c r="L32" s="93"/>
      <c r="M32" s="94">
        <v>1276037</v>
      </c>
      <c r="N32" s="93"/>
      <c r="O32" s="94"/>
      <c r="P32" s="93">
        <f>$H32      +$J32      +$L32      +$N32</f>
        <v>2077000</v>
      </c>
      <c r="Q32" s="94">
        <f>$I32      +$K32      +$M32      +$O32</f>
        <v>2966999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70.003370407819347</v>
      </c>
      <c r="U32" s="50">
        <f>IF(($E32      =0),0,(($Q32      /$E32      )*100))</f>
        <v>99.999966295921809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2967000</v>
      </c>
      <c r="C33" s="95">
        <f>C32</f>
        <v>0</v>
      </c>
      <c r="D33" s="95"/>
      <c r="E33" s="95">
        <f>$B33      +$C33      +$D33</f>
        <v>2967000</v>
      </c>
      <c r="F33" s="96">
        <f t="shared" ref="F33:O33" si="17">F32</f>
        <v>2967000</v>
      </c>
      <c r="G33" s="97">
        <f t="shared" si="17"/>
        <v>2967000</v>
      </c>
      <c r="H33" s="96">
        <f t="shared" si="17"/>
        <v>811000</v>
      </c>
      <c r="I33" s="97">
        <f t="shared" si="17"/>
        <v>144774</v>
      </c>
      <c r="J33" s="96">
        <f t="shared" si="17"/>
        <v>1266000</v>
      </c>
      <c r="K33" s="97">
        <f t="shared" si="17"/>
        <v>1546188</v>
      </c>
      <c r="L33" s="96">
        <f t="shared" si="17"/>
        <v>0</v>
      </c>
      <c r="M33" s="97">
        <f t="shared" si="17"/>
        <v>1276037</v>
      </c>
      <c r="N33" s="96">
        <f t="shared" si="17"/>
        <v>0</v>
      </c>
      <c r="O33" s="97">
        <f t="shared" si="17"/>
        <v>0</v>
      </c>
      <c r="P33" s="96">
        <f>$H33      +$J33      +$L33      +$N33</f>
        <v>2077000</v>
      </c>
      <c r="Q33" s="97">
        <f>$I33      +$K33      +$M33      +$O33</f>
        <v>2966999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70.003370407819347</v>
      </c>
      <c r="U33" s="54">
        <f>IF($E33   =0,0,($Q33   /$E33   )*100)</f>
        <v>99.999966295921809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12355000</v>
      </c>
      <c r="C35" s="92"/>
      <c r="D35" s="92"/>
      <c r="E35" s="92">
        <f t="shared" ref="E35:E40" si="18">$B35      +$C35      +$D35</f>
        <v>12355000</v>
      </c>
      <c r="F35" s="93">
        <v>12355000</v>
      </c>
      <c r="G35" s="94">
        <v>12355000</v>
      </c>
      <c r="H35" s="93">
        <v>8020000</v>
      </c>
      <c r="I35" s="94">
        <v>2355000</v>
      </c>
      <c r="J35" s="93"/>
      <c r="K35" s="94">
        <v>3179431</v>
      </c>
      <c r="L35" s="93"/>
      <c r="M35" s="94"/>
      <c r="N35" s="93"/>
      <c r="O35" s="94">
        <v>4591798</v>
      </c>
      <c r="P35" s="93">
        <f t="shared" ref="P35:P40" si="19">$H35      +$J35      +$L35      +$N35</f>
        <v>8020000</v>
      </c>
      <c r="Q35" s="94">
        <f t="shared" ref="Q35:Q40" si="20">$I35      +$K35      +$M35      +$O35</f>
        <v>10126229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64.91299069202752</v>
      </c>
      <c r="U35" s="50">
        <f t="shared" ref="U35:U39" si="24">IF(($E35      =0),0,(($Q35      /$E35      )*100))</f>
        <v>81.960574666127073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2382000</v>
      </c>
      <c r="C36" s="92">
        <v>1542000</v>
      </c>
      <c r="D36" s="92"/>
      <c r="E36" s="92">
        <f t="shared" si="18"/>
        <v>3924000</v>
      </c>
      <c r="F36" s="93">
        <v>3924000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14737000</v>
      </c>
      <c r="C40" s="95">
        <f>SUM(C35:C39)</f>
        <v>1542000</v>
      </c>
      <c r="D40" s="95"/>
      <c r="E40" s="95">
        <f t="shared" si="18"/>
        <v>16279000</v>
      </c>
      <c r="F40" s="96">
        <f t="shared" ref="F40:O40" si="25">SUM(F35:F39)</f>
        <v>16279000</v>
      </c>
      <c r="G40" s="97">
        <f t="shared" si="25"/>
        <v>12355000</v>
      </c>
      <c r="H40" s="96">
        <f t="shared" si="25"/>
        <v>8020000</v>
      </c>
      <c r="I40" s="97">
        <f t="shared" si="25"/>
        <v>2355000</v>
      </c>
      <c r="J40" s="96">
        <f t="shared" si="25"/>
        <v>0</v>
      </c>
      <c r="K40" s="97">
        <f t="shared" si="25"/>
        <v>3179431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4591798</v>
      </c>
      <c r="P40" s="96">
        <f t="shared" si="19"/>
        <v>8020000</v>
      </c>
      <c r="Q40" s="97">
        <f t="shared" si="20"/>
        <v>10126229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64.91299069202752</v>
      </c>
      <c r="U40" s="54">
        <f>IF((+$E35+$E38) =0,0,(Q40   /(+$E35+$E38) )*100)</f>
        <v>81.960574666127073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20254000</v>
      </c>
      <c r="C67" s="104">
        <f>SUM(C9:C14,C17:C23,C26:C29,C32,C35:C39,C42:C52,C55:C58,C61:C65)</f>
        <v>1542000</v>
      </c>
      <c r="D67" s="104"/>
      <c r="E67" s="104">
        <f t="shared" si="35"/>
        <v>21796000</v>
      </c>
      <c r="F67" s="105">
        <f t="shared" ref="F67:O67" si="43">SUM(F9:F14,F17:F23,F26:F29,F32,F35:F39,F42:F52,F55:F58,F61:F65)</f>
        <v>21796000</v>
      </c>
      <c r="G67" s="106">
        <f t="shared" si="43"/>
        <v>17872000</v>
      </c>
      <c r="H67" s="105">
        <f t="shared" si="43"/>
        <v>10117000</v>
      </c>
      <c r="I67" s="106">
        <f t="shared" si="43"/>
        <v>3766285</v>
      </c>
      <c r="J67" s="105">
        <f t="shared" si="43"/>
        <v>1393000</v>
      </c>
      <c r="K67" s="106">
        <f t="shared" si="43"/>
        <v>4896850</v>
      </c>
      <c r="L67" s="105">
        <f t="shared" si="43"/>
        <v>577000</v>
      </c>
      <c r="M67" s="106">
        <f t="shared" si="43"/>
        <v>1808221</v>
      </c>
      <c r="N67" s="105">
        <f t="shared" si="43"/>
        <v>195000</v>
      </c>
      <c r="O67" s="106">
        <f t="shared" si="43"/>
        <v>5171874</v>
      </c>
      <c r="P67" s="105">
        <f t="shared" si="36"/>
        <v>12282000</v>
      </c>
      <c r="Q67" s="106">
        <f t="shared" si="37"/>
        <v>15643230</v>
      </c>
      <c r="R67" s="61">
        <f t="shared" si="38"/>
        <v>-66.204506065857885</v>
      </c>
      <c r="S67" s="62">
        <f t="shared" si="39"/>
        <v>186.0200163586199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68.722023276633834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87.529263652640992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34987000</v>
      </c>
      <c r="C69" s="92">
        <v>-2340000</v>
      </c>
      <c r="D69" s="92"/>
      <c r="E69" s="92">
        <f>$B69      +$C69      +$D69</f>
        <v>32647000</v>
      </c>
      <c r="F69" s="93">
        <v>32647000</v>
      </c>
      <c r="G69" s="94">
        <v>32647000</v>
      </c>
      <c r="H69" s="93">
        <v>6934000</v>
      </c>
      <c r="I69" s="94">
        <v>12156823</v>
      </c>
      <c r="J69" s="93">
        <v>5789000</v>
      </c>
      <c r="K69" s="94">
        <v>10735323</v>
      </c>
      <c r="L69" s="93">
        <v>7292000</v>
      </c>
      <c r="M69" s="94">
        <v>6768935</v>
      </c>
      <c r="N69" s="93">
        <v>9767000</v>
      </c>
      <c r="O69" s="94">
        <v>8895246</v>
      </c>
      <c r="P69" s="93">
        <f>$H69      +$J69      +$L69      +$N69</f>
        <v>29782000</v>
      </c>
      <c r="Q69" s="94">
        <f>$I69      +$K69      +$M69      +$O69</f>
        <v>38556327</v>
      </c>
      <c r="R69" s="48">
        <f>IF(($L69      =0),0,((($N69      -$L69      )/$L69      )*100))</f>
        <v>33.941305540318154</v>
      </c>
      <c r="S69" s="49">
        <f>IF(($M69      =0),0,((($O69      -$M69      )/$M69      )*100))</f>
        <v>31.412785024527491</v>
      </c>
      <c r="T69" s="48">
        <f>IF(($E69      =0),0,(($P69      /$E69      )*100))</f>
        <v>91.224308512267598</v>
      </c>
      <c r="U69" s="50">
        <f>IF(($E69      =0),0,(($Q69      /$E69      )*100))</f>
        <v>118.10067387508806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34987000</v>
      </c>
      <c r="C71" s="101">
        <f>SUM(C69:C70)</f>
        <v>-2340000</v>
      </c>
      <c r="D71" s="101"/>
      <c r="E71" s="101">
        <f>$B71      +$C71      +$D71</f>
        <v>32647000</v>
      </c>
      <c r="F71" s="102">
        <f t="shared" ref="F71:O71" si="44">SUM(F69:F70)</f>
        <v>32647000</v>
      </c>
      <c r="G71" s="103">
        <f t="shared" si="44"/>
        <v>32647000</v>
      </c>
      <c r="H71" s="102">
        <f t="shared" si="44"/>
        <v>6934000</v>
      </c>
      <c r="I71" s="103">
        <f t="shared" si="44"/>
        <v>12156823</v>
      </c>
      <c r="J71" s="102">
        <f t="shared" si="44"/>
        <v>5789000</v>
      </c>
      <c r="K71" s="103">
        <f t="shared" si="44"/>
        <v>10735323</v>
      </c>
      <c r="L71" s="102">
        <f t="shared" si="44"/>
        <v>7292000</v>
      </c>
      <c r="M71" s="103">
        <f t="shared" si="44"/>
        <v>6768935</v>
      </c>
      <c r="N71" s="102">
        <f t="shared" si="44"/>
        <v>9767000</v>
      </c>
      <c r="O71" s="103">
        <f t="shared" si="44"/>
        <v>8895246</v>
      </c>
      <c r="P71" s="102">
        <f>$H71      +$J71      +$L71      +$N71</f>
        <v>29782000</v>
      </c>
      <c r="Q71" s="103">
        <f>$I71      +$K71      +$M71      +$O71</f>
        <v>38556327</v>
      </c>
      <c r="R71" s="57">
        <f>IF(($L71      =0),0,((($N71      -$L71      )/$L71      )*100))</f>
        <v>33.941305540318154</v>
      </c>
      <c r="S71" s="58">
        <f>IF(($M71      =0),0,((($O71      -$M71      )/$M71      )*100))</f>
        <v>31.412785024527491</v>
      </c>
      <c r="T71" s="57">
        <f>IF(($E69      =0),0,(($P69      /$E69      )*100))</f>
        <v>91.224308512267598</v>
      </c>
      <c r="U71" s="59">
        <f>IF($E69   =0,0,($Q69   /$E69 )*100)</f>
        <v>118.10067387508806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34987000</v>
      </c>
      <c r="C72" s="104">
        <f>SUM(C69:C70)</f>
        <v>-2340000</v>
      </c>
      <c r="D72" s="104"/>
      <c r="E72" s="104">
        <f>$B72      +$C72      +$D72</f>
        <v>32647000</v>
      </c>
      <c r="F72" s="105">
        <f t="shared" ref="F72:O72" si="45">SUM(F69:F70)</f>
        <v>32647000</v>
      </c>
      <c r="G72" s="106">
        <f t="shared" si="45"/>
        <v>32647000</v>
      </c>
      <c r="H72" s="105">
        <f t="shared" si="45"/>
        <v>6934000</v>
      </c>
      <c r="I72" s="106">
        <f t="shared" si="45"/>
        <v>12156823</v>
      </c>
      <c r="J72" s="105">
        <f t="shared" si="45"/>
        <v>5789000</v>
      </c>
      <c r="K72" s="106">
        <f t="shared" si="45"/>
        <v>10735323</v>
      </c>
      <c r="L72" s="105">
        <f t="shared" si="45"/>
        <v>7292000</v>
      </c>
      <c r="M72" s="106">
        <f t="shared" si="45"/>
        <v>6768935</v>
      </c>
      <c r="N72" s="105">
        <f t="shared" si="45"/>
        <v>9767000</v>
      </c>
      <c r="O72" s="106">
        <f t="shared" si="45"/>
        <v>8895246</v>
      </c>
      <c r="P72" s="105">
        <f>$H72      +$J72      +$L72      +$N72</f>
        <v>29782000</v>
      </c>
      <c r="Q72" s="106">
        <f>$I72      +$K72      +$M72      +$O72</f>
        <v>38556327</v>
      </c>
      <c r="R72" s="61">
        <f>IF(($L72      =0),0,((($N72      -$L72      )/$L72      )*100))</f>
        <v>33.941305540318154</v>
      </c>
      <c r="S72" s="62">
        <f>IF(($M72      =0),0,((($O72      -$M72      )/$M72      )*100))</f>
        <v>31.412785024527491</v>
      </c>
      <c r="T72" s="61">
        <f>IF(($E69      =0),0,(($P69      /$E69      )*100))</f>
        <v>91.224308512267598</v>
      </c>
      <c r="U72" s="65">
        <f>IF($E69   =0,0,($Q69   /$E69 )*100)</f>
        <v>118.10067387508806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55241000</v>
      </c>
      <c r="C73" s="104">
        <f>SUM(C9:C14,C17:C23,C26:C29,C32,C35:C39,C42:C52,C55:C58,C61:C65,C69:C70)</f>
        <v>-798000</v>
      </c>
      <c r="D73" s="104"/>
      <c r="E73" s="104">
        <f>$B73      +$C73      +$D73</f>
        <v>54443000</v>
      </c>
      <c r="F73" s="105">
        <f t="shared" ref="F73:O73" si="46">SUM(F9:F14,F17:F23,F26:F29,F32,F35:F39,F42:F52,F55:F58,F61:F65,F69:F70)</f>
        <v>54443000</v>
      </c>
      <c r="G73" s="106">
        <f t="shared" si="46"/>
        <v>50519000</v>
      </c>
      <c r="H73" s="105">
        <f t="shared" si="46"/>
        <v>17051000</v>
      </c>
      <c r="I73" s="106">
        <f t="shared" si="46"/>
        <v>15923108</v>
      </c>
      <c r="J73" s="105">
        <f t="shared" si="46"/>
        <v>7182000</v>
      </c>
      <c r="K73" s="106">
        <f t="shared" si="46"/>
        <v>15632173</v>
      </c>
      <c r="L73" s="105">
        <f t="shared" si="46"/>
        <v>7869000</v>
      </c>
      <c r="M73" s="106">
        <f t="shared" si="46"/>
        <v>8577156</v>
      </c>
      <c r="N73" s="105">
        <f t="shared" si="46"/>
        <v>9962000</v>
      </c>
      <c r="O73" s="106">
        <f t="shared" si="46"/>
        <v>14067120</v>
      </c>
      <c r="P73" s="105">
        <f>$H73      +$J73      +$L73      +$N73</f>
        <v>42064000</v>
      </c>
      <c r="Q73" s="106">
        <f>$I73      +$K73      +$M73      +$O73</f>
        <v>54199557</v>
      </c>
      <c r="R73" s="61">
        <f>IF(($L73      =0),0,((($N73      -$L73      )/$L73      )*100))</f>
        <v>26.59804295336129</v>
      </c>
      <c r="S73" s="62">
        <f>IF(($M73      =0),0,((($O73      -$M73      )/$M73      )*100))</f>
        <v>64.006810649124262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83.263722559828977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107.28549060749421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pJBhp9gZLVcnYhO3mjEikoW/hqodf/HWNCGj1diTDZRPA4DaEWG6SESZjUEa0tLGnzKaPsAYpxXEUOnL5VFHoA==" saltValue="J8126VduZgWfXumnzmok4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275000</v>
      </c>
      <c r="I10" s="94">
        <v>275594</v>
      </c>
      <c r="J10" s="93"/>
      <c r="K10" s="94">
        <v>891244</v>
      </c>
      <c r="L10" s="93">
        <v>212000</v>
      </c>
      <c r="M10" s="94">
        <v>506310</v>
      </c>
      <c r="N10" s="93">
        <v>156000</v>
      </c>
      <c r="O10" s="94">
        <v>176852</v>
      </c>
      <c r="P10" s="93">
        <f t="shared" ref="P10:P15" si="1">$H10      +$J10      +$L10      +$N10</f>
        <v>643000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-26.415094339622641</v>
      </c>
      <c r="S10" s="49">
        <f t="shared" ref="S10:S15" si="4">IF(($M10      =0),0,((($O10      -$M10      )/$M10      )*100))</f>
        <v>-65.070411408030651</v>
      </c>
      <c r="T10" s="48">
        <f t="shared" ref="T10:T14" si="5">IF(($E10      =0),0,(($P10      /$E10      )*100))</f>
        <v>34.756756756756758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275000</v>
      </c>
      <c r="I15" s="97">
        <f t="shared" si="7"/>
        <v>275594</v>
      </c>
      <c r="J15" s="96">
        <f t="shared" si="7"/>
        <v>0</v>
      </c>
      <c r="K15" s="97">
        <f t="shared" si="7"/>
        <v>891244</v>
      </c>
      <c r="L15" s="96">
        <f t="shared" si="7"/>
        <v>212000</v>
      </c>
      <c r="M15" s="97">
        <f t="shared" si="7"/>
        <v>506310</v>
      </c>
      <c r="N15" s="96">
        <f t="shared" si="7"/>
        <v>156000</v>
      </c>
      <c r="O15" s="97">
        <f t="shared" si="7"/>
        <v>176852</v>
      </c>
      <c r="P15" s="96">
        <f t="shared" si="1"/>
        <v>643000</v>
      </c>
      <c r="Q15" s="97">
        <f t="shared" si="2"/>
        <v>1850000</v>
      </c>
      <c r="R15" s="52">
        <f t="shared" si="3"/>
        <v>-26.415094339622641</v>
      </c>
      <c r="S15" s="53">
        <f t="shared" si="4"/>
        <v>-65.070411408030651</v>
      </c>
      <c r="T15" s="52">
        <f>IF((SUM($E9:$E13))=0,0,(P15/(SUM($E9:$E13))*100))</f>
        <v>34.756756756756758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1000000</v>
      </c>
      <c r="C24" s="95">
        <f>SUM(C17:C23)</f>
        <v>0</v>
      </c>
      <c r="D24" s="95"/>
      <c r="E24" s="95">
        <f t="shared" si="8"/>
        <v>1000000</v>
      </c>
      <c r="F24" s="96">
        <f t="shared" ref="F24:O24" si="15">SUM(F17:F23)</f>
        <v>1000000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2449000</v>
      </c>
      <c r="C29" s="92"/>
      <c r="D29" s="92"/>
      <c r="E29" s="92">
        <f>$B29      +$C29      +$D29</f>
        <v>2449000</v>
      </c>
      <c r="F29" s="93">
        <v>2449000</v>
      </c>
      <c r="G29" s="94">
        <v>2449000</v>
      </c>
      <c r="H29" s="93">
        <v>517000</v>
      </c>
      <c r="I29" s="94"/>
      <c r="J29" s="93"/>
      <c r="K29" s="94">
        <v>1121250</v>
      </c>
      <c r="L29" s="93">
        <v>245000</v>
      </c>
      <c r="M29" s="94">
        <v>575000</v>
      </c>
      <c r="N29" s="93">
        <v>545000</v>
      </c>
      <c r="O29" s="94">
        <v>752750</v>
      </c>
      <c r="P29" s="93">
        <f>$H29      +$J29      +$L29      +$N29</f>
        <v>1307000</v>
      </c>
      <c r="Q29" s="94">
        <f>$I29      +$K29      +$M29      +$O29</f>
        <v>2449000</v>
      </c>
      <c r="R29" s="48">
        <f>IF(($L29      =0),0,((($N29      -$L29      )/$L29      )*100))</f>
        <v>122.44897959183673</v>
      </c>
      <c r="S29" s="49">
        <f>IF(($M29      =0),0,((($O29      -$M29      )/$M29      )*100))</f>
        <v>30.913043478260871</v>
      </c>
      <c r="T29" s="48">
        <f>IF(($E29      =0),0,(($P29      /$E29      )*100))</f>
        <v>53.368721927317274</v>
      </c>
      <c r="U29" s="50">
        <f>IF(($E29      =0),0,(($Q29      /$E29      )*100))</f>
        <v>100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2449000</v>
      </c>
      <c r="C30" s="95">
        <f>SUM(C26:C29)</f>
        <v>0</v>
      </c>
      <c r="D30" s="95"/>
      <c r="E30" s="95">
        <f>$B30      +$C30      +$D30</f>
        <v>2449000</v>
      </c>
      <c r="F30" s="96">
        <f t="shared" ref="F30:O30" si="16">SUM(F26:F29)</f>
        <v>2449000</v>
      </c>
      <c r="G30" s="97">
        <f t="shared" si="16"/>
        <v>2449000</v>
      </c>
      <c r="H30" s="96">
        <f t="shared" si="16"/>
        <v>517000</v>
      </c>
      <c r="I30" s="97">
        <f t="shared" si="16"/>
        <v>0</v>
      </c>
      <c r="J30" s="96">
        <f t="shared" si="16"/>
        <v>0</v>
      </c>
      <c r="K30" s="97">
        <f t="shared" si="16"/>
        <v>1121250</v>
      </c>
      <c r="L30" s="96">
        <f t="shared" si="16"/>
        <v>245000</v>
      </c>
      <c r="M30" s="97">
        <f t="shared" si="16"/>
        <v>575000</v>
      </c>
      <c r="N30" s="96">
        <f t="shared" si="16"/>
        <v>545000</v>
      </c>
      <c r="O30" s="97">
        <f t="shared" si="16"/>
        <v>752750</v>
      </c>
      <c r="P30" s="96">
        <f>$H30      +$J30      +$L30      +$N30</f>
        <v>1307000</v>
      </c>
      <c r="Q30" s="97">
        <f>$I30      +$K30      +$M30      +$O30</f>
        <v>2449000</v>
      </c>
      <c r="R30" s="52">
        <f>IF(($L30      =0),0,((($N30      -$L30      )/$L30      )*100))</f>
        <v>122.44897959183673</v>
      </c>
      <c r="S30" s="53">
        <f>IF(($M30      =0),0,((($O30      -$M30      )/$M30      )*100))</f>
        <v>30.913043478260871</v>
      </c>
      <c r="T30" s="52">
        <f>IF($E30   =0,0,($P30   /$E30   )*100)</f>
        <v>53.368721927317274</v>
      </c>
      <c r="U30" s="54">
        <f>IF($E30   =0,0,($Q30   /$E30   )*100)</f>
        <v>100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5234000</v>
      </c>
      <c r="C32" s="92">
        <v>-292000</v>
      </c>
      <c r="D32" s="92"/>
      <c r="E32" s="92">
        <f>$B32      +$C32      +$D32</f>
        <v>4942000</v>
      </c>
      <c r="F32" s="93">
        <v>4942000</v>
      </c>
      <c r="G32" s="94">
        <v>4942000</v>
      </c>
      <c r="H32" s="93">
        <v>677000</v>
      </c>
      <c r="I32" s="94">
        <v>812464</v>
      </c>
      <c r="J32" s="93">
        <v>1563000</v>
      </c>
      <c r="K32" s="94">
        <v>1563816</v>
      </c>
      <c r="L32" s="93">
        <v>786000</v>
      </c>
      <c r="M32" s="94">
        <v>1174104</v>
      </c>
      <c r="N32" s="93">
        <v>744000</v>
      </c>
      <c r="O32" s="94">
        <v>1391617</v>
      </c>
      <c r="P32" s="93">
        <f>$H32      +$J32      +$L32      +$N32</f>
        <v>3770000</v>
      </c>
      <c r="Q32" s="94">
        <f>$I32      +$K32      +$M32      +$O32</f>
        <v>4942001</v>
      </c>
      <c r="R32" s="48">
        <f>IF(($L32      =0),0,((($N32      -$L32      )/$L32      )*100))</f>
        <v>-5.343511450381679</v>
      </c>
      <c r="S32" s="49">
        <f>IF(($M32      =0),0,((($O32      -$M32      )/$M32      )*100))</f>
        <v>18.52587164339786</v>
      </c>
      <c r="T32" s="48">
        <f>IF(($E32      =0),0,(($P32      /$E32      )*100))</f>
        <v>76.284904896802914</v>
      </c>
      <c r="U32" s="50">
        <f>IF(($E32      =0),0,(($Q32      /$E32      )*100))</f>
        <v>100.00002023472278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5234000</v>
      </c>
      <c r="C33" s="95">
        <f>C32</f>
        <v>-292000</v>
      </c>
      <c r="D33" s="95"/>
      <c r="E33" s="95">
        <f>$B33      +$C33      +$D33</f>
        <v>4942000</v>
      </c>
      <c r="F33" s="96">
        <f t="shared" ref="F33:O33" si="17">F32</f>
        <v>4942000</v>
      </c>
      <c r="G33" s="97">
        <f t="shared" si="17"/>
        <v>4942000</v>
      </c>
      <c r="H33" s="96">
        <f t="shared" si="17"/>
        <v>677000</v>
      </c>
      <c r="I33" s="97">
        <f t="shared" si="17"/>
        <v>812464</v>
      </c>
      <c r="J33" s="96">
        <f t="shared" si="17"/>
        <v>1563000</v>
      </c>
      <c r="K33" s="97">
        <f t="shared" si="17"/>
        <v>1563816</v>
      </c>
      <c r="L33" s="96">
        <f t="shared" si="17"/>
        <v>786000</v>
      </c>
      <c r="M33" s="97">
        <f t="shared" si="17"/>
        <v>1174104</v>
      </c>
      <c r="N33" s="96">
        <f t="shared" si="17"/>
        <v>744000</v>
      </c>
      <c r="O33" s="97">
        <f t="shared" si="17"/>
        <v>1391617</v>
      </c>
      <c r="P33" s="96">
        <f>$H33      +$J33      +$L33      +$N33</f>
        <v>3770000</v>
      </c>
      <c r="Q33" s="97">
        <f>$I33      +$K33      +$M33      +$O33</f>
        <v>4942001</v>
      </c>
      <c r="R33" s="52">
        <f>IF(($L33      =0),0,((($N33      -$L33      )/$L33      )*100))</f>
        <v>-5.343511450381679</v>
      </c>
      <c r="S33" s="53">
        <f>IF(($M33      =0),0,((($O33      -$M33      )/$M33      )*100))</f>
        <v>18.52587164339786</v>
      </c>
      <c r="T33" s="52">
        <f>IF($E33   =0,0,($P33   /$E33   )*100)</f>
        <v>76.284904896802914</v>
      </c>
      <c r="U33" s="54">
        <f>IF($E33   =0,0,($Q33   /$E33   )*100)</f>
        <v>100.00002023472278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50001000</v>
      </c>
      <c r="C51" s="92">
        <v>-7501000</v>
      </c>
      <c r="D51" s="92"/>
      <c r="E51" s="92">
        <f t="shared" si="26"/>
        <v>42500000</v>
      </c>
      <c r="F51" s="93">
        <v>42500000</v>
      </c>
      <c r="G51" s="94">
        <v>42500000</v>
      </c>
      <c r="H51" s="93">
        <v>592000</v>
      </c>
      <c r="I51" s="94">
        <v>552507</v>
      </c>
      <c r="J51" s="93">
        <v>14088000</v>
      </c>
      <c r="K51" s="94">
        <v>8849508</v>
      </c>
      <c r="L51" s="93">
        <v>7305000</v>
      </c>
      <c r="M51" s="94">
        <v>11927881</v>
      </c>
      <c r="N51" s="93">
        <v>20515000</v>
      </c>
      <c r="O51" s="94">
        <v>21170105</v>
      </c>
      <c r="P51" s="93">
        <f t="shared" si="27"/>
        <v>42500000</v>
      </c>
      <c r="Q51" s="94">
        <f t="shared" si="28"/>
        <v>42500001</v>
      </c>
      <c r="R51" s="48">
        <f t="shared" si="29"/>
        <v>180.83504449007529</v>
      </c>
      <c r="S51" s="49">
        <f t="shared" si="30"/>
        <v>77.484206960146565</v>
      </c>
      <c r="T51" s="48">
        <f t="shared" si="31"/>
        <v>100</v>
      </c>
      <c r="U51" s="50">
        <f t="shared" si="32"/>
        <v>100.00000235294118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50001000</v>
      </c>
      <c r="C53" s="95">
        <f>SUM(C42:C52)</f>
        <v>-7501000</v>
      </c>
      <c r="D53" s="95"/>
      <c r="E53" s="95">
        <f t="shared" si="26"/>
        <v>42500000</v>
      </c>
      <c r="F53" s="96">
        <f t="shared" ref="F53:O53" si="33">SUM(F42:F52)</f>
        <v>42500000</v>
      </c>
      <c r="G53" s="97">
        <f t="shared" si="33"/>
        <v>42500000</v>
      </c>
      <c r="H53" s="96">
        <f t="shared" si="33"/>
        <v>592000</v>
      </c>
      <c r="I53" s="97">
        <f t="shared" si="33"/>
        <v>552507</v>
      </c>
      <c r="J53" s="96">
        <f t="shared" si="33"/>
        <v>14088000</v>
      </c>
      <c r="K53" s="97">
        <f t="shared" si="33"/>
        <v>8849508</v>
      </c>
      <c r="L53" s="96">
        <f t="shared" si="33"/>
        <v>7305000</v>
      </c>
      <c r="M53" s="97">
        <f t="shared" si="33"/>
        <v>11927881</v>
      </c>
      <c r="N53" s="96">
        <f t="shared" si="33"/>
        <v>20515000</v>
      </c>
      <c r="O53" s="97">
        <f t="shared" si="33"/>
        <v>21170105</v>
      </c>
      <c r="P53" s="96">
        <f t="shared" si="27"/>
        <v>42500000</v>
      </c>
      <c r="Q53" s="97">
        <f t="shared" si="28"/>
        <v>42500001</v>
      </c>
      <c r="R53" s="52">
        <f t="shared" si="29"/>
        <v>180.83504449007529</v>
      </c>
      <c r="S53" s="53">
        <f t="shared" si="30"/>
        <v>77.484206960146565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100.00000235294118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60534000</v>
      </c>
      <c r="C67" s="104">
        <f>SUM(C9:C14,C17:C23,C26:C29,C32,C35:C39,C42:C52,C55:C58,C61:C65)</f>
        <v>-7793000</v>
      </c>
      <c r="D67" s="104"/>
      <c r="E67" s="104">
        <f t="shared" si="35"/>
        <v>52741000</v>
      </c>
      <c r="F67" s="105">
        <f t="shared" ref="F67:O67" si="43">SUM(F9:F14,F17:F23,F26:F29,F32,F35:F39,F42:F52,F55:F58,F61:F65)</f>
        <v>52741000</v>
      </c>
      <c r="G67" s="106">
        <f t="shared" si="43"/>
        <v>51741000</v>
      </c>
      <c r="H67" s="105">
        <f t="shared" si="43"/>
        <v>2061000</v>
      </c>
      <c r="I67" s="106">
        <f t="shared" si="43"/>
        <v>1640565</v>
      </c>
      <c r="J67" s="105">
        <f t="shared" si="43"/>
        <v>15651000</v>
      </c>
      <c r="K67" s="106">
        <f t="shared" si="43"/>
        <v>12425818</v>
      </c>
      <c r="L67" s="105">
        <f t="shared" si="43"/>
        <v>8548000</v>
      </c>
      <c r="M67" s="106">
        <f t="shared" si="43"/>
        <v>14183295</v>
      </c>
      <c r="N67" s="105">
        <f t="shared" si="43"/>
        <v>21960000</v>
      </c>
      <c r="O67" s="106">
        <f t="shared" si="43"/>
        <v>23491324</v>
      </c>
      <c r="P67" s="105">
        <f t="shared" si="36"/>
        <v>48220000</v>
      </c>
      <c r="Q67" s="106">
        <f t="shared" si="37"/>
        <v>51741002</v>
      </c>
      <c r="R67" s="61">
        <f t="shared" si="38"/>
        <v>156.90219934487598</v>
      </c>
      <c r="S67" s="62">
        <f t="shared" si="39"/>
        <v>65.626703808952712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93.194951779053355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100.00000386540655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226844000</v>
      </c>
      <c r="C69" s="92">
        <v>-15172000</v>
      </c>
      <c r="D69" s="92"/>
      <c r="E69" s="92">
        <f>$B69      +$C69      +$D69</f>
        <v>211672000</v>
      </c>
      <c r="F69" s="93">
        <v>211672000</v>
      </c>
      <c r="G69" s="94">
        <v>211672000</v>
      </c>
      <c r="H69" s="93">
        <v>827000</v>
      </c>
      <c r="I69" s="94">
        <v>52941023</v>
      </c>
      <c r="J69" s="93">
        <v>128148000</v>
      </c>
      <c r="K69" s="94">
        <v>61184866</v>
      </c>
      <c r="L69" s="93">
        <v>37926000</v>
      </c>
      <c r="M69" s="94">
        <v>37067779</v>
      </c>
      <c r="N69" s="93">
        <v>44771000</v>
      </c>
      <c r="O69" s="94">
        <v>66560894</v>
      </c>
      <c r="P69" s="93">
        <f>$H69      +$J69      +$L69      +$N69</f>
        <v>211672000</v>
      </c>
      <c r="Q69" s="94">
        <f>$I69      +$K69      +$M69      +$O69</f>
        <v>217754562</v>
      </c>
      <c r="R69" s="48">
        <f>IF(($L69      =0),0,((($N69      -$L69      )/$L69      )*100))</f>
        <v>18.048304593155091</v>
      </c>
      <c r="S69" s="49">
        <f>IF(($M69      =0),0,((($O69      -$M69      )/$M69      )*100))</f>
        <v>79.56536861838957</v>
      </c>
      <c r="T69" s="48">
        <f>IF(($E69      =0),0,(($P69      /$E69      )*100))</f>
        <v>100</v>
      </c>
      <c r="U69" s="50">
        <f>IF(($E69      =0),0,(($Q69      /$E69      )*100))</f>
        <v>102.87357893344419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226844000</v>
      </c>
      <c r="C71" s="101">
        <f>SUM(C69:C70)</f>
        <v>-15172000</v>
      </c>
      <c r="D71" s="101"/>
      <c r="E71" s="101">
        <f>$B71      +$C71      +$D71</f>
        <v>211672000</v>
      </c>
      <c r="F71" s="102">
        <f t="shared" ref="F71:O71" si="44">SUM(F69:F70)</f>
        <v>211672000</v>
      </c>
      <c r="G71" s="103">
        <f t="shared" si="44"/>
        <v>211672000</v>
      </c>
      <c r="H71" s="102">
        <f t="shared" si="44"/>
        <v>827000</v>
      </c>
      <c r="I71" s="103">
        <f t="shared" si="44"/>
        <v>52941023</v>
      </c>
      <c r="J71" s="102">
        <f t="shared" si="44"/>
        <v>128148000</v>
      </c>
      <c r="K71" s="103">
        <f t="shared" si="44"/>
        <v>61184866</v>
      </c>
      <c r="L71" s="102">
        <f t="shared" si="44"/>
        <v>37926000</v>
      </c>
      <c r="M71" s="103">
        <f t="shared" si="44"/>
        <v>37067779</v>
      </c>
      <c r="N71" s="102">
        <f t="shared" si="44"/>
        <v>44771000</v>
      </c>
      <c r="O71" s="103">
        <f t="shared" si="44"/>
        <v>66560894</v>
      </c>
      <c r="P71" s="102">
        <f>$H71      +$J71      +$L71      +$N71</f>
        <v>211672000</v>
      </c>
      <c r="Q71" s="103">
        <f>$I71      +$K71      +$M71      +$O71</f>
        <v>217754562</v>
      </c>
      <c r="R71" s="57">
        <f>IF(($L71      =0),0,((($N71      -$L71      )/$L71      )*100))</f>
        <v>18.048304593155091</v>
      </c>
      <c r="S71" s="58">
        <f>IF(($M71      =0),0,((($O71      -$M71      )/$M71      )*100))</f>
        <v>79.56536861838957</v>
      </c>
      <c r="T71" s="57">
        <f>IF(($E69      =0),0,(($P69      /$E69      )*100))</f>
        <v>100</v>
      </c>
      <c r="U71" s="59">
        <f>IF($E69   =0,0,($Q69   /$E69 )*100)</f>
        <v>102.87357893344419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226844000</v>
      </c>
      <c r="C72" s="104">
        <f>SUM(C69:C70)</f>
        <v>-15172000</v>
      </c>
      <c r="D72" s="104"/>
      <c r="E72" s="104">
        <f>$B72      +$C72      +$D72</f>
        <v>211672000</v>
      </c>
      <c r="F72" s="105">
        <f t="shared" ref="F72:O72" si="45">SUM(F69:F70)</f>
        <v>211672000</v>
      </c>
      <c r="G72" s="106">
        <f t="shared" si="45"/>
        <v>211672000</v>
      </c>
      <c r="H72" s="105">
        <f t="shared" si="45"/>
        <v>827000</v>
      </c>
      <c r="I72" s="106">
        <f t="shared" si="45"/>
        <v>52941023</v>
      </c>
      <c r="J72" s="105">
        <f t="shared" si="45"/>
        <v>128148000</v>
      </c>
      <c r="K72" s="106">
        <f t="shared" si="45"/>
        <v>61184866</v>
      </c>
      <c r="L72" s="105">
        <f t="shared" si="45"/>
        <v>37926000</v>
      </c>
      <c r="M72" s="106">
        <f t="shared" si="45"/>
        <v>37067779</v>
      </c>
      <c r="N72" s="105">
        <f t="shared" si="45"/>
        <v>44771000</v>
      </c>
      <c r="O72" s="106">
        <f t="shared" si="45"/>
        <v>66560894</v>
      </c>
      <c r="P72" s="105">
        <f>$H72      +$J72      +$L72      +$N72</f>
        <v>211672000</v>
      </c>
      <c r="Q72" s="106">
        <f>$I72      +$K72      +$M72      +$O72</f>
        <v>217754562</v>
      </c>
      <c r="R72" s="61">
        <f>IF(($L72      =0),0,((($N72      -$L72      )/$L72      )*100))</f>
        <v>18.048304593155091</v>
      </c>
      <c r="S72" s="62">
        <f>IF(($M72      =0),0,((($O72      -$M72      )/$M72      )*100))</f>
        <v>79.56536861838957</v>
      </c>
      <c r="T72" s="61">
        <f>IF(($E69      =0),0,(($P69      /$E69      )*100))</f>
        <v>100</v>
      </c>
      <c r="U72" s="65">
        <f>IF($E69   =0,0,($Q69   /$E69 )*100)</f>
        <v>102.87357893344419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287378000</v>
      </c>
      <c r="C73" s="104">
        <f>SUM(C9:C14,C17:C23,C26:C29,C32,C35:C39,C42:C52,C55:C58,C61:C65,C69:C70)</f>
        <v>-22965000</v>
      </c>
      <c r="D73" s="104"/>
      <c r="E73" s="104">
        <f>$B73      +$C73      +$D73</f>
        <v>264413000</v>
      </c>
      <c r="F73" s="105">
        <f t="shared" ref="F73:O73" si="46">SUM(F9:F14,F17:F23,F26:F29,F32,F35:F39,F42:F52,F55:F58,F61:F65,F69:F70)</f>
        <v>264413000</v>
      </c>
      <c r="G73" s="106">
        <f t="shared" si="46"/>
        <v>263413000</v>
      </c>
      <c r="H73" s="105">
        <f t="shared" si="46"/>
        <v>2888000</v>
      </c>
      <c r="I73" s="106">
        <f t="shared" si="46"/>
        <v>54581588</v>
      </c>
      <c r="J73" s="105">
        <f t="shared" si="46"/>
        <v>143799000</v>
      </c>
      <c r="K73" s="106">
        <f t="shared" si="46"/>
        <v>73610684</v>
      </c>
      <c r="L73" s="105">
        <f t="shared" si="46"/>
        <v>46474000</v>
      </c>
      <c r="M73" s="106">
        <f t="shared" si="46"/>
        <v>51251074</v>
      </c>
      <c r="N73" s="105">
        <f t="shared" si="46"/>
        <v>66731000</v>
      </c>
      <c r="O73" s="106">
        <f t="shared" si="46"/>
        <v>90052218</v>
      </c>
      <c r="P73" s="105">
        <f>$H73      +$J73      +$L73      +$N73</f>
        <v>259892000</v>
      </c>
      <c r="Q73" s="106">
        <f>$I73      +$K73      +$M73      +$O73</f>
        <v>269495564</v>
      </c>
      <c r="R73" s="61">
        <f>IF(($L73      =0),0,((($N73      -$L73      )/$L73      )*100))</f>
        <v>43.587812540345141</v>
      </c>
      <c r="S73" s="62">
        <f>IF(($M73      =0),0,((($O73      -$M73      )/$M73      )*100))</f>
        <v>75.707962724839689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98.663315781681234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102.30913584371311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Cg6iB6vQ+uklUA9LZIfYSiZwLw7YWJFZR+XeVmpgaA3aEB0OsAMlsaEbHWxoZElrQqCtCqT7roNObpkcaCOf0w==" saltValue="w3OAU6yGtHYkq0KmLV4B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251444</v>
      </c>
      <c r="J10" s="93"/>
      <c r="K10" s="94">
        <v>397205</v>
      </c>
      <c r="L10" s="93">
        <v>765000</v>
      </c>
      <c r="M10" s="94">
        <v>206242</v>
      </c>
      <c r="N10" s="93">
        <v>220000</v>
      </c>
      <c r="O10" s="94">
        <v>995108</v>
      </c>
      <c r="P10" s="93">
        <f t="shared" ref="P10:P15" si="1">$H10      +$J10      +$L10      +$N10</f>
        <v>985000</v>
      </c>
      <c r="Q10" s="94">
        <f t="shared" ref="Q10:Q15" si="2">$I10      +$K10      +$M10      +$O10</f>
        <v>1849999</v>
      </c>
      <c r="R10" s="48">
        <f t="shared" ref="R10:R15" si="3">IF(($L10      =0),0,((($N10      -$L10      )/$L10      )*100))</f>
        <v>-71.24183006535948</v>
      </c>
      <c r="S10" s="49">
        <f t="shared" ref="S10:S15" si="4">IF(($M10      =0),0,((($O10      -$M10      )/$M10      )*100))</f>
        <v>382.49532103063393</v>
      </c>
      <c r="T10" s="48">
        <f t="shared" ref="T10:T14" si="5">IF(($E10      =0),0,(($P10      /$E10      )*100))</f>
        <v>53.243243243243242</v>
      </c>
      <c r="U10" s="50">
        <f t="shared" ref="U10:U14" si="6">IF(($E10      =0),0,(($Q10      /$E10      )*100))</f>
        <v>99.999945945945939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24514000</v>
      </c>
      <c r="C13" s="92">
        <v>-3514000</v>
      </c>
      <c r="D13" s="92"/>
      <c r="E13" s="92">
        <f t="shared" si="0"/>
        <v>21000000</v>
      </c>
      <c r="F13" s="93">
        <v>21000000</v>
      </c>
      <c r="G13" s="94">
        <v>21000000</v>
      </c>
      <c r="H13" s="93">
        <v>3160000</v>
      </c>
      <c r="I13" s="94"/>
      <c r="J13" s="93">
        <v>8084000</v>
      </c>
      <c r="K13" s="94">
        <v>11235926</v>
      </c>
      <c r="L13" s="93">
        <v>6203000</v>
      </c>
      <c r="M13" s="94">
        <v>3793618</v>
      </c>
      <c r="N13" s="93"/>
      <c r="O13" s="94">
        <v>5970726</v>
      </c>
      <c r="P13" s="93">
        <f t="shared" si="1"/>
        <v>17447000</v>
      </c>
      <c r="Q13" s="94">
        <f t="shared" si="2"/>
        <v>21000270</v>
      </c>
      <c r="R13" s="48">
        <f t="shared" si="3"/>
        <v>-100</v>
      </c>
      <c r="S13" s="49">
        <f t="shared" si="4"/>
        <v>57.388698598541019</v>
      </c>
      <c r="T13" s="48">
        <f t="shared" si="5"/>
        <v>83.080952380952382</v>
      </c>
      <c r="U13" s="50">
        <f t="shared" si="6"/>
        <v>100.0012857142857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>
        <v>100000</v>
      </c>
      <c r="C14" s="92">
        <v>-100000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26464000</v>
      </c>
      <c r="C15" s="95">
        <f>SUM(C9:C14)</f>
        <v>-3614000</v>
      </c>
      <c r="D15" s="95"/>
      <c r="E15" s="95">
        <f t="shared" si="0"/>
        <v>22850000</v>
      </c>
      <c r="F15" s="96">
        <f t="shared" ref="F15:O15" si="7">SUM(F9:F14)</f>
        <v>22850000</v>
      </c>
      <c r="G15" s="97">
        <f t="shared" si="7"/>
        <v>22850000</v>
      </c>
      <c r="H15" s="96">
        <f t="shared" si="7"/>
        <v>3160000</v>
      </c>
      <c r="I15" s="97">
        <f t="shared" si="7"/>
        <v>251444</v>
      </c>
      <c r="J15" s="96">
        <f t="shared" si="7"/>
        <v>8084000</v>
      </c>
      <c r="K15" s="97">
        <f t="shared" si="7"/>
        <v>11633131</v>
      </c>
      <c r="L15" s="96">
        <f t="shared" si="7"/>
        <v>6968000</v>
      </c>
      <c r="M15" s="97">
        <f t="shared" si="7"/>
        <v>3999860</v>
      </c>
      <c r="N15" s="96">
        <f t="shared" si="7"/>
        <v>220000</v>
      </c>
      <c r="O15" s="97">
        <f t="shared" si="7"/>
        <v>6965834</v>
      </c>
      <c r="P15" s="96">
        <f t="shared" si="1"/>
        <v>18432000</v>
      </c>
      <c r="Q15" s="97">
        <f t="shared" si="2"/>
        <v>22850269</v>
      </c>
      <c r="R15" s="52">
        <f t="shared" si="3"/>
        <v>-96.842709529276689</v>
      </c>
      <c r="S15" s="53">
        <f t="shared" si="4"/>
        <v>74.151945318086135</v>
      </c>
      <c r="T15" s="52">
        <f>IF((SUM($E9:$E13))=0,0,(P15/(SUM($E9:$E13))*100))</f>
        <v>80.665207877461711</v>
      </c>
      <c r="U15" s="54">
        <f>IF((SUM($E9:$E13))=0,0,(Q15/(SUM($E9:$E13))*100))</f>
        <v>100.00117724288839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20652000</v>
      </c>
      <c r="D21" s="92"/>
      <c r="E21" s="92">
        <f t="shared" si="8"/>
        <v>20652000</v>
      </c>
      <c r="F21" s="93">
        <v>20652000</v>
      </c>
      <c r="G21" s="94">
        <v>20652000</v>
      </c>
      <c r="H21" s="93"/>
      <c r="I21" s="94"/>
      <c r="J21" s="93"/>
      <c r="K21" s="94"/>
      <c r="L21" s="93"/>
      <c r="M21" s="94"/>
      <c r="N21" s="93"/>
      <c r="O21" s="94">
        <v>14682589</v>
      </c>
      <c r="P21" s="93">
        <f t="shared" si="9"/>
        <v>0</v>
      </c>
      <c r="Q21" s="94">
        <f t="shared" si="10"/>
        <v>14682589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71.095240170443546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20652000</v>
      </c>
      <c r="D24" s="95"/>
      <c r="E24" s="95">
        <f t="shared" si="8"/>
        <v>20652000</v>
      </c>
      <c r="F24" s="96">
        <f t="shared" ref="F24:O24" si="15">SUM(F17:F23)</f>
        <v>20652000</v>
      </c>
      <c r="G24" s="97">
        <f t="shared" si="15"/>
        <v>20652000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14682589</v>
      </c>
      <c r="P24" s="96">
        <f t="shared" si="9"/>
        <v>0</v>
      </c>
      <c r="Q24" s="97">
        <f t="shared" si="10"/>
        <v>14682589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71.095240170443546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3106000</v>
      </c>
      <c r="C32" s="92">
        <v>-174000</v>
      </c>
      <c r="D32" s="92"/>
      <c r="E32" s="92">
        <f>$B32      +$C32      +$D32</f>
        <v>2932000</v>
      </c>
      <c r="F32" s="93">
        <v>2932000</v>
      </c>
      <c r="G32" s="94">
        <v>2932000</v>
      </c>
      <c r="H32" s="93">
        <v>931000</v>
      </c>
      <c r="I32" s="94">
        <v>506407</v>
      </c>
      <c r="J32" s="93">
        <v>671000</v>
      </c>
      <c r="K32" s="94">
        <v>834143</v>
      </c>
      <c r="L32" s="93">
        <v>646000</v>
      </c>
      <c r="M32" s="94">
        <v>889464</v>
      </c>
      <c r="N32" s="93">
        <v>431000</v>
      </c>
      <c r="O32" s="94">
        <v>452099</v>
      </c>
      <c r="P32" s="93">
        <f>$H32      +$J32      +$L32      +$N32</f>
        <v>2679000</v>
      </c>
      <c r="Q32" s="94">
        <f>$I32      +$K32      +$M32      +$O32</f>
        <v>2682113</v>
      </c>
      <c r="R32" s="48">
        <f>IF(($L32      =0),0,((($N32      -$L32      )/$L32      )*100))</f>
        <v>-33.28173374613003</v>
      </c>
      <c r="S32" s="49">
        <f>IF(($M32      =0),0,((($O32      -$M32      )/$M32      )*100))</f>
        <v>-49.171748378798917</v>
      </c>
      <c r="T32" s="48">
        <f>IF(($E32      =0),0,(($P32      /$E32      )*100))</f>
        <v>91.371077762619365</v>
      </c>
      <c r="U32" s="50">
        <f>IF(($E32      =0),0,(($Q32      /$E32      )*100))</f>
        <v>91.477251023192366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3106000</v>
      </c>
      <c r="C33" s="95">
        <f>C32</f>
        <v>-174000</v>
      </c>
      <c r="D33" s="95"/>
      <c r="E33" s="95">
        <f>$B33      +$C33      +$D33</f>
        <v>2932000</v>
      </c>
      <c r="F33" s="96">
        <f t="shared" ref="F33:O33" si="17">F32</f>
        <v>2932000</v>
      </c>
      <c r="G33" s="97">
        <f t="shared" si="17"/>
        <v>2932000</v>
      </c>
      <c r="H33" s="96">
        <f t="shared" si="17"/>
        <v>931000</v>
      </c>
      <c r="I33" s="97">
        <f t="shared" si="17"/>
        <v>506407</v>
      </c>
      <c r="J33" s="96">
        <f t="shared" si="17"/>
        <v>671000</v>
      </c>
      <c r="K33" s="97">
        <f t="shared" si="17"/>
        <v>834143</v>
      </c>
      <c r="L33" s="96">
        <f t="shared" si="17"/>
        <v>646000</v>
      </c>
      <c r="M33" s="97">
        <f t="shared" si="17"/>
        <v>889464</v>
      </c>
      <c r="N33" s="96">
        <f t="shared" si="17"/>
        <v>431000</v>
      </c>
      <c r="O33" s="97">
        <f t="shared" si="17"/>
        <v>452099</v>
      </c>
      <c r="P33" s="96">
        <f>$H33      +$J33      +$L33      +$N33</f>
        <v>2679000</v>
      </c>
      <c r="Q33" s="97">
        <f>$I33      +$K33      +$M33      +$O33</f>
        <v>2682113</v>
      </c>
      <c r="R33" s="52">
        <f>IF(($L33      =0),0,((($N33      -$L33      )/$L33      )*100))</f>
        <v>-33.28173374613003</v>
      </c>
      <c r="S33" s="53">
        <f>IF(($M33      =0),0,((($O33      -$M33      )/$M33      )*100))</f>
        <v>-49.171748378798917</v>
      </c>
      <c r="T33" s="52">
        <f>IF($E33   =0,0,($P33   /$E33   )*100)</f>
        <v>91.371077762619365</v>
      </c>
      <c r="U33" s="54">
        <f>IF($E33   =0,0,($Q33   /$E33   )*100)</f>
        <v>91.477251023192366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21550000</v>
      </c>
      <c r="C35" s="92">
        <v>-1000000</v>
      </c>
      <c r="D35" s="92"/>
      <c r="E35" s="92">
        <f t="shared" ref="E35:E40" si="18">$B35      +$C35      +$D35</f>
        <v>20550000</v>
      </c>
      <c r="F35" s="93">
        <v>20550000</v>
      </c>
      <c r="G35" s="94">
        <v>20550000</v>
      </c>
      <c r="H35" s="93">
        <v>920000</v>
      </c>
      <c r="I35" s="94"/>
      <c r="J35" s="93"/>
      <c r="K35" s="94">
        <v>7092744</v>
      </c>
      <c r="L35" s="93"/>
      <c r="M35" s="94">
        <v>912690</v>
      </c>
      <c r="N35" s="93"/>
      <c r="O35" s="94">
        <v>12544565</v>
      </c>
      <c r="P35" s="93">
        <f t="shared" ref="P35:P40" si="19">$H35      +$J35      +$L35      +$N35</f>
        <v>920000</v>
      </c>
      <c r="Q35" s="94">
        <f t="shared" ref="Q35:Q40" si="20">$I35      +$K35      +$M35      +$O35</f>
        <v>20549999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1274.4606602460858</v>
      </c>
      <c r="T35" s="48">
        <f t="shared" ref="T35:T39" si="23">IF(($E35      =0),0,(($P35      /$E35      )*100))</f>
        <v>4.4768856447688563</v>
      </c>
      <c r="U35" s="50">
        <f t="shared" ref="U35:U39" si="24">IF(($E35      =0),0,(($Q35      /$E35      )*100))</f>
        <v>99.999995133819951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13692000</v>
      </c>
      <c r="C36" s="92">
        <v>-1493000</v>
      </c>
      <c r="D36" s="92"/>
      <c r="E36" s="92">
        <f t="shared" si="18"/>
        <v>12199000</v>
      </c>
      <c r="F36" s="93">
        <v>12199000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35242000</v>
      </c>
      <c r="C40" s="95">
        <f>SUM(C35:C39)</f>
        <v>-2493000</v>
      </c>
      <c r="D40" s="95"/>
      <c r="E40" s="95">
        <f t="shared" si="18"/>
        <v>32749000</v>
      </c>
      <c r="F40" s="96">
        <f t="shared" ref="F40:O40" si="25">SUM(F35:F39)</f>
        <v>32749000</v>
      </c>
      <c r="G40" s="97">
        <f t="shared" si="25"/>
        <v>20550000</v>
      </c>
      <c r="H40" s="96">
        <f t="shared" si="25"/>
        <v>920000</v>
      </c>
      <c r="I40" s="97">
        <f t="shared" si="25"/>
        <v>0</v>
      </c>
      <c r="J40" s="96">
        <f t="shared" si="25"/>
        <v>0</v>
      </c>
      <c r="K40" s="97">
        <f t="shared" si="25"/>
        <v>7092744</v>
      </c>
      <c r="L40" s="96">
        <f t="shared" si="25"/>
        <v>0</v>
      </c>
      <c r="M40" s="97">
        <f t="shared" si="25"/>
        <v>912690</v>
      </c>
      <c r="N40" s="96">
        <f t="shared" si="25"/>
        <v>0</v>
      </c>
      <c r="O40" s="97">
        <f t="shared" si="25"/>
        <v>12544565</v>
      </c>
      <c r="P40" s="96">
        <f t="shared" si="19"/>
        <v>920000</v>
      </c>
      <c r="Q40" s="97">
        <f t="shared" si="20"/>
        <v>20549999</v>
      </c>
      <c r="R40" s="52">
        <f t="shared" si="21"/>
        <v>0</v>
      </c>
      <c r="S40" s="53">
        <f t="shared" si="22"/>
        <v>1274.4606602460858</v>
      </c>
      <c r="T40" s="52">
        <f>IF((+$E35+$E38) =0,0,(P40   /(+$E35+$E38) )*100)</f>
        <v>4.4768856447688563</v>
      </c>
      <c r="U40" s="54">
        <f>IF((+$E35+$E38) =0,0,(Q40   /(+$E35+$E38) )*100)</f>
        <v>99.999995133819951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50000000</v>
      </c>
      <c r="H51" s="93">
        <v>3567000</v>
      </c>
      <c r="I51" s="94">
        <v>3567456</v>
      </c>
      <c r="J51" s="93">
        <v>14387000</v>
      </c>
      <c r="K51" s="94">
        <v>15636909</v>
      </c>
      <c r="L51" s="93">
        <v>22185000</v>
      </c>
      <c r="M51" s="94">
        <v>9066304</v>
      </c>
      <c r="N51" s="93">
        <v>9861000</v>
      </c>
      <c r="O51" s="94">
        <v>21729332</v>
      </c>
      <c r="P51" s="93">
        <f t="shared" si="27"/>
        <v>50000000</v>
      </c>
      <c r="Q51" s="94">
        <f t="shared" si="28"/>
        <v>50000001</v>
      </c>
      <c r="R51" s="48">
        <f t="shared" si="29"/>
        <v>-55.551048005409065</v>
      </c>
      <c r="S51" s="49">
        <f t="shared" si="30"/>
        <v>139.67133685347414</v>
      </c>
      <c r="T51" s="48">
        <f t="shared" si="31"/>
        <v>100</v>
      </c>
      <c r="U51" s="50">
        <f t="shared" si="32"/>
        <v>100.00000200000001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50000000</v>
      </c>
      <c r="H53" s="96">
        <f t="shared" si="33"/>
        <v>3567000</v>
      </c>
      <c r="I53" s="97">
        <f t="shared" si="33"/>
        <v>3567456</v>
      </c>
      <c r="J53" s="96">
        <f t="shared" si="33"/>
        <v>14387000</v>
      </c>
      <c r="K53" s="97">
        <f t="shared" si="33"/>
        <v>15636909</v>
      </c>
      <c r="L53" s="96">
        <f t="shared" si="33"/>
        <v>22185000</v>
      </c>
      <c r="M53" s="97">
        <f t="shared" si="33"/>
        <v>9066304</v>
      </c>
      <c r="N53" s="96">
        <f t="shared" si="33"/>
        <v>9861000</v>
      </c>
      <c r="O53" s="97">
        <f t="shared" si="33"/>
        <v>21729332</v>
      </c>
      <c r="P53" s="96">
        <f t="shared" si="27"/>
        <v>50000000</v>
      </c>
      <c r="Q53" s="97">
        <f t="shared" si="28"/>
        <v>50000001</v>
      </c>
      <c r="R53" s="52">
        <f t="shared" si="29"/>
        <v>-55.551048005409065</v>
      </c>
      <c r="S53" s="53">
        <f t="shared" si="30"/>
        <v>139.67133685347414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100.00000200000001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114812000</v>
      </c>
      <c r="C67" s="104">
        <f>SUM(C9:C14,C17:C23,C26:C29,C32,C35:C39,C42:C52,C55:C58,C61:C65)</f>
        <v>14371000</v>
      </c>
      <c r="D67" s="104"/>
      <c r="E67" s="104">
        <f t="shared" si="35"/>
        <v>129183000</v>
      </c>
      <c r="F67" s="105">
        <f t="shared" ref="F67:O67" si="43">SUM(F9:F14,F17:F23,F26:F29,F32,F35:F39,F42:F52,F55:F58,F61:F65)</f>
        <v>129183000</v>
      </c>
      <c r="G67" s="106">
        <f t="shared" si="43"/>
        <v>116984000</v>
      </c>
      <c r="H67" s="105">
        <f t="shared" si="43"/>
        <v>8578000</v>
      </c>
      <c r="I67" s="106">
        <f t="shared" si="43"/>
        <v>4325307</v>
      </c>
      <c r="J67" s="105">
        <f t="shared" si="43"/>
        <v>23142000</v>
      </c>
      <c r="K67" s="106">
        <f t="shared" si="43"/>
        <v>35196927</v>
      </c>
      <c r="L67" s="105">
        <f t="shared" si="43"/>
        <v>29799000</v>
      </c>
      <c r="M67" s="106">
        <f t="shared" si="43"/>
        <v>14868318</v>
      </c>
      <c r="N67" s="105">
        <f t="shared" si="43"/>
        <v>10512000</v>
      </c>
      <c r="O67" s="106">
        <f t="shared" si="43"/>
        <v>56374419</v>
      </c>
      <c r="P67" s="105">
        <f t="shared" si="36"/>
        <v>72031000</v>
      </c>
      <c r="Q67" s="106">
        <f t="shared" si="37"/>
        <v>110764971</v>
      </c>
      <c r="R67" s="61">
        <f t="shared" si="38"/>
        <v>-64.723648444578672</v>
      </c>
      <c r="S67" s="62">
        <f t="shared" si="39"/>
        <v>279.15801235889626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61.573377555905083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94.683863605279356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143068000</v>
      </c>
      <c r="C69" s="92">
        <v>-9569000</v>
      </c>
      <c r="D69" s="92"/>
      <c r="E69" s="92">
        <f>$B69      +$C69      +$D69</f>
        <v>133499000</v>
      </c>
      <c r="F69" s="93">
        <v>133499000</v>
      </c>
      <c r="G69" s="94">
        <v>133499000</v>
      </c>
      <c r="H69" s="93">
        <v>25567000</v>
      </c>
      <c r="I69" s="94">
        <v>21180359</v>
      </c>
      <c r="J69" s="93">
        <v>36149000</v>
      </c>
      <c r="K69" s="94">
        <v>42708466</v>
      </c>
      <c r="L69" s="93">
        <v>20635000</v>
      </c>
      <c r="M69" s="94">
        <v>12282447</v>
      </c>
      <c r="N69" s="93">
        <v>51148000</v>
      </c>
      <c r="O69" s="94">
        <v>54335781</v>
      </c>
      <c r="P69" s="93">
        <f>$H69      +$J69      +$L69      +$N69</f>
        <v>133499000</v>
      </c>
      <c r="Q69" s="94">
        <f>$I69      +$K69      +$M69      +$O69</f>
        <v>130507053</v>
      </c>
      <c r="R69" s="48">
        <f>IF(($L69      =0),0,((($N69      -$L69      )/$L69      )*100))</f>
        <v>147.87012357644778</v>
      </c>
      <c r="S69" s="49">
        <f>IF(($M69      =0),0,((($O69      -$M69      )/$M69      )*100))</f>
        <v>342.38563374220138</v>
      </c>
      <c r="T69" s="48">
        <f>IF(($E69      =0),0,(($P69      /$E69      )*100))</f>
        <v>100</v>
      </c>
      <c r="U69" s="50">
        <f>IF(($E69      =0),0,(($Q69      /$E69      )*100))</f>
        <v>97.758824410669746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143068000</v>
      </c>
      <c r="C71" s="101">
        <f>SUM(C69:C70)</f>
        <v>-9569000</v>
      </c>
      <c r="D71" s="101"/>
      <c r="E71" s="101">
        <f>$B71      +$C71      +$D71</f>
        <v>133499000</v>
      </c>
      <c r="F71" s="102">
        <f t="shared" ref="F71:O71" si="44">SUM(F69:F70)</f>
        <v>133499000</v>
      </c>
      <c r="G71" s="103">
        <f t="shared" si="44"/>
        <v>133499000</v>
      </c>
      <c r="H71" s="102">
        <f t="shared" si="44"/>
        <v>25567000</v>
      </c>
      <c r="I71" s="103">
        <f t="shared" si="44"/>
        <v>21180359</v>
      </c>
      <c r="J71" s="102">
        <f t="shared" si="44"/>
        <v>36149000</v>
      </c>
      <c r="K71" s="103">
        <f t="shared" si="44"/>
        <v>42708466</v>
      </c>
      <c r="L71" s="102">
        <f t="shared" si="44"/>
        <v>20635000</v>
      </c>
      <c r="M71" s="103">
        <f t="shared" si="44"/>
        <v>12282447</v>
      </c>
      <c r="N71" s="102">
        <f t="shared" si="44"/>
        <v>51148000</v>
      </c>
      <c r="O71" s="103">
        <f t="shared" si="44"/>
        <v>54335781</v>
      </c>
      <c r="P71" s="102">
        <f>$H71      +$J71      +$L71      +$N71</f>
        <v>133499000</v>
      </c>
      <c r="Q71" s="103">
        <f>$I71      +$K71      +$M71      +$O71</f>
        <v>130507053</v>
      </c>
      <c r="R71" s="57">
        <f>IF(($L71      =0),0,((($N71      -$L71      )/$L71      )*100))</f>
        <v>147.87012357644778</v>
      </c>
      <c r="S71" s="58">
        <f>IF(($M71      =0),0,((($O71      -$M71      )/$M71      )*100))</f>
        <v>342.38563374220138</v>
      </c>
      <c r="T71" s="57">
        <f>IF(($E69      =0),0,(($P69      /$E69      )*100))</f>
        <v>100</v>
      </c>
      <c r="U71" s="59">
        <f>IF($E69   =0,0,($Q69   /$E69 )*100)</f>
        <v>97.758824410669746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143068000</v>
      </c>
      <c r="C72" s="104">
        <f>SUM(C69:C70)</f>
        <v>-9569000</v>
      </c>
      <c r="D72" s="104"/>
      <c r="E72" s="104">
        <f>$B72      +$C72      +$D72</f>
        <v>133499000</v>
      </c>
      <c r="F72" s="105">
        <f t="shared" ref="F72:O72" si="45">SUM(F69:F70)</f>
        <v>133499000</v>
      </c>
      <c r="G72" s="106">
        <f t="shared" si="45"/>
        <v>133499000</v>
      </c>
      <c r="H72" s="105">
        <f t="shared" si="45"/>
        <v>25567000</v>
      </c>
      <c r="I72" s="106">
        <f t="shared" si="45"/>
        <v>21180359</v>
      </c>
      <c r="J72" s="105">
        <f t="shared" si="45"/>
        <v>36149000</v>
      </c>
      <c r="K72" s="106">
        <f t="shared" si="45"/>
        <v>42708466</v>
      </c>
      <c r="L72" s="105">
        <f t="shared" si="45"/>
        <v>20635000</v>
      </c>
      <c r="M72" s="106">
        <f t="shared" si="45"/>
        <v>12282447</v>
      </c>
      <c r="N72" s="105">
        <f t="shared" si="45"/>
        <v>51148000</v>
      </c>
      <c r="O72" s="106">
        <f t="shared" si="45"/>
        <v>54335781</v>
      </c>
      <c r="P72" s="105">
        <f>$H72      +$J72      +$L72      +$N72</f>
        <v>133499000</v>
      </c>
      <c r="Q72" s="106">
        <f>$I72      +$K72      +$M72      +$O72</f>
        <v>130507053</v>
      </c>
      <c r="R72" s="61">
        <f>IF(($L72      =0),0,((($N72      -$L72      )/$L72      )*100))</f>
        <v>147.87012357644778</v>
      </c>
      <c r="S72" s="62">
        <f>IF(($M72      =0),0,((($O72      -$M72      )/$M72      )*100))</f>
        <v>342.38563374220138</v>
      </c>
      <c r="T72" s="61">
        <f>IF(($E69      =0),0,(($P69      /$E69      )*100))</f>
        <v>100</v>
      </c>
      <c r="U72" s="65">
        <f>IF($E69   =0,0,($Q69   /$E69 )*100)</f>
        <v>97.758824410669746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257880000</v>
      </c>
      <c r="C73" s="104">
        <f>SUM(C9:C14,C17:C23,C26:C29,C32,C35:C39,C42:C52,C55:C58,C61:C65,C69:C70)</f>
        <v>4802000</v>
      </c>
      <c r="D73" s="104"/>
      <c r="E73" s="104">
        <f>$B73      +$C73      +$D73</f>
        <v>262682000</v>
      </c>
      <c r="F73" s="105">
        <f t="shared" ref="F73:O73" si="46">SUM(F9:F14,F17:F23,F26:F29,F32,F35:F39,F42:F52,F55:F58,F61:F65,F69:F70)</f>
        <v>262682000</v>
      </c>
      <c r="G73" s="106">
        <f t="shared" si="46"/>
        <v>250483000</v>
      </c>
      <c r="H73" s="105">
        <f t="shared" si="46"/>
        <v>34145000</v>
      </c>
      <c r="I73" s="106">
        <f t="shared" si="46"/>
        <v>25505666</v>
      </c>
      <c r="J73" s="105">
        <f t="shared" si="46"/>
        <v>59291000</v>
      </c>
      <c r="K73" s="106">
        <f t="shared" si="46"/>
        <v>77905393</v>
      </c>
      <c r="L73" s="105">
        <f t="shared" si="46"/>
        <v>50434000</v>
      </c>
      <c r="M73" s="106">
        <f t="shared" si="46"/>
        <v>27150765</v>
      </c>
      <c r="N73" s="105">
        <f t="shared" si="46"/>
        <v>61660000</v>
      </c>
      <c r="O73" s="106">
        <f t="shared" si="46"/>
        <v>110710200</v>
      </c>
      <c r="P73" s="105">
        <f>$H73      +$J73      +$L73      +$N73</f>
        <v>205530000</v>
      </c>
      <c r="Q73" s="106">
        <f>$I73      +$K73      +$M73      +$O73</f>
        <v>241272024</v>
      </c>
      <c r="R73" s="61">
        <f>IF(($L73      =0),0,((($N73      -$L73      )/$L73      )*100))</f>
        <v>22.258793670936271</v>
      </c>
      <c r="S73" s="62">
        <f>IF(($M73      =0),0,((($O73      -$M73      )/$M73      )*100))</f>
        <v>307.76088629546899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82.053472690761453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96.322714116327262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YM+r9GAL83lYLgrGAq0qnOYrwCXgHqlbcXM0WFUuw9oh7aMvue8SBdzskeZWKvg47pyGWY65aSRvhKN635jvw==" saltValue="TvZNUuZlRdZk70AR5B/eR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/>
      <c r="J10" s="93">
        <v>432000</v>
      </c>
      <c r="K10" s="94"/>
      <c r="L10" s="93">
        <v>831000</v>
      </c>
      <c r="M10" s="94"/>
      <c r="N10" s="93">
        <v>1588000</v>
      </c>
      <c r="O10" s="94">
        <v>3000000</v>
      </c>
      <c r="P10" s="93">
        <f t="shared" ref="P10:P15" si="1">$H10      +$J10      +$L10      +$N10</f>
        <v>2851000</v>
      </c>
      <c r="Q10" s="94">
        <f t="shared" ref="Q10:Q15" si="2">$I10      +$K10      +$M10      +$O10</f>
        <v>3000000</v>
      </c>
      <c r="R10" s="48">
        <f t="shared" ref="R10:R15" si="3">IF(($L10      =0),0,((($N10      -$L10      )/$L10      )*100))</f>
        <v>91.095066185318899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95.033333333333331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0</v>
      </c>
      <c r="J15" s="96">
        <f t="shared" si="7"/>
        <v>432000</v>
      </c>
      <c r="K15" s="97">
        <f t="shared" si="7"/>
        <v>0</v>
      </c>
      <c r="L15" s="96">
        <f t="shared" si="7"/>
        <v>831000</v>
      </c>
      <c r="M15" s="97">
        <f t="shared" si="7"/>
        <v>0</v>
      </c>
      <c r="N15" s="96">
        <f t="shared" si="7"/>
        <v>1588000</v>
      </c>
      <c r="O15" s="97">
        <f t="shared" si="7"/>
        <v>3000000</v>
      </c>
      <c r="P15" s="96">
        <f t="shared" si="1"/>
        <v>2851000</v>
      </c>
      <c r="Q15" s="97">
        <f t="shared" si="2"/>
        <v>3000000</v>
      </c>
      <c r="R15" s="52">
        <f t="shared" si="3"/>
        <v>91.095066185318899</v>
      </c>
      <c r="S15" s="53">
        <f t="shared" si="4"/>
        <v>0</v>
      </c>
      <c r="T15" s="52">
        <f>IF((SUM($E9:$E13))=0,0,(P15/(SUM($E9:$E13))*100))</f>
        <v>95.033333333333331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18523000</v>
      </c>
      <c r="D21" s="92"/>
      <c r="E21" s="92">
        <f t="shared" si="8"/>
        <v>18523000</v>
      </c>
      <c r="F21" s="93">
        <v>18523000</v>
      </c>
      <c r="G21" s="94">
        <v>18523000</v>
      </c>
      <c r="H21" s="93"/>
      <c r="I21" s="94"/>
      <c r="J21" s="93"/>
      <c r="K21" s="94"/>
      <c r="L21" s="93"/>
      <c r="M21" s="94"/>
      <c r="N21" s="93"/>
      <c r="O21" s="94">
        <v>363545</v>
      </c>
      <c r="P21" s="93">
        <f t="shared" si="9"/>
        <v>0</v>
      </c>
      <c r="Q21" s="94">
        <f t="shared" si="10"/>
        <v>363545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1.9626680343356906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18523000</v>
      </c>
      <c r="D24" s="95"/>
      <c r="E24" s="95">
        <f t="shared" si="8"/>
        <v>18523000</v>
      </c>
      <c r="F24" s="96">
        <f t="shared" ref="F24:O24" si="15">SUM(F17:F23)</f>
        <v>18523000</v>
      </c>
      <c r="G24" s="97">
        <f t="shared" si="15"/>
        <v>18523000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363545</v>
      </c>
      <c r="P24" s="96">
        <f t="shared" si="9"/>
        <v>0</v>
      </c>
      <c r="Q24" s="97">
        <f t="shared" si="10"/>
        <v>363545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1.9626680343356906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950000</v>
      </c>
      <c r="C32" s="92">
        <v>174000</v>
      </c>
      <c r="D32" s="92"/>
      <c r="E32" s="92">
        <f>$B32      +$C32      +$D32</f>
        <v>1124000</v>
      </c>
      <c r="F32" s="93">
        <v>1124000</v>
      </c>
      <c r="G32" s="94">
        <v>1124000</v>
      </c>
      <c r="H32" s="93">
        <v>525000</v>
      </c>
      <c r="I32" s="94"/>
      <c r="J32" s="93">
        <v>140000</v>
      </c>
      <c r="K32" s="94"/>
      <c r="L32" s="93">
        <v>43000</v>
      </c>
      <c r="M32" s="94"/>
      <c r="N32" s="93">
        <v>24000</v>
      </c>
      <c r="O32" s="94"/>
      <c r="P32" s="93">
        <f>$H32      +$J32      +$L32      +$N32</f>
        <v>732000</v>
      </c>
      <c r="Q32" s="94">
        <f>$I32      +$K32      +$M32      +$O32</f>
        <v>0</v>
      </c>
      <c r="R32" s="48">
        <f>IF(($L32      =0),0,((($N32      -$L32      )/$L32      )*100))</f>
        <v>-44.186046511627907</v>
      </c>
      <c r="S32" s="49">
        <f>IF(($M32      =0),0,((($O32      -$M32      )/$M32      )*100))</f>
        <v>0</v>
      </c>
      <c r="T32" s="48">
        <f>IF(($E32      =0),0,(($P32      /$E32      )*100))</f>
        <v>65.12455516014235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950000</v>
      </c>
      <c r="C33" s="95">
        <f>C32</f>
        <v>174000</v>
      </c>
      <c r="D33" s="95"/>
      <c r="E33" s="95">
        <f>$B33      +$C33      +$D33</f>
        <v>1124000</v>
      </c>
      <c r="F33" s="96">
        <f t="shared" ref="F33:O33" si="17">F32</f>
        <v>1124000</v>
      </c>
      <c r="G33" s="97">
        <f t="shared" si="17"/>
        <v>1124000</v>
      </c>
      <c r="H33" s="96">
        <f t="shared" si="17"/>
        <v>525000</v>
      </c>
      <c r="I33" s="97">
        <f t="shared" si="17"/>
        <v>0</v>
      </c>
      <c r="J33" s="96">
        <f t="shared" si="17"/>
        <v>140000</v>
      </c>
      <c r="K33" s="97">
        <f t="shared" si="17"/>
        <v>0</v>
      </c>
      <c r="L33" s="96">
        <f t="shared" si="17"/>
        <v>43000</v>
      </c>
      <c r="M33" s="97">
        <f t="shared" si="17"/>
        <v>0</v>
      </c>
      <c r="N33" s="96">
        <f t="shared" si="17"/>
        <v>24000</v>
      </c>
      <c r="O33" s="97">
        <f t="shared" si="17"/>
        <v>0</v>
      </c>
      <c r="P33" s="96">
        <f>$H33      +$J33      +$L33      +$N33</f>
        <v>732000</v>
      </c>
      <c r="Q33" s="97">
        <f>$I33      +$K33      +$M33      +$O33</f>
        <v>0</v>
      </c>
      <c r="R33" s="52">
        <f>IF(($L33      =0),0,((($N33      -$L33      )/$L33      )*100))</f>
        <v>-44.186046511627907</v>
      </c>
      <c r="S33" s="53">
        <f>IF(($M33      =0),0,((($O33      -$M33      )/$M33      )*100))</f>
        <v>0</v>
      </c>
      <c r="T33" s="52">
        <f>IF($E33   =0,0,($P33   /$E33   )*100)</f>
        <v>65.12455516014235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24488000</v>
      </c>
      <c r="C35" s="92">
        <v>6346000</v>
      </c>
      <c r="D35" s="92"/>
      <c r="E35" s="92">
        <f t="shared" ref="E35:E40" si="18">$B35      +$C35      +$D35</f>
        <v>30834000</v>
      </c>
      <c r="F35" s="93">
        <v>30834000</v>
      </c>
      <c r="G35" s="94">
        <v>30834000</v>
      </c>
      <c r="H35" s="93">
        <v>10455000</v>
      </c>
      <c r="I35" s="94"/>
      <c r="J35" s="93">
        <v>6560000</v>
      </c>
      <c r="K35" s="94"/>
      <c r="L35" s="93">
        <v>3626000</v>
      </c>
      <c r="M35" s="94"/>
      <c r="N35" s="93">
        <v>4101000</v>
      </c>
      <c r="O35" s="94">
        <v>25380794</v>
      </c>
      <c r="P35" s="93">
        <f t="shared" ref="P35:P40" si="19">$H35      +$J35      +$L35      +$N35</f>
        <v>24742000</v>
      </c>
      <c r="Q35" s="94">
        <f t="shared" ref="Q35:Q40" si="20">$I35      +$K35      +$M35      +$O35</f>
        <v>25380794</v>
      </c>
      <c r="R35" s="48">
        <f t="shared" ref="R35:R40" si="21">IF(($L35      =0),0,((($N35      -$L35      )/$L35      )*100))</f>
        <v>13.099834528405957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80.242589349419475</v>
      </c>
      <c r="U35" s="50">
        <f t="shared" ref="U35:U39" si="24">IF(($E35      =0),0,(($Q35      /$E35      )*100))</f>
        <v>82.31430887980801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8991000</v>
      </c>
      <c r="C36" s="92">
        <v>19884000</v>
      </c>
      <c r="D36" s="92"/>
      <c r="E36" s="92">
        <f t="shared" si="18"/>
        <v>28875000</v>
      </c>
      <c r="F36" s="93">
        <v>28875000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33479000</v>
      </c>
      <c r="C40" s="95">
        <f>SUM(C35:C39)</f>
        <v>26230000</v>
      </c>
      <c r="D40" s="95"/>
      <c r="E40" s="95">
        <f t="shared" si="18"/>
        <v>59709000</v>
      </c>
      <c r="F40" s="96">
        <f t="shared" ref="F40:O40" si="25">SUM(F35:F39)</f>
        <v>59709000</v>
      </c>
      <c r="G40" s="97">
        <f t="shared" si="25"/>
        <v>30834000</v>
      </c>
      <c r="H40" s="96">
        <f t="shared" si="25"/>
        <v>10455000</v>
      </c>
      <c r="I40" s="97">
        <f t="shared" si="25"/>
        <v>0</v>
      </c>
      <c r="J40" s="96">
        <f t="shared" si="25"/>
        <v>6560000</v>
      </c>
      <c r="K40" s="97">
        <f t="shared" si="25"/>
        <v>0</v>
      </c>
      <c r="L40" s="96">
        <f t="shared" si="25"/>
        <v>3626000</v>
      </c>
      <c r="M40" s="97">
        <f t="shared" si="25"/>
        <v>0</v>
      </c>
      <c r="N40" s="96">
        <f t="shared" si="25"/>
        <v>4101000</v>
      </c>
      <c r="O40" s="97">
        <f t="shared" si="25"/>
        <v>25380794</v>
      </c>
      <c r="P40" s="96">
        <f t="shared" si="19"/>
        <v>24742000</v>
      </c>
      <c r="Q40" s="97">
        <f t="shared" si="20"/>
        <v>25380794</v>
      </c>
      <c r="R40" s="52">
        <f t="shared" si="21"/>
        <v>13.099834528405957</v>
      </c>
      <c r="S40" s="53">
        <f t="shared" si="22"/>
        <v>0</v>
      </c>
      <c r="T40" s="52">
        <f>IF((+$E35+$E38) =0,0,(P40   /(+$E35+$E38) )*100)</f>
        <v>80.242589349419475</v>
      </c>
      <c r="U40" s="54">
        <f>IF((+$E35+$E38) =0,0,(Q40   /(+$E35+$E38) )*100)</f>
        <v>82.31430887980801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37429000</v>
      </c>
      <c r="C67" s="104">
        <f>SUM(C9:C14,C17:C23,C26:C29,C32,C35:C39,C42:C52,C55:C58,C61:C65)</f>
        <v>44927000</v>
      </c>
      <c r="D67" s="104"/>
      <c r="E67" s="104">
        <f t="shared" si="35"/>
        <v>82356000</v>
      </c>
      <c r="F67" s="105">
        <f t="shared" ref="F67:O67" si="43">SUM(F9:F14,F17:F23,F26:F29,F32,F35:F39,F42:F52,F55:F58,F61:F65)</f>
        <v>82356000</v>
      </c>
      <c r="G67" s="106">
        <f t="shared" si="43"/>
        <v>53481000</v>
      </c>
      <c r="H67" s="105">
        <f t="shared" si="43"/>
        <v>10980000</v>
      </c>
      <c r="I67" s="106">
        <f t="shared" si="43"/>
        <v>0</v>
      </c>
      <c r="J67" s="105">
        <f t="shared" si="43"/>
        <v>7132000</v>
      </c>
      <c r="K67" s="106">
        <f t="shared" si="43"/>
        <v>0</v>
      </c>
      <c r="L67" s="105">
        <f t="shared" si="43"/>
        <v>4500000</v>
      </c>
      <c r="M67" s="106">
        <f t="shared" si="43"/>
        <v>0</v>
      </c>
      <c r="N67" s="105">
        <f t="shared" si="43"/>
        <v>5713000</v>
      </c>
      <c r="O67" s="106">
        <f t="shared" si="43"/>
        <v>28744339</v>
      </c>
      <c r="P67" s="105">
        <f t="shared" si="36"/>
        <v>28325000</v>
      </c>
      <c r="Q67" s="106">
        <f t="shared" si="37"/>
        <v>28744339</v>
      </c>
      <c r="R67" s="61">
        <f t="shared" si="38"/>
        <v>26.955555555555556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52.962734429049576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53.746824105757184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18249000</v>
      </c>
      <c r="C69" s="92">
        <v>-1221000</v>
      </c>
      <c r="D69" s="92"/>
      <c r="E69" s="92">
        <f>$B69      +$C69      +$D69</f>
        <v>17028000</v>
      </c>
      <c r="F69" s="93">
        <v>17028000</v>
      </c>
      <c r="G69" s="94">
        <v>17028000</v>
      </c>
      <c r="H69" s="93">
        <v>1259000</v>
      </c>
      <c r="I69" s="94"/>
      <c r="J69" s="93">
        <v>259000</v>
      </c>
      <c r="K69" s="94"/>
      <c r="L69" s="93">
        <v>7087000</v>
      </c>
      <c r="M69" s="94"/>
      <c r="N69" s="93">
        <v>8350000</v>
      </c>
      <c r="O69" s="94">
        <v>17028000</v>
      </c>
      <c r="P69" s="93">
        <f>$H69      +$J69      +$L69      +$N69</f>
        <v>16955000</v>
      </c>
      <c r="Q69" s="94">
        <f>$I69      +$K69      +$M69      +$O69</f>
        <v>17028000</v>
      </c>
      <c r="R69" s="48">
        <f>IF(($L69      =0),0,((($N69      -$L69      )/$L69      )*100))</f>
        <v>17.821363059122337</v>
      </c>
      <c r="S69" s="49">
        <f>IF(($M69      =0),0,((($O69      -$M69      )/$M69      )*100))</f>
        <v>0</v>
      </c>
      <c r="T69" s="48">
        <f>IF(($E69      =0),0,(($P69      /$E69      )*100))</f>
        <v>99.571294338736195</v>
      </c>
      <c r="U69" s="50">
        <f>IF(($E69      =0),0,(($Q69      /$E69      )*100))</f>
        <v>100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18249000</v>
      </c>
      <c r="C71" s="101">
        <f>SUM(C69:C70)</f>
        <v>-1221000</v>
      </c>
      <c r="D71" s="101"/>
      <c r="E71" s="101">
        <f>$B71      +$C71      +$D71</f>
        <v>17028000</v>
      </c>
      <c r="F71" s="102">
        <f t="shared" ref="F71:O71" si="44">SUM(F69:F70)</f>
        <v>17028000</v>
      </c>
      <c r="G71" s="103">
        <f t="shared" si="44"/>
        <v>17028000</v>
      </c>
      <c r="H71" s="102">
        <f t="shared" si="44"/>
        <v>1259000</v>
      </c>
      <c r="I71" s="103">
        <f t="shared" si="44"/>
        <v>0</v>
      </c>
      <c r="J71" s="102">
        <f t="shared" si="44"/>
        <v>259000</v>
      </c>
      <c r="K71" s="103">
        <f t="shared" si="44"/>
        <v>0</v>
      </c>
      <c r="L71" s="102">
        <f t="shared" si="44"/>
        <v>7087000</v>
      </c>
      <c r="M71" s="103">
        <f t="shared" si="44"/>
        <v>0</v>
      </c>
      <c r="N71" s="102">
        <f t="shared" si="44"/>
        <v>8350000</v>
      </c>
      <c r="O71" s="103">
        <f t="shared" si="44"/>
        <v>17028000</v>
      </c>
      <c r="P71" s="102">
        <f>$H71      +$J71      +$L71      +$N71</f>
        <v>16955000</v>
      </c>
      <c r="Q71" s="103">
        <f>$I71      +$K71      +$M71      +$O71</f>
        <v>17028000</v>
      </c>
      <c r="R71" s="57">
        <f>IF(($L71      =0),0,((($N71      -$L71      )/$L71      )*100))</f>
        <v>17.821363059122337</v>
      </c>
      <c r="S71" s="58">
        <f>IF(($M71      =0),0,((($O71      -$M71      )/$M71      )*100))</f>
        <v>0</v>
      </c>
      <c r="T71" s="57">
        <f>IF(($E69      =0),0,(($P69      /$E69      )*100))</f>
        <v>99.571294338736195</v>
      </c>
      <c r="U71" s="59">
        <f>IF($E69   =0,0,($Q69   /$E69 )*100)</f>
        <v>100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18249000</v>
      </c>
      <c r="C72" s="104">
        <f>SUM(C69:C70)</f>
        <v>-1221000</v>
      </c>
      <c r="D72" s="104"/>
      <c r="E72" s="104">
        <f>$B72      +$C72      +$D72</f>
        <v>17028000</v>
      </c>
      <c r="F72" s="105">
        <f t="shared" ref="F72:O72" si="45">SUM(F69:F70)</f>
        <v>17028000</v>
      </c>
      <c r="G72" s="106">
        <f t="shared" si="45"/>
        <v>17028000</v>
      </c>
      <c r="H72" s="105">
        <f t="shared" si="45"/>
        <v>1259000</v>
      </c>
      <c r="I72" s="106">
        <f t="shared" si="45"/>
        <v>0</v>
      </c>
      <c r="J72" s="105">
        <f t="shared" si="45"/>
        <v>259000</v>
      </c>
      <c r="K72" s="106">
        <f t="shared" si="45"/>
        <v>0</v>
      </c>
      <c r="L72" s="105">
        <f t="shared" si="45"/>
        <v>7087000</v>
      </c>
      <c r="M72" s="106">
        <f t="shared" si="45"/>
        <v>0</v>
      </c>
      <c r="N72" s="105">
        <f t="shared" si="45"/>
        <v>8350000</v>
      </c>
      <c r="O72" s="106">
        <f t="shared" si="45"/>
        <v>17028000</v>
      </c>
      <c r="P72" s="105">
        <f>$H72      +$J72      +$L72      +$N72</f>
        <v>16955000</v>
      </c>
      <c r="Q72" s="106">
        <f>$I72      +$K72      +$M72      +$O72</f>
        <v>17028000</v>
      </c>
      <c r="R72" s="61">
        <f>IF(($L72      =0),0,((($N72      -$L72      )/$L72      )*100))</f>
        <v>17.821363059122337</v>
      </c>
      <c r="S72" s="62">
        <f>IF(($M72      =0),0,((($O72      -$M72      )/$M72      )*100))</f>
        <v>0</v>
      </c>
      <c r="T72" s="61">
        <f>IF(($E69      =0),0,(($P69      /$E69      )*100))</f>
        <v>99.571294338736195</v>
      </c>
      <c r="U72" s="65">
        <f>IF($E69   =0,0,($Q69   /$E69 )*100)</f>
        <v>100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55678000</v>
      </c>
      <c r="C73" s="104">
        <f>SUM(C9:C14,C17:C23,C26:C29,C32,C35:C39,C42:C52,C55:C58,C61:C65,C69:C70)</f>
        <v>43706000</v>
      </c>
      <c r="D73" s="104"/>
      <c r="E73" s="104">
        <f>$B73      +$C73      +$D73</f>
        <v>99384000</v>
      </c>
      <c r="F73" s="105">
        <f t="shared" ref="F73:O73" si="46">SUM(F9:F14,F17:F23,F26:F29,F32,F35:F39,F42:F52,F55:F58,F61:F65,F69:F70)</f>
        <v>99384000</v>
      </c>
      <c r="G73" s="106">
        <f t="shared" si="46"/>
        <v>70509000</v>
      </c>
      <c r="H73" s="105">
        <f t="shared" si="46"/>
        <v>12239000</v>
      </c>
      <c r="I73" s="106">
        <f t="shared" si="46"/>
        <v>0</v>
      </c>
      <c r="J73" s="105">
        <f t="shared" si="46"/>
        <v>7391000</v>
      </c>
      <c r="K73" s="106">
        <f t="shared" si="46"/>
        <v>0</v>
      </c>
      <c r="L73" s="105">
        <f t="shared" si="46"/>
        <v>11587000</v>
      </c>
      <c r="M73" s="106">
        <f t="shared" si="46"/>
        <v>0</v>
      </c>
      <c r="N73" s="105">
        <f t="shared" si="46"/>
        <v>14063000</v>
      </c>
      <c r="O73" s="106">
        <f t="shared" si="46"/>
        <v>45772339</v>
      </c>
      <c r="P73" s="105">
        <f>$H73      +$J73      +$L73      +$N73</f>
        <v>45280000</v>
      </c>
      <c r="Q73" s="106">
        <f>$I73      +$K73      +$M73      +$O73</f>
        <v>45772339</v>
      </c>
      <c r="R73" s="61">
        <f>IF(($L73      =0),0,((($N73      -$L73      )/$L73      )*100))</f>
        <v>21.368775351687237</v>
      </c>
      <c r="S73" s="62">
        <f>IF(($M73      =0),0,((($O73      -$M73      )/$M73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64.218752216029159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64.917016267426845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ObJEY91LMFdPHjiz0AWlf0TSgiGqPFUflj+kKAIhFXWHhrc0w3hAGKfbYjs38soCCZBIc/HQKfQHShOrmdabKA==" saltValue="OAsPxVtHkU0SxtCpDOQbj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114000</v>
      </c>
      <c r="I10" s="94"/>
      <c r="J10" s="93">
        <v>198000</v>
      </c>
      <c r="K10" s="94">
        <v>190631</v>
      </c>
      <c r="L10" s="93">
        <v>1136000</v>
      </c>
      <c r="M10" s="94">
        <v>1173032</v>
      </c>
      <c r="N10" s="93">
        <v>502000</v>
      </c>
      <c r="O10" s="94">
        <v>586337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1950000</v>
      </c>
      <c r="R10" s="48">
        <f t="shared" ref="R10:R15" si="3">IF(($L10      =0),0,((($N10      -$L10      )/$L10      )*100))</f>
        <v>-55.809859154929576</v>
      </c>
      <c r="S10" s="49">
        <f t="shared" ref="S10:S15" si="4">IF(($M10      =0),0,((($O10      -$M10      )/$M10      )*100))</f>
        <v>-50.015259600761105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114000</v>
      </c>
      <c r="I15" s="97">
        <f t="shared" si="7"/>
        <v>0</v>
      </c>
      <c r="J15" s="96">
        <f t="shared" si="7"/>
        <v>198000</v>
      </c>
      <c r="K15" s="97">
        <f t="shared" si="7"/>
        <v>190631</v>
      </c>
      <c r="L15" s="96">
        <f t="shared" si="7"/>
        <v>1136000</v>
      </c>
      <c r="M15" s="97">
        <f t="shared" si="7"/>
        <v>1173032</v>
      </c>
      <c r="N15" s="96">
        <f t="shared" si="7"/>
        <v>502000</v>
      </c>
      <c r="O15" s="97">
        <f t="shared" si="7"/>
        <v>586337</v>
      </c>
      <c r="P15" s="96">
        <f t="shared" si="1"/>
        <v>1950000</v>
      </c>
      <c r="Q15" s="97">
        <f t="shared" si="2"/>
        <v>1950000</v>
      </c>
      <c r="R15" s="52">
        <f t="shared" si="3"/>
        <v>-55.809859154929576</v>
      </c>
      <c r="S15" s="53">
        <f t="shared" si="4"/>
        <v>-50.015259600761105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6500000</v>
      </c>
      <c r="D20" s="92"/>
      <c r="E20" s="92">
        <f t="shared" si="8"/>
        <v>6500000</v>
      </c>
      <c r="F20" s="93">
        <v>6500000</v>
      </c>
      <c r="G20" s="94">
        <v>6500000</v>
      </c>
      <c r="H20" s="93"/>
      <c r="I20" s="94"/>
      <c r="J20" s="93"/>
      <c r="K20" s="94"/>
      <c r="L20" s="93"/>
      <c r="M20" s="94"/>
      <c r="N20" s="93">
        <v>1986000</v>
      </c>
      <c r="O20" s="94"/>
      <c r="P20" s="93">
        <f t="shared" si="9"/>
        <v>1986000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30.553846153846152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6500000</v>
      </c>
      <c r="D24" s="95"/>
      <c r="E24" s="95">
        <f t="shared" si="8"/>
        <v>6500000</v>
      </c>
      <c r="F24" s="96">
        <f t="shared" ref="F24:O24" si="15">SUM(F17:F23)</f>
        <v>6500000</v>
      </c>
      <c r="G24" s="97">
        <f t="shared" si="15"/>
        <v>6500000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1986000</v>
      </c>
      <c r="O24" s="97">
        <f t="shared" si="15"/>
        <v>0</v>
      </c>
      <c r="P24" s="96">
        <f t="shared" si="9"/>
        <v>1986000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30.553846153846152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950000</v>
      </c>
      <c r="C32" s="92"/>
      <c r="D32" s="92"/>
      <c r="E32" s="92">
        <f>$B32      +$C32      +$D32</f>
        <v>950000</v>
      </c>
      <c r="F32" s="93">
        <v>950000</v>
      </c>
      <c r="G32" s="94">
        <v>950000</v>
      </c>
      <c r="H32" s="93">
        <v>302000</v>
      </c>
      <c r="I32" s="94"/>
      <c r="J32" s="93">
        <v>100000</v>
      </c>
      <c r="K32" s="94"/>
      <c r="L32" s="93">
        <v>446000</v>
      </c>
      <c r="M32" s="94"/>
      <c r="N32" s="93">
        <v>40000</v>
      </c>
      <c r="O32" s="94">
        <v>950000</v>
      </c>
      <c r="P32" s="93">
        <f>$H32      +$J32      +$L32      +$N32</f>
        <v>888000</v>
      </c>
      <c r="Q32" s="94">
        <f>$I32      +$K32      +$M32      +$O32</f>
        <v>950000</v>
      </c>
      <c r="R32" s="48">
        <f>IF(($L32      =0),0,((($N32      -$L32      )/$L32      )*100))</f>
        <v>-91.031390134529147</v>
      </c>
      <c r="S32" s="49">
        <f>IF(($M32      =0),0,((($O32      -$M32      )/$M32      )*100))</f>
        <v>0</v>
      </c>
      <c r="T32" s="48">
        <f>IF(($E32      =0),0,(($P32      /$E32      )*100))</f>
        <v>93.473684210526315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950000</v>
      </c>
      <c r="C33" s="95">
        <f>C32</f>
        <v>0</v>
      </c>
      <c r="D33" s="95"/>
      <c r="E33" s="95">
        <f>$B33      +$C33      +$D33</f>
        <v>950000</v>
      </c>
      <c r="F33" s="96">
        <f t="shared" ref="F33:O33" si="17">F32</f>
        <v>950000</v>
      </c>
      <c r="G33" s="97">
        <f t="shared" si="17"/>
        <v>950000</v>
      </c>
      <c r="H33" s="96">
        <f t="shared" si="17"/>
        <v>302000</v>
      </c>
      <c r="I33" s="97">
        <f t="shared" si="17"/>
        <v>0</v>
      </c>
      <c r="J33" s="96">
        <f t="shared" si="17"/>
        <v>100000</v>
      </c>
      <c r="K33" s="97">
        <f t="shared" si="17"/>
        <v>0</v>
      </c>
      <c r="L33" s="96">
        <f t="shared" si="17"/>
        <v>446000</v>
      </c>
      <c r="M33" s="97">
        <f t="shared" si="17"/>
        <v>0</v>
      </c>
      <c r="N33" s="96">
        <f t="shared" si="17"/>
        <v>40000</v>
      </c>
      <c r="O33" s="97">
        <f t="shared" si="17"/>
        <v>950000</v>
      </c>
      <c r="P33" s="96">
        <f>$H33      +$J33      +$L33      +$N33</f>
        <v>888000</v>
      </c>
      <c r="Q33" s="97">
        <f>$I33      +$K33      +$M33      +$O33</f>
        <v>950000</v>
      </c>
      <c r="R33" s="52">
        <f>IF(($L33      =0),0,((($N33      -$L33      )/$L33      )*100))</f>
        <v>-91.031390134529147</v>
      </c>
      <c r="S33" s="53">
        <f>IF(($M33      =0),0,((($O33      -$M33      )/$M33      )*100))</f>
        <v>0</v>
      </c>
      <c r="T33" s="52">
        <f>IF($E33   =0,0,($P33   /$E33   )*100)</f>
        <v>93.473684210526315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2346000</v>
      </c>
      <c r="C35" s="92">
        <v>-2346000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5242000</v>
      </c>
      <c r="C36" s="92">
        <v>4503000</v>
      </c>
      <c r="D36" s="92"/>
      <c r="E36" s="92">
        <f t="shared" si="18"/>
        <v>9745000</v>
      </c>
      <c r="F36" s="93">
        <v>9745000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7588000</v>
      </c>
      <c r="C40" s="95">
        <f>SUM(C35:C39)</f>
        <v>2157000</v>
      </c>
      <c r="D40" s="95"/>
      <c r="E40" s="95">
        <f t="shared" si="18"/>
        <v>9745000</v>
      </c>
      <c r="F40" s="96">
        <f t="shared" ref="F40:O40" si="25">SUM(F35:F39)</f>
        <v>9745000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10488000</v>
      </c>
      <c r="C67" s="104">
        <f>SUM(C9:C14,C17:C23,C26:C29,C32,C35:C39,C42:C52,C55:C58,C61:C65)</f>
        <v>8657000</v>
      </c>
      <c r="D67" s="104"/>
      <c r="E67" s="104">
        <f t="shared" si="35"/>
        <v>19145000</v>
      </c>
      <c r="F67" s="105">
        <f t="shared" ref="F67:O67" si="43">SUM(F9:F14,F17:F23,F26:F29,F32,F35:F39,F42:F52,F55:F58,F61:F65)</f>
        <v>19145000</v>
      </c>
      <c r="G67" s="106">
        <f t="shared" si="43"/>
        <v>9400000</v>
      </c>
      <c r="H67" s="105">
        <f t="shared" si="43"/>
        <v>416000</v>
      </c>
      <c r="I67" s="106">
        <f t="shared" si="43"/>
        <v>0</v>
      </c>
      <c r="J67" s="105">
        <f t="shared" si="43"/>
        <v>298000</v>
      </c>
      <c r="K67" s="106">
        <f t="shared" si="43"/>
        <v>190631</v>
      </c>
      <c r="L67" s="105">
        <f t="shared" si="43"/>
        <v>1582000</v>
      </c>
      <c r="M67" s="106">
        <f t="shared" si="43"/>
        <v>1173032</v>
      </c>
      <c r="N67" s="105">
        <f t="shared" si="43"/>
        <v>2528000</v>
      </c>
      <c r="O67" s="106">
        <f t="shared" si="43"/>
        <v>1536337</v>
      </c>
      <c r="P67" s="105">
        <f t="shared" si="36"/>
        <v>4824000</v>
      </c>
      <c r="Q67" s="106">
        <f t="shared" si="37"/>
        <v>2900000</v>
      </c>
      <c r="R67" s="61">
        <f t="shared" si="38"/>
        <v>59.797724399494314</v>
      </c>
      <c r="S67" s="62">
        <f t="shared" si="39"/>
        <v>30.971448349235143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51.319148936170208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30.851063829787233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25271000</v>
      </c>
      <c r="C69" s="92">
        <v>-1690000</v>
      </c>
      <c r="D69" s="92"/>
      <c r="E69" s="92">
        <f>$B69      +$C69      +$D69</f>
        <v>23581000</v>
      </c>
      <c r="F69" s="93">
        <v>23581000</v>
      </c>
      <c r="G69" s="94">
        <v>23581000</v>
      </c>
      <c r="H69" s="93">
        <v>1137000</v>
      </c>
      <c r="I69" s="94"/>
      <c r="J69" s="93">
        <v>13134000</v>
      </c>
      <c r="K69" s="94"/>
      <c r="L69" s="93">
        <v>1627000</v>
      </c>
      <c r="M69" s="94"/>
      <c r="N69" s="93">
        <v>7166000</v>
      </c>
      <c r="O69" s="94">
        <v>23285667</v>
      </c>
      <c r="P69" s="93">
        <f>$H69      +$J69      +$L69      +$N69</f>
        <v>23064000</v>
      </c>
      <c r="Q69" s="94">
        <f>$I69      +$K69      +$M69      +$O69</f>
        <v>23285667</v>
      </c>
      <c r="R69" s="48">
        <f>IF(($L69      =0),0,((($N69      -$L69      )/$L69      )*100))</f>
        <v>340.44253226797787</v>
      </c>
      <c r="S69" s="49">
        <f>IF(($M69      =0),0,((($O69      -$M69      )/$M69      )*100))</f>
        <v>0</v>
      </c>
      <c r="T69" s="48">
        <f>IF(($E69      =0),0,(($P69      /$E69      )*100))</f>
        <v>97.80755693142784</v>
      </c>
      <c r="U69" s="50">
        <f>IF(($E69      =0),0,(($Q69      /$E69      )*100))</f>
        <v>98.747580679360496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25271000</v>
      </c>
      <c r="C71" s="101">
        <f>SUM(C69:C70)</f>
        <v>-1690000</v>
      </c>
      <c r="D71" s="101"/>
      <c r="E71" s="101">
        <f>$B71      +$C71      +$D71</f>
        <v>23581000</v>
      </c>
      <c r="F71" s="102">
        <f t="shared" ref="F71:O71" si="44">SUM(F69:F70)</f>
        <v>23581000</v>
      </c>
      <c r="G71" s="103">
        <f t="shared" si="44"/>
        <v>23581000</v>
      </c>
      <c r="H71" s="102">
        <f t="shared" si="44"/>
        <v>1137000</v>
      </c>
      <c r="I71" s="103">
        <f t="shared" si="44"/>
        <v>0</v>
      </c>
      <c r="J71" s="102">
        <f t="shared" si="44"/>
        <v>13134000</v>
      </c>
      <c r="K71" s="103">
        <f t="shared" si="44"/>
        <v>0</v>
      </c>
      <c r="L71" s="102">
        <f t="shared" si="44"/>
        <v>1627000</v>
      </c>
      <c r="M71" s="103">
        <f t="shared" si="44"/>
        <v>0</v>
      </c>
      <c r="N71" s="102">
        <f t="shared" si="44"/>
        <v>7166000</v>
      </c>
      <c r="O71" s="103">
        <f t="shared" si="44"/>
        <v>23285667</v>
      </c>
      <c r="P71" s="102">
        <f>$H71      +$J71      +$L71      +$N71</f>
        <v>23064000</v>
      </c>
      <c r="Q71" s="103">
        <f>$I71      +$K71      +$M71      +$O71</f>
        <v>23285667</v>
      </c>
      <c r="R71" s="57">
        <f>IF(($L71      =0),0,((($N71      -$L71      )/$L71      )*100))</f>
        <v>340.44253226797787</v>
      </c>
      <c r="S71" s="58">
        <f>IF(($M71      =0),0,((($O71      -$M71      )/$M71      )*100))</f>
        <v>0</v>
      </c>
      <c r="T71" s="57">
        <f>IF(($E69      =0),0,(($P69      /$E69      )*100))</f>
        <v>97.80755693142784</v>
      </c>
      <c r="U71" s="59">
        <f>IF($E69   =0,0,($Q69   /$E69 )*100)</f>
        <v>98.747580679360496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25271000</v>
      </c>
      <c r="C72" s="104">
        <f>SUM(C69:C70)</f>
        <v>-1690000</v>
      </c>
      <c r="D72" s="104"/>
      <c r="E72" s="104">
        <f>$B72      +$C72      +$D72</f>
        <v>23581000</v>
      </c>
      <c r="F72" s="105">
        <f t="shared" ref="F72:O72" si="45">SUM(F69:F70)</f>
        <v>23581000</v>
      </c>
      <c r="G72" s="106">
        <f t="shared" si="45"/>
        <v>23581000</v>
      </c>
      <c r="H72" s="105">
        <f t="shared" si="45"/>
        <v>1137000</v>
      </c>
      <c r="I72" s="106">
        <f t="shared" si="45"/>
        <v>0</v>
      </c>
      <c r="J72" s="105">
        <f t="shared" si="45"/>
        <v>13134000</v>
      </c>
      <c r="K72" s="106">
        <f t="shared" si="45"/>
        <v>0</v>
      </c>
      <c r="L72" s="105">
        <f t="shared" si="45"/>
        <v>1627000</v>
      </c>
      <c r="M72" s="106">
        <f t="shared" si="45"/>
        <v>0</v>
      </c>
      <c r="N72" s="105">
        <f t="shared" si="45"/>
        <v>7166000</v>
      </c>
      <c r="O72" s="106">
        <f t="shared" si="45"/>
        <v>23285667</v>
      </c>
      <c r="P72" s="105">
        <f>$H72      +$J72      +$L72      +$N72</f>
        <v>23064000</v>
      </c>
      <c r="Q72" s="106">
        <f>$I72      +$K72      +$M72      +$O72</f>
        <v>23285667</v>
      </c>
      <c r="R72" s="61">
        <f>IF(($L72      =0),0,((($N72      -$L72      )/$L72      )*100))</f>
        <v>340.44253226797787</v>
      </c>
      <c r="S72" s="62">
        <f>IF(($M72      =0),0,((($O72      -$M72      )/$M72      )*100))</f>
        <v>0</v>
      </c>
      <c r="T72" s="61">
        <f>IF(($E69      =0),0,(($P69      /$E69      )*100))</f>
        <v>97.80755693142784</v>
      </c>
      <c r="U72" s="65">
        <f>IF($E69   =0,0,($Q69   /$E69 )*100)</f>
        <v>98.747580679360496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35759000</v>
      </c>
      <c r="C73" s="104">
        <f>SUM(C9:C14,C17:C23,C26:C29,C32,C35:C39,C42:C52,C55:C58,C61:C65,C69:C70)</f>
        <v>6967000</v>
      </c>
      <c r="D73" s="104"/>
      <c r="E73" s="104">
        <f>$B73      +$C73      +$D73</f>
        <v>42726000</v>
      </c>
      <c r="F73" s="105">
        <f t="shared" ref="F73:O73" si="46">SUM(F9:F14,F17:F23,F26:F29,F32,F35:F39,F42:F52,F55:F58,F61:F65,F69:F70)</f>
        <v>42726000</v>
      </c>
      <c r="G73" s="106">
        <f t="shared" si="46"/>
        <v>32981000</v>
      </c>
      <c r="H73" s="105">
        <f t="shared" si="46"/>
        <v>1553000</v>
      </c>
      <c r="I73" s="106">
        <f t="shared" si="46"/>
        <v>0</v>
      </c>
      <c r="J73" s="105">
        <f t="shared" si="46"/>
        <v>13432000</v>
      </c>
      <c r="K73" s="106">
        <f t="shared" si="46"/>
        <v>190631</v>
      </c>
      <c r="L73" s="105">
        <f t="shared" si="46"/>
        <v>3209000</v>
      </c>
      <c r="M73" s="106">
        <f t="shared" si="46"/>
        <v>1173032</v>
      </c>
      <c r="N73" s="105">
        <f t="shared" si="46"/>
        <v>9694000</v>
      </c>
      <c r="O73" s="106">
        <f t="shared" si="46"/>
        <v>24822004</v>
      </c>
      <c r="P73" s="105">
        <f>$H73      +$J73      +$L73      +$N73</f>
        <v>27888000</v>
      </c>
      <c r="Q73" s="106">
        <f>$I73      +$K73      +$M73      +$O73</f>
        <v>26185667</v>
      </c>
      <c r="R73" s="61">
        <f>IF(($L73      =0),0,((($N73      -$L73      )/$L73      )*100))</f>
        <v>202.087877843565</v>
      </c>
      <c r="S73" s="62">
        <f>IF(($M73      =0),0,((($O73      -$M73      )/$M73      )*100))</f>
        <v>2016.0551459806723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84.557775689033079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79.39621903520208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U2n3VkXI53ESSaYpyZ05x70YdmTfa9Vr9+vK73+7vJZq2Ex7y9BifNNZ2qPmjxp2Olw7GBCxzeNPlBjr3Y+nqw==" saltValue="BzL4UgyL2X6nuSRLdBuN7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323000</v>
      </c>
      <c r="I10" s="94">
        <v>263438</v>
      </c>
      <c r="J10" s="93">
        <v>54000</v>
      </c>
      <c r="K10" s="94"/>
      <c r="L10" s="93">
        <v>1013000</v>
      </c>
      <c r="M10" s="94"/>
      <c r="N10" s="93">
        <v>1353000</v>
      </c>
      <c r="O10" s="94"/>
      <c r="P10" s="93">
        <f t="shared" ref="P10:P15" si="1">$H10      +$J10      +$L10      +$N10</f>
        <v>2743000</v>
      </c>
      <c r="Q10" s="94">
        <f t="shared" ref="Q10:Q15" si="2">$I10      +$K10      +$M10      +$O10</f>
        <v>263438</v>
      </c>
      <c r="R10" s="48">
        <f t="shared" ref="R10:R15" si="3">IF(($L10      =0),0,((($N10      -$L10      )/$L10      )*100))</f>
        <v>33.563672260612044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99.74545454545455</v>
      </c>
      <c r="U10" s="50">
        <f t="shared" ref="U10:U14" si="6">IF(($E10      =0),0,(($Q10      /$E10      )*100))</f>
        <v>9.5795636363636358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323000</v>
      </c>
      <c r="I15" s="97">
        <f t="shared" si="7"/>
        <v>263438</v>
      </c>
      <c r="J15" s="96">
        <f t="shared" si="7"/>
        <v>54000</v>
      </c>
      <c r="K15" s="97">
        <f t="shared" si="7"/>
        <v>0</v>
      </c>
      <c r="L15" s="96">
        <f t="shared" si="7"/>
        <v>1013000</v>
      </c>
      <c r="M15" s="97">
        <f t="shared" si="7"/>
        <v>0</v>
      </c>
      <c r="N15" s="96">
        <f t="shared" si="7"/>
        <v>1353000</v>
      </c>
      <c r="O15" s="97">
        <f t="shared" si="7"/>
        <v>0</v>
      </c>
      <c r="P15" s="96">
        <f t="shared" si="1"/>
        <v>2743000</v>
      </c>
      <c r="Q15" s="97">
        <f t="shared" si="2"/>
        <v>263438</v>
      </c>
      <c r="R15" s="52">
        <f t="shared" si="3"/>
        <v>33.563672260612044</v>
      </c>
      <c r="S15" s="53">
        <f t="shared" si="4"/>
        <v>0</v>
      </c>
      <c r="T15" s="52">
        <f>IF((SUM($E9:$E13))=0,0,(P15/(SUM($E9:$E13))*100))</f>
        <v>99.74545454545455</v>
      </c>
      <c r="U15" s="54">
        <f>IF((SUM($E9:$E13))=0,0,(Q15/(SUM($E9:$E13))*100))</f>
        <v>9.5795636363636358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30000000</v>
      </c>
      <c r="D21" s="92"/>
      <c r="E21" s="92">
        <f t="shared" si="8"/>
        <v>30000000</v>
      </c>
      <c r="F21" s="93">
        <v>30000000</v>
      </c>
      <c r="G21" s="94">
        <v>30000000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1000000</v>
      </c>
      <c r="C24" s="95">
        <f>SUM(C17:C23)</f>
        <v>30000000</v>
      </c>
      <c r="D24" s="95"/>
      <c r="E24" s="95">
        <f t="shared" si="8"/>
        <v>31000000</v>
      </c>
      <c r="F24" s="96">
        <f t="shared" ref="F24:O24" si="15">SUM(F17:F23)</f>
        <v>31000000</v>
      </c>
      <c r="G24" s="97">
        <f t="shared" si="15"/>
        <v>30000000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2370000</v>
      </c>
      <c r="C29" s="92"/>
      <c r="D29" s="92"/>
      <c r="E29" s="92">
        <f>$B29      +$C29      +$D29</f>
        <v>2370000</v>
      </c>
      <c r="F29" s="93">
        <v>2370000</v>
      </c>
      <c r="G29" s="94">
        <v>2370000</v>
      </c>
      <c r="H29" s="93">
        <v>407000</v>
      </c>
      <c r="I29" s="94">
        <v>300393</v>
      </c>
      <c r="J29" s="93">
        <v>285000</v>
      </c>
      <c r="K29" s="94">
        <v>260771</v>
      </c>
      <c r="L29" s="93">
        <v>290000</v>
      </c>
      <c r="M29" s="94"/>
      <c r="N29" s="93">
        <v>909000</v>
      </c>
      <c r="O29" s="94"/>
      <c r="P29" s="93">
        <f>$H29      +$J29      +$L29      +$N29</f>
        <v>1891000</v>
      </c>
      <c r="Q29" s="94">
        <f>$I29      +$K29      +$M29      +$O29</f>
        <v>561164</v>
      </c>
      <c r="R29" s="48">
        <f>IF(($L29      =0),0,((($N29      -$L29      )/$L29      )*100))</f>
        <v>213.44827586206895</v>
      </c>
      <c r="S29" s="49">
        <f>IF(($M29      =0),0,((($O29      -$M29      )/$M29      )*100))</f>
        <v>0</v>
      </c>
      <c r="T29" s="48">
        <f>IF(($E29      =0),0,(($P29      /$E29      )*100))</f>
        <v>79.789029535864969</v>
      </c>
      <c r="U29" s="50">
        <f>IF(($E29      =0),0,(($Q29      /$E29      )*100))</f>
        <v>23.677805907172996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2370000</v>
      </c>
      <c r="C30" s="95">
        <f>SUM(C26:C29)</f>
        <v>0</v>
      </c>
      <c r="D30" s="95"/>
      <c r="E30" s="95">
        <f>$B30      +$C30      +$D30</f>
        <v>2370000</v>
      </c>
      <c r="F30" s="96">
        <f t="shared" ref="F30:O30" si="16">SUM(F26:F29)</f>
        <v>2370000</v>
      </c>
      <c r="G30" s="97">
        <f t="shared" si="16"/>
        <v>2370000</v>
      </c>
      <c r="H30" s="96">
        <f t="shared" si="16"/>
        <v>407000</v>
      </c>
      <c r="I30" s="97">
        <f t="shared" si="16"/>
        <v>300393</v>
      </c>
      <c r="J30" s="96">
        <f t="shared" si="16"/>
        <v>285000</v>
      </c>
      <c r="K30" s="97">
        <f t="shared" si="16"/>
        <v>260771</v>
      </c>
      <c r="L30" s="96">
        <f t="shared" si="16"/>
        <v>290000</v>
      </c>
      <c r="M30" s="97">
        <f t="shared" si="16"/>
        <v>0</v>
      </c>
      <c r="N30" s="96">
        <f t="shared" si="16"/>
        <v>909000</v>
      </c>
      <c r="O30" s="97">
        <f t="shared" si="16"/>
        <v>0</v>
      </c>
      <c r="P30" s="96">
        <f>$H30      +$J30      +$L30      +$N30</f>
        <v>1891000</v>
      </c>
      <c r="Q30" s="97">
        <f>$I30      +$K30      +$M30      +$O30</f>
        <v>561164</v>
      </c>
      <c r="R30" s="52">
        <f>IF(($L30      =0),0,((($N30      -$L30      )/$L30      )*100))</f>
        <v>213.44827586206895</v>
      </c>
      <c r="S30" s="53">
        <f>IF(($M30      =0),0,((($O30      -$M30      )/$M30      )*100))</f>
        <v>0</v>
      </c>
      <c r="T30" s="52">
        <f>IF($E30   =0,0,($P30   /$E30   )*100)</f>
        <v>79.789029535864969</v>
      </c>
      <c r="U30" s="54">
        <f>IF($E30   =0,0,($Q30   /$E30   )*100)</f>
        <v>23.677805907172996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2901000</v>
      </c>
      <c r="C32" s="92"/>
      <c r="D32" s="92"/>
      <c r="E32" s="92">
        <f>$B32      +$C32      +$D32</f>
        <v>2901000</v>
      </c>
      <c r="F32" s="93">
        <v>2901000</v>
      </c>
      <c r="G32" s="94">
        <v>2901000</v>
      </c>
      <c r="H32" s="93">
        <v>966000</v>
      </c>
      <c r="I32" s="94">
        <v>735832</v>
      </c>
      <c r="J32" s="93">
        <v>1065000</v>
      </c>
      <c r="K32" s="94"/>
      <c r="L32" s="93">
        <v>550000</v>
      </c>
      <c r="M32" s="94"/>
      <c r="N32" s="93"/>
      <c r="O32" s="94"/>
      <c r="P32" s="93">
        <f>$H32      +$J32      +$L32      +$N32</f>
        <v>2581000</v>
      </c>
      <c r="Q32" s="94">
        <f>$I32      +$K32      +$M32      +$O32</f>
        <v>735832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88.969320923819367</v>
      </c>
      <c r="U32" s="50">
        <f>IF(($E32      =0),0,(($Q32      /$E32      )*100))</f>
        <v>25.364770768700453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2901000</v>
      </c>
      <c r="C33" s="95">
        <f>C32</f>
        <v>0</v>
      </c>
      <c r="D33" s="95"/>
      <c r="E33" s="95">
        <f>$B33      +$C33      +$D33</f>
        <v>2901000</v>
      </c>
      <c r="F33" s="96">
        <f t="shared" ref="F33:O33" si="17">F32</f>
        <v>2901000</v>
      </c>
      <c r="G33" s="97">
        <f t="shared" si="17"/>
        <v>2901000</v>
      </c>
      <c r="H33" s="96">
        <f t="shared" si="17"/>
        <v>966000</v>
      </c>
      <c r="I33" s="97">
        <f t="shared" si="17"/>
        <v>735832</v>
      </c>
      <c r="J33" s="96">
        <f t="shared" si="17"/>
        <v>1065000</v>
      </c>
      <c r="K33" s="97">
        <f t="shared" si="17"/>
        <v>0</v>
      </c>
      <c r="L33" s="96">
        <f t="shared" si="17"/>
        <v>550000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2581000</v>
      </c>
      <c r="Q33" s="97">
        <f>$I33      +$K33      +$M33      +$O33</f>
        <v>735832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88.969320923819367</v>
      </c>
      <c r="U33" s="54">
        <f>IF($E33   =0,0,($Q33   /$E33   )*100)</f>
        <v>25.364770768700453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50000000</v>
      </c>
      <c r="C51" s="92">
        <v>-3400000</v>
      </c>
      <c r="D51" s="92"/>
      <c r="E51" s="92">
        <f t="shared" si="26"/>
        <v>46600000</v>
      </c>
      <c r="F51" s="93">
        <v>46600000</v>
      </c>
      <c r="G51" s="94">
        <v>46600000</v>
      </c>
      <c r="H51" s="93">
        <v>3222000</v>
      </c>
      <c r="I51" s="94">
        <v>5491037</v>
      </c>
      <c r="J51" s="93">
        <v>12963000</v>
      </c>
      <c r="K51" s="94"/>
      <c r="L51" s="93">
        <v>24180000</v>
      </c>
      <c r="M51" s="94"/>
      <c r="N51" s="93">
        <v>6235000</v>
      </c>
      <c r="O51" s="94"/>
      <c r="P51" s="93">
        <f t="shared" si="27"/>
        <v>46600000</v>
      </c>
      <c r="Q51" s="94">
        <f t="shared" si="28"/>
        <v>5491037</v>
      </c>
      <c r="R51" s="48">
        <f t="shared" si="29"/>
        <v>-74.214226633581475</v>
      </c>
      <c r="S51" s="49">
        <f t="shared" si="30"/>
        <v>0</v>
      </c>
      <c r="T51" s="48">
        <f t="shared" si="31"/>
        <v>100</v>
      </c>
      <c r="U51" s="50">
        <f t="shared" si="32"/>
        <v>11.783341201716738</v>
      </c>
      <c r="V51" s="93">
        <v>6778000</v>
      </c>
      <c r="W51" s="94">
        <v>6778000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-3400000</v>
      </c>
      <c r="D53" s="95"/>
      <c r="E53" s="95">
        <f t="shared" si="26"/>
        <v>46600000</v>
      </c>
      <c r="F53" s="96">
        <f t="shared" ref="F53:O53" si="33">SUM(F42:F52)</f>
        <v>46600000</v>
      </c>
      <c r="G53" s="97">
        <f t="shared" si="33"/>
        <v>46600000</v>
      </c>
      <c r="H53" s="96">
        <f t="shared" si="33"/>
        <v>3222000</v>
      </c>
      <c r="I53" s="97">
        <f t="shared" si="33"/>
        <v>5491037</v>
      </c>
      <c r="J53" s="96">
        <f t="shared" si="33"/>
        <v>12963000</v>
      </c>
      <c r="K53" s="97">
        <f t="shared" si="33"/>
        <v>0</v>
      </c>
      <c r="L53" s="96">
        <f t="shared" si="33"/>
        <v>24180000</v>
      </c>
      <c r="M53" s="97">
        <f t="shared" si="33"/>
        <v>0</v>
      </c>
      <c r="N53" s="96">
        <f t="shared" si="33"/>
        <v>6235000</v>
      </c>
      <c r="O53" s="97">
        <f t="shared" si="33"/>
        <v>0</v>
      </c>
      <c r="P53" s="96">
        <f t="shared" si="27"/>
        <v>46600000</v>
      </c>
      <c r="Q53" s="97">
        <f t="shared" si="28"/>
        <v>5491037</v>
      </c>
      <c r="R53" s="52">
        <f t="shared" si="29"/>
        <v>-74.214226633581475</v>
      </c>
      <c r="S53" s="53">
        <f t="shared" si="30"/>
        <v>0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11.783341201716738</v>
      </c>
      <c r="V53" s="96">
        <f>SUM(V42:V52)</f>
        <v>6778000</v>
      </c>
      <c r="W53" s="97">
        <f>SUM(W42:W52)</f>
        <v>6778000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59021000</v>
      </c>
      <c r="C67" s="104">
        <f>SUM(C9:C14,C17:C23,C26:C29,C32,C35:C39,C42:C52,C55:C58,C61:C65)</f>
        <v>26600000</v>
      </c>
      <c r="D67" s="104"/>
      <c r="E67" s="104">
        <f t="shared" si="35"/>
        <v>85621000</v>
      </c>
      <c r="F67" s="105">
        <f t="shared" ref="F67:O67" si="43">SUM(F9:F14,F17:F23,F26:F29,F32,F35:F39,F42:F52,F55:F58,F61:F65)</f>
        <v>85621000</v>
      </c>
      <c r="G67" s="106">
        <f t="shared" si="43"/>
        <v>84621000</v>
      </c>
      <c r="H67" s="105">
        <f t="shared" si="43"/>
        <v>4918000</v>
      </c>
      <c r="I67" s="106">
        <f t="shared" si="43"/>
        <v>6790700</v>
      </c>
      <c r="J67" s="105">
        <f t="shared" si="43"/>
        <v>14367000</v>
      </c>
      <c r="K67" s="106">
        <f t="shared" si="43"/>
        <v>260771</v>
      </c>
      <c r="L67" s="105">
        <f t="shared" si="43"/>
        <v>26033000</v>
      </c>
      <c r="M67" s="106">
        <f t="shared" si="43"/>
        <v>0</v>
      </c>
      <c r="N67" s="105">
        <f t="shared" si="43"/>
        <v>8497000</v>
      </c>
      <c r="O67" s="106">
        <f t="shared" si="43"/>
        <v>0</v>
      </c>
      <c r="P67" s="105">
        <f t="shared" si="36"/>
        <v>53815000</v>
      </c>
      <c r="Q67" s="106">
        <f t="shared" si="37"/>
        <v>7051471</v>
      </c>
      <c r="R67" s="61">
        <f t="shared" si="38"/>
        <v>-67.360657626858227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63.595325037520233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8.3330036279410553</v>
      </c>
      <c r="V67" s="105">
        <f>SUM(V9:V14,V17:V23,V26:V29,V32,V35:V39,V42:V52,V55:V58,V61:V65)</f>
        <v>6778000</v>
      </c>
      <c r="W67" s="106">
        <f>SUM(W9:W14,W17:W23,W26:W29,W32,W35:W39,W42:W52,W55:W58,W61:W65)</f>
        <v>6778000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48572000</v>
      </c>
      <c r="C69" s="92">
        <v>-3249000</v>
      </c>
      <c r="D69" s="92"/>
      <c r="E69" s="92">
        <f>$B69      +$C69      +$D69</f>
        <v>45323000</v>
      </c>
      <c r="F69" s="93">
        <v>45323000</v>
      </c>
      <c r="G69" s="94">
        <v>45323000</v>
      </c>
      <c r="H69" s="93">
        <v>937000</v>
      </c>
      <c r="I69" s="94">
        <v>1696439</v>
      </c>
      <c r="J69" s="93">
        <v>15597000</v>
      </c>
      <c r="K69" s="94"/>
      <c r="L69" s="93">
        <v>22347000</v>
      </c>
      <c r="M69" s="94"/>
      <c r="N69" s="93">
        <v>6442000</v>
      </c>
      <c r="O69" s="94"/>
      <c r="P69" s="93">
        <f>$H69      +$J69      +$L69      +$N69</f>
        <v>45323000</v>
      </c>
      <c r="Q69" s="94">
        <f>$I69      +$K69      +$M69      +$O69</f>
        <v>1696439</v>
      </c>
      <c r="R69" s="48">
        <f>IF(($L69      =0),0,((($N69      -$L69      )/$L69      )*100))</f>
        <v>-71.172864366581649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3.7429980363171014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48572000</v>
      </c>
      <c r="C71" s="101">
        <f>SUM(C69:C70)</f>
        <v>-3249000</v>
      </c>
      <c r="D71" s="101"/>
      <c r="E71" s="101">
        <f>$B71      +$C71      +$D71</f>
        <v>45323000</v>
      </c>
      <c r="F71" s="102">
        <f t="shared" ref="F71:O71" si="44">SUM(F69:F70)</f>
        <v>45323000</v>
      </c>
      <c r="G71" s="103">
        <f t="shared" si="44"/>
        <v>45323000</v>
      </c>
      <c r="H71" s="102">
        <f t="shared" si="44"/>
        <v>937000</v>
      </c>
      <c r="I71" s="103">
        <f t="shared" si="44"/>
        <v>1696439</v>
      </c>
      <c r="J71" s="102">
        <f t="shared" si="44"/>
        <v>15597000</v>
      </c>
      <c r="K71" s="103">
        <f t="shared" si="44"/>
        <v>0</v>
      </c>
      <c r="L71" s="102">
        <f t="shared" si="44"/>
        <v>22347000</v>
      </c>
      <c r="M71" s="103">
        <f t="shared" si="44"/>
        <v>0</v>
      </c>
      <c r="N71" s="102">
        <f t="shared" si="44"/>
        <v>6442000</v>
      </c>
      <c r="O71" s="103">
        <f t="shared" si="44"/>
        <v>0</v>
      </c>
      <c r="P71" s="102">
        <f>$H71      +$J71      +$L71      +$N71</f>
        <v>45323000</v>
      </c>
      <c r="Q71" s="103">
        <f>$I71      +$K71      +$M71      +$O71</f>
        <v>1696439</v>
      </c>
      <c r="R71" s="57">
        <f>IF(($L71      =0),0,((($N71      -$L71      )/$L71      )*100))</f>
        <v>-71.172864366581649</v>
      </c>
      <c r="S71" s="58">
        <f>IF(($M71      =0),0,((($O71      -$M71      )/$M71      )*100))</f>
        <v>0</v>
      </c>
      <c r="T71" s="57">
        <f>IF(($E69      =0),0,(($P69      /$E69      )*100))</f>
        <v>100</v>
      </c>
      <c r="U71" s="59">
        <f>IF($E69   =0,0,($Q69   /$E69 )*100)</f>
        <v>3.7429980363171014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48572000</v>
      </c>
      <c r="C72" s="104">
        <f>SUM(C69:C70)</f>
        <v>-3249000</v>
      </c>
      <c r="D72" s="104"/>
      <c r="E72" s="104">
        <f>$B72      +$C72      +$D72</f>
        <v>45323000</v>
      </c>
      <c r="F72" s="105">
        <f t="shared" ref="F72:O72" si="45">SUM(F69:F70)</f>
        <v>45323000</v>
      </c>
      <c r="G72" s="106">
        <f t="shared" si="45"/>
        <v>45323000</v>
      </c>
      <c r="H72" s="105">
        <f t="shared" si="45"/>
        <v>937000</v>
      </c>
      <c r="I72" s="106">
        <f t="shared" si="45"/>
        <v>1696439</v>
      </c>
      <c r="J72" s="105">
        <f t="shared" si="45"/>
        <v>15597000</v>
      </c>
      <c r="K72" s="106">
        <f t="shared" si="45"/>
        <v>0</v>
      </c>
      <c r="L72" s="105">
        <f t="shared" si="45"/>
        <v>22347000</v>
      </c>
      <c r="M72" s="106">
        <f t="shared" si="45"/>
        <v>0</v>
      </c>
      <c r="N72" s="105">
        <f t="shared" si="45"/>
        <v>6442000</v>
      </c>
      <c r="O72" s="106">
        <f t="shared" si="45"/>
        <v>0</v>
      </c>
      <c r="P72" s="105">
        <f>$H72      +$J72      +$L72      +$N72</f>
        <v>45323000</v>
      </c>
      <c r="Q72" s="106">
        <f>$I72      +$K72      +$M72      +$O72</f>
        <v>1696439</v>
      </c>
      <c r="R72" s="61">
        <f>IF(($L72      =0),0,((($N72      -$L72      )/$L72      )*100))</f>
        <v>-71.172864366581649</v>
      </c>
      <c r="S72" s="62">
        <f>IF(($M72      =0),0,((($O72      -$M72      )/$M72      )*100))</f>
        <v>0</v>
      </c>
      <c r="T72" s="61">
        <f>IF(($E69      =0),0,(($P69      /$E69      )*100))</f>
        <v>100</v>
      </c>
      <c r="U72" s="65">
        <f>IF($E69   =0,0,($Q69   /$E69 )*100)</f>
        <v>3.7429980363171014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107593000</v>
      </c>
      <c r="C73" s="104">
        <f>SUM(C9:C14,C17:C23,C26:C29,C32,C35:C39,C42:C52,C55:C58,C61:C65,C69:C70)</f>
        <v>23351000</v>
      </c>
      <c r="D73" s="104"/>
      <c r="E73" s="104">
        <f>$B73      +$C73      +$D73</f>
        <v>130944000</v>
      </c>
      <c r="F73" s="105">
        <f t="shared" ref="F73:O73" si="46">SUM(F9:F14,F17:F23,F26:F29,F32,F35:F39,F42:F52,F55:F58,F61:F65,F69:F70)</f>
        <v>130944000</v>
      </c>
      <c r="G73" s="106">
        <f t="shared" si="46"/>
        <v>129944000</v>
      </c>
      <c r="H73" s="105">
        <f t="shared" si="46"/>
        <v>5855000</v>
      </c>
      <c r="I73" s="106">
        <f t="shared" si="46"/>
        <v>8487139</v>
      </c>
      <c r="J73" s="105">
        <f t="shared" si="46"/>
        <v>29964000</v>
      </c>
      <c r="K73" s="106">
        <f t="shared" si="46"/>
        <v>260771</v>
      </c>
      <c r="L73" s="105">
        <f t="shared" si="46"/>
        <v>48380000</v>
      </c>
      <c r="M73" s="106">
        <f t="shared" si="46"/>
        <v>0</v>
      </c>
      <c r="N73" s="105">
        <f t="shared" si="46"/>
        <v>14939000</v>
      </c>
      <c r="O73" s="106">
        <f t="shared" si="46"/>
        <v>0</v>
      </c>
      <c r="P73" s="105">
        <f>$H73      +$J73      +$L73      +$N73</f>
        <v>99138000</v>
      </c>
      <c r="Q73" s="106">
        <f>$I73      +$K73      +$M73      +$O73</f>
        <v>8747910</v>
      </c>
      <c r="R73" s="61">
        <f>IF(($L73      =0),0,((($N73      -$L73      )/$L73      )*100))</f>
        <v>-69.121537825547748</v>
      </c>
      <c r="S73" s="62">
        <f>IF(($M73      =0),0,((($O73      -$M73      )/$M73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76.292864618604938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6.7320615034168574</v>
      </c>
      <c r="V73" s="105">
        <f>SUM(V9:V14,V17:V23,V26:V29,V32,V35:V39,V42:V52,V55:V58,V61:V65,V69:V70)</f>
        <v>6778000</v>
      </c>
      <c r="W73" s="106">
        <f>SUM(W9:W14,W17:W23,W26:W29,W32,W35:W39,W42:W52,W55:W58,W61:W65,W69:W70)</f>
        <v>6778000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arGwutZc1cfP4gy4qTUQEBQwa3ZQmX+wTHInQZaDNGhKdSwrV1irKASmh8PSedKux7JQTKPLIlm6FjPmTM/GWA==" saltValue="timkHO9CQvI/zf7rt649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98000</v>
      </c>
      <c r="I10" s="94">
        <v>1846796</v>
      </c>
      <c r="J10" s="93">
        <v>507000</v>
      </c>
      <c r="K10" s="94">
        <v>510356</v>
      </c>
      <c r="L10" s="93">
        <v>182000</v>
      </c>
      <c r="M10" s="94">
        <v>181536</v>
      </c>
      <c r="N10" s="93">
        <v>410000</v>
      </c>
      <c r="O10" s="94">
        <v>461313</v>
      </c>
      <c r="P10" s="93">
        <f t="shared" ref="P10:P15" si="1">$H10      +$J10      +$L10      +$N10</f>
        <v>1197000</v>
      </c>
      <c r="Q10" s="94">
        <f t="shared" ref="Q10:Q15" si="2">$I10      +$K10      +$M10      +$O10</f>
        <v>3000001</v>
      </c>
      <c r="R10" s="48">
        <f t="shared" ref="R10:R15" si="3">IF(($L10      =0),0,((($N10      -$L10      )/$L10      )*100))</f>
        <v>125.27472527472527</v>
      </c>
      <c r="S10" s="49">
        <f t="shared" ref="S10:S15" si="4">IF(($M10      =0),0,((($O10      -$M10      )/$M10      )*100))</f>
        <v>154.11653886832363</v>
      </c>
      <c r="T10" s="48">
        <f t="shared" ref="T10:T14" si="5">IF(($E10      =0),0,(($P10      /$E10      )*100))</f>
        <v>39.900000000000006</v>
      </c>
      <c r="U10" s="50">
        <f t="shared" ref="U10:U14" si="6">IF(($E10      =0),0,(($Q10      /$E10      )*100))</f>
        <v>100.00003333333333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98000</v>
      </c>
      <c r="I15" s="97">
        <f t="shared" si="7"/>
        <v>1846796</v>
      </c>
      <c r="J15" s="96">
        <f t="shared" si="7"/>
        <v>507000</v>
      </c>
      <c r="K15" s="97">
        <f t="shared" si="7"/>
        <v>510356</v>
      </c>
      <c r="L15" s="96">
        <f t="shared" si="7"/>
        <v>182000</v>
      </c>
      <c r="M15" s="97">
        <f t="shared" si="7"/>
        <v>181536</v>
      </c>
      <c r="N15" s="96">
        <f t="shared" si="7"/>
        <v>410000</v>
      </c>
      <c r="O15" s="97">
        <f t="shared" si="7"/>
        <v>461313</v>
      </c>
      <c r="P15" s="96">
        <f t="shared" si="1"/>
        <v>1197000</v>
      </c>
      <c r="Q15" s="97">
        <f t="shared" si="2"/>
        <v>3000001</v>
      </c>
      <c r="R15" s="52">
        <f t="shared" si="3"/>
        <v>125.27472527472527</v>
      </c>
      <c r="S15" s="53">
        <f t="shared" si="4"/>
        <v>154.11653886832363</v>
      </c>
      <c r="T15" s="52">
        <f>IF((SUM($E9:$E13))=0,0,(P15/(SUM($E9:$E13))*100))</f>
        <v>39.900000000000006</v>
      </c>
      <c r="U15" s="54">
        <f>IF((SUM($E9:$E13))=0,0,(Q15/(SUM($E9:$E13))*100))</f>
        <v>100.00003333333333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1400000</v>
      </c>
      <c r="D21" s="92"/>
      <c r="E21" s="92">
        <f t="shared" si="8"/>
        <v>1400000</v>
      </c>
      <c r="F21" s="93">
        <v>1400000</v>
      </c>
      <c r="G21" s="94">
        <v>1400000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1400000</v>
      </c>
      <c r="D24" s="95"/>
      <c r="E24" s="95">
        <f t="shared" si="8"/>
        <v>1400000</v>
      </c>
      <c r="F24" s="96">
        <f t="shared" ref="F24:O24" si="15">SUM(F17:F23)</f>
        <v>1400000</v>
      </c>
      <c r="G24" s="97">
        <f t="shared" si="15"/>
        <v>1400000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1638000</v>
      </c>
      <c r="C32" s="92"/>
      <c r="D32" s="92"/>
      <c r="E32" s="92">
        <f>$B32      +$C32      +$D32</f>
        <v>1638000</v>
      </c>
      <c r="F32" s="93">
        <v>1638000</v>
      </c>
      <c r="G32" s="94">
        <v>1638000</v>
      </c>
      <c r="H32" s="93">
        <v>408000</v>
      </c>
      <c r="I32" s="94">
        <v>1311858</v>
      </c>
      <c r="J32" s="93">
        <v>449000</v>
      </c>
      <c r="K32" s="94">
        <v>-2039782</v>
      </c>
      <c r="L32" s="93">
        <v>447000</v>
      </c>
      <c r="M32" s="94">
        <v>1299806</v>
      </c>
      <c r="N32" s="93">
        <v>334000</v>
      </c>
      <c r="O32" s="94">
        <v>1066118</v>
      </c>
      <c r="P32" s="93">
        <f>$H32      +$J32      +$L32      +$N32</f>
        <v>1638000</v>
      </c>
      <c r="Q32" s="94">
        <f>$I32      +$K32      +$M32      +$O32</f>
        <v>1638000</v>
      </c>
      <c r="R32" s="48">
        <f>IF(($L32      =0),0,((($N32      -$L32      )/$L32      )*100))</f>
        <v>-25.279642058165546</v>
      </c>
      <c r="S32" s="49">
        <f>IF(($M32      =0),0,((($O32      -$M32      )/$M32      )*100))</f>
        <v>-17.978682972689771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1638000</v>
      </c>
      <c r="C33" s="95">
        <f>C32</f>
        <v>0</v>
      </c>
      <c r="D33" s="95"/>
      <c r="E33" s="95">
        <f>$B33      +$C33      +$D33</f>
        <v>1638000</v>
      </c>
      <c r="F33" s="96">
        <f t="shared" ref="F33:O33" si="17">F32</f>
        <v>1638000</v>
      </c>
      <c r="G33" s="97">
        <f t="shared" si="17"/>
        <v>1638000</v>
      </c>
      <c r="H33" s="96">
        <f t="shared" si="17"/>
        <v>408000</v>
      </c>
      <c r="I33" s="97">
        <f t="shared" si="17"/>
        <v>1311858</v>
      </c>
      <c r="J33" s="96">
        <f t="shared" si="17"/>
        <v>449000</v>
      </c>
      <c r="K33" s="97">
        <f t="shared" si="17"/>
        <v>-2039782</v>
      </c>
      <c r="L33" s="96">
        <f t="shared" si="17"/>
        <v>447000</v>
      </c>
      <c r="M33" s="97">
        <f t="shared" si="17"/>
        <v>1299806</v>
      </c>
      <c r="N33" s="96">
        <f t="shared" si="17"/>
        <v>334000</v>
      </c>
      <c r="O33" s="97">
        <f t="shared" si="17"/>
        <v>1066118</v>
      </c>
      <c r="P33" s="96">
        <f>$H33      +$J33      +$L33      +$N33</f>
        <v>1638000</v>
      </c>
      <c r="Q33" s="97">
        <f>$I33      +$K33      +$M33      +$O33</f>
        <v>1638000</v>
      </c>
      <c r="R33" s="52">
        <f>IF(($L33      =0),0,((($N33      -$L33      )/$L33      )*100))</f>
        <v>-25.279642058165546</v>
      </c>
      <c r="S33" s="53">
        <f>IF(($M33      =0),0,((($O33      -$M33      )/$M33      )*100))</f>
        <v>-17.978682972689771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21305000</v>
      </c>
      <c r="C35" s="92">
        <v>-3300000</v>
      </c>
      <c r="D35" s="92"/>
      <c r="E35" s="92">
        <f t="shared" ref="E35:E40" si="18">$B35      +$C35      +$D35</f>
        <v>18005000</v>
      </c>
      <c r="F35" s="93">
        <v>18005000</v>
      </c>
      <c r="G35" s="94">
        <v>18005000</v>
      </c>
      <c r="H35" s="93">
        <v>3632000</v>
      </c>
      <c r="I35" s="94">
        <v>2240901</v>
      </c>
      <c r="J35" s="93">
        <v>6564000</v>
      </c>
      <c r="K35" s="94">
        <v>4407014</v>
      </c>
      <c r="L35" s="93">
        <v>1628000</v>
      </c>
      <c r="M35" s="94">
        <v>10523942</v>
      </c>
      <c r="N35" s="93">
        <v>823000</v>
      </c>
      <c r="O35" s="94">
        <v>833144</v>
      </c>
      <c r="P35" s="93">
        <f t="shared" ref="P35:P40" si="19">$H35      +$J35      +$L35      +$N35</f>
        <v>12647000</v>
      </c>
      <c r="Q35" s="94">
        <f t="shared" ref="Q35:Q40" si="20">$I35      +$K35      +$M35      +$O35</f>
        <v>18005001</v>
      </c>
      <c r="R35" s="48">
        <f t="shared" ref="R35:R40" si="21">IF(($L35      =0),0,((($N35      -$L35      )/$L35      )*100))</f>
        <v>-49.447174447174447</v>
      </c>
      <c r="S35" s="49">
        <f t="shared" ref="S35:S40" si="22">IF(($M35      =0),0,((($O35      -$M35      )/$M35      )*100))</f>
        <v>-92.083346715517806</v>
      </c>
      <c r="T35" s="48">
        <f t="shared" ref="T35:T39" si="23">IF(($E35      =0),0,(($P35      /$E35      )*100))</f>
        <v>70.241599555678974</v>
      </c>
      <c r="U35" s="50">
        <f t="shared" ref="U35:U39" si="24">IF(($E35      =0),0,(($Q35      /$E35      )*100))</f>
        <v>100.00000555401279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2382000</v>
      </c>
      <c r="C36" s="92">
        <v>-2382000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23687000</v>
      </c>
      <c r="C40" s="95">
        <f>SUM(C35:C39)</f>
        <v>-5682000</v>
      </c>
      <c r="D40" s="95"/>
      <c r="E40" s="95">
        <f t="shared" si="18"/>
        <v>18005000</v>
      </c>
      <c r="F40" s="96">
        <f t="shared" ref="F40:O40" si="25">SUM(F35:F39)</f>
        <v>18005000</v>
      </c>
      <c r="G40" s="97">
        <f t="shared" si="25"/>
        <v>18005000</v>
      </c>
      <c r="H40" s="96">
        <f t="shared" si="25"/>
        <v>3632000</v>
      </c>
      <c r="I40" s="97">
        <f t="shared" si="25"/>
        <v>2240901</v>
      </c>
      <c r="J40" s="96">
        <f t="shared" si="25"/>
        <v>6564000</v>
      </c>
      <c r="K40" s="97">
        <f t="shared" si="25"/>
        <v>4407014</v>
      </c>
      <c r="L40" s="96">
        <f t="shared" si="25"/>
        <v>1628000</v>
      </c>
      <c r="M40" s="97">
        <f t="shared" si="25"/>
        <v>10523942</v>
      </c>
      <c r="N40" s="96">
        <f t="shared" si="25"/>
        <v>823000</v>
      </c>
      <c r="O40" s="97">
        <f t="shared" si="25"/>
        <v>833144</v>
      </c>
      <c r="P40" s="96">
        <f t="shared" si="19"/>
        <v>12647000</v>
      </c>
      <c r="Q40" s="97">
        <f t="shared" si="20"/>
        <v>18005001</v>
      </c>
      <c r="R40" s="52">
        <f t="shared" si="21"/>
        <v>-49.447174447174447</v>
      </c>
      <c r="S40" s="53">
        <f t="shared" si="22"/>
        <v>-92.083346715517806</v>
      </c>
      <c r="T40" s="52">
        <f>IF((+$E35+$E38) =0,0,(P40   /(+$E35+$E38) )*100)</f>
        <v>70.241599555678974</v>
      </c>
      <c r="U40" s="54">
        <f>IF((+$E35+$E38) =0,0,(Q40   /(+$E35+$E38) )*100)</f>
        <v>100.00000555401279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28325000</v>
      </c>
      <c r="C67" s="104">
        <f>SUM(C9:C14,C17:C23,C26:C29,C32,C35:C39,C42:C52,C55:C58,C61:C65)</f>
        <v>-4282000</v>
      </c>
      <c r="D67" s="104"/>
      <c r="E67" s="104">
        <f t="shared" si="35"/>
        <v>24043000</v>
      </c>
      <c r="F67" s="105">
        <f t="shared" ref="F67:O67" si="43">SUM(F9:F14,F17:F23,F26:F29,F32,F35:F39,F42:F52,F55:F58,F61:F65)</f>
        <v>24043000</v>
      </c>
      <c r="G67" s="106">
        <f t="shared" si="43"/>
        <v>24043000</v>
      </c>
      <c r="H67" s="105">
        <f t="shared" si="43"/>
        <v>4138000</v>
      </c>
      <c r="I67" s="106">
        <f t="shared" si="43"/>
        <v>5399555</v>
      </c>
      <c r="J67" s="105">
        <f t="shared" si="43"/>
        <v>7520000</v>
      </c>
      <c r="K67" s="106">
        <f t="shared" si="43"/>
        <v>2877588</v>
      </c>
      <c r="L67" s="105">
        <f t="shared" si="43"/>
        <v>2257000</v>
      </c>
      <c r="M67" s="106">
        <f t="shared" si="43"/>
        <v>12005284</v>
      </c>
      <c r="N67" s="105">
        <f t="shared" si="43"/>
        <v>1567000</v>
      </c>
      <c r="O67" s="106">
        <f t="shared" si="43"/>
        <v>2360575</v>
      </c>
      <c r="P67" s="105">
        <f t="shared" si="36"/>
        <v>15482000</v>
      </c>
      <c r="Q67" s="106">
        <f t="shared" si="37"/>
        <v>22643002</v>
      </c>
      <c r="R67" s="61">
        <f t="shared" si="38"/>
        <v>-30.571555161719093</v>
      </c>
      <c r="S67" s="62">
        <f t="shared" si="39"/>
        <v>-80.337199852998069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64.392962608659488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94.177107682069632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20774000</v>
      </c>
      <c r="C69" s="92">
        <v>-1389000</v>
      </c>
      <c r="D69" s="92"/>
      <c r="E69" s="92">
        <f>$B69      +$C69      +$D69</f>
        <v>19385000</v>
      </c>
      <c r="F69" s="93">
        <v>19385000</v>
      </c>
      <c r="G69" s="94">
        <v>19385000</v>
      </c>
      <c r="H69" s="93">
        <v>4143000</v>
      </c>
      <c r="I69" s="94">
        <v>3620596</v>
      </c>
      <c r="J69" s="93">
        <v>8646000</v>
      </c>
      <c r="K69" s="94">
        <v>10629413</v>
      </c>
      <c r="L69" s="93">
        <v>5018000</v>
      </c>
      <c r="M69" s="94">
        <v>2731432</v>
      </c>
      <c r="N69" s="93">
        <v>1578000</v>
      </c>
      <c r="O69" s="94">
        <v>2403557</v>
      </c>
      <c r="P69" s="93">
        <f>$H69      +$J69      +$L69      +$N69</f>
        <v>19385000</v>
      </c>
      <c r="Q69" s="94">
        <f>$I69      +$K69      +$M69      +$O69</f>
        <v>19384998</v>
      </c>
      <c r="R69" s="48">
        <f>IF(($L69      =0),0,((($N69      -$L69      )/$L69      )*100))</f>
        <v>-68.553208449581504</v>
      </c>
      <c r="S69" s="49">
        <f>IF(($M69      =0),0,((($O69      -$M69      )/$M69      )*100))</f>
        <v>-12.003776773501958</v>
      </c>
      <c r="T69" s="48">
        <f>IF(($E69      =0),0,(($P69      /$E69      )*100))</f>
        <v>100</v>
      </c>
      <c r="U69" s="50">
        <f>IF(($E69      =0),0,(($Q69      /$E69      )*100))</f>
        <v>99.999989682744399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20774000</v>
      </c>
      <c r="C71" s="101">
        <f>SUM(C69:C70)</f>
        <v>-1389000</v>
      </c>
      <c r="D71" s="101"/>
      <c r="E71" s="101">
        <f>$B71      +$C71      +$D71</f>
        <v>19385000</v>
      </c>
      <c r="F71" s="102">
        <f t="shared" ref="F71:O71" si="44">SUM(F69:F70)</f>
        <v>19385000</v>
      </c>
      <c r="G71" s="103">
        <f t="shared" si="44"/>
        <v>19385000</v>
      </c>
      <c r="H71" s="102">
        <f t="shared" si="44"/>
        <v>4143000</v>
      </c>
      <c r="I71" s="103">
        <f t="shared" si="44"/>
        <v>3620596</v>
      </c>
      <c r="J71" s="102">
        <f t="shared" si="44"/>
        <v>8646000</v>
      </c>
      <c r="K71" s="103">
        <f t="shared" si="44"/>
        <v>10629413</v>
      </c>
      <c r="L71" s="102">
        <f t="shared" si="44"/>
        <v>5018000</v>
      </c>
      <c r="M71" s="103">
        <f t="shared" si="44"/>
        <v>2731432</v>
      </c>
      <c r="N71" s="102">
        <f t="shared" si="44"/>
        <v>1578000</v>
      </c>
      <c r="O71" s="103">
        <f t="shared" si="44"/>
        <v>2403557</v>
      </c>
      <c r="P71" s="102">
        <f>$H71      +$J71      +$L71      +$N71</f>
        <v>19385000</v>
      </c>
      <c r="Q71" s="103">
        <f>$I71      +$K71      +$M71      +$O71</f>
        <v>19384998</v>
      </c>
      <c r="R71" s="57">
        <f>IF(($L71      =0),0,((($N71      -$L71      )/$L71      )*100))</f>
        <v>-68.553208449581504</v>
      </c>
      <c r="S71" s="58">
        <f>IF(($M71      =0),0,((($O71      -$M71      )/$M71      )*100))</f>
        <v>-12.003776773501958</v>
      </c>
      <c r="T71" s="57">
        <f>IF(($E69      =0),0,(($P69      /$E69      )*100))</f>
        <v>100</v>
      </c>
      <c r="U71" s="59">
        <f>IF($E69   =0,0,($Q69   /$E69 )*100)</f>
        <v>99.999989682744399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20774000</v>
      </c>
      <c r="C72" s="104">
        <f>SUM(C69:C70)</f>
        <v>-1389000</v>
      </c>
      <c r="D72" s="104"/>
      <c r="E72" s="104">
        <f>$B72      +$C72      +$D72</f>
        <v>19385000</v>
      </c>
      <c r="F72" s="105">
        <f t="shared" ref="F72:O72" si="45">SUM(F69:F70)</f>
        <v>19385000</v>
      </c>
      <c r="G72" s="106">
        <f t="shared" si="45"/>
        <v>19385000</v>
      </c>
      <c r="H72" s="105">
        <f t="shared" si="45"/>
        <v>4143000</v>
      </c>
      <c r="I72" s="106">
        <f t="shared" si="45"/>
        <v>3620596</v>
      </c>
      <c r="J72" s="105">
        <f t="shared" si="45"/>
        <v>8646000</v>
      </c>
      <c r="K72" s="106">
        <f t="shared" si="45"/>
        <v>10629413</v>
      </c>
      <c r="L72" s="105">
        <f t="shared" si="45"/>
        <v>5018000</v>
      </c>
      <c r="M72" s="106">
        <f t="shared" si="45"/>
        <v>2731432</v>
      </c>
      <c r="N72" s="105">
        <f t="shared" si="45"/>
        <v>1578000</v>
      </c>
      <c r="O72" s="106">
        <f t="shared" si="45"/>
        <v>2403557</v>
      </c>
      <c r="P72" s="105">
        <f>$H72      +$J72      +$L72      +$N72</f>
        <v>19385000</v>
      </c>
      <c r="Q72" s="106">
        <f>$I72      +$K72      +$M72      +$O72</f>
        <v>19384998</v>
      </c>
      <c r="R72" s="61">
        <f>IF(($L72      =0),0,((($N72      -$L72      )/$L72      )*100))</f>
        <v>-68.553208449581504</v>
      </c>
      <c r="S72" s="62">
        <f>IF(($M72      =0),0,((($O72      -$M72      )/$M72      )*100))</f>
        <v>-12.003776773501958</v>
      </c>
      <c r="T72" s="61">
        <f>IF(($E69      =0),0,(($P69      /$E69      )*100))</f>
        <v>100</v>
      </c>
      <c r="U72" s="65">
        <f>IF($E69   =0,0,($Q69   /$E69 )*100)</f>
        <v>99.999989682744399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49099000</v>
      </c>
      <c r="C73" s="104">
        <f>SUM(C9:C14,C17:C23,C26:C29,C32,C35:C39,C42:C52,C55:C58,C61:C65,C69:C70)</f>
        <v>-5671000</v>
      </c>
      <c r="D73" s="104"/>
      <c r="E73" s="104">
        <f>$B73      +$C73      +$D73</f>
        <v>43428000</v>
      </c>
      <c r="F73" s="105">
        <f t="shared" ref="F73:O73" si="46">SUM(F9:F14,F17:F23,F26:F29,F32,F35:F39,F42:F52,F55:F58,F61:F65,F69:F70)</f>
        <v>43428000</v>
      </c>
      <c r="G73" s="106">
        <f t="shared" si="46"/>
        <v>43428000</v>
      </c>
      <c r="H73" s="105">
        <f t="shared" si="46"/>
        <v>8281000</v>
      </c>
      <c r="I73" s="106">
        <f t="shared" si="46"/>
        <v>9020151</v>
      </c>
      <c r="J73" s="105">
        <f t="shared" si="46"/>
        <v>16166000</v>
      </c>
      <c r="K73" s="106">
        <f t="shared" si="46"/>
        <v>13507001</v>
      </c>
      <c r="L73" s="105">
        <f t="shared" si="46"/>
        <v>7275000</v>
      </c>
      <c r="M73" s="106">
        <f t="shared" si="46"/>
        <v>14736716</v>
      </c>
      <c r="N73" s="105">
        <f t="shared" si="46"/>
        <v>3145000</v>
      </c>
      <c r="O73" s="106">
        <f t="shared" si="46"/>
        <v>4764132</v>
      </c>
      <c r="P73" s="105">
        <f>$H73      +$J73      +$L73      +$N73</f>
        <v>34867000</v>
      </c>
      <c r="Q73" s="106">
        <f>$I73      +$K73      +$M73      +$O73</f>
        <v>42028000</v>
      </c>
      <c r="R73" s="61">
        <f>IF(($L73      =0),0,((($N73      -$L73      )/$L73      )*100))</f>
        <v>-56.769759450171819</v>
      </c>
      <c r="S73" s="62">
        <f>IF(($M73      =0),0,((($O73      -$M73      )/$M73      )*100))</f>
        <v>-67.671684790559851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80.286911669890387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96.776273372018053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3IGhcZfnvh7MmEnakFLi7G9zmWoPjQuQrM/adGHa5tt2nEuIQQik4njUX/rUtxxBreOo5VNC0d9mx1e4O58nGQ==" saltValue="pZy0Si0Y47SBhtupYwlgT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667000</v>
      </c>
      <c r="I10" s="94">
        <v>667510</v>
      </c>
      <c r="J10" s="93">
        <v>153000</v>
      </c>
      <c r="K10" s="94">
        <v>151727</v>
      </c>
      <c r="L10" s="93">
        <v>268000</v>
      </c>
      <c r="M10" s="94">
        <v>266778</v>
      </c>
      <c r="N10" s="93">
        <v>392000</v>
      </c>
      <c r="O10" s="94">
        <v>863984</v>
      </c>
      <c r="P10" s="93">
        <f t="shared" ref="P10:P15" si="1">$H10      +$J10      +$L10      +$N10</f>
        <v>1480000</v>
      </c>
      <c r="Q10" s="94">
        <f t="shared" ref="Q10:Q15" si="2">$I10      +$K10      +$M10      +$O10</f>
        <v>1949999</v>
      </c>
      <c r="R10" s="48">
        <f t="shared" ref="R10:R15" si="3">IF(($L10      =0),0,((($N10      -$L10      )/$L10      )*100))</f>
        <v>46.268656716417908</v>
      </c>
      <c r="S10" s="49">
        <f t="shared" ref="S10:S15" si="4">IF(($M10      =0),0,((($O10      -$M10      )/$M10      )*100))</f>
        <v>223.85878895561103</v>
      </c>
      <c r="T10" s="48">
        <f t="shared" ref="T10:T14" si="5">IF(($E10      =0),0,(($P10      /$E10      )*100))</f>
        <v>75.897435897435898</v>
      </c>
      <c r="U10" s="50">
        <f t="shared" ref="U10:U14" si="6">IF(($E10      =0),0,(($Q10      /$E10      )*100))</f>
        <v>99.999948717948712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667000</v>
      </c>
      <c r="I15" s="97">
        <f t="shared" si="7"/>
        <v>667510</v>
      </c>
      <c r="J15" s="96">
        <f t="shared" si="7"/>
        <v>153000</v>
      </c>
      <c r="K15" s="97">
        <f t="shared" si="7"/>
        <v>151727</v>
      </c>
      <c r="L15" s="96">
        <f t="shared" si="7"/>
        <v>268000</v>
      </c>
      <c r="M15" s="97">
        <f t="shared" si="7"/>
        <v>266778</v>
      </c>
      <c r="N15" s="96">
        <f t="shared" si="7"/>
        <v>392000</v>
      </c>
      <c r="O15" s="97">
        <f t="shared" si="7"/>
        <v>863984</v>
      </c>
      <c r="P15" s="96">
        <f t="shared" si="1"/>
        <v>1480000</v>
      </c>
      <c r="Q15" s="97">
        <f t="shared" si="2"/>
        <v>1949999</v>
      </c>
      <c r="R15" s="52">
        <f t="shared" si="3"/>
        <v>46.268656716417908</v>
      </c>
      <c r="S15" s="53">
        <f t="shared" si="4"/>
        <v>223.85878895561103</v>
      </c>
      <c r="T15" s="52">
        <f>IF((SUM($E9:$E13))=0,0,(P15/(SUM($E9:$E13))*100))</f>
        <v>75.897435897435898</v>
      </c>
      <c r="U15" s="54">
        <f>IF((SUM($E9:$E13))=0,0,(Q15/(SUM($E9:$E13))*100))</f>
        <v>99.999948717948712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9400000</v>
      </c>
      <c r="D20" s="92"/>
      <c r="E20" s="92">
        <f t="shared" si="8"/>
        <v>9400000</v>
      </c>
      <c r="F20" s="93">
        <v>9400000</v>
      </c>
      <c r="G20" s="94">
        <v>9400000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9400000</v>
      </c>
      <c r="D24" s="95"/>
      <c r="E24" s="95">
        <f t="shared" si="8"/>
        <v>9400000</v>
      </c>
      <c r="F24" s="96">
        <f t="shared" ref="F24:O24" si="15">SUM(F17:F23)</f>
        <v>9400000</v>
      </c>
      <c r="G24" s="97">
        <f t="shared" si="15"/>
        <v>9400000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1401000</v>
      </c>
      <c r="C32" s="92">
        <v>200000</v>
      </c>
      <c r="D32" s="92"/>
      <c r="E32" s="92">
        <f>$B32      +$C32      +$D32</f>
        <v>1601000</v>
      </c>
      <c r="F32" s="93">
        <v>1601000</v>
      </c>
      <c r="G32" s="94">
        <v>1601000</v>
      </c>
      <c r="H32" s="93">
        <v>681000</v>
      </c>
      <c r="I32" s="94">
        <v>351000</v>
      </c>
      <c r="J32" s="93">
        <v>300000</v>
      </c>
      <c r="K32" s="94"/>
      <c r="L32" s="93">
        <v>200000</v>
      </c>
      <c r="M32" s="94">
        <v>1050000</v>
      </c>
      <c r="N32" s="93"/>
      <c r="O32" s="94">
        <v>200000</v>
      </c>
      <c r="P32" s="93">
        <f>$H32      +$J32      +$L32      +$N32</f>
        <v>1181000</v>
      </c>
      <c r="Q32" s="94">
        <f>$I32      +$K32      +$M32      +$O32</f>
        <v>1601000</v>
      </c>
      <c r="R32" s="48">
        <f>IF(($L32      =0),0,((($N32      -$L32      )/$L32      )*100))</f>
        <v>-100</v>
      </c>
      <c r="S32" s="49">
        <f>IF(($M32      =0),0,((($O32      -$M32      )/$M32      )*100))</f>
        <v>-80.952380952380949</v>
      </c>
      <c r="T32" s="48">
        <f>IF(($E32      =0),0,(($P32      /$E32      )*100))</f>
        <v>73.766396002498439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1401000</v>
      </c>
      <c r="C33" s="95">
        <f>C32</f>
        <v>200000</v>
      </c>
      <c r="D33" s="95"/>
      <c r="E33" s="95">
        <f>$B33      +$C33      +$D33</f>
        <v>1601000</v>
      </c>
      <c r="F33" s="96">
        <f t="shared" ref="F33:O33" si="17">F32</f>
        <v>1601000</v>
      </c>
      <c r="G33" s="97">
        <f t="shared" si="17"/>
        <v>1601000</v>
      </c>
      <c r="H33" s="96">
        <f t="shared" si="17"/>
        <v>681000</v>
      </c>
      <c r="I33" s="97">
        <f t="shared" si="17"/>
        <v>351000</v>
      </c>
      <c r="J33" s="96">
        <f t="shared" si="17"/>
        <v>300000</v>
      </c>
      <c r="K33" s="97">
        <f t="shared" si="17"/>
        <v>0</v>
      </c>
      <c r="L33" s="96">
        <f t="shared" si="17"/>
        <v>200000</v>
      </c>
      <c r="M33" s="97">
        <f t="shared" si="17"/>
        <v>1050000</v>
      </c>
      <c r="N33" s="96">
        <f t="shared" si="17"/>
        <v>0</v>
      </c>
      <c r="O33" s="97">
        <f t="shared" si="17"/>
        <v>200000</v>
      </c>
      <c r="P33" s="96">
        <f>$H33      +$J33      +$L33      +$N33</f>
        <v>1181000</v>
      </c>
      <c r="Q33" s="97">
        <f>$I33      +$K33      +$M33      +$O33</f>
        <v>1601000</v>
      </c>
      <c r="R33" s="52">
        <f>IF(($L33      =0),0,((($N33      -$L33      )/$L33      )*100))</f>
        <v>-100</v>
      </c>
      <c r="S33" s="53">
        <f>IF(($M33      =0),0,((($O33      -$M33      )/$M33      )*100))</f>
        <v>-80.952380952380949</v>
      </c>
      <c r="T33" s="52">
        <f>IF($E33   =0,0,($P33   /$E33   )*100)</f>
        <v>73.766396002498439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815000</v>
      </c>
      <c r="C35" s="92"/>
      <c r="D35" s="92"/>
      <c r="E35" s="92">
        <f t="shared" ref="E35:E40" si="18">$B35      +$C35      +$D35</f>
        <v>815000</v>
      </c>
      <c r="F35" s="93">
        <v>815000</v>
      </c>
      <c r="G35" s="94">
        <v>815000</v>
      </c>
      <c r="H35" s="93"/>
      <c r="I35" s="94"/>
      <c r="J35" s="93">
        <v>815000</v>
      </c>
      <c r="K35" s="94">
        <v>815000</v>
      </c>
      <c r="L35" s="93"/>
      <c r="M35" s="94"/>
      <c r="N35" s="93"/>
      <c r="O35" s="94"/>
      <c r="P35" s="93">
        <f t="shared" ref="P35:P40" si="19">$H35      +$J35      +$L35      +$N35</f>
        <v>815000</v>
      </c>
      <c r="Q35" s="94">
        <f t="shared" ref="Q35:Q40" si="20">$I35      +$K35      +$M35      +$O35</f>
        <v>815000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48110000</v>
      </c>
      <c r="C36" s="92">
        <v>-23259000</v>
      </c>
      <c r="D36" s="92"/>
      <c r="E36" s="92">
        <f t="shared" si="18"/>
        <v>24851000</v>
      </c>
      <c r="F36" s="93">
        <v>24851000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48925000</v>
      </c>
      <c r="C40" s="95">
        <f>SUM(C35:C39)</f>
        <v>-23259000</v>
      </c>
      <c r="D40" s="95"/>
      <c r="E40" s="95">
        <f t="shared" si="18"/>
        <v>25666000</v>
      </c>
      <c r="F40" s="96">
        <f t="shared" ref="F40:O40" si="25">SUM(F35:F39)</f>
        <v>25666000</v>
      </c>
      <c r="G40" s="97">
        <f t="shared" si="25"/>
        <v>815000</v>
      </c>
      <c r="H40" s="96">
        <f t="shared" si="25"/>
        <v>0</v>
      </c>
      <c r="I40" s="97">
        <f t="shared" si="25"/>
        <v>0</v>
      </c>
      <c r="J40" s="96">
        <f t="shared" si="25"/>
        <v>815000</v>
      </c>
      <c r="K40" s="97">
        <f t="shared" si="25"/>
        <v>815000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815000</v>
      </c>
      <c r="Q40" s="97">
        <f t="shared" si="20"/>
        <v>815000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100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52276000</v>
      </c>
      <c r="C67" s="104">
        <f>SUM(C9:C14,C17:C23,C26:C29,C32,C35:C39,C42:C52,C55:C58,C61:C65)</f>
        <v>-13659000</v>
      </c>
      <c r="D67" s="104"/>
      <c r="E67" s="104">
        <f t="shared" si="35"/>
        <v>38617000</v>
      </c>
      <c r="F67" s="105">
        <f t="shared" ref="F67:O67" si="43">SUM(F9:F14,F17:F23,F26:F29,F32,F35:F39,F42:F52,F55:F58,F61:F65)</f>
        <v>38617000</v>
      </c>
      <c r="G67" s="106">
        <f t="shared" si="43"/>
        <v>13766000</v>
      </c>
      <c r="H67" s="105">
        <f t="shared" si="43"/>
        <v>1348000</v>
      </c>
      <c r="I67" s="106">
        <f t="shared" si="43"/>
        <v>1018510</v>
      </c>
      <c r="J67" s="105">
        <f t="shared" si="43"/>
        <v>1268000</v>
      </c>
      <c r="K67" s="106">
        <f t="shared" si="43"/>
        <v>966727</v>
      </c>
      <c r="L67" s="105">
        <f t="shared" si="43"/>
        <v>468000</v>
      </c>
      <c r="M67" s="106">
        <f t="shared" si="43"/>
        <v>1316778</v>
      </c>
      <c r="N67" s="105">
        <f t="shared" si="43"/>
        <v>392000</v>
      </c>
      <c r="O67" s="106">
        <f t="shared" si="43"/>
        <v>1063984</v>
      </c>
      <c r="P67" s="105">
        <f t="shared" si="36"/>
        <v>3476000</v>
      </c>
      <c r="Q67" s="106">
        <f t="shared" si="37"/>
        <v>4365999</v>
      </c>
      <c r="R67" s="61">
        <f t="shared" si="38"/>
        <v>-16.239316239316238</v>
      </c>
      <c r="S67" s="62">
        <f t="shared" si="39"/>
        <v>-19.197920985921694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25.250617463315418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31.715814325148916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36046000</v>
      </c>
      <c r="C69" s="92">
        <v>1589000</v>
      </c>
      <c r="D69" s="92"/>
      <c r="E69" s="92">
        <f>$B69      +$C69      +$D69</f>
        <v>37635000</v>
      </c>
      <c r="F69" s="93">
        <v>37635000</v>
      </c>
      <c r="G69" s="94">
        <v>37635000</v>
      </c>
      <c r="H69" s="93">
        <v>13300000</v>
      </c>
      <c r="I69" s="94">
        <v>14047924</v>
      </c>
      <c r="J69" s="93">
        <v>13734000</v>
      </c>
      <c r="K69" s="94">
        <v>13469648</v>
      </c>
      <c r="L69" s="93">
        <v>844000</v>
      </c>
      <c r="M69" s="94">
        <v>2051933</v>
      </c>
      <c r="N69" s="93">
        <v>7607000</v>
      </c>
      <c r="O69" s="94">
        <v>8065495</v>
      </c>
      <c r="P69" s="93">
        <f>$H69      +$J69      +$L69      +$N69</f>
        <v>35485000</v>
      </c>
      <c r="Q69" s="94">
        <f>$I69      +$K69      +$M69      +$O69</f>
        <v>37635000</v>
      </c>
      <c r="R69" s="48">
        <f>IF(($L69      =0),0,((($N69      -$L69      )/$L69      )*100))</f>
        <v>801.30331753554515</v>
      </c>
      <c r="S69" s="49">
        <f>IF(($M69      =0),0,((($O69      -$M69      )/$M69      )*100))</f>
        <v>293.06814598722275</v>
      </c>
      <c r="T69" s="48">
        <f>IF(($E69      =0),0,(($P69      /$E69      )*100))</f>
        <v>94.28723262920154</v>
      </c>
      <c r="U69" s="50">
        <f>IF(($E69      =0),0,(($Q69      /$E69      )*100))</f>
        <v>100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36046000</v>
      </c>
      <c r="C71" s="101">
        <f>SUM(C69:C70)</f>
        <v>1589000</v>
      </c>
      <c r="D71" s="101"/>
      <c r="E71" s="101">
        <f>$B71      +$C71      +$D71</f>
        <v>37635000</v>
      </c>
      <c r="F71" s="102">
        <f t="shared" ref="F71:O71" si="44">SUM(F69:F70)</f>
        <v>37635000</v>
      </c>
      <c r="G71" s="103">
        <f t="shared" si="44"/>
        <v>37635000</v>
      </c>
      <c r="H71" s="102">
        <f t="shared" si="44"/>
        <v>13300000</v>
      </c>
      <c r="I71" s="103">
        <f t="shared" si="44"/>
        <v>14047924</v>
      </c>
      <c r="J71" s="102">
        <f t="shared" si="44"/>
        <v>13734000</v>
      </c>
      <c r="K71" s="103">
        <f t="shared" si="44"/>
        <v>13469648</v>
      </c>
      <c r="L71" s="102">
        <f t="shared" si="44"/>
        <v>844000</v>
      </c>
      <c r="M71" s="103">
        <f t="shared" si="44"/>
        <v>2051933</v>
      </c>
      <c r="N71" s="102">
        <f t="shared" si="44"/>
        <v>7607000</v>
      </c>
      <c r="O71" s="103">
        <f t="shared" si="44"/>
        <v>8065495</v>
      </c>
      <c r="P71" s="102">
        <f>$H71      +$J71      +$L71      +$N71</f>
        <v>35485000</v>
      </c>
      <c r="Q71" s="103">
        <f>$I71      +$K71      +$M71      +$O71</f>
        <v>37635000</v>
      </c>
      <c r="R71" s="57">
        <f>IF(($L71      =0),0,((($N71      -$L71      )/$L71      )*100))</f>
        <v>801.30331753554515</v>
      </c>
      <c r="S71" s="58">
        <f>IF(($M71      =0),0,((($O71      -$M71      )/$M71      )*100))</f>
        <v>293.06814598722275</v>
      </c>
      <c r="T71" s="57">
        <f>IF(($E69      =0),0,(($P69      /$E69      )*100))</f>
        <v>94.28723262920154</v>
      </c>
      <c r="U71" s="59">
        <f>IF($E69   =0,0,($Q69   /$E69 )*100)</f>
        <v>100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36046000</v>
      </c>
      <c r="C72" s="104">
        <f>SUM(C69:C70)</f>
        <v>1589000</v>
      </c>
      <c r="D72" s="104"/>
      <c r="E72" s="104">
        <f>$B72      +$C72      +$D72</f>
        <v>37635000</v>
      </c>
      <c r="F72" s="105">
        <f t="shared" ref="F72:O72" si="45">SUM(F69:F70)</f>
        <v>37635000</v>
      </c>
      <c r="G72" s="106">
        <f t="shared" si="45"/>
        <v>37635000</v>
      </c>
      <c r="H72" s="105">
        <f t="shared" si="45"/>
        <v>13300000</v>
      </c>
      <c r="I72" s="106">
        <f t="shared" si="45"/>
        <v>14047924</v>
      </c>
      <c r="J72" s="105">
        <f t="shared" si="45"/>
        <v>13734000</v>
      </c>
      <c r="K72" s="106">
        <f t="shared" si="45"/>
        <v>13469648</v>
      </c>
      <c r="L72" s="105">
        <f t="shared" si="45"/>
        <v>844000</v>
      </c>
      <c r="M72" s="106">
        <f t="shared" si="45"/>
        <v>2051933</v>
      </c>
      <c r="N72" s="105">
        <f t="shared" si="45"/>
        <v>7607000</v>
      </c>
      <c r="O72" s="106">
        <f t="shared" si="45"/>
        <v>8065495</v>
      </c>
      <c r="P72" s="105">
        <f>$H72      +$J72      +$L72      +$N72</f>
        <v>35485000</v>
      </c>
      <c r="Q72" s="106">
        <f>$I72      +$K72      +$M72      +$O72</f>
        <v>37635000</v>
      </c>
      <c r="R72" s="61">
        <f>IF(($L72      =0),0,((($N72      -$L72      )/$L72      )*100))</f>
        <v>801.30331753554515</v>
      </c>
      <c r="S72" s="62">
        <f>IF(($M72      =0),0,((($O72      -$M72      )/$M72      )*100))</f>
        <v>293.06814598722275</v>
      </c>
      <c r="T72" s="61">
        <f>IF(($E69      =0),0,(($P69      /$E69      )*100))</f>
        <v>94.28723262920154</v>
      </c>
      <c r="U72" s="65">
        <f>IF($E69   =0,0,($Q69   /$E69 )*100)</f>
        <v>100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88322000</v>
      </c>
      <c r="C73" s="104">
        <f>SUM(C9:C14,C17:C23,C26:C29,C32,C35:C39,C42:C52,C55:C58,C61:C65,C69:C70)</f>
        <v>-12070000</v>
      </c>
      <c r="D73" s="104"/>
      <c r="E73" s="104">
        <f>$B73      +$C73      +$D73</f>
        <v>76252000</v>
      </c>
      <c r="F73" s="105">
        <f t="shared" ref="F73:O73" si="46">SUM(F9:F14,F17:F23,F26:F29,F32,F35:F39,F42:F52,F55:F58,F61:F65,F69:F70)</f>
        <v>76252000</v>
      </c>
      <c r="G73" s="106">
        <f t="shared" si="46"/>
        <v>51401000</v>
      </c>
      <c r="H73" s="105">
        <f t="shared" si="46"/>
        <v>14648000</v>
      </c>
      <c r="I73" s="106">
        <f t="shared" si="46"/>
        <v>15066434</v>
      </c>
      <c r="J73" s="105">
        <f t="shared" si="46"/>
        <v>15002000</v>
      </c>
      <c r="K73" s="106">
        <f t="shared" si="46"/>
        <v>14436375</v>
      </c>
      <c r="L73" s="105">
        <f t="shared" si="46"/>
        <v>1312000</v>
      </c>
      <c r="M73" s="106">
        <f t="shared" si="46"/>
        <v>3368711</v>
      </c>
      <c r="N73" s="105">
        <f t="shared" si="46"/>
        <v>7999000</v>
      </c>
      <c r="O73" s="106">
        <f t="shared" si="46"/>
        <v>9129479</v>
      </c>
      <c r="P73" s="105">
        <f>$H73      +$J73      +$L73      +$N73</f>
        <v>38961000</v>
      </c>
      <c r="Q73" s="106">
        <f>$I73      +$K73      +$M73      +$O73</f>
        <v>42000999</v>
      </c>
      <c r="R73" s="61">
        <f>IF(($L73      =0),0,((($N73      -$L73      )/$L73      )*100))</f>
        <v>509.67987804878049</v>
      </c>
      <c r="S73" s="62">
        <f>IF(($M73      =0),0,((($O73      -$M73      )/$M73      )*100))</f>
        <v>171.00807994511848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75.798136223030681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81.712416100854071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L203R/9VA6LsPdnRVQHnwbqqsWNYZ/Rrm4VAhPJ7YRcBGl2Nw1TDfePZEfg7SLbjpNpeQPdNvVnG9tkRsGYXwQ==" saltValue="5c4mQSEEmTEosEGfNBh7E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2193000</v>
      </c>
      <c r="I10" s="94">
        <v>2191758</v>
      </c>
      <c r="J10" s="93">
        <v>490000</v>
      </c>
      <c r="K10" s="94">
        <v>489304</v>
      </c>
      <c r="L10" s="93">
        <v>223000</v>
      </c>
      <c r="M10" s="94">
        <v>223136</v>
      </c>
      <c r="N10" s="93">
        <v>94000</v>
      </c>
      <c r="O10" s="94">
        <v>95800</v>
      </c>
      <c r="P10" s="93">
        <f t="shared" ref="P10:P15" si="1">$H10      +$J10      +$L10      +$N10</f>
        <v>3000000</v>
      </c>
      <c r="Q10" s="94">
        <f t="shared" ref="Q10:Q15" si="2">$I10      +$K10      +$M10      +$O10</f>
        <v>2999998</v>
      </c>
      <c r="R10" s="48">
        <f t="shared" ref="R10:R15" si="3">IF(($L10      =0),0,((($N10      -$L10      )/$L10      )*100))</f>
        <v>-57.847533632286996</v>
      </c>
      <c r="S10" s="49">
        <f t="shared" ref="S10:S15" si="4">IF(($M10      =0),0,((($O10      -$M10      )/$M10      )*100))</f>
        <v>-57.066542377742721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99.999933333333331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2193000</v>
      </c>
      <c r="I15" s="97">
        <f t="shared" si="7"/>
        <v>2191758</v>
      </c>
      <c r="J15" s="96">
        <f t="shared" si="7"/>
        <v>490000</v>
      </c>
      <c r="K15" s="97">
        <f t="shared" si="7"/>
        <v>489304</v>
      </c>
      <c r="L15" s="96">
        <f t="shared" si="7"/>
        <v>223000</v>
      </c>
      <c r="M15" s="97">
        <f t="shared" si="7"/>
        <v>223136</v>
      </c>
      <c r="N15" s="96">
        <f t="shared" si="7"/>
        <v>94000</v>
      </c>
      <c r="O15" s="97">
        <f t="shared" si="7"/>
        <v>95800</v>
      </c>
      <c r="P15" s="96">
        <f t="shared" si="1"/>
        <v>3000000</v>
      </c>
      <c r="Q15" s="97">
        <f t="shared" si="2"/>
        <v>2999998</v>
      </c>
      <c r="R15" s="52">
        <f t="shared" si="3"/>
        <v>-57.847533632286996</v>
      </c>
      <c r="S15" s="53">
        <f t="shared" si="4"/>
        <v>-57.066542377742721</v>
      </c>
      <c r="T15" s="52">
        <f>IF((SUM($E9:$E13))=0,0,(P15/(SUM($E9:$E13))*100))</f>
        <v>100</v>
      </c>
      <c r="U15" s="54">
        <f>IF((SUM($E9:$E13))=0,0,(Q15/(SUM($E9:$E13))*100))</f>
        <v>99.999933333333331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2297000</v>
      </c>
      <c r="C32" s="92">
        <v>-128000</v>
      </c>
      <c r="D32" s="92"/>
      <c r="E32" s="92">
        <f>$B32      +$C32      +$D32</f>
        <v>2169000</v>
      </c>
      <c r="F32" s="93">
        <v>2169000</v>
      </c>
      <c r="G32" s="94">
        <v>2169000</v>
      </c>
      <c r="H32" s="93">
        <v>598000</v>
      </c>
      <c r="I32" s="94">
        <v>791428</v>
      </c>
      <c r="J32" s="93">
        <v>610000</v>
      </c>
      <c r="K32" s="94">
        <v>416180</v>
      </c>
      <c r="L32" s="93">
        <v>782000</v>
      </c>
      <c r="M32" s="94">
        <v>782820</v>
      </c>
      <c r="N32" s="93">
        <v>179000</v>
      </c>
      <c r="O32" s="94">
        <v>178570</v>
      </c>
      <c r="P32" s="93">
        <f>$H32      +$J32      +$L32      +$N32</f>
        <v>2169000</v>
      </c>
      <c r="Q32" s="94">
        <f>$I32      +$K32      +$M32      +$O32</f>
        <v>2168998</v>
      </c>
      <c r="R32" s="48">
        <f>IF(($L32      =0),0,((($N32      -$L32      )/$L32      )*100))</f>
        <v>-77.109974424552433</v>
      </c>
      <c r="S32" s="49">
        <f>IF(($M32      =0),0,((($O32      -$M32      )/$M32      )*100))</f>
        <v>-77.188881224291663</v>
      </c>
      <c r="T32" s="48">
        <f>IF(($E32      =0),0,(($P32      /$E32      )*100))</f>
        <v>100</v>
      </c>
      <c r="U32" s="50">
        <f>IF(($E32      =0),0,(($Q32      /$E32      )*100))</f>
        <v>99.999907791609033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2297000</v>
      </c>
      <c r="C33" s="95">
        <f>C32</f>
        <v>-128000</v>
      </c>
      <c r="D33" s="95"/>
      <c r="E33" s="95">
        <f>$B33      +$C33      +$D33</f>
        <v>2169000</v>
      </c>
      <c r="F33" s="96">
        <f t="shared" ref="F33:O33" si="17">F32</f>
        <v>2169000</v>
      </c>
      <c r="G33" s="97">
        <f t="shared" si="17"/>
        <v>2169000</v>
      </c>
      <c r="H33" s="96">
        <f t="shared" si="17"/>
        <v>598000</v>
      </c>
      <c r="I33" s="97">
        <f t="shared" si="17"/>
        <v>791428</v>
      </c>
      <c r="J33" s="96">
        <f t="shared" si="17"/>
        <v>610000</v>
      </c>
      <c r="K33" s="97">
        <f t="shared" si="17"/>
        <v>416180</v>
      </c>
      <c r="L33" s="96">
        <f t="shared" si="17"/>
        <v>782000</v>
      </c>
      <c r="M33" s="97">
        <f t="shared" si="17"/>
        <v>782820</v>
      </c>
      <c r="N33" s="96">
        <f t="shared" si="17"/>
        <v>179000</v>
      </c>
      <c r="O33" s="97">
        <f t="shared" si="17"/>
        <v>178570</v>
      </c>
      <c r="P33" s="96">
        <f>$H33      +$J33      +$L33      +$N33</f>
        <v>2169000</v>
      </c>
      <c r="Q33" s="97">
        <f>$I33      +$K33      +$M33      +$O33</f>
        <v>2168998</v>
      </c>
      <c r="R33" s="52">
        <f>IF(($L33      =0),0,((($N33      -$L33      )/$L33      )*100))</f>
        <v>-77.109974424552433</v>
      </c>
      <c r="S33" s="53">
        <f>IF(($M33      =0),0,((($O33      -$M33      )/$M33      )*100))</f>
        <v>-77.188881224291663</v>
      </c>
      <c r="T33" s="52">
        <f>IF($E33   =0,0,($P33   /$E33   )*100)</f>
        <v>100</v>
      </c>
      <c r="U33" s="54">
        <f>IF($E33   =0,0,($Q33   /$E33   )*100)</f>
        <v>99.999907791609033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15600000</v>
      </c>
      <c r="C35" s="92">
        <v>-12360000</v>
      </c>
      <c r="D35" s="92"/>
      <c r="E35" s="92">
        <f t="shared" ref="E35:E40" si="18">$B35      +$C35      +$D35</f>
        <v>3240000</v>
      </c>
      <c r="F35" s="93">
        <v>3240000</v>
      </c>
      <c r="G35" s="94">
        <v>3240000</v>
      </c>
      <c r="H35" s="93"/>
      <c r="I35" s="94">
        <v>3136880</v>
      </c>
      <c r="J35" s="93"/>
      <c r="K35" s="94">
        <v>125145</v>
      </c>
      <c r="L35" s="93"/>
      <c r="M35" s="94">
        <v>-1690830</v>
      </c>
      <c r="N35" s="93">
        <v>3240000</v>
      </c>
      <c r="O35" s="94">
        <v>1668806</v>
      </c>
      <c r="P35" s="93">
        <f t="shared" ref="P35:P40" si="19">$H35      +$J35      +$L35      +$N35</f>
        <v>3240000</v>
      </c>
      <c r="Q35" s="94">
        <f t="shared" ref="Q35:Q40" si="20">$I35      +$K35      +$M35      +$O35</f>
        <v>3240001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-198.69744445035872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100.00003086419753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6894000</v>
      </c>
      <c r="C36" s="92">
        <v>7595000</v>
      </c>
      <c r="D36" s="92"/>
      <c r="E36" s="92">
        <f t="shared" si="18"/>
        <v>14489000</v>
      </c>
      <c r="F36" s="93">
        <v>14489000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22494000</v>
      </c>
      <c r="C40" s="95">
        <f>SUM(C35:C39)</f>
        <v>-4765000</v>
      </c>
      <c r="D40" s="95"/>
      <c r="E40" s="95">
        <f t="shared" si="18"/>
        <v>17729000</v>
      </c>
      <c r="F40" s="96">
        <f t="shared" ref="F40:O40" si="25">SUM(F35:F39)</f>
        <v>17729000</v>
      </c>
      <c r="G40" s="97">
        <f t="shared" si="25"/>
        <v>3240000</v>
      </c>
      <c r="H40" s="96">
        <f t="shared" si="25"/>
        <v>0</v>
      </c>
      <c r="I40" s="97">
        <f t="shared" si="25"/>
        <v>3136880</v>
      </c>
      <c r="J40" s="96">
        <f t="shared" si="25"/>
        <v>0</v>
      </c>
      <c r="K40" s="97">
        <f t="shared" si="25"/>
        <v>125145</v>
      </c>
      <c r="L40" s="96">
        <f t="shared" si="25"/>
        <v>0</v>
      </c>
      <c r="M40" s="97">
        <f t="shared" si="25"/>
        <v>-1690830</v>
      </c>
      <c r="N40" s="96">
        <f t="shared" si="25"/>
        <v>3240000</v>
      </c>
      <c r="O40" s="97">
        <f t="shared" si="25"/>
        <v>1668806</v>
      </c>
      <c r="P40" s="96">
        <f t="shared" si="19"/>
        <v>3240000</v>
      </c>
      <c r="Q40" s="97">
        <f t="shared" si="20"/>
        <v>3240001</v>
      </c>
      <c r="R40" s="52">
        <f t="shared" si="21"/>
        <v>0</v>
      </c>
      <c r="S40" s="53">
        <f t="shared" si="22"/>
        <v>-198.69744445035872</v>
      </c>
      <c r="T40" s="52">
        <f>IF((+$E35+$E38) =0,0,(P40   /(+$E35+$E38) )*100)</f>
        <v>100</v>
      </c>
      <c r="U40" s="54">
        <f>IF((+$E35+$E38) =0,0,(Q40   /(+$E35+$E38) )*100)</f>
        <v>100.00003086419753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27791000</v>
      </c>
      <c r="C67" s="104">
        <f>SUM(C9:C14,C17:C23,C26:C29,C32,C35:C39,C42:C52,C55:C58,C61:C65)</f>
        <v>-4893000</v>
      </c>
      <c r="D67" s="104"/>
      <c r="E67" s="104">
        <f t="shared" si="35"/>
        <v>22898000</v>
      </c>
      <c r="F67" s="105">
        <f t="shared" ref="F67:O67" si="43">SUM(F9:F14,F17:F23,F26:F29,F32,F35:F39,F42:F52,F55:F58,F61:F65)</f>
        <v>22898000</v>
      </c>
      <c r="G67" s="106">
        <f t="shared" si="43"/>
        <v>8409000</v>
      </c>
      <c r="H67" s="105">
        <f t="shared" si="43"/>
        <v>2791000</v>
      </c>
      <c r="I67" s="106">
        <f t="shared" si="43"/>
        <v>6120066</v>
      </c>
      <c r="J67" s="105">
        <f t="shared" si="43"/>
        <v>1100000</v>
      </c>
      <c r="K67" s="106">
        <f t="shared" si="43"/>
        <v>1030629</v>
      </c>
      <c r="L67" s="105">
        <f t="shared" si="43"/>
        <v>1005000</v>
      </c>
      <c r="M67" s="106">
        <f t="shared" si="43"/>
        <v>-684874</v>
      </c>
      <c r="N67" s="105">
        <f t="shared" si="43"/>
        <v>3513000</v>
      </c>
      <c r="O67" s="106">
        <f t="shared" si="43"/>
        <v>1943176</v>
      </c>
      <c r="P67" s="105">
        <f t="shared" si="36"/>
        <v>8409000</v>
      </c>
      <c r="Q67" s="106">
        <f t="shared" si="37"/>
        <v>8408997</v>
      </c>
      <c r="R67" s="61">
        <f t="shared" si="38"/>
        <v>249.55223880597015</v>
      </c>
      <c r="S67" s="62">
        <f t="shared" si="39"/>
        <v>-383.72751776239136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99.999964323938642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33173000</v>
      </c>
      <c r="C69" s="92">
        <v>-2219000</v>
      </c>
      <c r="D69" s="92"/>
      <c r="E69" s="92">
        <f>$B69      +$C69      +$D69</f>
        <v>30954000</v>
      </c>
      <c r="F69" s="93">
        <v>30954000</v>
      </c>
      <c r="G69" s="94">
        <v>30954000</v>
      </c>
      <c r="H69" s="93"/>
      <c r="I69" s="94">
        <v>5055721</v>
      </c>
      <c r="J69" s="93">
        <v>8309000</v>
      </c>
      <c r="K69" s="94">
        <v>4250440</v>
      </c>
      <c r="L69" s="93">
        <v>10066000</v>
      </c>
      <c r="M69" s="94">
        <v>13097573</v>
      </c>
      <c r="N69" s="93">
        <v>12579000</v>
      </c>
      <c r="O69" s="94">
        <v>8550266</v>
      </c>
      <c r="P69" s="93">
        <f>$H69      +$J69      +$L69      +$N69</f>
        <v>30954000</v>
      </c>
      <c r="Q69" s="94">
        <f>$I69      +$K69      +$M69      +$O69</f>
        <v>30954000</v>
      </c>
      <c r="R69" s="48">
        <f>IF(($L69      =0),0,((($N69      -$L69      )/$L69      )*100))</f>
        <v>24.965229485396385</v>
      </c>
      <c r="S69" s="49">
        <f>IF(($M69      =0),0,((($O69      -$M69      )/$M69      )*100))</f>
        <v>-34.718699410951935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33173000</v>
      </c>
      <c r="C71" s="101">
        <f>SUM(C69:C70)</f>
        <v>-2219000</v>
      </c>
      <c r="D71" s="101"/>
      <c r="E71" s="101">
        <f>$B71      +$C71      +$D71</f>
        <v>30954000</v>
      </c>
      <c r="F71" s="102">
        <f t="shared" ref="F71:O71" si="44">SUM(F69:F70)</f>
        <v>30954000</v>
      </c>
      <c r="G71" s="103">
        <f t="shared" si="44"/>
        <v>30954000</v>
      </c>
      <c r="H71" s="102">
        <f t="shared" si="44"/>
        <v>0</v>
      </c>
      <c r="I71" s="103">
        <f t="shared" si="44"/>
        <v>5055721</v>
      </c>
      <c r="J71" s="102">
        <f t="shared" si="44"/>
        <v>8309000</v>
      </c>
      <c r="K71" s="103">
        <f t="shared" si="44"/>
        <v>4250440</v>
      </c>
      <c r="L71" s="102">
        <f t="shared" si="44"/>
        <v>10066000</v>
      </c>
      <c r="M71" s="103">
        <f t="shared" si="44"/>
        <v>13097573</v>
      </c>
      <c r="N71" s="102">
        <f t="shared" si="44"/>
        <v>12579000</v>
      </c>
      <c r="O71" s="103">
        <f t="shared" si="44"/>
        <v>8550266</v>
      </c>
      <c r="P71" s="102">
        <f>$H71      +$J71      +$L71      +$N71</f>
        <v>30954000</v>
      </c>
      <c r="Q71" s="103">
        <f>$I71      +$K71      +$M71      +$O71</f>
        <v>30954000</v>
      </c>
      <c r="R71" s="57">
        <f>IF(($L71      =0),0,((($N71      -$L71      )/$L71      )*100))</f>
        <v>24.965229485396385</v>
      </c>
      <c r="S71" s="58">
        <f>IF(($M71      =0),0,((($O71      -$M71      )/$M71      )*100))</f>
        <v>-34.718699410951935</v>
      </c>
      <c r="T71" s="57">
        <f>IF(($E69      =0),0,(($P69      /$E69      )*100))</f>
        <v>100</v>
      </c>
      <c r="U71" s="59">
        <f>IF($E69   =0,0,($Q69   /$E69 )*100)</f>
        <v>100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33173000</v>
      </c>
      <c r="C72" s="104">
        <f>SUM(C69:C70)</f>
        <v>-2219000</v>
      </c>
      <c r="D72" s="104"/>
      <c r="E72" s="104">
        <f>$B72      +$C72      +$D72</f>
        <v>30954000</v>
      </c>
      <c r="F72" s="105">
        <f t="shared" ref="F72:O72" si="45">SUM(F69:F70)</f>
        <v>30954000</v>
      </c>
      <c r="G72" s="106">
        <f t="shared" si="45"/>
        <v>30954000</v>
      </c>
      <c r="H72" s="105">
        <f t="shared" si="45"/>
        <v>0</v>
      </c>
      <c r="I72" s="106">
        <f t="shared" si="45"/>
        <v>5055721</v>
      </c>
      <c r="J72" s="105">
        <f t="shared" si="45"/>
        <v>8309000</v>
      </c>
      <c r="K72" s="106">
        <f t="shared" si="45"/>
        <v>4250440</v>
      </c>
      <c r="L72" s="105">
        <f t="shared" si="45"/>
        <v>10066000</v>
      </c>
      <c r="M72" s="106">
        <f t="shared" si="45"/>
        <v>13097573</v>
      </c>
      <c r="N72" s="105">
        <f t="shared" si="45"/>
        <v>12579000</v>
      </c>
      <c r="O72" s="106">
        <f t="shared" si="45"/>
        <v>8550266</v>
      </c>
      <c r="P72" s="105">
        <f>$H72      +$J72      +$L72      +$N72</f>
        <v>30954000</v>
      </c>
      <c r="Q72" s="106">
        <f>$I72      +$K72      +$M72      +$O72</f>
        <v>30954000</v>
      </c>
      <c r="R72" s="61">
        <f>IF(($L72      =0),0,((($N72      -$L72      )/$L72      )*100))</f>
        <v>24.965229485396385</v>
      </c>
      <c r="S72" s="62">
        <f>IF(($M72      =0),0,((($O72      -$M72      )/$M72      )*100))</f>
        <v>-34.718699410951935</v>
      </c>
      <c r="T72" s="61">
        <f>IF(($E69      =0),0,(($P69      /$E69      )*100))</f>
        <v>100</v>
      </c>
      <c r="U72" s="65">
        <f>IF($E69   =0,0,($Q69   /$E69 )*100)</f>
        <v>100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60964000</v>
      </c>
      <c r="C73" s="104">
        <f>SUM(C9:C14,C17:C23,C26:C29,C32,C35:C39,C42:C52,C55:C58,C61:C65,C69:C70)</f>
        <v>-7112000</v>
      </c>
      <c r="D73" s="104"/>
      <c r="E73" s="104">
        <f>$B73      +$C73      +$D73</f>
        <v>53852000</v>
      </c>
      <c r="F73" s="105">
        <f t="shared" ref="F73:O73" si="46">SUM(F9:F14,F17:F23,F26:F29,F32,F35:F39,F42:F52,F55:F58,F61:F65,F69:F70)</f>
        <v>53852000</v>
      </c>
      <c r="G73" s="106">
        <f t="shared" si="46"/>
        <v>39363000</v>
      </c>
      <c r="H73" s="105">
        <f t="shared" si="46"/>
        <v>2791000</v>
      </c>
      <c r="I73" s="106">
        <f t="shared" si="46"/>
        <v>11175787</v>
      </c>
      <c r="J73" s="105">
        <f t="shared" si="46"/>
        <v>9409000</v>
      </c>
      <c r="K73" s="106">
        <f t="shared" si="46"/>
        <v>5281069</v>
      </c>
      <c r="L73" s="105">
        <f t="shared" si="46"/>
        <v>11071000</v>
      </c>
      <c r="M73" s="106">
        <f t="shared" si="46"/>
        <v>12412699</v>
      </c>
      <c r="N73" s="105">
        <f t="shared" si="46"/>
        <v>16092000</v>
      </c>
      <c r="O73" s="106">
        <f t="shared" si="46"/>
        <v>10493442</v>
      </c>
      <c r="P73" s="105">
        <f>$H73      +$J73      +$L73      +$N73</f>
        <v>39363000</v>
      </c>
      <c r="Q73" s="106">
        <f>$I73      +$K73      +$M73      +$O73</f>
        <v>39362997</v>
      </c>
      <c r="R73" s="61">
        <f>IF(($L73      =0),0,((($N73      -$L73      )/$L73      )*100))</f>
        <v>45.352723331225725</v>
      </c>
      <c r="S73" s="62">
        <f>IF(($M73      =0),0,((($O73      -$M73      )/$M73      )*100))</f>
        <v>-15.462044153330393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100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99.99999237862967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rQgyuta/05ZTpKLm19QiQelC8//q2O0+w+hpgmpQFlDYtABJnHMeaQuo/YsIQq+mZDW4q+bScYAxeIFb7wJR7Q==" saltValue="JoFsSFDPyzt746SjTQVjv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1334000</v>
      </c>
      <c r="I10" s="94">
        <v>-93882</v>
      </c>
      <c r="J10" s="93">
        <v>1412000</v>
      </c>
      <c r="K10" s="94">
        <v>206015</v>
      </c>
      <c r="L10" s="93"/>
      <c r="M10" s="94">
        <v>2339677</v>
      </c>
      <c r="N10" s="93">
        <v>46000</v>
      </c>
      <c r="O10" s="94">
        <v>548190</v>
      </c>
      <c r="P10" s="93">
        <f t="shared" ref="P10:P15" si="1">$H10      +$J10      +$L10      +$N10</f>
        <v>2792000</v>
      </c>
      <c r="Q10" s="94">
        <f t="shared" ref="Q10:Q15" si="2">$I10      +$K10      +$M10      +$O10</f>
        <v>3000000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-76.56984276034683</v>
      </c>
      <c r="T10" s="48">
        <f t="shared" ref="T10:T14" si="5">IF(($E10      =0),0,(($P10      /$E10      )*100))</f>
        <v>93.066666666666663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1334000</v>
      </c>
      <c r="I15" s="97">
        <f t="shared" si="7"/>
        <v>-93882</v>
      </c>
      <c r="J15" s="96">
        <f t="shared" si="7"/>
        <v>1412000</v>
      </c>
      <c r="K15" s="97">
        <f t="shared" si="7"/>
        <v>206015</v>
      </c>
      <c r="L15" s="96">
        <f t="shared" si="7"/>
        <v>0</v>
      </c>
      <c r="M15" s="97">
        <f t="shared" si="7"/>
        <v>2339677</v>
      </c>
      <c r="N15" s="96">
        <f t="shared" si="7"/>
        <v>46000</v>
      </c>
      <c r="O15" s="97">
        <f t="shared" si="7"/>
        <v>548190</v>
      </c>
      <c r="P15" s="96">
        <f t="shared" si="1"/>
        <v>2792000</v>
      </c>
      <c r="Q15" s="97">
        <f t="shared" si="2"/>
        <v>3000000</v>
      </c>
      <c r="R15" s="52">
        <f t="shared" si="3"/>
        <v>0</v>
      </c>
      <c r="S15" s="53">
        <f t="shared" si="4"/>
        <v>-76.56984276034683</v>
      </c>
      <c r="T15" s="52">
        <f>IF((SUM($E9:$E13))=0,0,(P15/(SUM($E9:$E13))*100))</f>
        <v>93.066666666666663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2351000</v>
      </c>
      <c r="C32" s="92">
        <v>-131000</v>
      </c>
      <c r="D32" s="92"/>
      <c r="E32" s="92">
        <f>$B32      +$C32      +$D32</f>
        <v>2220000</v>
      </c>
      <c r="F32" s="93">
        <v>2220000</v>
      </c>
      <c r="G32" s="94">
        <v>2220000</v>
      </c>
      <c r="H32" s="93">
        <v>913000</v>
      </c>
      <c r="I32" s="94">
        <v>911799</v>
      </c>
      <c r="J32" s="93">
        <v>732000</v>
      </c>
      <c r="K32" s="94">
        <v>-483116</v>
      </c>
      <c r="L32" s="93"/>
      <c r="M32" s="94"/>
      <c r="N32" s="93"/>
      <c r="O32" s="94">
        <v>825055</v>
      </c>
      <c r="P32" s="93">
        <f>$H32      +$J32      +$L32      +$N32</f>
        <v>1645000</v>
      </c>
      <c r="Q32" s="94">
        <f>$I32      +$K32      +$M32      +$O32</f>
        <v>1253738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74.099099099099092</v>
      </c>
      <c r="U32" s="50">
        <f>IF(($E32      =0),0,(($Q32      /$E32      )*100))</f>
        <v>56.474684684684682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2351000</v>
      </c>
      <c r="C33" s="95">
        <f>C32</f>
        <v>-131000</v>
      </c>
      <c r="D33" s="95"/>
      <c r="E33" s="95">
        <f>$B33      +$C33      +$D33</f>
        <v>2220000</v>
      </c>
      <c r="F33" s="96">
        <f t="shared" ref="F33:O33" si="17">F32</f>
        <v>2220000</v>
      </c>
      <c r="G33" s="97">
        <f t="shared" si="17"/>
        <v>2220000</v>
      </c>
      <c r="H33" s="96">
        <f t="shared" si="17"/>
        <v>913000</v>
      </c>
      <c r="I33" s="97">
        <f t="shared" si="17"/>
        <v>911799</v>
      </c>
      <c r="J33" s="96">
        <f t="shared" si="17"/>
        <v>732000</v>
      </c>
      <c r="K33" s="97">
        <f t="shared" si="17"/>
        <v>-483116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825055</v>
      </c>
      <c r="P33" s="96">
        <f>$H33      +$J33      +$L33      +$N33</f>
        <v>1645000</v>
      </c>
      <c r="Q33" s="97">
        <f>$I33      +$K33      +$M33      +$O33</f>
        <v>1253738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74.099099099099092</v>
      </c>
      <c r="U33" s="54">
        <f>IF($E33   =0,0,($Q33   /$E33   )*100)</f>
        <v>56.474684684684682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16680000</v>
      </c>
      <c r="C35" s="92">
        <v>-1680000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>
        <v>1968000</v>
      </c>
      <c r="I35" s="94"/>
      <c r="J35" s="93"/>
      <c r="K35" s="94">
        <v>5492404</v>
      </c>
      <c r="L35" s="93"/>
      <c r="M35" s="94"/>
      <c r="N35" s="93"/>
      <c r="O35" s="94">
        <v>4183164</v>
      </c>
      <c r="P35" s="93">
        <f t="shared" ref="P35:P40" si="19">$H35      +$J35      +$L35      +$N35</f>
        <v>1968000</v>
      </c>
      <c r="Q35" s="94">
        <f t="shared" ref="Q35:Q40" si="20">$I35      +$K35      +$M35      +$O35</f>
        <v>9675568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13.120000000000001</v>
      </c>
      <c r="U35" s="50">
        <f t="shared" ref="U35:U39" si="24">IF(($E35      =0),0,(($Q35      /$E35      )*100))</f>
        <v>64.503786666666656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23695000</v>
      </c>
      <c r="C36" s="92">
        <v>-4750000</v>
      </c>
      <c r="D36" s="92"/>
      <c r="E36" s="92">
        <f t="shared" si="18"/>
        <v>18945000</v>
      </c>
      <c r="F36" s="93">
        <v>18945000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40375000</v>
      </c>
      <c r="C40" s="95">
        <f>SUM(C35:C39)</f>
        <v>-6430000</v>
      </c>
      <c r="D40" s="95"/>
      <c r="E40" s="95">
        <f t="shared" si="18"/>
        <v>33945000</v>
      </c>
      <c r="F40" s="96">
        <f t="shared" ref="F40:O40" si="25">SUM(F35:F39)</f>
        <v>33945000</v>
      </c>
      <c r="G40" s="97">
        <f t="shared" si="25"/>
        <v>15000000</v>
      </c>
      <c r="H40" s="96">
        <f t="shared" si="25"/>
        <v>1968000</v>
      </c>
      <c r="I40" s="97">
        <f t="shared" si="25"/>
        <v>0</v>
      </c>
      <c r="J40" s="96">
        <f t="shared" si="25"/>
        <v>0</v>
      </c>
      <c r="K40" s="97">
        <f t="shared" si="25"/>
        <v>5492404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4183164</v>
      </c>
      <c r="P40" s="96">
        <f t="shared" si="19"/>
        <v>1968000</v>
      </c>
      <c r="Q40" s="97">
        <f t="shared" si="20"/>
        <v>9675568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13.120000000000001</v>
      </c>
      <c r="U40" s="54">
        <f>IF((+$E35+$E38) =0,0,(Q40   /(+$E35+$E38) )*100)</f>
        <v>64.503786666666656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45726000</v>
      </c>
      <c r="C67" s="104">
        <f>SUM(C9:C14,C17:C23,C26:C29,C32,C35:C39,C42:C52,C55:C58,C61:C65)</f>
        <v>-6561000</v>
      </c>
      <c r="D67" s="104"/>
      <c r="E67" s="104">
        <f t="shared" si="35"/>
        <v>39165000</v>
      </c>
      <c r="F67" s="105">
        <f t="shared" ref="F67:O67" si="43">SUM(F9:F14,F17:F23,F26:F29,F32,F35:F39,F42:F52,F55:F58,F61:F65)</f>
        <v>39165000</v>
      </c>
      <c r="G67" s="106">
        <f t="shared" si="43"/>
        <v>20220000</v>
      </c>
      <c r="H67" s="105">
        <f t="shared" si="43"/>
        <v>4215000</v>
      </c>
      <c r="I67" s="106">
        <f t="shared" si="43"/>
        <v>817917</v>
      </c>
      <c r="J67" s="105">
        <f t="shared" si="43"/>
        <v>2144000</v>
      </c>
      <c r="K67" s="106">
        <f t="shared" si="43"/>
        <v>5215303</v>
      </c>
      <c r="L67" s="105">
        <f t="shared" si="43"/>
        <v>0</v>
      </c>
      <c r="M67" s="106">
        <f t="shared" si="43"/>
        <v>2339677</v>
      </c>
      <c r="N67" s="105">
        <f t="shared" si="43"/>
        <v>46000</v>
      </c>
      <c r="O67" s="106">
        <f t="shared" si="43"/>
        <v>5556409</v>
      </c>
      <c r="P67" s="105">
        <f t="shared" si="36"/>
        <v>6405000</v>
      </c>
      <c r="Q67" s="106">
        <f t="shared" si="37"/>
        <v>13929306</v>
      </c>
      <c r="R67" s="61">
        <f t="shared" si="38"/>
        <v>0</v>
      </c>
      <c r="S67" s="62">
        <f t="shared" si="39"/>
        <v>137.48615727726519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31.676557863501483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68.888753709198809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51853000</v>
      </c>
      <c r="C69" s="92">
        <v>-11468000</v>
      </c>
      <c r="D69" s="92"/>
      <c r="E69" s="92">
        <f>$B69      +$C69      +$D69</f>
        <v>40385000</v>
      </c>
      <c r="F69" s="93">
        <v>40385000</v>
      </c>
      <c r="G69" s="94">
        <v>40385000</v>
      </c>
      <c r="H69" s="93">
        <v>2568000</v>
      </c>
      <c r="I69" s="94">
        <v>2706448</v>
      </c>
      <c r="J69" s="93">
        <v>5983000</v>
      </c>
      <c r="K69" s="94">
        <v>6988595</v>
      </c>
      <c r="L69" s="93">
        <v>14029000</v>
      </c>
      <c r="M69" s="94">
        <v>10574444</v>
      </c>
      <c r="N69" s="93">
        <v>17805000</v>
      </c>
      <c r="O69" s="94">
        <v>20115513</v>
      </c>
      <c r="P69" s="93">
        <f>$H69      +$J69      +$L69      +$N69</f>
        <v>40385000</v>
      </c>
      <c r="Q69" s="94">
        <f>$I69      +$K69      +$M69      +$O69</f>
        <v>40385000</v>
      </c>
      <c r="R69" s="48">
        <f>IF(($L69      =0),0,((($N69      -$L69      )/$L69      )*100))</f>
        <v>26.9156746738898</v>
      </c>
      <c r="S69" s="49">
        <f>IF(($M69      =0),0,((($O69      -$M69      )/$M69      )*100))</f>
        <v>90.227618586849573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51853000</v>
      </c>
      <c r="C71" s="101">
        <f>SUM(C69:C70)</f>
        <v>-11468000</v>
      </c>
      <c r="D71" s="101"/>
      <c r="E71" s="101">
        <f>$B71      +$C71      +$D71</f>
        <v>40385000</v>
      </c>
      <c r="F71" s="102">
        <f t="shared" ref="F71:O71" si="44">SUM(F69:F70)</f>
        <v>40385000</v>
      </c>
      <c r="G71" s="103">
        <f t="shared" si="44"/>
        <v>40385000</v>
      </c>
      <c r="H71" s="102">
        <f t="shared" si="44"/>
        <v>2568000</v>
      </c>
      <c r="I71" s="103">
        <f t="shared" si="44"/>
        <v>2706448</v>
      </c>
      <c r="J71" s="102">
        <f t="shared" si="44"/>
        <v>5983000</v>
      </c>
      <c r="K71" s="103">
        <f t="shared" si="44"/>
        <v>6988595</v>
      </c>
      <c r="L71" s="102">
        <f t="shared" si="44"/>
        <v>14029000</v>
      </c>
      <c r="M71" s="103">
        <f t="shared" si="44"/>
        <v>10574444</v>
      </c>
      <c r="N71" s="102">
        <f t="shared" si="44"/>
        <v>17805000</v>
      </c>
      <c r="O71" s="103">
        <f t="shared" si="44"/>
        <v>20115513</v>
      </c>
      <c r="P71" s="102">
        <f>$H71      +$J71      +$L71      +$N71</f>
        <v>40385000</v>
      </c>
      <c r="Q71" s="103">
        <f>$I71      +$K71      +$M71      +$O71</f>
        <v>40385000</v>
      </c>
      <c r="R71" s="57">
        <f>IF(($L71      =0),0,((($N71      -$L71      )/$L71      )*100))</f>
        <v>26.9156746738898</v>
      </c>
      <c r="S71" s="58">
        <f>IF(($M71      =0),0,((($O71      -$M71      )/$M71      )*100))</f>
        <v>90.227618586849573</v>
      </c>
      <c r="T71" s="57">
        <f>IF(($E69      =0),0,(($P69      /$E69      )*100))</f>
        <v>100</v>
      </c>
      <c r="U71" s="59">
        <f>IF($E69   =0,0,($Q69   /$E69 )*100)</f>
        <v>100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51853000</v>
      </c>
      <c r="C72" s="104">
        <f>SUM(C69:C70)</f>
        <v>-11468000</v>
      </c>
      <c r="D72" s="104"/>
      <c r="E72" s="104">
        <f>$B72      +$C72      +$D72</f>
        <v>40385000</v>
      </c>
      <c r="F72" s="105">
        <f t="shared" ref="F72:O72" si="45">SUM(F69:F70)</f>
        <v>40385000</v>
      </c>
      <c r="G72" s="106">
        <f t="shared" si="45"/>
        <v>40385000</v>
      </c>
      <c r="H72" s="105">
        <f t="shared" si="45"/>
        <v>2568000</v>
      </c>
      <c r="I72" s="106">
        <f t="shared" si="45"/>
        <v>2706448</v>
      </c>
      <c r="J72" s="105">
        <f t="shared" si="45"/>
        <v>5983000</v>
      </c>
      <c r="K72" s="106">
        <f t="shared" si="45"/>
        <v>6988595</v>
      </c>
      <c r="L72" s="105">
        <f t="shared" si="45"/>
        <v>14029000</v>
      </c>
      <c r="M72" s="106">
        <f t="shared" si="45"/>
        <v>10574444</v>
      </c>
      <c r="N72" s="105">
        <f t="shared" si="45"/>
        <v>17805000</v>
      </c>
      <c r="O72" s="106">
        <f t="shared" si="45"/>
        <v>20115513</v>
      </c>
      <c r="P72" s="105">
        <f>$H72      +$J72      +$L72      +$N72</f>
        <v>40385000</v>
      </c>
      <c r="Q72" s="106">
        <f>$I72      +$K72      +$M72      +$O72</f>
        <v>40385000</v>
      </c>
      <c r="R72" s="61">
        <f>IF(($L72      =0),0,((($N72      -$L72      )/$L72      )*100))</f>
        <v>26.9156746738898</v>
      </c>
      <c r="S72" s="62">
        <f>IF(($M72      =0),0,((($O72      -$M72      )/$M72      )*100))</f>
        <v>90.227618586849573</v>
      </c>
      <c r="T72" s="61">
        <f>IF(($E69      =0),0,(($P69      /$E69      )*100))</f>
        <v>100</v>
      </c>
      <c r="U72" s="65">
        <f>IF($E69   =0,0,($Q69   /$E69 )*100)</f>
        <v>100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97579000</v>
      </c>
      <c r="C73" s="104">
        <f>SUM(C9:C14,C17:C23,C26:C29,C32,C35:C39,C42:C52,C55:C58,C61:C65,C69:C70)</f>
        <v>-18029000</v>
      </c>
      <c r="D73" s="104"/>
      <c r="E73" s="104">
        <f>$B73      +$C73      +$D73</f>
        <v>79550000</v>
      </c>
      <c r="F73" s="105">
        <f t="shared" ref="F73:O73" si="46">SUM(F9:F14,F17:F23,F26:F29,F32,F35:F39,F42:F52,F55:F58,F61:F65,F69:F70)</f>
        <v>79550000</v>
      </c>
      <c r="G73" s="106">
        <f t="shared" si="46"/>
        <v>60605000</v>
      </c>
      <c r="H73" s="105">
        <f t="shared" si="46"/>
        <v>6783000</v>
      </c>
      <c r="I73" s="106">
        <f t="shared" si="46"/>
        <v>3524365</v>
      </c>
      <c r="J73" s="105">
        <f t="shared" si="46"/>
        <v>8127000</v>
      </c>
      <c r="K73" s="106">
        <f t="shared" si="46"/>
        <v>12203898</v>
      </c>
      <c r="L73" s="105">
        <f t="shared" si="46"/>
        <v>14029000</v>
      </c>
      <c r="M73" s="106">
        <f t="shared" si="46"/>
        <v>12914121</v>
      </c>
      <c r="N73" s="105">
        <f t="shared" si="46"/>
        <v>17851000</v>
      </c>
      <c r="O73" s="106">
        <f t="shared" si="46"/>
        <v>25671922</v>
      </c>
      <c r="P73" s="105">
        <f>$H73      +$J73      +$L73      +$N73</f>
        <v>46790000</v>
      </c>
      <c r="Q73" s="106">
        <f>$I73      +$K73      +$M73      +$O73</f>
        <v>54314306</v>
      </c>
      <c r="R73" s="61">
        <f>IF(($L73      =0),0,((($N73      -$L73      )/$L73      )*100))</f>
        <v>27.243566897141637</v>
      </c>
      <c r="S73" s="62">
        <f>IF(($M73      =0),0,((($O73      -$M73      )/$M73      )*100))</f>
        <v>98.789542083429453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77.204851084893988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89.620173253031936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wEvJ3+/POjYdmrb3DQ9lYN+Na276xnjtUxaI3w7xmNkYIVHOsFuQr8P9hndfN1BgeSKZwUVN3GRzPFjbMAgiqA==" saltValue="D6MIIPeyWpOqaybwMaXls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2000000</v>
      </c>
      <c r="C10" s="92"/>
      <c r="D10" s="92"/>
      <c r="E10" s="92">
        <f t="shared" ref="E10:E15" si="0">$B10      +$C10      +$D10</f>
        <v>2000000</v>
      </c>
      <c r="F10" s="93">
        <v>2000000</v>
      </c>
      <c r="G10" s="94">
        <v>2000000</v>
      </c>
      <c r="H10" s="93">
        <v>657000</v>
      </c>
      <c r="I10" s="94">
        <v>657625</v>
      </c>
      <c r="J10" s="93">
        <v>377000</v>
      </c>
      <c r="K10" s="94">
        <v>161061</v>
      </c>
      <c r="L10" s="93">
        <v>427000</v>
      </c>
      <c r="M10" s="94">
        <v>645252</v>
      </c>
      <c r="N10" s="93">
        <v>536000</v>
      </c>
      <c r="O10" s="94">
        <v>155629</v>
      </c>
      <c r="P10" s="93">
        <f t="shared" ref="P10:P15" si="1">$H10      +$J10      +$L10      +$N10</f>
        <v>1997000</v>
      </c>
      <c r="Q10" s="94">
        <f t="shared" ref="Q10:Q15" si="2">$I10      +$K10      +$M10      +$O10</f>
        <v>1619567</v>
      </c>
      <c r="R10" s="48">
        <f t="shared" ref="R10:R15" si="3">IF(($L10      =0),0,((($N10      -$L10      )/$L10      )*100))</f>
        <v>25.526932084309134</v>
      </c>
      <c r="S10" s="49">
        <f t="shared" ref="S10:S15" si="4">IF(($M10      =0),0,((($O10      -$M10      )/$M10      )*100))</f>
        <v>-75.880896146001874</v>
      </c>
      <c r="T10" s="48">
        <f t="shared" ref="T10:T14" si="5">IF(($E10      =0),0,(($P10      /$E10      )*100))</f>
        <v>99.850000000000009</v>
      </c>
      <c r="U10" s="50">
        <f t="shared" ref="U10:U14" si="6">IF(($E10      =0),0,(($Q10      /$E10      )*100))</f>
        <v>80.978350000000006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2000000</v>
      </c>
      <c r="C15" s="95">
        <f>SUM(C9:C14)</f>
        <v>0</v>
      </c>
      <c r="D15" s="95"/>
      <c r="E15" s="95">
        <f t="shared" si="0"/>
        <v>2000000</v>
      </c>
      <c r="F15" s="96">
        <f t="shared" ref="F15:O15" si="7">SUM(F9:F14)</f>
        <v>2000000</v>
      </c>
      <c r="G15" s="97">
        <f t="shared" si="7"/>
        <v>2000000</v>
      </c>
      <c r="H15" s="96">
        <f t="shared" si="7"/>
        <v>657000</v>
      </c>
      <c r="I15" s="97">
        <f t="shared" si="7"/>
        <v>657625</v>
      </c>
      <c r="J15" s="96">
        <f t="shared" si="7"/>
        <v>377000</v>
      </c>
      <c r="K15" s="97">
        <f t="shared" si="7"/>
        <v>161061</v>
      </c>
      <c r="L15" s="96">
        <f t="shared" si="7"/>
        <v>427000</v>
      </c>
      <c r="M15" s="97">
        <f t="shared" si="7"/>
        <v>645252</v>
      </c>
      <c r="N15" s="96">
        <f t="shared" si="7"/>
        <v>536000</v>
      </c>
      <c r="O15" s="97">
        <f t="shared" si="7"/>
        <v>155629</v>
      </c>
      <c r="P15" s="96">
        <f t="shared" si="1"/>
        <v>1997000</v>
      </c>
      <c r="Q15" s="97">
        <f t="shared" si="2"/>
        <v>1619567</v>
      </c>
      <c r="R15" s="52">
        <f t="shared" si="3"/>
        <v>25.526932084309134</v>
      </c>
      <c r="S15" s="53">
        <f t="shared" si="4"/>
        <v>-75.880896146001874</v>
      </c>
      <c r="T15" s="52">
        <f>IF((SUM($E9:$E13))=0,0,(P15/(SUM($E9:$E13))*100))</f>
        <v>99.850000000000009</v>
      </c>
      <c r="U15" s="54">
        <f>IF((SUM($E9:$E13))=0,0,(Q15/(SUM($E9:$E13))*100))</f>
        <v>80.978350000000006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2256000</v>
      </c>
      <c r="C32" s="92">
        <v>-126000</v>
      </c>
      <c r="D32" s="92"/>
      <c r="E32" s="92">
        <f>$B32      +$C32      +$D32</f>
        <v>2130000</v>
      </c>
      <c r="F32" s="93">
        <v>2130000</v>
      </c>
      <c r="G32" s="94">
        <v>2130000</v>
      </c>
      <c r="H32" s="93">
        <v>183000</v>
      </c>
      <c r="I32" s="94"/>
      <c r="J32" s="93">
        <v>760000</v>
      </c>
      <c r="K32" s="94"/>
      <c r="L32" s="93">
        <v>782000</v>
      </c>
      <c r="M32" s="94"/>
      <c r="N32" s="93">
        <v>136000</v>
      </c>
      <c r="O32" s="94"/>
      <c r="P32" s="93">
        <f>$H32      +$J32      +$L32      +$N32</f>
        <v>1861000</v>
      </c>
      <c r="Q32" s="94">
        <f>$I32      +$K32      +$M32      +$O32</f>
        <v>0</v>
      </c>
      <c r="R32" s="48">
        <f>IF(($L32      =0),0,((($N32      -$L32      )/$L32      )*100))</f>
        <v>-82.608695652173907</v>
      </c>
      <c r="S32" s="49">
        <f>IF(($M32      =0),0,((($O32      -$M32      )/$M32      )*100))</f>
        <v>0</v>
      </c>
      <c r="T32" s="48">
        <f>IF(($E32      =0),0,(($P32      /$E32      )*100))</f>
        <v>87.370892018779344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2256000</v>
      </c>
      <c r="C33" s="95">
        <f>C32</f>
        <v>-126000</v>
      </c>
      <c r="D33" s="95"/>
      <c r="E33" s="95">
        <f>$B33      +$C33      +$D33</f>
        <v>2130000</v>
      </c>
      <c r="F33" s="96">
        <f t="shared" ref="F33:O33" si="17">F32</f>
        <v>2130000</v>
      </c>
      <c r="G33" s="97">
        <f t="shared" si="17"/>
        <v>2130000</v>
      </c>
      <c r="H33" s="96">
        <f t="shared" si="17"/>
        <v>183000</v>
      </c>
      <c r="I33" s="97">
        <f t="shared" si="17"/>
        <v>0</v>
      </c>
      <c r="J33" s="96">
        <f t="shared" si="17"/>
        <v>760000</v>
      </c>
      <c r="K33" s="97">
        <f t="shared" si="17"/>
        <v>0</v>
      </c>
      <c r="L33" s="96">
        <f t="shared" si="17"/>
        <v>782000</v>
      </c>
      <c r="M33" s="97">
        <f t="shared" si="17"/>
        <v>0</v>
      </c>
      <c r="N33" s="96">
        <f t="shared" si="17"/>
        <v>136000</v>
      </c>
      <c r="O33" s="97">
        <f t="shared" si="17"/>
        <v>0</v>
      </c>
      <c r="P33" s="96">
        <f>$H33      +$J33      +$L33      +$N33</f>
        <v>1861000</v>
      </c>
      <c r="Q33" s="97">
        <f>$I33      +$K33      +$M33      +$O33</f>
        <v>0</v>
      </c>
      <c r="R33" s="52">
        <f>IF(($L33      =0),0,((($N33      -$L33      )/$L33      )*100))</f>
        <v>-82.608695652173907</v>
      </c>
      <c r="S33" s="53">
        <f>IF(($M33      =0),0,((($O33      -$M33      )/$M33      )*100))</f>
        <v>0</v>
      </c>
      <c r="T33" s="52">
        <f>IF($E33   =0,0,($P33   /$E33   )*100)</f>
        <v>87.370892018779344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9000000</v>
      </c>
      <c r="C35" s="92"/>
      <c r="D35" s="92"/>
      <c r="E35" s="92">
        <f t="shared" ref="E35:E40" si="18">$B35      +$C35      +$D35</f>
        <v>9000000</v>
      </c>
      <c r="F35" s="93">
        <v>9000000</v>
      </c>
      <c r="G35" s="94">
        <v>9000000</v>
      </c>
      <c r="H35" s="93">
        <v>1225000</v>
      </c>
      <c r="I35" s="94">
        <v>183090</v>
      </c>
      <c r="J35" s="93"/>
      <c r="K35" s="94">
        <v>760059</v>
      </c>
      <c r="L35" s="93"/>
      <c r="M35" s="94">
        <v>4130744</v>
      </c>
      <c r="N35" s="93"/>
      <c r="O35" s="94">
        <v>136444</v>
      </c>
      <c r="P35" s="93">
        <f t="shared" ref="P35:P40" si="19">$H35      +$J35      +$L35      +$N35</f>
        <v>1225000</v>
      </c>
      <c r="Q35" s="94">
        <f t="shared" ref="Q35:Q40" si="20">$I35      +$K35      +$M35      +$O35</f>
        <v>5210337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-96.696866230393368</v>
      </c>
      <c r="T35" s="48">
        <f t="shared" ref="T35:T39" si="23">IF(($E35      =0),0,(($P35      /$E35      )*100))</f>
        <v>13.611111111111111</v>
      </c>
      <c r="U35" s="50">
        <f t="shared" ref="U35:U39" si="24">IF(($E35      =0),0,(($Q35      /$E35      )*100))</f>
        <v>57.892633333333329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6725000</v>
      </c>
      <c r="C36" s="92">
        <v>-355000</v>
      </c>
      <c r="D36" s="92"/>
      <c r="E36" s="92">
        <f t="shared" si="18"/>
        <v>6370000</v>
      </c>
      <c r="F36" s="93">
        <v>6370000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15725000</v>
      </c>
      <c r="C40" s="95">
        <f>SUM(C35:C39)</f>
        <v>-355000</v>
      </c>
      <c r="D40" s="95"/>
      <c r="E40" s="95">
        <f t="shared" si="18"/>
        <v>15370000</v>
      </c>
      <c r="F40" s="96">
        <f t="shared" ref="F40:O40" si="25">SUM(F35:F39)</f>
        <v>15370000</v>
      </c>
      <c r="G40" s="97">
        <f t="shared" si="25"/>
        <v>9000000</v>
      </c>
      <c r="H40" s="96">
        <f t="shared" si="25"/>
        <v>1225000</v>
      </c>
      <c r="I40" s="97">
        <f t="shared" si="25"/>
        <v>183090</v>
      </c>
      <c r="J40" s="96">
        <f t="shared" si="25"/>
        <v>0</v>
      </c>
      <c r="K40" s="97">
        <f t="shared" si="25"/>
        <v>760059</v>
      </c>
      <c r="L40" s="96">
        <f t="shared" si="25"/>
        <v>0</v>
      </c>
      <c r="M40" s="97">
        <f t="shared" si="25"/>
        <v>4130744</v>
      </c>
      <c r="N40" s="96">
        <f t="shared" si="25"/>
        <v>0</v>
      </c>
      <c r="O40" s="97">
        <f t="shared" si="25"/>
        <v>136444</v>
      </c>
      <c r="P40" s="96">
        <f t="shared" si="19"/>
        <v>1225000</v>
      </c>
      <c r="Q40" s="97">
        <f t="shared" si="20"/>
        <v>5210337</v>
      </c>
      <c r="R40" s="52">
        <f t="shared" si="21"/>
        <v>0</v>
      </c>
      <c r="S40" s="53">
        <f t="shared" si="22"/>
        <v>-96.696866230393368</v>
      </c>
      <c r="T40" s="52">
        <f>IF((+$E35+$E38) =0,0,(P40   /(+$E35+$E38) )*100)</f>
        <v>13.611111111111111</v>
      </c>
      <c r="U40" s="54">
        <f>IF((+$E35+$E38) =0,0,(Q40   /(+$E35+$E38) )*100)</f>
        <v>57.892633333333329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19981000</v>
      </c>
      <c r="C67" s="104">
        <f>SUM(C9:C14,C17:C23,C26:C29,C32,C35:C39,C42:C52,C55:C58,C61:C65)</f>
        <v>-481000</v>
      </c>
      <c r="D67" s="104"/>
      <c r="E67" s="104">
        <f t="shared" si="35"/>
        <v>19500000</v>
      </c>
      <c r="F67" s="105">
        <f t="shared" ref="F67:O67" si="43">SUM(F9:F14,F17:F23,F26:F29,F32,F35:F39,F42:F52,F55:F58,F61:F65)</f>
        <v>19500000</v>
      </c>
      <c r="G67" s="106">
        <f t="shared" si="43"/>
        <v>13130000</v>
      </c>
      <c r="H67" s="105">
        <f t="shared" si="43"/>
        <v>2065000</v>
      </c>
      <c r="I67" s="106">
        <f t="shared" si="43"/>
        <v>840715</v>
      </c>
      <c r="J67" s="105">
        <f t="shared" si="43"/>
        <v>1137000</v>
      </c>
      <c r="K67" s="106">
        <f t="shared" si="43"/>
        <v>921120</v>
      </c>
      <c r="L67" s="105">
        <f t="shared" si="43"/>
        <v>1209000</v>
      </c>
      <c r="M67" s="106">
        <f t="shared" si="43"/>
        <v>4775996</v>
      </c>
      <c r="N67" s="105">
        <f t="shared" si="43"/>
        <v>672000</v>
      </c>
      <c r="O67" s="106">
        <f t="shared" si="43"/>
        <v>292073</v>
      </c>
      <c r="P67" s="105">
        <f t="shared" si="36"/>
        <v>5083000</v>
      </c>
      <c r="Q67" s="106">
        <f t="shared" si="37"/>
        <v>6829904</v>
      </c>
      <c r="R67" s="61">
        <f t="shared" si="38"/>
        <v>-44.416873449131508</v>
      </c>
      <c r="S67" s="62">
        <f t="shared" si="39"/>
        <v>-93.884563554910855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38.712871287128714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52.017547600913936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37490000</v>
      </c>
      <c r="C69" s="92">
        <v>-2507000</v>
      </c>
      <c r="D69" s="92"/>
      <c r="E69" s="92">
        <f>$B69      +$C69      +$D69</f>
        <v>34983000</v>
      </c>
      <c r="F69" s="93">
        <v>34983000</v>
      </c>
      <c r="G69" s="94">
        <v>34983000</v>
      </c>
      <c r="H69" s="93">
        <v>10052000</v>
      </c>
      <c r="I69" s="94">
        <v>9166274</v>
      </c>
      <c r="J69" s="93">
        <v>9121000</v>
      </c>
      <c r="K69" s="94">
        <v>3535975</v>
      </c>
      <c r="L69" s="93">
        <v>4048000</v>
      </c>
      <c r="M69" s="94">
        <v>11647225</v>
      </c>
      <c r="N69" s="93">
        <v>11762000</v>
      </c>
      <c r="O69" s="94">
        <v>5655339</v>
      </c>
      <c r="P69" s="93">
        <f>$H69      +$J69      +$L69      +$N69</f>
        <v>34983000</v>
      </c>
      <c r="Q69" s="94">
        <f>$I69      +$K69      +$M69      +$O69</f>
        <v>30004813</v>
      </c>
      <c r="R69" s="48">
        <f>IF(($L69      =0),0,((($N69      -$L69      )/$L69      )*100))</f>
        <v>190.56324110671937</v>
      </c>
      <c r="S69" s="49">
        <f>IF(($M69      =0),0,((($O69      -$M69      )/$M69      )*100))</f>
        <v>-51.444751861494908</v>
      </c>
      <c r="T69" s="48">
        <f>IF(($E69      =0),0,(($P69      /$E69      )*100))</f>
        <v>100</v>
      </c>
      <c r="U69" s="50">
        <f>IF(($E69      =0),0,(($Q69      /$E69      )*100))</f>
        <v>85.769696709830484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37490000</v>
      </c>
      <c r="C71" s="101">
        <f>SUM(C69:C70)</f>
        <v>-2507000</v>
      </c>
      <c r="D71" s="101"/>
      <c r="E71" s="101">
        <f>$B71      +$C71      +$D71</f>
        <v>34983000</v>
      </c>
      <c r="F71" s="102">
        <f t="shared" ref="F71:O71" si="44">SUM(F69:F70)</f>
        <v>34983000</v>
      </c>
      <c r="G71" s="103">
        <f t="shared" si="44"/>
        <v>34983000</v>
      </c>
      <c r="H71" s="102">
        <f t="shared" si="44"/>
        <v>10052000</v>
      </c>
      <c r="I71" s="103">
        <f t="shared" si="44"/>
        <v>9166274</v>
      </c>
      <c r="J71" s="102">
        <f t="shared" si="44"/>
        <v>9121000</v>
      </c>
      <c r="K71" s="103">
        <f t="shared" si="44"/>
        <v>3535975</v>
      </c>
      <c r="L71" s="102">
        <f t="shared" si="44"/>
        <v>4048000</v>
      </c>
      <c r="M71" s="103">
        <f t="shared" si="44"/>
        <v>11647225</v>
      </c>
      <c r="N71" s="102">
        <f t="shared" si="44"/>
        <v>11762000</v>
      </c>
      <c r="O71" s="103">
        <f t="shared" si="44"/>
        <v>5655339</v>
      </c>
      <c r="P71" s="102">
        <f>$H71      +$J71      +$L71      +$N71</f>
        <v>34983000</v>
      </c>
      <c r="Q71" s="103">
        <f>$I71      +$K71      +$M71      +$O71</f>
        <v>30004813</v>
      </c>
      <c r="R71" s="57">
        <f>IF(($L71      =0),0,((($N71      -$L71      )/$L71      )*100))</f>
        <v>190.56324110671937</v>
      </c>
      <c r="S71" s="58">
        <f>IF(($M71      =0),0,((($O71      -$M71      )/$M71      )*100))</f>
        <v>-51.444751861494908</v>
      </c>
      <c r="T71" s="57">
        <f>IF(($E69      =0),0,(($P69      /$E69      )*100))</f>
        <v>100</v>
      </c>
      <c r="U71" s="59">
        <f>IF($E69   =0,0,($Q69   /$E69 )*100)</f>
        <v>85.769696709830484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37490000</v>
      </c>
      <c r="C72" s="104">
        <f>SUM(C69:C70)</f>
        <v>-2507000</v>
      </c>
      <c r="D72" s="104"/>
      <c r="E72" s="104">
        <f>$B72      +$C72      +$D72</f>
        <v>34983000</v>
      </c>
      <c r="F72" s="105">
        <f t="shared" ref="F72:O72" si="45">SUM(F69:F70)</f>
        <v>34983000</v>
      </c>
      <c r="G72" s="106">
        <f t="shared" si="45"/>
        <v>34983000</v>
      </c>
      <c r="H72" s="105">
        <f t="shared" si="45"/>
        <v>10052000</v>
      </c>
      <c r="I72" s="106">
        <f t="shared" si="45"/>
        <v>9166274</v>
      </c>
      <c r="J72" s="105">
        <f t="shared" si="45"/>
        <v>9121000</v>
      </c>
      <c r="K72" s="106">
        <f t="shared" si="45"/>
        <v>3535975</v>
      </c>
      <c r="L72" s="105">
        <f t="shared" si="45"/>
        <v>4048000</v>
      </c>
      <c r="M72" s="106">
        <f t="shared" si="45"/>
        <v>11647225</v>
      </c>
      <c r="N72" s="105">
        <f t="shared" si="45"/>
        <v>11762000</v>
      </c>
      <c r="O72" s="106">
        <f t="shared" si="45"/>
        <v>5655339</v>
      </c>
      <c r="P72" s="105">
        <f>$H72      +$J72      +$L72      +$N72</f>
        <v>34983000</v>
      </c>
      <c r="Q72" s="106">
        <f>$I72      +$K72      +$M72      +$O72</f>
        <v>30004813</v>
      </c>
      <c r="R72" s="61">
        <f>IF(($L72      =0),0,((($N72      -$L72      )/$L72      )*100))</f>
        <v>190.56324110671937</v>
      </c>
      <c r="S72" s="62">
        <f>IF(($M72      =0),0,((($O72      -$M72      )/$M72      )*100))</f>
        <v>-51.444751861494908</v>
      </c>
      <c r="T72" s="61">
        <f>IF(($E69      =0),0,(($P69      /$E69      )*100))</f>
        <v>100</v>
      </c>
      <c r="U72" s="65">
        <f>IF($E69   =0,0,($Q69   /$E69 )*100)</f>
        <v>85.769696709830484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57471000</v>
      </c>
      <c r="C73" s="104">
        <f>SUM(C9:C14,C17:C23,C26:C29,C32,C35:C39,C42:C52,C55:C58,C61:C65,C69:C70)</f>
        <v>-2988000</v>
      </c>
      <c r="D73" s="104"/>
      <c r="E73" s="104">
        <f>$B73      +$C73      +$D73</f>
        <v>54483000</v>
      </c>
      <c r="F73" s="105">
        <f t="shared" ref="F73:O73" si="46">SUM(F9:F14,F17:F23,F26:F29,F32,F35:F39,F42:F52,F55:F58,F61:F65,F69:F70)</f>
        <v>54483000</v>
      </c>
      <c r="G73" s="106">
        <f t="shared" si="46"/>
        <v>48113000</v>
      </c>
      <c r="H73" s="105">
        <f t="shared" si="46"/>
        <v>12117000</v>
      </c>
      <c r="I73" s="106">
        <f t="shared" si="46"/>
        <v>10006989</v>
      </c>
      <c r="J73" s="105">
        <f t="shared" si="46"/>
        <v>10258000</v>
      </c>
      <c r="K73" s="106">
        <f t="shared" si="46"/>
        <v>4457095</v>
      </c>
      <c r="L73" s="105">
        <f t="shared" si="46"/>
        <v>5257000</v>
      </c>
      <c r="M73" s="106">
        <f t="shared" si="46"/>
        <v>16423221</v>
      </c>
      <c r="N73" s="105">
        <f t="shared" si="46"/>
        <v>12434000</v>
      </c>
      <c r="O73" s="106">
        <f t="shared" si="46"/>
        <v>5947412</v>
      </c>
      <c r="P73" s="105">
        <f>$H73      +$J73      +$L73      +$N73</f>
        <v>40066000</v>
      </c>
      <c r="Q73" s="106">
        <f>$I73      +$K73      +$M73      +$O73</f>
        <v>36834717</v>
      </c>
      <c r="R73" s="61">
        <f>IF(($L73      =0),0,((($N73      -$L73      )/$L73      )*100))</f>
        <v>136.52273159596729</v>
      </c>
      <c r="S73" s="62">
        <f>IF(($M73      =0),0,((($O73      -$M73      )/$M73      )*100))</f>
        <v>-63.78656781151517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83.274790597135905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76.558761665246394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YYUPpWBMB2tpXC8beTjIzVlH1LWehYsVu0rJXCCGdItoZ0HALHPVGPSuekCUH5IRhdTLPXEfkumHr8+8SekC3g==" saltValue="SKjH+5NWFwvJeCtWqir/3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126000</v>
      </c>
      <c r="I10" s="94">
        <v>176561</v>
      </c>
      <c r="J10" s="93">
        <v>1486000</v>
      </c>
      <c r="K10" s="94">
        <v>1438458</v>
      </c>
      <c r="L10" s="93">
        <v>277000</v>
      </c>
      <c r="M10" s="94">
        <v>276481</v>
      </c>
      <c r="N10" s="93">
        <v>209000</v>
      </c>
      <c r="O10" s="94">
        <v>208501</v>
      </c>
      <c r="P10" s="93">
        <f t="shared" ref="P10:P15" si="1">$H10      +$J10      +$L10      +$N10</f>
        <v>2098000</v>
      </c>
      <c r="Q10" s="94">
        <f t="shared" ref="Q10:Q15" si="2">$I10      +$K10      +$M10      +$O10</f>
        <v>2100001</v>
      </c>
      <c r="R10" s="48">
        <f t="shared" ref="R10:R15" si="3">IF(($L10      =0),0,((($N10      -$L10      )/$L10      )*100))</f>
        <v>-24.548736462093864</v>
      </c>
      <c r="S10" s="49">
        <f t="shared" ref="S10:S15" si="4">IF(($M10      =0),0,((($O10      -$M10      )/$M10      )*100))</f>
        <v>-24.587584680321616</v>
      </c>
      <c r="T10" s="48">
        <f t="shared" ref="T10:T14" si="5">IF(($E10      =0),0,(($P10      /$E10      )*100))</f>
        <v>99.904761904761912</v>
      </c>
      <c r="U10" s="50">
        <f t="shared" ref="U10:U14" si="6">IF(($E10      =0),0,(($Q10      /$E10      )*100))</f>
        <v>100.00004761904762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126000</v>
      </c>
      <c r="I15" s="97">
        <f t="shared" si="7"/>
        <v>176561</v>
      </c>
      <c r="J15" s="96">
        <f t="shared" si="7"/>
        <v>1486000</v>
      </c>
      <c r="K15" s="97">
        <f t="shared" si="7"/>
        <v>1438458</v>
      </c>
      <c r="L15" s="96">
        <f t="shared" si="7"/>
        <v>277000</v>
      </c>
      <c r="M15" s="97">
        <f t="shared" si="7"/>
        <v>276481</v>
      </c>
      <c r="N15" s="96">
        <f t="shared" si="7"/>
        <v>209000</v>
      </c>
      <c r="O15" s="97">
        <f t="shared" si="7"/>
        <v>208501</v>
      </c>
      <c r="P15" s="96">
        <f t="shared" si="1"/>
        <v>2098000</v>
      </c>
      <c r="Q15" s="97">
        <f t="shared" si="2"/>
        <v>2100001</v>
      </c>
      <c r="R15" s="52">
        <f t="shared" si="3"/>
        <v>-24.548736462093864</v>
      </c>
      <c r="S15" s="53">
        <f t="shared" si="4"/>
        <v>-24.587584680321616</v>
      </c>
      <c r="T15" s="52">
        <f>IF((SUM($E9:$E13))=0,0,(P15/(SUM($E9:$E13))*100))</f>
        <v>99.904761904761912</v>
      </c>
      <c r="U15" s="54">
        <f>IF((SUM($E9:$E13))=0,0,(Q15/(SUM($E9:$E13))*100))</f>
        <v>100.00004761904762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3681000</v>
      </c>
      <c r="C32" s="92"/>
      <c r="D32" s="92"/>
      <c r="E32" s="92">
        <f>$B32      +$C32      +$D32</f>
        <v>3681000</v>
      </c>
      <c r="F32" s="93">
        <v>3681000</v>
      </c>
      <c r="G32" s="94">
        <v>3681000</v>
      </c>
      <c r="H32" s="93">
        <v>1824000</v>
      </c>
      <c r="I32" s="94">
        <v>1823344</v>
      </c>
      <c r="J32" s="93">
        <v>753000</v>
      </c>
      <c r="K32" s="94">
        <v>2121685</v>
      </c>
      <c r="L32" s="93"/>
      <c r="M32" s="94">
        <v>-470029</v>
      </c>
      <c r="N32" s="93">
        <v>206000</v>
      </c>
      <c r="O32" s="94">
        <v>206000</v>
      </c>
      <c r="P32" s="93">
        <f>$H32      +$J32      +$L32      +$N32</f>
        <v>2783000</v>
      </c>
      <c r="Q32" s="94">
        <f>$I32      +$K32      +$M32      +$O32</f>
        <v>3681000</v>
      </c>
      <c r="R32" s="48">
        <f>IF(($L32      =0),0,((($N32      -$L32      )/$L32      )*100))</f>
        <v>0</v>
      </c>
      <c r="S32" s="49">
        <f>IF(($M32      =0),0,((($O32      -$M32      )/$M32      )*100))</f>
        <v>-143.82708300977174</v>
      </c>
      <c r="T32" s="48">
        <f>IF(($E32      =0),0,(($P32      /$E32      )*100))</f>
        <v>75.604455311056768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3681000</v>
      </c>
      <c r="C33" s="95">
        <f>C32</f>
        <v>0</v>
      </c>
      <c r="D33" s="95"/>
      <c r="E33" s="95">
        <f>$B33      +$C33      +$D33</f>
        <v>3681000</v>
      </c>
      <c r="F33" s="96">
        <f t="shared" ref="F33:O33" si="17">F32</f>
        <v>3681000</v>
      </c>
      <c r="G33" s="97">
        <f t="shared" si="17"/>
        <v>3681000</v>
      </c>
      <c r="H33" s="96">
        <f t="shared" si="17"/>
        <v>1824000</v>
      </c>
      <c r="I33" s="97">
        <f t="shared" si="17"/>
        <v>1823344</v>
      </c>
      <c r="J33" s="96">
        <f t="shared" si="17"/>
        <v>753000</v>
      </c>
      <c r="K33" s="97">
        <f t="shared" si="17"/>
        <v>2121685</v>
      </c>
      <c r="L33" s="96">
        <f t="shared" si="17"/>
        <v>0</v>
      </c>
      <c r="M33" s="97">
        <f t="shared" si="17"/>
        <v>-470029</v>
      </c>
      <c r="N33" s="96">
        <f t="shared" si="17"/>
        <v>206000</v>
      </c>
      <c r="O33" s="97">
        <f t="shared" si="17"/>
        <v>206000</v>
      </c>
      <c r="P33" s="96">
        <f>$H33      +$J33      +$L33      +$N33</f>
        <v>2783000</v>
      </c>
      <c r="Q33" s="97">
        <f>$I33      +$K33      +$M33      +$O33</f>
        <v>3681000</v>
      </c>
      <c r="R33" s="52">
        <f>IF(($L33      =0),0,((($N33      -$L33      )/$L33      )*100))</f>
        <v>0</v>
      </c>
      <c r="S33" s="53">
        <f>IF(($M33      =0),0,((($O33      -$M33      )/$M33      )*100))</f>
        <v>-143.82708300977174</v>
      </c>
      <c r="T33" s="52">
        <f>IF($E33   =0,0,($P33   /$E33   )*100)</f>
        <v>75.604455311056768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5800000</v>
      </c>
      <c r="C35" s="92"/>
      <c r="D35" s="92"/>
      <c r="E35" s="92">
        <f t="shared" ref="E35:E40" si="18">$B35      +$C35      +$D35</f>
        <v>5800000</v>
      </c>
      <c r="F35" s="93">
        <v>5800000</v>
      </c>
      <c r="G35" s="94">
        <v>5800000</v>
      </c>
      <c r="H35" s="93">
        <v>975000</v>
      </c>
      <c r="I35" s="94"/>
      <c r="J35" s="93">
        <v>525000</v>
      </c>
      <c r="K35" s="94">
        <v>2823001</v>
      </c>
      <c r="L35" s="93">
        <v>3044000</v>
      </c>
      <c r="M35" s="94"/>
      <c r="N35" s="93">
        <v>456000</v>
      </c>
      <c r="O35" s="94">
        <v>2975626</v>
      </c>
      <c r="P35" s="93">
        <f t="shared" ref="P35:P40" si="19">$H35      +$J35      +$L35      +$N35</f>
        <v>5000000</v>
      </c>
      <c r="Q35" s="94">
        <f t="shared" ref="Q35:Q40" si="20">$I35      +$K35      +$M35      +$O35</f>
        <v>5798627</v>
      </c>
      <c r="R35" s="48">
        <f t="shared" ref="R35:R40" si="21">IF(($L35      =0),0,((($N35      -$L35      )/$L35      )*100))</f>
        <v>-85.019710906701704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86.206896551724128</v>
      </c>
      <c r="U35" s="50">
        <f t="shared" ref="U35:U39" si="24">IF(($E35      =0),0,(($Q35      /$E35      )*100))</f>
        <v>99.976327586206892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20191000</v>
      </c>
      <c r="C36" s="92">
        <v>-9687000</v>
      </c>
      <c r="D36" s="92"/>
      <c r="E36" s="92">
        <f t="shared" si="18"/>
        <v>10504000</v>
      </c>
      <c r="F36" s="93">
        <v>10504000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25991000</v>
      </c>
      <c r="C40" s="95">
        <f>SUM(C35:C39)</f>
        <v>-9687000</v>
      </c>
      <c r="D40" s="95"/>
      <c r="E40" s="95">
        <f t="shared" si="18"/>
        <v>16304000</v>
      </c>
      <c r="F40" s="96">
        <f t="shared" ref="F40:O40" si="25">SUM(F35:F39)</f>
        <v>16304000</v>
      </c>
      <c r="G40" s="97">
        <f t="shared" si="25"/>
        <v>5800000</v>
      </c>
      <c r="H40" s="96">
        <f t="shared" si="25"/>
        <v>975000</v>
      </c>
      <c r="I40" s="97">
        <f t="shared" si="25"/>
        <v>0</v>
      </c>
      <c r="J40" s="96">
        <f t="shared" si="25"/>
        <v>525000</v>
      </c>
      <c r="K40" s="97">
        <f t="shared" si="25"/>
        <v>2823001</v>
      </c>
      <c r="L40" s="96">
        <f t="shared" si="25"/>
        <v>3044000</v>
      </c>
      <c r="M40" s="97">
        <f t="shared" si="25"/>
        <v>0</v>
      </c>
      <c r="N40" s="96">
        <f t="shared" si="25"/>
        <v>456000</v>
      </c>
      <c r="O40" s="97">
        <f t="shared" si="25"/>
        <v>2975626</v>
      </c>
      <c r="P40" s="96">
        <f t="shared" si="19"/>
        <v>5000000</v>
      </c>
      <c r="Q40" s="97">
        <f t="shared" si="20"/>
        <v>5798627</v>
      </c>
      <c r="R40" s="52">
        <f t="shared" si="21"/>
        <v>-85.019710906701704</v>
      </c>
      <c r="S40" s="53">
        <f t="shared" si="22"/>
        <v>0</v>
      </c>
      <c r="T40" s="52">
        <f>IF((+$E35+$E38) =0,0,(P40   /(+$E35+$E38) )*100)</f>
        <v>86.206896551724128</v>
      </c>
      <c r="U40" s="54">
        <f>IF((+$E35+$E38) =0,0,(Q40   /(+$E35+$E38) )*100)</f>
        <v>99.976327586206892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31772000</v>
      </c>
      <c r="C67" s="104">
        <f>SUM(C9:C14,C17:C23,C26:C29,C32,C35:C39,C42:C52,C55:C58,C61:C65)</f>
        <v>-9687000</v>
      </c>
      <c r="D67" s="104"/>
      <c r="E67" s="104">
        <f t="shared" si="35"/>
        <v>22085000</v>
      </c>
      <c r="F67" s="105">
        <f t="shared" ref="F67:O67" si="43">SUM(F9:F14,F17:F23,F26:F29,F32,F35:F39,F42:F52,F55:F58,F61:F65)</f>
        <v>22085000</v>
      </c>
      <c r="G67" s="106">
        <f t="shared" si="43"/>
        <v>11581000</v>
      </c>
      <c r="H67" s="105">
        <f t="shared" si="43"/>
        <v>2925000</v>
      </c>
      <c r="I67" s="106">
        <f t="shared" si="43"/>
        <v>1999905</v>
      </c>
      <c r="J67" s="105">
        <f t="shared" si="43"/>
        <v>2764000</v>
      </c>
      <c r="K67" s="106">
        <f t="shared" si="43"/>
        <v>6383144</v>
      </c>
      <c r="L67" s="105">
        <f t="shared" si="43"/>
        <v>3321000</v>
      </c>
      <c r="M67" s="106">
        <f t="shared" si="43"/>
        <v>-193548</v>
      </c>
      <c r="N67" s="105">
        <f t="shared" si="43"/>
        <v>871000</v>
      </c>
      <c r="O67" s="106">
        <f t="shared" si="43"/>
        <v>3390127</v>
      </c>
      <c r="P67" s="105">
        <f t="shared" si="36"/>
        <v>9881000</v>
      </c>
      <c r="Q67" s="106">
        <f t="shared" si="37"/>
        <v>11579628</v>
      </c>
      <c r="R67" s="61">
        <f t="shared" si="38"/>
        <v>-73.772959951821733</v>
      </c>
      <c r="S67" s="62">
        <f t="shared" si="39"/>
        <v>-1851.5691198049062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85.320784042828762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99.988153009239269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36314000</v>
      </c>
      <c r="C69" s="92">
        <v>10571000</v>
      </c>
      <c r="D69" s="92"/>
      <c r="E69" s="92">
        <f>$B69      +$C69      +$D69</f>
        <v>46885000</v>
      </c>
      <c r="F69" s="93">
        <v>46885000</v>
      </c>
      <c r="G69" s="94">
        <v>46885000</v>
      </c>
      <c r="H69" s="93">
        <v>9958000</v>
      </c>
      <c r="I69" s="94">
        <v>13231063</v>
      </c>
      <c r="J69" s="93">
        <v>16361000</v>
      </c>
      <c r="K69" s="94">
        <v>11150297</v>
      </c>
      <c r="L69" s="93">
        <v>2561000</v>
      </c>
      <c r="M69" s="94">
        <v>2340964</v>
      </c>
      <c r="N69" s="93">
        <v>18005000</v>
      </c>
      <c r="O69" s="94">
        <v>20162675</v>
      </c>
      <c r="P69" s="93">
        <f>$H69      +$J69      +$L69      +$N69</f>
        <v>46885000</v>
      </c>
      <c r="Q69" s="94">
        <f>$I69      +$K69      +$M69      +$O69</f>
        <v>46884999</v>
      </c>
      <c r="R69" s="48">
        <f>IF(($L69      =0),0,((($N69      -$L69      )/$L69      )*100))</f>
        <v>603.04568527918775</v>
      </c>
      <c r="S69" s="49">
        <f>IF(($M69      =0),0,((($O69      -$M69      )/$M69      )*100))</f>
        <v>761.29795246744504</v>
      </c>
      <c r="T69" s="48">
        <f>IF(($E69      =0),0,(($P69      /$E69      )*100))</f>
        <v>100</v>
      </c>
      <c r="U69" s="50">
        <f>IF(($E69      =0),0,(($Q69      /$E69      )*100))</f>
        <v>99.999997867121678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36314000</v>
      </c>
      <c r="C71" s="101">
        <f>SUM(C69:C70)</f>
        <v>10571000</v>
      </c>
      <c r="D71" s="101"/>
      <c r="E71" s="101">
        <f>$B71      +$C71      +$D71</f>
        <v>46885000</v>
      </c>
      <c r="F71" s="102">
        <f t="shared" ref="F71:O71" si="44">SUM(F69:F70)</f>
        <v>46885000</v>
      </c>
      <c r="G71" s="103">
        <f t="shared" si="44"/>
        <v>46885000</v>
      </c>
      <c r="H71" s="102">
        <f t="shared" si="44"/>
        <v>9958000</v>
      </c>
      <c r="I71" s="103">
        <f t="shared" si="44"/>
        <v>13231063</v>
      </c>
      <c r="J71" s="102">
        <f t="shared" si="44"/>
        <v>16361000</v>
      </c>
      <c r="K71" s="103">
        <f t="shared" si="44"/>
        <v>11150297</v>
      </c>
      <c r="L71" s="102">
        <f t="shared" si="44"/>
        <v>2561000</v>
      </c>
      <c r="M71" s="103">
        <f t="shared" si="44"/>
        <v>2340964</v>
      </c>
      <c r="N71" s="102">
        <f t="shared" si="44"/>
        <v>18005000</v>
      </c>
      <c r="O71" s="103">
        <f t="shared" si="44"/>
        <v>20162675</v>
      </c>
      <c r="P71" s="102">
        <f>$H71      +$J71      +$L71      +$N71</f>
        <v>46885000</v>
      </c>
      <c r="Q71" s="103">
        <f>$I71      +$K71      +$M71      +$O71</f>
        <v>46884999</v>
      </c>
      <c r="R71" s="57">
        <f>IF(($L71      =0),0,((($N71      -$L71      )/$L71      )*100))</f>
        <v>603.04568527918775</v>
      </c>
      <c r="S71" s="58">
        <f>IF(($M71      =0),0,((($O71      -$M71      )/$M71      )*100))</f>
        <v>761.29795246744504</v>
      </c>
      <c r="T71" s="57">
        <f>IF(($E69      =0),0,(($P69      /$E69      )*100))</f>
        <v>100</v>
      </c>
      <c r="U71" s="59">
        <f>IF($E69   =0,0,($Q69   /$E69 )*100)</f>
        <v>99.999997867121678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36314000</v>
      </c>
      <c r="C72" s="104">
        <f>SUM(C69:C70)</f>
        <v>10571000</v>
      </c>
      <c r="D72" s="104"/>
      <c r="E72" s="104">
        <f>$B72      +$C72      +$D72</f>
        <v>46885000</v>
      </c>
      <c r="F72" s="105">
        <f t="shared" ref="F72:O72" si="45">SUM(F69:F70)</f>
        <v>46885000</v>
      </c>
      <c r="G72" s="106">
        <f t="shared" si="45"/>
        <v>46885000</v>
      </c>
      <c r="H72" s="105">
        <f t="shared" si="45"/>
        <v>9958000</v>
      </c>
      <c r="I72" s="106">
        <f t="shared" si="45"/>
        <v>13231063</v>
      </c>
      <c r="J72" s="105">
        <f t="shared" si="45"/>
        <v>16361000</v>
      </c>
      <c r="K72" s="106">
        <f t="shared" si="45"/>
        <v>11150297</v>
      </c>
      <c r="L72" s="105">
        <f t="shared" si="45"/>
        <v>2561000</v>
      </c>
      <c r="M72" s="106">
        <f t="shared" si="45"/>
        <v>2340964</v>
      </c>
      <c r="N72" s="105">
        <f t="shared" si="45"/>
        <v>18005000</v>
      </c>
      <c r="O72" s="106">
        <f t="shared" si="45"/>
        <v>20162675</v>
      </c>
      <c r="P72" s="105">
        <f>$H72      +$J72      +$L72      +$N72</f>
        <v>46885000</v>
      </c>
      <c r="Q72" s="106">
        <f>$I72      +$K72      +$M72      +$O72</f>
        <v>46884999</v>
      </c>
      <c r="R72" s="61">
        <f>IF(($L72      =0),0,((($N72      -$L72      )/$L72      )*100))</f>
        <v>603.04568527918775</v>
      </c>
      <c r="S72" s="62">
        <f>IF(($M72      =0),0,((($O72      -$M72      )/$M72      )*100))</f>
        <v>761.29795246744504</v>
      </c>
      <c r="T72" s="61">
        <f>IF(($E69      =0),0,(($P69      /$E69      )*100))</f>
        <v>100</v>
      </c>
      <c r="U72" s="65">
        <f>IF($E69   =0,0,($Q69   /$E69 )*100)</f>
        <v>99.999997867121678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68086000</v>
      </c>
      <c r="C73" s="104">
        <f>SUM(C9:C14,C17:C23,C26:C29,C32,C35:C39,C42:C52,C55:C58,C61:C65,C69:C70)</f>
        <v>884000</v>
      </c>
      <c r="D73" s="104"/>
      <c r="E73" s="104">
        <f>$B73      +$C73      +$D73</f>
        <v>68970000</v>
      </c>
      <c r="F73" s="105">
        <f t="shared" ref="F73:O73" si="46">SUM(F9:F14,F17:F23,F26:F29,F32,F35:F39,F42:F52,F55:F58,F61:F65,F69:F70)</f>
        <v>68970000</v>
      </c>
      <c r="G73" s="106">
        <f t="shared" si="46"/>
        <v>58466000</v>
      </c>
      <c r="H73" s="105">
        <f t="shared" si="46"/>
        <v>12883000</v>
      </c>
      <c r="I73" s="106">
        <f t="shared" si="46"/>
        <v>15230968</v>
      </c>
      <c r="J73" s="105">
        <f t="shared" si="46"/>
        <v>19125000</v>
      </c>
      <c r="K73" s="106">
        <f t="shared" si="46"/>
        <v>17533441</v>
      </c>
      <c r="L73" s="105">
        <f t="shared" si="46"/>
        <v>5882000</v>
      </c>
      <c r="M73" s="106">
        <f t="shared" si="46"/>
        <v>2147416</v>
      </c>
      <c r="N73" s="105">
        <f t="shared" si="46"/>
        <v>18876000</v>
      </c>
      <c r="O73" s="106">
        <f t="shared" si="46"/>
        <v>23552802</v>
      </c>
      <c r="P73" s="105">
        <f>$H73      +$J73      +$L73      +$N73</f>
        <v>56766000</v>
      </c>
      <c r="Q73" s="106">
        <f>$I73      +$K73      +$M73      +$O73</f>
        <v>58464627</v>
      </c>
      <c r="R73" s="61">
        <f>IF(($L73      =0),0,((($N73      -$L73      )/$L73      )*100))</f>
        <v>220.9112546752805</v>
      </c>
      <c r="S73" s="62">
        <f>IF(($M73      =0),0,((($O73      -$M73      )/$M73      )*100))</f>
        <v>996.7973601761372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97.092327164505861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99.997651626586389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4QbBQtSuC8G3kLvIHgW9PUkWU2oe3MoLUqNyMe/eKaBdPA7+fs39Y4dmxso71RXCgu8Pez2hjbp8lbSuEX1lHA==" saltValue="Ax3Y914xTXuIPIQMDKJZv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185000</v>
      </c>
      <c r="I10" s="94">
        <v>211015</v>
      </c>
      <c r="J10" s="93">
        <v>216000</v>
      </c>
      <c r="K10" s="94">
        <v>189683</v>
      </c>
      <c r="L10" s="93">
        <v>230000</v>
      </c>
      <c r="M10" s="94">
        <v>230050</v>
      </c>
      <c r="N10" s="93">
        <v>18000</v>
      </c>
      <c r="O10" s="94">
        <v>17941</v>
      </c>
      <c r="P10" s="93">
        <f t="shared" ref="P10:P15" si="1">$H10      +$J10      +$L10      +$N10</f>
        <v>649000</v>
      </c>
      <c r="Q10" s="94">
        <f t="shared" ref="Q10:Q15" si="2">$I10      +$K10      +$M10      +$O10</f>
        <v>648689</v>
      </c>
      <c r="R10" s="48">
        <f t="shared" ref="R10:R15" si="3">IF(($L10      =0),0,((($N10      -$L10      )/$L10      )*100))</f>
        <v>-92.173913043478265</v>
      </c>
      <c r="S10" s="49">
        <f t="shared" ref="S10:S15" si="4">IF(($M10      =0),0,((($O10      -$M10      )/$M10      )*100))</f>
        <v>-92.201260595522712</v>
      </c>
      <c r="T10" s="48">
        <f t="shared" ref="T10:T14" si="5">IF(($E10      =0),0,(($P10      /$E10      )*100))</f>
        <v>54.083333333333336</v>
      </c>
      <c r="U10" s="50">
        <f t="shared" ref="U10:U14" si="6">IF(($E10      =0),0,(($Q10      /$E10      )*100))</f>
        <v>54.057416666666668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185000</v>
      </c>
      <c r="I15" s="97">
        <f t="shared" si="7"/>
        <v>211015</v>
      </c>
      <c r="J15" s="96">
        <f t="shared" si="7"/>
        <v>216000</v>
      </c>
      <c r="K15" s="97">
        <f t="shared" si="7"/>
        <v>189683</v>
      </c>
      <c r="L15" s="96">
        <f t="shared" si="7"/>
        <v>230000</v>
      </c>
      <c r="M15" s="97">
        <f t="shared" si="7"/>
        <v>230050</v>
      </c>
      <c r="N15" s="96">
        <f t="shared" si="7"/>
        <v>18000</v>
      </c>
      <c r="O15" s="97">
        <f t="shared" si="7"/>
        <v>17941</v>
      </c>
      <c r="P15" s="96">
        <f t="shared" si="1"/>
        <v>649000</v>
      </c>
      <c r="Q15" s="97">
        <f t="shared" si="2"/>
        <v>648689</v>
      </c>
      <c r="R15" s="52">
        <f t="shared" si="3"/>
        <v>-92.173913043478265</v>
      </c>
      <c r="S15" s="53">
        <f t="shared" si="4"/>
        <v>-92.201260595522712</v>
      </c>
      <c r="T15" s="52">
        <f>IF((SUM($E9:$E13))=0,0,(P15/(SUM($E9:$E13))*100))</f>
        <v>54.083333333333336</v>
      </c>
      <c r="U15" s="54">
        <f>IF((SUM($E9:$E13))=0,0,(Q15/(SUM($E9:$E13))*100))</f>
        <v>54.057416666666668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2539000</v>
      </c>
      <c r="C29" s="92">
        <v>430000</v>
      </c>
      <c r="D29" s="92"/>
      <c r="E29" s="92">
        <f>$B29      +$C29      +$D29</f>
        <v>2969000</v>
      </c>
      <c r="F29" s="93">
        <v>2969000</v>
      </c>
      <c r="G29" s="94">
        <v>2969000</v>
      </c>
      <c r="H29" s="93"/>
      <c r="I29" s="94"/>
      <c r="J29" s="93">
        <v>2512000</v>
      </c>
      <c r="K29" s="94">
        <v>1113188</v>
      </c>
      <c r="L29" s="93"/>
      <c r="M29" s="94"/>
      <c r="N29" s="93"/>
      <c r="O29" s="94">
        <v>1023124</v>
      </c>
      <c r="P29" s="93">
        <f>$H29      +$J29      +$L29      +$N29</f>
        <v>2512000</v>
      </c>
      <c r="Q29" s="94">
        <f>$I29      +$K29      +$M29      +$O29</f>
        <v>2136312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84.607611990569225</v>
      </c>
      <c r="U29" s="50">
        <f>IF(($E29      =0),0,(($Q29      /$E29      )*100))</f>
        <v>71.953923880094308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2539000</v>
      </c>
      <c r="C30" s="95">
        <f>SUM(C26:C29)</f>
        <v>430000</v>
      </c>
      <c r="D30" s="95"/>
      <c r="E30" s="95">
        <f>$B30      +$C30      +$D30</f>
        <v>2969000</v>
      </c>
      <c r="F30" s="96">
        <f t="shared" ref="F30:O30" si="16">SUM(F26:F29)</f>
        <v>2969000</v>
      </c>
      <c r="G30" s="97">
        <f t="shared" si="16"/>
        <v>2969000</v>
      </c>
      <c r="H30" s="96">
        <f t="shared" si="16"/>
        <v>0</v>
      </c>
      <c r="I30" s="97">
        <f t="shared" si="16"/>
        <v>0</v>
      </c>
      <c r="J30" s="96">
        <f t="shared" si="16"/>
        <v>2512000</v>
      </c>
      <c r="K30" s="97">
        <f t="shared" si="16"/>
        <v>1113188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1023124</v>
      </c>
      <c r="P30" s="96">
        <f>$H30      +$J30      +$L30      +$N30</f>
        <v>2512000</v>
      </c>
      <c r="Q30" s="97">
        <f>$I30      +$K30      +$M30      +$O30</f>
        <v>2136312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84.607611990569225</v>
      </c>
      <c r="U30" s="54">
        <f>IF($E30   =0,0,($Q30   /$E30   )*100)</f>
        <v>71.953923880094308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7077000</v>
      </c>
      <c r="C32" s="92"/>
      <c r="D32" s="92"/>
      <c r="E32" s="92">
        <f>$B32      +$C32      +$D32</f>
        <v>7077000</v>
      </c>
      <c r="F32" s="93">
        <v>7077000</v>
      </c>
      <c r="G32" s="94">
        <v>7077000</v>
      </c>
      <c r="H32" s="93">
        <v>3585000</v>
      </c>
      <c r="I32" s="94">
        <v>1769000</v>
      </c>
      <c r="J32" s="93">
        <v>1369000</v>
      </c>
      <c r="K32" s="94">
        <v>3185000</v>
      </c>
      <c r="L32" s="93"/>
      <c r="M32" s="94">
        <v>1728000</v>
      </c>
      <c r="N32" s="93">
        <v>395000</v>
      </c>
      <c r="O32" s="94"/>
      <c r="P32" s="93">
        <f>$H32      +$J32      +$L32      +$N32</f>
        <v>5349000</v>
      </c>
      <c r="Q32" s="94">
        <f>$I32      +$K32      +$M32      +$O32</f>
        <v>6682000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75.582874099194569</v>
      </c>
      <c r="U32" s="50">
        <f>IF(($E32      =0),0,(($Q32      /$E32      )*100))</f>
        <v>94.41853892892469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7077000</v>
      </c>
      <c r="C33" s="95">
        <f>C32</f>
        <v>0</v>
      </c>
      <c r="D33" s="95"/>
      <c r="E33" s="95">
        <f>$B33      +$C33      +$D33</f>
        <v>7077000</v>
      </c>
      <c r="F33" s="96">
        <f t="shared" ref="F33:O33" si="17">F32</f>
        <v>7077000</v>
      </c>
      <c r="G33" s="97">
        <f t="shared" si="17"/>
        <v>7077000</v>
      </c>
      <c r="H33" s="96">
        <f t="shared" si="17"/>
        <v>3585000</v>
      </c>
      <c r="I33" s="97">
        <f t="shared" si="17"/>
        <v>1769000</v>
      </c>
      <c r="J33" s="96">
        <f t="shared" si="17"/>
        <v>1369000</v>
      </c>
      <c r="K33" s="97">
        <f t="shared" si="17"/>
        <v>3185000</v>
      </c>
      <c r="L33" s="96">
        <f t="shared" si="17"/>
        <v>0</v>
      </c>
      <c r="M33" s="97">
        <f t="shared" si="17"/>
        <v>1728000</v>
      </c>
      <c r="N33" s="96">
        <f t="shared" si="17"/>
        <v>395000</v>
      </c>
      <c r="O33" s="97">
        <f t="shared" si="17"/>
        <v>0</v>
      </c>
      <c r="P33" s="96">
        <f>$H33      +$J33      +$L33      +$N33</f>
        <v>5349000</v>
      </c>
      <c r="Q33" s="97">
        <f>$I33      +$K33      +$M33      +$O33</f>
        <v>6682000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75.582874099194569</v>
      </c>
      <c r="U33" s="54">
        <f>IF($E33   =0,0,($Q33   /$E33   )*100)</f>
        <v>94.41853892892469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>
        <v>430905000</v>
      </c>
      <c r="C43" s="92">
        <v>-17000000</v>
      </c>
      <c r="D43" s="92"/>
      <c r="E43" s="92">
        <f t="shared" si="26"/>
        <v>413905000</v>
      </c>
      <c r="F43" s="93">
        <v>413905000</v>
      </c>
      <c r="G43" s="94">
        <v>413905000</v>
      </c>
      <c r="H43" s="93">
        <v>123175000</v>
      </c>
      <c r="I43" s="94">
        <v>42351652</v>
      </c>
      <c r="J43" s="93">
        <v>125388000</v>
      </c>
      <c r="K43" s="94">
        <v>161373507</v>
      </c>
      <c r="L43" s="93">
        <v>69788000</v>
      </c>
      <c r="M43" s="94">
        <v>117778380</v>
      </c>
      <c r="N43" s="93">
        <v>71990000</v>
      </c>
      <c r="O43" s="94">
        <v>20778401</v>
      </c>
      <c r="P43" s="93">
        <f t="shared" si="27"/>
        <v>390341000</v>
      </c>
      <c r="Q43" s="94">
        <f t="shared" si="28"/>
        <v>342281940</v>
      </c>
      <c r="R43" s="48">
        <f t="shared" si="29"/>
        <v>3.155270247033874</v>
      </c>
      <c r="S43" s="49">
        <f t="shared" si="30"/>
        <v>-82.358051622037934</v>
      </c>
      <c r="T43" s="48">
        <f t="shared" si="31"/>
        <v>94.306906174122091</v>
      </c>
      <c r="U43" s="50">
        <f t="shared" si="32"/>
        <v>82.695773184667971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100000000</v>
      </c>
      <c r="C51" s="92">
        <v>-5000000</v>
      </c>
      <c r="D51" s="92"/>
      <c r="E51" s="92">
        <f t="shared" si="26"/>
        <v>95000000</v>
      </c>
      <c r="F51" s="93">
        <v>95000000</v>
      </c>
      <c r="G51" s="94">
        <v>95000000</v>
      </c>
      <c r="H51" s="93">
        <v>21333000</v>
      </c>
      <c r="I51" s="94">
        <v>25607549</v>
      </c>
      <c r="J51" s="93">
        <v>36477000</v>
      </c>
      <c r="K51" s="94">
        <v>31019273</v>
      </c>
      <c r="L51" s="93">
        <v>31160000</v>
      </c>
      <c r="M51" s="94">
        <v>34344502</v>
      </c>
      <c r="N51" s="93">
        <v>1553000</v>
      </c>
      <c r="O51" s="94">
        <v>2346341</v>
      </c>
      <c r="P51" s="93">
        <f t="shared" si="27"/>
        <v>90523000</v>
      </c>
      <c r="Q51" s="94">
        <f t="shared" si="28"/>
        <v>93317665</v>
      </c>
      <c r="R51" s="48">
        <f t="shared" si="29"/>
        <v>-95.016046213093702</v>
      </c>
      <c r="S51" s="49">
        <f t="shared" si="30"/>
        <v>-93.168219472217132</v>
      </c>
      <c r="T51" s="48">
        <f t="shared" si="31"/>
        <v>95.287368421052633</v>
      </c>
      <c r="U51" s="50">
        <f t="shared" si="32"/>
        <v>98.229121052631569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530905000</v>
      </c>
      <c r="C53" s="95">
        <f>SUM(C42:C52)</f>
        <v>-22000000</v>
      </c>
      <c r="D53" s="95"/>
      <c r="E53" s="95">
        <f t="shared" si="26"/>
        <v>508905000</v>
      </c>
      <c r="F53" s="96">
        <f t="shared" ref="F53:O53" si="33">SUM(F42:F52)</f>
        <v>508905000</v>
      </c>
      <c r="G53" s="97">
        <f t="shared" si="33"/>
        <v>508905000</v>
      </c>
      <c r="H53" s="96">
        <f t="shared" si="33"/>
        <v>144508000</v>
      </c>
      <c r="I53" s="97">
        <f t="shared" si="33"/>
        <v>67959201</v>
      </c>
      <c r="J53" s="96">
        <f t="shared" si="33"/>
        <v>161865000</v>
      </c>
      <c r="K53" s="97">
        <f t="shared" si="33"/>
        <v>192392780</v>
      </c>
      <c r="L53" s="96">
        <f t="shared" si="33"/>
        <v>100948000</v>
      </c>
      <c r="M53" s="97">
        <f t="shared" si="33"/>
        <v>152122882</v>
      </c>
      <c r="N53" s="96">
        <f t="shared" si="33"/>
        <v>73543000</v>
      </c>
      <c r="O53" s="97">
        <f t="shared" si="33"/>
        <v>23124742</v>
      </c>
      <c r="P53" s="96">
        <f t="shared" si="27"/>
        <v>480864000</v>
      </c>
      <c r="Q53" s="97">
        <f t="shared" si="28"/>
        <v>435599605</v>
      </c>
      <c r="R53" s="52">
        <f t="shared" si="29"/>
        <v>-27.147640369299047</v>
      </c>
      <c r="S53" s="53">
        <f t="shared" si="30"/>
        <v>-84.798643244216208</v>
      </c>
      <c r="T53" s="52">
        <f>IF((+$E43+$E45+$E47+$E48+$E51) =0,0,(P53   /(+$E43+$E45+$E47+$E48+$E51) )*100)</f>
        <v>94.489934270639907</v>
      </c>
      <c r="U53" s="54">
        <f>IF((+$E43+$E45+$E47+$E48+$E51) =0,0,(Q53   /(+$E43+$E45+$E47+$E48+$E51) )*100)</f>
        <v>85.595465754905149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543721000</v>
      </c>
      <c r="C67" s="104">
        <f>SUM(C9:C14,C17:C23,C26:C29,C32,C35:C39,C42:C52,C55:C58,C61:C65)</f>
        <v>-21570000</v>
      </c>
      <c r="D67" s="104"/>
      <c r="E67" s="104">
        <f t="shared" si="35"/>
        <v>522151000</v>
      </c>
      <c r="F67" s="105">
        <f t="shared" ref="F67:O67" si="43">SUM(F9:F14,F17:F23,F26:F29,F32,F35:F39,F42:F52,F55:F58,F61:F65)</f>
        <v>522151000</v>
      </c>
      <c r="G67" s="106">
        <f t="shared" si="43"/>
        <v>520151000</v>
      </c>
      <c r="H67" s="105">
        <f t="shared" si="43"/>
        <v>148278000</v>
      </c>
      <c r="I67" s="106">
        <f t="shared" si="43"/>
        <v>69939216</v>
      </c>
      <c r="J67" s="105">
        <f t="shared" si="43"/>
        <v>165962000</v>
      </c>
      <c r="K67" s="106">
        <f t="shared" si="43"/>
        <v>196880651</v>
      </c>
      <c r="L67" s="105">
        <f t="shared" si="43"/>
        <v>101178000</v>
      </c>
      <c r="M67" s="106">
        <f t="shared" si="43"/>
        <v>154080932</v>
      </c>
      <c r="N67" s="105">
        <f t="shared" si="43"/>
        <v>73956000</v>
      </c>
      <c r="O67" s="106">
        <f t="shared" si="43"/>
        <v>24165807</v>
      </c>
      <c r="P67" s="105">
        <f t="shared" si="36"/>
        <v>489374000</v>
      </c>
      <c r="Q67" s="106">
        <f t="shared" si="37"/>
        <v>445066606</v>
      </c>
      <c r="R67" s="61">
        <f t="shared" si="38"/>
        <v>-26.905058411907728</v>
      </c>
      <c r="S67" s="62">
        <f t="shared" si="39"/>
        <v>-84.316159899655858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94.08306434093177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85.564885196798627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271683000</v>
      </c>
      <c r="C69" s="92">
        <v>-15171000</v>
      </c>
      <c r="D69" s="92"/>
      <c r="E69" s="92">
        <f>$B69      +$C69      +$D69</f>
        <v>256512000</v>
      </c>
      <c r="F69" s="93">
        <v>256512000</v>
      </c>
      <c r="G69" s="94">
        <v>256512000</v>
      </c>
      <c r="H69" s="93">
        <v>99660000</v>
      </c>
      <c r="I69" s="94">
        <v>54413737</v>
      </c>
      <c r="J69" s="93">
        <v>91803000</v>
      </c>
      <c r="K69" s="94">
        <v>39504365</v>
      </c>
      <c r="L69" s="93">
        <v>55934000</v>
      </c>
      <c r="M69" s="94">
        <v>99111232</v>
      </c>
      <c r="N69" s="93">
        <v>9115000</v>
      </c>
      <c r="O69" s="94">
        <v>37331168</v>
      </c>
      <c r="P69" s="93">
        <f>$H69      +$J69      +$L69      +$N69</f>
        <v>256512000</v>
      </c>
      <c r="Q69" s="94">
        <f>$I69      +$K69      +$M69      +$O69</f>
        <v>230360502</v>
      </c>
      <c r="R69" s="48">
        <f>IF(($L69      =0),0,((($N69      -$L69      )/$L69      )*100))</f>
        <v>-83.704008295491121</v>
      </c>
      <c r="S69" s="49">
        <f>IF(($M69      =0),0,((($O69      -$M69      )/$M69      )*100))</f>
        <v>-62.334069260686817</v>
      </c>
      <c r="T69" s="48">
        <f>IF(($E69      =0),0,(($P69      /$E69      )*100))</f>
        <v>100</v>
      </c>
      <c r="U69" s="50">
        <f>IF(($E69      =0),0,(($Q69      /$E69      )*100))</f>
        <v>89.804961171407186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271683000</v>
      </c>
      <c r="C71" s="101">
        <f>SUM(C69:C70)</f>
        <v>-15171000</v>
      </c>
      <c r="D71" s="101"/>
      <c r="E71" s="101">
        <f>$B71      +$C71      +$D71</f>
        <v>256512000</v>
      </c>
      <c r="F71" s="102">
        <f t="shared" ref="F71:O71" si="44">SUM(F69:F70)</f>
        <v>256512000</v>
      </c>
      <c r="G71" s="103">
        <f t="shared" si="44"/>
        <v>256512000</v>
      </c>
      <c r="H71" s="102">
        <f t="shared" si="44"/>
        <v>99660000</v>
      </c>
      <c r="I71" s="103">
        <f t="shared" si="44"/>
        <v>54413737</v>
      </c>
      <c r="J71" s="102">
        <f t="shared" si="44"/>
        <v>91803000</v>
      </c>
      <c r="K71" s="103">
        <f t="shared" si="44"/>
        <v>39504365</v>
      </c>
      <c r="L71" s="102">
        <f t="shared" si="44"/>
        <v>55934000</v>
      </c>
      <c r="M71" s="103">
        <f t="shared" si="44"/>
        <v>99111232</v>
      </c>
      <c r="N71" s="102">
        <f t="shared" si="44"/>
        <v>9115000</v>
      </c>
      <c r="O71" s="103">
        <f t="shared" si="44"/>
        <v>37331168</v>
      </c>
      <c r="P71" s="102">
        <f>$H71      +$J71      +$L71      +$N71</f>
        <v>256512000</v>
      </c>
      <c r="Q71" s="103">
        <f>$I71      +$K71      +$M71      +$O71</f>
        <v>230360502</v>
      </c>
      <c r="R71" s="57">
        <f>IF(($L71      =0),0,((($N71      -$L71      )/$L71      )*100))</f>
        <v>-83.704008295491121</v>
      </c>
      <c r="S71" s="58">
        <f>IF(($M71      =0),0,((($O71      -$M71      )/$M71      )*100))</f>
        <v>-62.334069260686817</v>
      </c>
      <c r="T71" s="57">
        <f>IF(($E69      =0),0,(($P69      /$E69      )*100))</f>
        <v>100</v>
      </c>
      <c r="U71" s="59">
        <f>IF($E69   =0,0,($Q69   /$E69 )*100)</f>
        <v>89.804961171407186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271683000</v>
      </c>
      <c r="C72" s="104">
        <f>SUM(C69:C70)</f>
        <v>-15171000</v>
      </c>
      <c r="D72" s="104"/>
      <c r="E72" s="104">
        <f>$B72      +$C72      +$D72</f>
        <v>256512000</v>
      </c>
      <c r="F72" s="105">
        <f t="shared" ref="F72:O72" si="45">SUM(F69:F70)</f>
        <v>256512000</v>
      </c>
      <c r="G72" s="106">
        <f t="shared" si="45"/>
        <v>256512000</v>
      </c>
      <c r="H72" s="105">
        <f t="shared" si="45"/>
        <v>99660000</v>
      </c>
      <c r="I72" s="106">
        <f t="shared" si="45"/>
        <v>54413737</v>
      </c>
      <c r="J72" s="105">
        <f t="shared" si="45"/>
        <v>91803000</v>
      </c>
      <c r="K72" s="106">
        <f t="shared" si="45"/>
        <v>39504365</v>
      </c>
      <c r="L72" s="105">
        <f t="shared" si="45"/>
        <v>55934000</v>
      </c>
      <c r="M72" s="106">
        <f t="shared" si="45"/>
        <v>99111232</v>
      </c>
      <c r="N72" s="105">
        <f t="shared" si="45"/>
        <v>9115000</v>
      </c>
      <c r="O72" s="106">
        <f t="shared" si="45"/>
        <v>37331168</v>
      </c>
      <c r="P72" s="105">
        <f>$H72      +$J72      +$L72      +$N72</f>
        <v>256512000</v>
      </c>
      <c r="Q72" s="106">
        <f>$I72      +$K72      +$M72      +$O72</f>
        <v>230360502</v>
      </c>
      <c r="R72" s="61">
        <f>IF(($L72      =0),0,((($N72      -$L72      )/$L72      )*100))</f>
        <v>-83.704008295491121</v>
      </c>
      <c r="S72" s="62">
        <f>IF(($M72      =0),0,((($O72      -$M72      )/$M72      )*100))</f>
        <v>-62.334069260686817</v>
      </c>
      <c r="T72" s="61">
        <f>IF(($E69      =0),0,(($P69      /$E69      )*100))</f>
        <v>100</v>
      </c>
      <c r="U72" s="65">
        <f>IF($E69   =0,0,($Q69   /$E69 )*100)</f>
        <v>89.804961171407186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815404000</v>
      </c>
      <c r="C73" s="104">
        <f>SUM(C9:C14,C17:C23,C26:C29,C32,C35:C39,C42:C52,C55:C58,C61:C65,C69:C70)</f>
        <v>-36741000</v>
      </c>
      <c r="D73" s="104"/>
      <c r="E73" s="104">
        <f>$B73      +$C73      +$D73</f>
        <v>778663000</v>
      </c>
      <c r="F73" s="105">
        <f t="shared" ref="F73:O73" si="46">SUM(F9:F14,F17:F23,F26:F29,F32,F35:F39,F42:F52,F55:F58,F61:F65,F69:F70)</f>
        <v>778663000</v>
      </c>
      <c r="G73" s="106">
        <f t="shared" si="46"/>
        <v>776663000</v>
      </c>
      <c r="H73" s="105">
        <f t="shared" si="46"/>
        <v>247938000</v>
      </c>
      <c r="I73" s="106">
        <f t="shared" si="46"/>
        <v>124352953</v>
      </c>
      <c r="J73" s="105">
        <f t="shared" si="46"/>
        <v>257765000</v>
      </c>
      <c r="K73" s="106">
        <f t="shared" si="46"/>
        <v>236385016</v>
      </c>
      <c r="L73" s="105">
        <f t="shared" si="46"/>
        <v>157112000</v>
      </c>
      <c r="M73" s="106">
        <f t="shared" si="46"/>
        <v>253192164</v>
      </c>
      <c r="N73" s="105">
        <f t="shared" si="46"/>
        <v>83071000</v>
      </c>
      <c r="O73" s="106">
        <f t="shared" si="46"/>
        <v>61496975</v>
      </c>
      <c r="P73" s="105">
        <f>$H73      +$J73      +$L73      +$N73</f>
        <v>745886000</v>
      </c>
      <c r="Q73" s="106">
        <f>$I73      +$K73      +$M73      +$O73</f>
        <v>675427108</v>
      </c>
      <c r="R73" s="61">
        <f>IF(($L73      =0),0,((($N73      -$L73      )/$L73      )*100))</f>
        <v>-47.126253882580585</v>
      </c>
      <c r="S73" s="62">
        <f>IF(($M73      =0),0,((($O73      -$M73      )/$M73      )*100))</f>
        <v>-75.711343499556321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96.037277429206753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86.965274256659583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bN0Y1bTSQwB5JjWEu8wN00ATLRp3Mr5q4nIl24/doRKt6bCvrbCsns/mTx3uEnVELtJGi2qC7MHwEfXrQmomBg==" saltValue="wtcaph44rme5FekC4jr7q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51000</v>
      </c>
      <c r="I10" s="94">
        <v>1023333</v>
      </c>
      <c r="J10" s="93">
        <v>122000</v>
      </c>
      <c r="K10" s="94">
        <v>138237</v>
      </c>
      <c r="L10" s="93">
        <v>397000</v>
      </c>
      <c r="M10" s="94">
        <v>-1453035</v>
      </c>
      <c r="N10" s="93">
        <v>357000</v>
      </c>
      <c r="O10" s="94">
        <v>290568</v>
      </c>
      <c r="P10" s="93">
        <f t="shared" ref="P10:P15" si="1">$H10      +$J10      +$L10      +$N10</f>
        <v>927000</v>
      </c>
      <c r="Q10" s="94">
        <f t="shared" ref="Q10:Q15" si="2">$I10      +$K10      +$M10      +$O10</f>
        <v>-897</v>
      </c>
      <c r="R10" s="48">
        <f t="shared" ref="R10:R15" si="3">IF(($L10      =0),0,((($N10      -$L10      )/$L10      )*100))</f>
        <v>-10.075566750629724</v>
      </c>
      <c r="S10" s="49">
        <f t="shared" ref="S10:S15" si="4">IF(($M10      =0),0,((($O10      -$M10      )/$M10      )*100))</f>
        <v>-119.99731596279513</v>
      </c>
      <c r="T10" s="48">
        <f t="shared" ref="T10:T14" si="5">IF(($E10      =0),0,(($P10      /$E10      )*100))</f>
        <v>50.108108108108105</v>
      </c>
      <c r="U10" s="50">
        <f t="shared" ref="U10:U14" si="6">IF(($E10      =0),0,(($Q10      /$E10      )*100))</f>
        <v>-4.8486486486486492E-2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51000</v>
      </c>
      <c r="I15" s="97">
        <f t="shared" si="7"/>
        <v>1023333</v>
      </c>
      <c r="J15" s="96">
        <f t="shared" si="7"/>
        <v>122000</v>
      </c>
      <c r="K15" s="97">
        <f t="shared" si="7"/>
        <v>138237</v>
      </c>
      <c r="L15" s="96">
        <f t="shared" si="7"/>
        <v>397000</v>
      </c>
      <c r="M15" s="97">
        <f t="shared" si="7"/>
        <v>-1453035</v>
      </c>
      <c r="N15" s="96">
        <f t="shared" si="7"/>
        <v>357000</v>
      </c>
      <c r="O15" s="97">
        <f t="shared" si="7"/>
        <v>290568</v>
      </c>
      <c r="P15" s="96">
        <f t="shared" si="1"/>
        <v>927000</v>
      </c>
      <c r="Q15" s="97">
        <f t="shared" si="2"/>
        <v>-897</v>
      </c>
      <c r="R15" s="52">
        <f t="shared" si="3"/>
        <v>-10.075566750629724</v>
      </c>
      <c r="S15" s="53">
        <f t="shared" si="4"/>
        <v>-119.99731596279513</v>
      </c>
      <c r="T15" s="52">
        <f>IF((SUM($E9:$E13))=0,0,(P15/(SUM($E9:$E13))*100))</f>
        <v>50.108108108108105</v>
      </c>
      <c r="U15" s="54">
        <f>IF((SUM($E9:$E13))=0,0,(Q15/(SUM($E9:$E13))*100))</f>
        <v>-4.8486486486486492E-2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2037000</v>
      </c>
      <c r="C32" s="92"/>
      <c r="D32" s="92"/>
      <c r="E32" s="92">
        <f>$B32      +$C32      +$D32</f>
        <v>2037000</v>
      </c>
      <c r="F32" s="93">
        <v>2037000</v>
      </c>
      <c r="G32" s="94">
        <v>2037000</v>
      </c>
      <c r="H32" s="93">
        <v>1236000</v>
      </c>
      <c r="I32" s="94">
        <v>1227753</v>
      </c>
      <c r="J32" s="93">
        <v>190000</v>
      </c>
      <c r="K32" s="94">
        <v>809246</v>
      </c>
      <c r="L32" s="93"/>
      <c r="M32" s="94">
        <v>-1975000</v>
      </c>
      <c r="N32" s="93"/>
      <c r="O32" s="94"/>
      <c r="P32" s="93">
        <f>$H32      +$J32      +$L32      +$N32</f>
        <v>1426000</v>
      </c>
      <c r="Q32" s="94">
        <f>$I32      +$K32      +$M32      +$O32</f>
        <v>61999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70.004909180166905</v>
      </c>
      <c r="U32" s="50">
        <f>IF(($E32      =0),0,(($Q32      /$E32      )*100))</f>
        <v>3.0436426116838491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2037000</v>
      </c>
      <c r="C33" s="95">
        <f>C32</f>
        <v>0</v>
      </c>
      <c r="D33" s="95"/>
      <c r="E33" s="95">
        <f>$B33      +$C33      +$D33</f>
        <v>2037000</v>
      </c>
      <c r="F33" s="96">
        <f t="shared" ref="F33:O33" si="17">F32</f>
        <v>2037000</v>
      </c>
      <c r="G33" s="97">
        <f t="shared" si="17"/>
        <v>2037000</v>
      </c>
      <c r="H33" s="96">
        <f t="shared" si="17"/>
        <v>1236000</v>
      </c>
      <c r="I33" s="97">
        <f t="shared" si="17"/>
        <v>1227753</v>
      </c>
      <c r="J33" s="96">
        <f t="shared" si="17"/>
        <v>190000</v>
      </c>
      <c r="K33" s="97">
        <f t="shared" si="17"/>
        <v>809246</v>
      </c>
      <c r="L33" s="96">
        <f t="shared" si="17"/>
        <v>0</v>
      </c>
      <c r="M33" s="97">
        <f t="shared" si="17"/>
        <v>-1975000</v>
      </c>
      <c r="N33" s="96">
        <f t="shared" si="17"/>
        <v>0</v>
      </c>
      <c r="O33" s="97">
        <f t="shared" si="17"/>
        <v>0</v>
      </c>
      <c r="P33" s="96">
        <f>$H33      +$J33      +$L33      +$N33</f>
        <v>1426000</v>
      </c>
      <c r="Q33" s="97">
        <f>$I33      +$K33      +$M33      +$O33</f>
        <v>61999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70.004909180166905</v>
      </c>
      <c r="U33" s="54">
        <f>IF($E33   =0,0,($Q33   /$E33   )*100)</f>
        <v>3.0436426116838491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20475000</v>
      </c>
      <c r="C35" s="92">
        <v>4285000</v>
      </c>
      <c r="D35" s="92"/>
      <c r="E35" s="92">
        <f t="shared" ref="E35:E40" si="18">$B35      +$C35      +$D35</f>
        <v>24760000</v>
      </c>
      <c r="F35" s="93">
        <v>24760000</v>
      </c>
      <c r="G35" s="94">
        <v>24760000</v>
      </c>
      <c r="H35" s="93">
        <v>13650000</v>
      </c>
      <c r="I35" s="94">
        <v>6461073</v>
      </c>
      <c r="J35" s="93"/>
      <c r="K35" s="94">
        <v>3229623</v>
      </c>
      <c r="L35" s="93">
        <v>996000</v>
      </c>
      <c r="M35" s="94">
        <v>2733558</v>
      </c>
      <c r="N35" s="93">
        <v>10114000</v>
      </c>
      <c r="O35" s="94">
        <v>4315904</v>
      </c>
      <c r="P35" s="93">
        <f t="shared" ref="P35:P40" si="19">$H35      +$J35      +$L35      +$N35</f>
        <v>24760000</v>
      </c>
      <c r="Q35" s="94">
        <f t="shared" ref="Q35:Q40" si="20">$I35      +$K35      +$M35      +$O35</f>
        <v>16740158</v>
      </c>
      <c r="R35" s="48">
        <f t="shared" ref="R35:R40" si="21">IF(($L35      =0),0,((($N35      -$L35      )/$L35      )*100))</f>
        <v>915.46184738955822</v>
      </c>
      <c r="S35" s="49">
        <f t="shared" ref="S35:S40" si="22">IF(($M35      =0),0,((($O35      -$M35      )/$M35      )*100))</f>
        <v>57.885949374405079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67.609684975767365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66925000</v>
      </c>
      <c r="C36" s="92">
        <v>28237000</v>
      </c>
      <c r="D36" s="92"/>
      <c r="E36" s="92">
        <f t="shared" si="18"/>
        <v>95162000</v>
      </c>
      <c r="F36" s="93">
        <v>95162000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87400000</v>
      </c>
      <c r="C40" s="95">
        <f>SUM(C35:C39)</f>
        <v>32522000</v>
      </c>
      <c r="D40" s="95"/>
      <c r="E40" s="95">
        <f t="shared" si="18"/>
        <v>119922000</v>
      </c>
      <c r="F40" s="96">
        <f t="shared" ref="F40:O40" si="25">SUM(F35:F39)</f>
        <v>119922000</v>
      </c>
      <c r="G40" s="97">
        <f t="shared" si="25"/>
        <v>24760000</v>
      </c>
      <c r="H40" s="96">
        <f t="shared" si="25"/>
        <v>13650000</v>
      </c>
      <c r="I40" s="97">
        <f t="shared" si="25"/>
        <v>6461073</v>
      </c>
      <c r="J40" s="96">
        <f t="shared" si="25"/>
        <v>0</v>
      </c>
      <c r="K40" s="97">
        <f t="shared" si="25"/>
        <v>3229623</v>
      </c>
      <c r="L40" s="96">
        <f t="shared" si="25"/>
        <v>996000</v>
      </c>
      <c r="M40" s="97">
        <f t="shared" si="25"/>
        <v>2733558</v>
      </c>
      <c r="N40" s="96">
        <f t="shared" si="25"/>
        <v>10114000</v>
      </c>
      <c r="O40" s="97">
        <f t="shared" si="25"/>
        <v>4315904</v>
      </c>
      <c r="P40" s="96">
        <f t="shared" si="19"/>
        <v>24760000</v>
      </c>
      <c r="Q40" s="97">
        <f t="shared" si="20"/>
        <v>16740158</v>
      </c>
      <c r="R40" s="52">
        <f t="shared" si="21"/>
        <v>915.46184738955822</v>
      </c>
      <c r="S40" s="53">
        <f t="shared" si="22"/>
        <v>57.885949374405079</v>
      </c>
      <c r="T40" s="52">
        <f>IF((+$E35+$E38) =0,0,(P40   /(+$E35+$E38) )*100)</f>
        <v>100</v>
      </c>
      <c r="U40" s="54">
        <f>IF((+$E35+$E38) =0,0,(Q40   /(+$E35+$E38) )*100)</f>
        <v>67.609684975767365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91287000</v>
      </c>
      <c r="C67" s="104">
        <f>SUM(C9:C14,C17:C23,C26:C29,C32,C35:C39,C42:C52,C55:C58,C61:C65)</f>
        <v>32522000</v>
      </c>
      <c r="D67" s="104"/>
      <c r="E67" s="104">
        <f t="shared" si="35"/>
        <v>123809000</v>
      </c>
      <c r="F67" s="105">
        <f t="shared" ref="F67:O67" si="43">SUM(F9:F14,F17:F23,F26:F29,F32,F35:F39,F42:F52,F55:F58,F61:F65)</f>
        <v>123809000</v>
      </c>
      <c r="G67" s="106">
        <f t="shared" si="43"/>
        <v>28647000</v>
      </c>
      <c r="H67" s="105">
        <f t="shared" si="43"/>
        <v>14937000</v>
      </c>
      <c r="I67" s="106">
        <f t="shared" si="43"/>
        <v>8712159</v>
      </c>
      <c r="J67" s="105">
        <f t="shared" si="43"/>
        <v>312000</v>
      </c>
      <c r="K67" s="106">
        <f t="shared" si="43"/>
        <v>4177106</v>
      </c>
      <c r="L67" s="105">
        <f t="shared" si="43"/>
        <v>1393000</v>
      </c>
      <c r="M67" s="106">
        <f t="shared" si="43"/>
        <v>-694477</v>
      </c>
      <c r="N67" s="105">
        <f t="shared" si="43"/>
        <v>10471000</v>
      </c>
      <c r="O67" s="106">
        <f t="shared" si="43"/>
        <v>4606472</v>
      </c>
      <c r="P67" s="105">
        <f t="shared" si="36"/>
        <v>27113000</v>
      </c>
      <c r="Q67" s="106">
        <f t="shared" si="37"/>
        <v>16801260</v>
      </c>
      <c r="R67" s="61">
        <f t="shared" si="38"/>
        <v>651.68700646087586</v>
      </c>
      <c r="S67" s="62">
        <f t="shared" si="39"/>
        <v>-763.30087245509924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94.645163542430282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58.649282647397641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49172000</v>
      </c>
      <c r="C69" s="92">
        <v>-3289000</v>
      </c>
      <c r="D69" s="92"/>
      <c r="E69" s="92">
        <f>$B69      +$C69      +$D69</f>
        <v>45883000</v>
      </c>
      <c r="F69" s="93">
        <v>45883000</v>
      </c>
      <c r="G69" s="94">
        <v>45883000</v>
      </c>
      <c r="H69" s="93">
        <v>6436000</v>
      </c>
      <c r="I69" s="94">
        <v>5003726</v>
      </c>
      <c r="J69" s="93">
        <v>12793000</v>
      </c>
      <c r="K69" s="94">
        <v>14223449</v>
      </c>
      <c r="L69" s="93">
        <v>4688000</v>
      </c>
      <c r="M69" s="94">
        <v>-29876730</v>
      </c>
      <c r="N69" s="93">
        <v>21966000</v>
      </c>
      <c r="O69" s="94">
        <v>17009555</v>
      </c>
      <c r="P69" s="93">
        <f>$H69      +$J69      +$L69      +$N69</f>
        <v>45883000</v>
      </c>
      <c r="Q69" s="94">
        <f>$I69      +$K69      +$M69      +$O69</f>
        <v>6360000</v>
      </c>
      <c r="R69" s="48">
        <f>IF(($L69      =0),0,((($N69      -$L69      )/$L69      )*100))</f>
        <v>368.55802047781572</v>
      </c>
      <c r="S69" s="49">
        <f>IF(($M69      =0),0,((($O69      -$M69      )/$M69      )*100))</f>
        <v>-156.9324521123965</v>
      </c>
      <c r="T69" s="48">
        <f>IF(($E69      =0),0,(($P69      /$E69      )*100))</f>
        <v>100</v>
      </c>
      <c r="U69" s="50">
        <f>IF(($E69      =0),0,(($Q69      /$E69      )*100))</f>
        <v>13.861342981060524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49172000</v>
      </c>
      <c r="C71" s="101">
        <f>SUM(C69:C70)</f>
        <v>-3289000</v>
      </c>
      <c r="D71" s="101"/>
      <c r="E71" s="101">
        <f>$B71      +$C71      +$D71</f>
        <v>45883000</v>
      </c>
      <c r="F71" s="102">
        <f t="shared" ref="F71:O71" si="44">SUM(F69:F70)</f>
        <v>45883000</v>
      </c>
      <c r="G71" s="103">
        <f t="shared" si="44"/>
        <v>45883000</v>
      </c>
      <c r="H71" s="102">
        <f t="shared" si="44"/>
        <v>6436000</v>
      </c>
      <c r="I71" s="103">
        <f t="shared" si="44"/>
        <v>5003726</v>
      </c>
      <c r="J71" s="102">
        <f t="shared" si="44"/>
        <v>12793000</v>
      </c>
      <c r="K71" s="103">
        <f t="shared" si="44"/>
        <v>14223449</v>
      </c>
      <c r="L71" s="102">
        <f t="shared" si="44"/>
        <v>4688000</v>
      </c>
      <c r="M71" s="103">
        <f t="shared" si="44"/>
        <v>-29876730</v>
      </c>
      <c r="N71" s="102">
        <f t="shared" si="44"/>
        <v>21966000</v>
      </c>
      <c r="O71" s="103">
        <f t="shared" si="44"/>
        <v>17009555</v>
      </c>
      <c r="P71" s="102">
        <f>$H71      +$J71      +$L71      +$N71</f>
        <v>45883000</v>
      </c>
      <c r="Q71" s="103">
        <f>$I71      +$K71      +$M71      +$O71</f>
        <v>6360000</v>
      </c>
      <c r="R71" s="57">
        <f>IF(($L71      =0),0,((($N71      -$L71      )/$L71      )*100))</f>
        <v>368.55802047781572</v>
      </c>
      <c r="S71" s="58">
        <f>IF(($M71      =0),0,((($O71      -$M71      )/$M71      )*100))</f>
        <v>-156.9324521123965</v>
      </c>
      <c r="T71" s="57">
        <f>IF(($E69      =0),0,(($P69      /$E69      )*100))</f>
        <v>100</v>
      </c>
      <c r="U71" s="59">
        <f>IF($E69   =0,0,($Q69   /$E69 )*100)</f>
        <v>13.861342981060524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49172000</v>
      </c>
      <c r="C72" s="104">
        <f>SUM(C69:C70)</f>
        <v>-3289000</v>
      </c>
      <c r="D72" s="104"/>
      <c r="E72" s="104">
        <f>$B72      +$C72      +$D72</f>
        <v>45883000</v>
      </c>
      <c r="F72" s="105">
        <f t="shared" ref="F72:O72" si="45">SUM(F69:F70)</f>
        <v>45883000</v>
      </c>
      <c r="G72" s="106">
        <f t="shared" si="45"/>
        <v>45883000</v>
      </c>
      <c r="H72" s="105">
        <f t="shared" si="45"/>
        <v>6436000</v>
      </c>
      <c r="I72" s="106">
        <f t="shared" si="45"/>
        <v>5003726</v>
      </c>
      <c r="J72" s="105">
        <f t="shared" si="45"/>
        <v>12793000</v>
      </c>
      <c r="K72" s="106">
        <f t="shared" si="45"/>
        <v>14223449</v>
      </c>
      <c r="L72" s="105">
        <f t="shared" si="45"/>
        <v>4688000</v>
      </c>
      <c r="M72" s="106">
        <f t="shared" si="45"/>
        <v>-29876730</v>
      </c>
      <c r="N72" s="105">
        <f t="shared" si="45"/>
        <v>21966000</v>
      </c>
      <c r="O72" s="106">
        <f t="shared" si="45"/>
        <v>17009555</v>
      </c>
      <c r="P72" s="105">
        <f>$H72      +$J72      +$L72      +$N72</f>
        <v>45883000</v>
      </c>
      <c r="Q72" s="106">
        <f>$I72      +$K72      +$M72      +$O72</f>
        <v>6360000</v>
      </c>
      <c r="R72" s="61">
        <f>IF(($L72      =0),0,((($N72      -$L72      )/$L72      )*100))</f>
        <v>368.55802047781572</v>
      </c>
      <c r="S72" s="62">
        <f>IF(($M72      =0),0,((($O72      -$M72      )/$M72      )*100))</f>
        <v>-156.9324521123965</v>
      </c>
      <c r="T72" s="61">
        <f>IF(($E69      =0),0,(($P69      /$E69      )*100))</f>
        <v>100</v>
      </c>
      <c r="U72" s="65">
        <f>IF($E69   =0,0,($Q69   /$E69 )*100)</f>
        <v>13.861342981060524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140459000</v>
      </c>
      <c r="C73" s="104">
        <f>SUM(C9:C14,C17:C23,C26:C29,C32,C35:C39,C42:C52,C55:C58,C61:C65,C69:C70)</f>
        <v>29233000</v>
      </c>
      <c r="D73" s="104"/>
      <c r="E73" s="104">
        <f>$B73      +$C73      +$D73</f>
        <v>169692000</v>
      </c>
      <c r="F73" s="105">
        <f t="shared" ref="F73:O73" si="46">SUM(F9:F14,F17:F23,F26:F29,F32,F35:F39,F42:F52,F55:F58,F61:F65,F69:F70)</f>
        <v>169692000</v>
      </c>
      <c r="G73" s="106">
        <f t="shared" si="46"/>
        <v>74530000</v>
      </c>
      <c r="H73" s="105">
        <f t="shared" si="46"/>
        <v>21373000</v>
      </c>
      <c r="I73" s="106">
        <f t="shared" si="46"/>
        <v>13715885</v>
      </c>
      <c r="J73" s="105">
        <f t="shared" si="46"/>
        <v>13105000</v>
      </c>
      <c r="K73" s="106">
        <f t="shared" si="46"/>
        <v>18400555</v>
      </c>
      <c r="L73" s="105">
        <f t="shared" si="46"/>
        <v>6081000</v>
      </c>
      <c r="M73" s="106">
        <f t="shared" si="46"/>
        <v>-30571207</v>
      </c>
      <c r="N73" s="105">
        <f t="shared" si="46"/>
        <v>32437000</v>
      </c>
      <c r="O73" s="106">
        <f t="shared" si="46"/>
        <v>21616027</v>
      </c>
      <c r="P73" s="105">
        <f>$H73      +$J73      +$L73      +$N73</f>
        <v>72996000</v>
      </c>
      <c r="Q73" s="106">
        <f>$I73      +$K73      +$M73      +$O73</f>
        <v>23161260</v>
      </c>
      <c r="R73" s="61">
        <f>IF(($L73      =0),0,((($N73      -$L73      )/$L73      )*100))</f>
        <v>433.4155566518665</v>
      </c>
      <c r="S73" s="62">
        <f>IF(($M73      =0),0,((($O73      -$M73      )/$M73      )*100))</f>
        <v>-170.70714283541372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97.941768415403203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31.07642560042936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ILuDCGe0sIG5swAG4udykDjujsMxzldLfJ5XSobYSrtTwxm6+Aw0MjHGGY+qHzWsBfuaQIVInA2ocogIEUyEsw==" saltValue="+PQKOl/rn1hF91pYA1RgO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194000</v>
      </c>
      <c r="I10" s="94">
        <v>402214</v>
      </c>
      <c r="J10" s="93">
        <v>289000</v>
      </c>
      <c r="K10" s="94">
        <v>78993</v>
      </c>
      <c r="L10" s="93">
        <v>494000</v>
      </c>
      <c r="M10" s="94">
        <v>992485</v>
      </c>
      <c r="N10" s="93">
        <v>922000</v>
      </c>
      <c r="O10" s="94">
        <v>1526309</v>
      </c>
      <c r="P10" s="93">
        <f t="shared" ref="P10:P15" si="1">$H10      +$J10      +$L10      +$N10</f>
        <v>1899000</v>
      </c>
      <c r="Q10" s="94">
        <f t="shared" ref="Q10:Q15" si="2">$I10      +$K10      +$M10      +$O10</f>
        <v>3000001</v>
      </c>
      <c r="R10" s="48">
        <f t="shared" ref="R10:R15" si="3">IF(($L10      =0),0,((($N10      -$L10      )/$L10      )*100))</f>
        <v>86.639676113360323</v>
      </c>
      <c r="S10" s="49">
        <f t="shared" ref="S10:S15" si="4">IF(($M10      =0),0,((($O10      -$M10      )/$M10      )*100))</f>
        <v>53.786606346695422</v>
      </c>
      <c r="T10" s="48">
        <f t="shared" ref="T10:T14" si="5">IF(($E10      =0),0,(($P10      /$E10      )*100))</f>
        <v>63.3</v>
      </c>
      <c r="U10" s="50">
        <f t="shared" ref="U10:U14" si="6">IF(($E10      =0),0,(($Q10      /$E10      )*100))</f>
        <v>100.00003333333333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194000</v>
      </c>
      <c r="I15" s="97">
        <f t="shared" si="7"/>
        <v>402214</v>
      </c>
      <c r="J15" s="96">
        <f t="shared" si="7"/>
        <v>289000</v>
      </c>
      <c r="K15" s="97">
        <f t="shared" si="7"/>
        <v>78993</v>
      </c>
      <c r="L15" s="96">
        <f t="shared" si="7"/>
        <v>494000</v>
      </c>
      <c r="M15" s="97">
        <f t="shared" si="7"/>
        <v>992485</v>
      </c>
      <c r="N15" s="96">
        <f t="shared" si="7"/>
        <v>922000</v>
      </c>
      <c r="O15" s="97">
        <f t="shared" si="7"/>
        <v>1526309</v>
      </c>
      <c r="P15" s="96">
        <f t="shared" si="1"/>
        <v>1899000</v>
      </c>
      <c r="Q15" s="97">
        <f t="shared" si="2"/>
        <v>3000001</v>
      </c>
      <c r="R15" s="52">
        <f t="shared" si="3"/>
        <v>86.639676113360323</v>
      </c>
      <c r="S15" s="53">
        <f t="shared" si="4"/>
        <v>53.786606346695422</v>
      </c>
      <c r="T15" s="52">
        <f>IF((SUM($E9:$E13))=0,0,(P15/(SUM($E9:$E13))*100))</f>
        <v>63.3</v>
      </c>
      <c r="U15" s="54">
        <f>IF((SUM($E9:$E13))=0,0,(Q15/(SUM($E9:$E13))*100))</f>
        <v>100.00003333333333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29803000</v>
      </c>
      <c r="D21" s="92"/>
      <c r="E21" s="92">
        <f t="shared" si="8"/>
        <v>29803000</v>
      </c>
      <c r="F21" s="93">
        <v>29803000</v>
      </c>
      <c r="G21" s="94">
        <v>29803000</v>
      </c>
      <c r="H21" s="93"/>
      <c r="I21" s="94"/>
      <c r="J21" s="93"/>
      <c r="K21" s="94"/>
      <c r="L21" s="93"/>
      <c r="M21" s="94"/>
      <c r="N21" s="93"/>
      <c r="O21" s="94">
        <v>3510947</v>
      </c>
      <c r="P21" s="93">
        <f t="shared" si="9"/>
        <v>0</v>
      </c>
      <c r="Q21" s="94">
        <f t="shared" si="10"/>
        <v>3510947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11.78051538435728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29803000</v>
      </c>
      <c r="D24" s="95"/>
      <c r="E24" s="95">
        <f t="shared" si="8"/>
        <v>29803000</v>
      </c>
      <c r="F24" s="96">
        <f t="shared" ref="F24:O24" si="15">SUM(F17:F23)</f>
        <v>29803000</v>
      </c>
      <c r="G24" s="97">
        <f t="shared" si="15"/>
        <v>29803000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3510947</v>
      </c>
      <c r="P24" s="96">
        <f t="shared" si="9"/>
        <v>0</v>
      </c>
      <c r="Q24" s="97">
        <f t="shared" si="10"/>
        <v>3510947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11.78051538435728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3184000</v>
      </c>
      <c r="C32" s="92"/>
      <c r="D32" s="92"/>
      <c r="E32" s="92">
        <f>$B32      +$C32      +$D32</f>
        <v>3184000</v>
      </c>
      <c r="F32" s="93">
        <v>3184000</v>
      </c>
      <c r="G32" s="94">
        <v>3184000</v>
      </c>
      <c r="H32" s="93">
        <v>2229000</v>
      </c>
      <c r="I32" s="94">
        <v>3184001</v>
      </c>
      <c r="J32" s="93"/>
      <c r="K32" s="94"/>
      <c r="L32" s="93"/>
      <c r="M32" s="94"/>
      <c r="N32" s="93"/>
      <c r="O32" s="94"/>
      <c r="P32" s="93">
        <f>$H32      +$J32      +$L32      +$N32</f>
        <v>2229000</v>
      </c>
      <c r="Q32" s="94">
        <f>$I32      +$K32      +$M32      +$O32</f>
        <v>3184001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70.006281407035175</v>
      </c>
      <c r="U32" s="50">
        <f>IF(($E32      =0),0,(($Q32      /$E32      )*100))</f>
        <v>100.00003140703517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3184000</v>
      </c>
      <c r="C33" s="95">
        <f>C32</f>
        <v>0</v>
      </c>
      <c r="D33" s="95"/>
      <c r="E33" s="95">
        <f>$B33      +$C33      +$D33</f>
        <v>3184000</v>
      </c>
      <c r="F33" s="96">
        <f t="shared" ref="F33:O33" si="17">F32</f>
        <v>3184000</v>
      </c>
      <c r="G33" s="97">
        <f t="shared" si="17"/>
        <v>3184000</v>
      </c>
      <c r="H33" s="96">
        <f t="shared" si="17"/>
        <v>2229000</v>
      </c>
      <c r="I33" s="97">
        <f t="shared" si="17"/>
        <v>3184001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2229000</v>
      </c>
      <c r="Q33" s="97">
        <f>$I33      +$K33      +$M33      +$O33</f>
        <v>3184001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70.006281407035175</v>
      </c>
      <c r="U33" s="54">
        <f>IF($E33   =0,0,($Q33   /$E33   )*100)</f>
        <v>100.00003140703517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17249000</v>
      </c>
      <c r="C35" s="92">
        <v>-2249000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>
        <v>1442000</v>
      </c>
      <c r="I35" s="94"/>
      <c r="J35" s="93">
        <v>4809000</v>
      </c>
      <c r="K35" s="94"/>
      <c r="L35" s="93">
        <v>6119000</v>
      </c>
      <c r="M35" s="94"/>
      <c r="N35" s="93">
        <v>692000</v>
      </c>
      <c r="O35" s="94"/>
      <c r="P35" s="93">
        <f t="shared" ref="P35:P40" si="19">$H35      +$J35      +$L35      +$N35</f>
        <v>13062000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-88.690962575584237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87.08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68170000</v>
      </c>
      <c r="C36" s="92">
        <v>-27980000</v>
      </c>
      <c r="D36" s="92"/>
      <c r="E36" s="92">
        <f t="shared" si="18"/>
        <v>40190000</v>
      </c>
      <c r="F36" s="93">
        <v>40190000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85419000</v>
      </c>
      <c r="C40" s="95">
        <f>SUM(C35:C39)</f>
        <v>-30229000</v>
      </c>
      <c r="D40" s="95"/>
      <c r="E40" s="95">
        <f t="shared" si="18"/>
        <v>55190000</v>
      </c>
      <c r="F40" s="96">
        <f t="shared" ref="F40:O40" si="25">SUM(F35:F39)</f>
        <v>55190000</v>
      </c>
      <c r="G40" s="97">
        <f t="shared" si="25"/>
        <v>15000000</v>
      </c>
      <c r="H40" s="96">
        <f t="shared" si="25"/>
        <v>1442000</v>
      </c>
      <c r="I40" s="97">
        <f t="shared" si="25"/>
        <v>0</v>
      </c>
      <c r="J40" s="96">
        <f t="shared" si="25"/>
        <v>4809000</v>
      </c>
      <c r="K40" s="97">
        <f t="shared" si="25"/>
        <v>0</v>
      </c>
      <c r="L40" s="96">
        <f t="shared" si="25"/>
        <v>6119000</v>
      </c>
      <c r="M40" s="97">
        <f t="shared" si="25"/>
        <v>0</v>
      </c>
      <c r="N40" s="96">
        <f t="shared" si="25"/>
        <v>692000</v>
      </c>
      <c r="O40" s="97">
        <f t="shared" si="25"/>
        <v>0</v>
      </c>
      <c r="P40" s="96">
        <f t="shared" si="19"/>
        <v>13062000</v>
      </c>
      <c r="Q40" s="97">
        <f t="shared" si="20"/>
        <v>0</v>
      </c>
      <c r="R40" s="52">
        <f t="shared" si="21"/>
        <v>-88.690962575584237</v>
      </c>
      <c r="S40" s="53">
        <f t="shared" si="22"/>
        <v>0</v>
      </c>
      <c r="T40" s="52">
        <f>IF((+$E35+$E38) =0,0,(P40   /(+$E35+$E38) )*100)</f>
        <v>87.08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91603000</v>
      </c>
      <c r="C67" s="104">
        <f>SUM(C9:C14,C17:C23,C26:C29,C32,C35:C39,C42:C52,C55:C58,C61:C65)</f>
        <v>-426000</v>
      </c>
      <c r="D67" s="104"/>
      <c r="E67" s="104">
        <f t="shared" si="35"/>
        <v>91177000</v>
      </c>
      <c r="F67" s="105">
        <f t="shared" ref="F67:O67" si="43">SUM(F9:F14,F17:F23,F26:F29,F32,F35:F39,F42:F52,F55:F58,F61:F65)</f>
        <v>91177000</v>
      </c>
      <c r="G67" s="106">
        <f t="shared" si="43"/>
        <v>50987000</v>
      </c>
      <c r="H67" s="105">
        <f t="shared" si="43"/>
        <v>3865000</v>
      </c>
      <c r="I67" s="106">
        <f t="shared" si="43"/>
        <v>3586215</v>
      </c>
      <c r="J67" s="105">
        <f t="shared" si="43"/>
        <v>5098000</v>
      </c>
      <c r="K67" s="106">
        <f t="shared" si="43"/>
        <v>78993</v>
      </c>
      <c r="L67" s="105">
        <f t="shared" si="43"/>
        <v>6613000</v>
      </c>
      <c r="M67" s="106">
        <f t="shared" si="43"/>
        <v>992485</v>
      </c>
      <c r="N67" s="105">
        <f t="shared" si="43"/>
        <v>1614000</v>
      </c>
      <c r="O67" s="106">
        <f t="shared" si="43"/>
        <v>5037256</v>
      </c>
      <c r="P67" s="105">
        <f t="shared" si="36"/>
        <v>17190000</v>
      </c>
      <c r="Q67" s="106">
        <f t="shared" si="37"/>
        <v>9694949</v>
      </c>
      <c r="R67" s="61">
        <f t="shared" si="38"/>
        <v>-75.59352789959172</v>
      </c>
      <c r="S67" s="62">
        <f t="shared" si="39"/>
        <v>407.53976130621623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33.714476239041325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19.014550767842785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44165000</v>
      </c>
      <c r="C69" s="92">
        <v>6046000</v>
      </c>
      <c r="D69" s="92"/>
      <c r="E69" s="92">
        <f>$B69      +$C69      +$D69</f>
        <v>50211000</v>
      </c>
      <c r="F69" s="93">
        <v>50211000</v>
      </c>
      <c r="G69" s="94">
        <v>50211000</v>
      </c>
      <c r="H69" s="93">
        <v>1240000</v>
      </c>
      <c r="I69" s="94">
        <v>13578651</v>
      </c>
      <c r="J69" s="93">
        <v>31226000</v>
      </c>
      <c r="K69" s="94">
        <v>16872577</v>
      </c>
      <c r="L69" s="93">
        <v>6760000</v>
      </c>
      <c r="M69" s="94">
        <v>11469162</v>
      </c>
      <c r="N69" s="93">
        <v>8645000</v>
      </c>
      <c r="O69" s="94">
        <v>8290611</v>
      </c>
      <c r="P69" s="93">
        <f>$H69      +$J69      +$L69      +$N69</f>
        <v>47871000</v>
      </c>
      <c r="Q69" s="94">
        <f>$I69      +$K69      +$M69      +$O69</f>
        <v>50211001</v>
      </c>
      <c r="R69" s="48">
        <f>IF(($L69      =0),0,((($N69      -$L69      )/$L69      )*100))</f>
        <v>27.884615384615387</v>
      </c>
      <c r="S69" s="49">
        <f>IF(($M69      =0),0,((($O69      -$M69      )/$M69      )*100))</f>
        <v>-27.713890517894857</v>
      </c>
      <c r="T69" s="48">
        <f>IF(($E69      =0),0,(($P69      /$E69      )*100))</f>
        <v>95.339666606918811</v>
      </c>
      <c r="U69" s="50">
        <f>IF(($E69      =0),0,(($Q69      /$E69      )*100))</f>
        <v>100.00000199159547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44165000</v>
      </c>
      <c r="C71" s="101">
        <f>SUM(C69:C70)</f>
        <v>6046000</v>
      </c>
      <c r="D71" s="101"/>
      <c r="E71" s="101">
        <f>$B71      +$C71      +$D71</f>
        <v>50211000</v>
      </c>
      <c r="F71" s="102">
        <f t="shared" ref="F71:O71" si="44">SUM(F69:F70)</f>
        <v>50211000</v>
      </c>
      <c r="G71" s="103">
        <f t="shared" si="44"/>
        <v>50211000</v>
      </c>
      <c r="H71" s="102">
        <f t="shared" si="44"/>
        <v>1240000</v>
      </c>
      <c r="I71" s="103">
        <f t="shared" si="44"/>
        <v>13578651</v>
      </c>
      <c r="J71" s="102">
        <f t="shared" si="44"/>
        <v>31226000</v>
      </c>
      <c r="K71" s="103">
        <f t="shared" si="44"/>
        <v>16872577</v>
      </c>
      <c r="L71" s="102">
        <f t="shared" si="44"/>
        <v>6760000</v>
      </c>
      <c r="M71" s="103">
        <f t="shared" si="44"/>
        <v>11469162</v>
      </c>
      <c r="N71" s="102">
        <f t="shared" si="44"/>
        <v>8645000</v>
      </c>
      <c r="O71" s="103">
        <f t="shared" si="44"/>
        <v>8290611</v>
      </c>
      <c r="P71" s="102">
        <f>$H71      +$J71      +$L71      +$N71</f>
        <v>47871000</v>
      </c>
      <c r="Q71" s="103">
        <f>$I71      +$K71      +$M71      +$O71</f>
        <v>50211001</v>
      </c>
      <c r="R71" s="57">
        <f>IF(($L71      =0),0,((($N71      -$L71      )/$L71      )*100))</f>
        <v>27.884615384615387</v>
      </c>
      <c r="S71" s="58">
        <f>IF(($M71      =0),0,((($O71      -$M71      )/$M71      )*100))</f>
        <v>-27.713890517894857</v>
      </c>
      <c r="T71" s="57">
        <f>IF(($E69      =0),0,(($P69      /$E69      )*100))</f>
        <v>95.339666606918811</v>
      </c>
      <c r="U71" s="59">
        <f>IF($E69   =0,0,($Q69   /$E69 )*100)</f>
        <v>100.00000199159547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44165000</v>
      </c>
      <c r="C72" s="104">
        <f>SUM(C69:C70)</f>
        <v>6046000</v>
      </c>
      <c r="D72" s="104"/>
      <c r="E72" s="104">
        <f>$B72      +$C72      +$D72</f>
        <v>50211000</v>
      </c>
      <c r="F72" s="105">
        <f t="shared" ref="F72:O72" si="45">SUM(F69:F70)</f>
        <v>50211000</v>
      </c>
      <c r="G72" s="106">
        <f t="shared" si="45"/>
        <v>50211000</v>
      </c>
      <c r="H72" s="105">
        <f t="shared" si="45"/>
        <v>1240000</v>
      </c>
      <c r="I72" s="106">
        <f t="shared" si="45"/>
        <v>13578651</v>
      </c>
      <c r="J72" s="105">
        <f t="shared" si="45"/>
        <v>31226000</v>
      </c>
      <c r="K72" s="106">
        <f t="shared" si="45"/>
        <v>16872577</v>
      </c>
      <c r="L72" s="105">
        <f t="shared" si="45"/>
        <v>6760000</v>
      </c>
      <c r="M72" s="106">
        <f t="shared" si="45"/>
        <v>11469162</v>
      </c>
      <c r="N72" s="105">
        <f t="shared" si="45"/>
        <v>8645000</v>
      </c>
      <c r="O72" s="106">
        <f t="shared" si="45"/>
        <v>8290611</v>
      </c>
      <c r="P72" s="105">
        <f>$H72      +$J72      +$L72      +$N72</f>
        <v>47871000</v>
      </c>
      <c r="Q72" s="106">
        <f>$I72      +$K72      +$M72      +$O72</f>
        <v>50211001</v>
      </c>
      <c r="R72" s="61">
        <f>IF(($L72      =0),0,((($N72      -$L72      )/$L72      )*100))</f>
        <v>27.884615384615387</v>
      </c>
      <c r="S72" s="62">
        <f>IF(($M72      =0),0,((($O72      -$M72      )/$M72      )*100))</f>
        <v>-27.713890517894857</v>
      </c>
      <c r="T72" s="61">
        <f>IF(($E69      =0),0,(($P69      /$E69      )*100))</f>
        <v>95.339666606918811</v>
      </c>
      <c r="U72" s="65">
        <f>IF($E69   =0,0,($Q69   /$E69 )*100)</f>
        <v>100.00000199159547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135768000</v>
      </c>
      <c r="C73" s="104">
        <f>SUM(C9:C14,C17:C23,C26:C29,C32,C35:C39,C42:C52,C55:C58,C61:C65,C69:C70)</f>
        <v>5620000</v>
      </c>
      <c r="D73" s="104"/>
      <c r="E73" s="104">
        <f>$B73      +$C73      +$D73</f>
        <v>141388000</v>
      </c>
      <c r="F73" s="105">
        <f t="shared" ref="F73:O73" si="46">SUM(F9:F14,F17:F23,F26:F29,F32,F35:F39,F42:F52,F55:F58,F61:F65,F69:F70)</f>
        <v>141388000</v>
      </c>
      <c r="G73" s="106">
        <f t="shared" si="46"/>
        <v>101198000</v>
      </c>
      <c r="H73" s="105">
        <f t="shared" si="46"/>
        <v>5105000</v>
      </c>
      <c r="I73" s="106">
        <f t="shared" si="46"/>
        <v>17164866</v>
      </c>
      <c r="J73" s="105">
        <f t="shared" si="46"/>
        <v>36324000</v>
      </c>
      <c r="K73" s="106">
        <f t="shared" si="46"/>
        <v>16951570</v>
      </c>
      <c r="L73" s="105">
        <f t="shared" si="46"/>
        <v>13373000</v>
      </c>
      <c r="M73" s="106">
        <f t="shared" si="46"/>
        <v>12461647</v>
      </c>
      <c r="N73" s="105">
        <f t="shared" si="46"/>
        <v>10259000</v>
      </c>
      <c r="O73" s="106">
        <f t="shared" si="46"/>
        <v>13327867</v>
      </c>
      <c r="P73" s="105">
        <f>$H73      +$J73      +$L73      +$N73</f>
        <v>65061000</v>
      </c>
      <c r="Q73" s="106">
        <f>$I73      +$K73      +$M73      +$O73</f>
        <v>59905950</v>
      </c>
      <c r="R73" s="61">
        <f>IF(($L73      =0),0,((($N73      -$L73      )/$L73      )*100))</f>
        <v>-23.285724968219547</v>
      </c>
      <c r="S73" s="62">
        <f>IF(($M73      =0),0,((($O73      -$M73      )/$M73      )*100))</f>
        <v>6.9510876050332664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64.290796260795673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59.196772663491373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5ZZllfu1O3vV7H45+TccrzTPECJiF2n8VBl3vRkZctM5qAxkpo6ERXgMb46ijf3W1RwKwtJN5Fp5jJ//B+UwpQ==" saltValue="Pkm5dwB123urq+i83sU08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266000</v>
      </c>
      <c r="I10" s="94"/>
      <c r="J10" s="93">
        <v>667000</v>
      </c>
      <c r="K10" s="94"/>
      <c r="L10" s="93">
        <v>865000</v>
      </c>
      <c r="M10" s="94"/>
      <c r="N10" s="93">
        <v>72000</v>
      </c>
      <c r="O10" s="94">
        <v>-1780970</v>
      </c>
      <c r="P10" s="93">
        <f t="shared" ref="P10:P15" si="1">$H10      +$J10      +$L10      +$N10</f>
        <v>1870000</v>
      </c>
      <c r="Q10" s="94">
        <f t="shared" ref="Q10:Q15" si="2">$I10      +$K10      +$M10      +$O10</f>
        <v>-1780970</v>
      </c>
      <c r="R10" s="48">
        <f t="shared" ref="R10:R15" si="3">IF(($L10      =0),0,((($N10      -$L10      )/$L10      )*100))</f>
        <v>-91.676300578034684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97.395833333333343</v>
      </c>
      <c r="U10" s="50">
        <f t="shared" ref="U10:U14" si="6">IF(($E10      =0),0,(($Q10      /$E10      )*100))</f>
        <v>-92.758854166666666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266000</v>
      </c>
      <c r="I15" s="97">
        <f t="shared" si="7"/>
        <v>0</v>
      </c>
      <c r="J15" s="96">
        <f t="shared" si="7"/>
        <v>667000</v>
      </c>
      <c r="K15" s="97">
        <f t="shared" si="7"/>
        <v>0</v>
      </c>
      <c r="L15" s="96">
        <f t="shared" si="7"/>
        <v>865000</v>
      </c>
      <c r="M15" s="97">
        <f t="shared" si="7"/>
        <v>0</v>
      </c>
      <c r="N15" s="96">
        <f t="shared" si="7"/>
        <v>72000</v>
      </c>
      <c r="O15" s="97">
        <f t="shared" si="7"/>
        <v>-1780970</v>
      </c>
      <c r="P15" s="96">
        <f t="shared" si="1"/>
        <v>1870000</v>
      </c>
      <c r="Q15" s="97">
        <f t="shared" si="2"/>
        <v>-1780970</v>
      </c>
      <c r="R15" s="52">
        <f t="shared" si="3"/>
        <v>-91.676300578034684</v>
      </c>
      <c r="S15" s="53">
        <f t="shared" si="4"/>
        <v>0</v>
      </c>
      <c r="T15" s="52">
        <f>IF((SUM($E9:$E13))=0,0,(P15/(SUM($E9:$E13))*100))</f>
        <v>97.395833333333343</v>
      </c>
      <c r="U15" s="54">
        <f>IF((SUM($E9:$E13))=0,0,(Q15/(SUM($E9:$E13))*100))</f>
        <v>-92.758854166666666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9868000</v>
      </c>
      <c r="D20" s="92"/>
      <c r="E20" s="92">
        <f t="shared" si="8"/>
        <v>9868000</v>
      </c>
      <c r="F20" s="93">
        <v>9868000</v>
      </c>
      <c r="G20" s="94">
        <v>9868000</v>
      </c>
      <c r="H20" s="93"/>
      <c r="I20" s="94"/>
      <c r="J20" s="93"/>
      <c r="K20" s="94"/>
      <c r="L20" s="93"/>
      <c r="M20" s="94"/>
      <c r="N20" s="93">
        <v>1109000</v>
      </c>
      <c r="O20" s="94"/>
      <c r="P20" s="93">
        <f t="shared" si="9"/>
        <v>1109000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11.238346169436563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9868000</v>
      </c>
      <c r="D24" s="95"/>
      <c r="E24" s="95">
        <f t="shared" si="8"/>
        <v>9868000</v>
      </c>
      <c r="F24" s="96">
        <f t="shared" ref="F24:O24" si="15">SUM(F17:F23)</f>
        <v>9868000</v>
      </c>
      <c r="G24" s="97">
        <f t="shared" si="15"/>
        <v>9868000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1109000</v>
      </c>
      <c r="O24" s="97">
        <f t="shared" si="15"/>
        <v>0</v>
      </c>
      <c r="P24" s="96">
        <f t="shared" si="9"/>
        <v>1109000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11.238346169436563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2100000</v>
      </c>
      <c r="C32" s="92"/>
      <c r="D32" s="92"/>
      <c r="E32" s="92">
        <f>$B32      +$C32      +$D32</f>
        <v>2100000</v>
      </c>
      <c r="F32" s="93">
        <v>2100000</v>
      </c>
      <c r="G32" s="94">
        <v>2100000</v>
      </c>
      <c r="H32" s="93">
        <v>329000</v>
      </c>
      <c r="I32" s="94">
        <v>-189257</v>
      </c>
      <c r="J32" s="93">
        <v>594000</v>
      </c>
      <c r="K32" s="94">
        <v>-254297</v>
      </c>
      <c r="L32" s="93">
        <v>641000</v>
      </c>
      <c r="M32" s="94">
        <v>14659</v>
      </c>
      <c r="N32" s="93">
        <v>429000</v>
      </c>
      <c r="O32" s="94">
        <v>428895</v>
      </c>
      <c r="P32" s="93">
        <f>$H32      +$J32      +$L32      +$N32</f>
        <v>1993000</v>
      </c>
      <c r="Q32" s="94">
        <f>$I32      +$K32      +$M32      +$O32</f>
        <v>0</v>
      </c>
      <c r="R32" s="48">
        <f>IF(($L32      =0),0,((($N32      -$L32      )/$L32      )*100))</f>
        <v>-33.073322932917314</v>
      </c>
      <c r="S32" s="49">
        <f>IF(($M32      =0),0,((($O32      -$M32      )/$M32      )*100))</f>
        <v>2825.8134934170134</v>
      </c>
      <c r="T32" s="48">
        <f>IF(($E32      =0),0,(($P32      /$E32      )*100))</f>
        <v>94.904761904761898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2100000</v>
      </c>
      <c r="C33" s="95">
        <f>C32</f>
        <v>0</v>
      </c>
      <c r="D33" s="95"/>
      <c r="E33" s="95">
        <f>$B33      +$C33      +$D33</f>
        <v>2100000</v>
      </c>
      <c r="F33" s="96">
        <f t="shared" ref="F33:O33" si="17">F32</f>
        <v>2100000</v>
      </c>
      <c r="G33" s="97">
        <f t="shared" si="17"/>
        <v>2100000</v>
      </c>
      <c r="H33" s="96">
        <f t="shared" si="17"/>
        <v>329000</v>
      </c>
      <c r="I33" s="97">
        <f t="shared" si="17"/>
        <v>-189257</v>
      </c>
      <c r="J33" s="96">
        <f t="shared" si="17"/>
        <v>594000</v>
      </c>
      <c r="K33" s="97">
        <f t="shared" si="17"/>
        <v>-254297</v>
      </c>
      <c r="L33" s="96">
        <f t="shared" si="17"/>
        <v>641000</v>
      </c>
      <c r="M33" s="97">
        <f t="shared" si="17"/>
        <v>14659</v>
      </c>
      <c r="N33" s="96">
        <f t="shared" si="17"/>
        <v>429000</v>
      </c>
      <c r="O33" s="97">
        <f t="shared" si="17"/>
        <v>428895</v>
      </c>
      <c r="P33" s="96">
        <f>$H33      +$J33      +$L33      +$N33</f>
        <v>1993000</v>
      </c>
      <c r="Q33" s="97">
        <f>$I33      +$K33      +$M33      +$O33</f>
        <v>0</v>
      </c>
      <c r="R33" s="52">
        <f>IF(($L33      =0),0,((($N33      -$L33      )/$L33      )*100))</f>
        <v>-33.073322932917314</v>
      </c>
      <c r="S33" s="53">
        <f>IF(($M33      =0),0,((($O33      -$M33      )/$M33      )*100))</f>
        <v>2825.8134934170134</v>
      </c>
      <c r="T33" s="52">
        <f>IF($E33   =0,0,($P33   /$E33   )*100)</f>
        <v>94.904761904761898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6760000</v>
      </c>
      <c r="C35" s="92"/>
      <c r="D35" s="92"/>
      <c r="E35" s="92">
        <f t="shared" ref="E35:E40" si="18">$B35      +$C35      +$D35</f>
        <v>6760000</v>
      </c>
      <c r="F35" s="93">
        <v>6760000</v>
      </c>
      <c r="G35" s="94">
        <v>6760000</v>
      </c>
      <c r="H35" s="93">
        <v>924000</v>
      </c>
      <c r="I35" s="94"/>
      <c r="J35" s="93">
        <v>193000</v>
      </c>
      <c r="K35" s="94"/>
      <c r="L35" s="93">
        <v>1645000</v>
      </c>
      <c r="M35" s="94"/>
      <c r="N35" s="93"/>
      <c r="O35" s="94"/>
      <c r="P35" s="93">
        <f t="shared" ref="P35:P40" si="19">$H35      +$J35      +$L35      +$N35</f>
        <v>2762000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40.857988165680474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10615000</v>
      </c>
      <c r="C36" s="92">
        <v>3357000</v>
      </c>
      <c r="D36" s="92"/>
      <c r="E36" s="92">
        <f t="shared" si="18"/>
        <v>13972000</v>
      </c>
      <c r="F36" s="93">
        <v>13972000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17375000</v>
      </c>
      <c r="C40" s="95">
        <f>SUM(C35:C39)</f>
        <v>3357000</v>
      </c>
      <c r="D40" s="95"/>
      <c r="E40" s="95">
        <f t="shared" si="18"/>
        <v>20732000</v>
      </c>
      <c r="F40" s="96">
        <f t="shared" ref="F40:O40" si="25">SUM(F35:F39)</f>
        <v>20732000</v>
      </c>
      <c r="G40" s="97">
        <f t="shared" si="25"/>
        <v>6760000</v>
      </c>
      <c r="H40" s="96">
        <f t="shared" si="25"/>
        <v>924000</v>
      </c>
      <c r="I40" s="97">
        <f t="shared" si="25"/>
        <v>0</v>
      </c>
      <c r="J40" s="96">
        <f t="shared" si="25"/>
        <v>193000</v>
      </c>
      <c r="K40" s="97">
        <f t="shared" si="25"/>
        <v>0</v>
      </c>
      <c r="L40" s="96">
        <f t="shared" si="25"/>
        <v>1645000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2762000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40.857988165680474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21395000</v>
      </c>
      <c r="C67" s="104">
        <f>SUM(C9:C14,C17:C23,C26:C29,C32,C35:C39,C42:C52,C55:C58,C61:C65)</f>
        <v>13225000</v>
      </c>
      <c r="D67" s="104"/>
      <c r="E67" s="104">
        <f t="shared" si="35"/>
        <v>34620000</v>
      </c>
      <c r="F67" s="105">
        <f t="shared" ref="F67:O67" si="43">SUM(F9:F14,F17:F23,F26:F29,F32,F35:F39,F42:F52,F55:F58,F61:F65)</f>
        <v>34620000</v>
      </c>
      <c r="G67" s="106">
        <f t="shared" si="43"/>
        <v>20648000</v>
      </c>
      <c r="H67" s="105">
        <f t="shared" si="43"/>
        <v>1519000</v>
      </c>
      <c r="I67" s="106">
        <f t="shared" si="43"/>
        <v>-189257</v>
      </c>
      <c r="J67" s="105">
        <f t="shared" si="43"/>
        <v>1454000</v>
      </c>
      <c r="K67" s="106">
        <f t="shared" si="43"/>
        <v>-254297</v>
      </c>
      <c r="L67" s="105">
        <f t="shared" si="43"/>
        <v>3151000</v>
      </c>
      <c r="M67" s="106">
        <f t="shared" si="43"/>
        <v>14659</v>
      </c>
      <c r="N67" s="105">
        <f t="shared" si="43"/>
        <v>1610000</v>
      </c>
      <c r="O67" s="106">
        <f t="shared" si="43"/>
        <v>-1352075</v>
      </c>
      <c r="P67" s="105">
        <f t="shared" si="36"/>
        <v>7734000</v>
      </c>
      <c r="Q67" s="106">
        <f t="shared" si="37"/>
        <v>-1780970</v>
      </c>
      <c r="R67" s="61">
        <f t="shared" si="38"/>
        <v>-48.9051094890511</v>
      </c>
      <c r="S67" s="62">
        <f t="shared" si="39"/>
        <v>-9323.5145644314071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37.456412243316542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-8.6253874467260747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45342000</v>
      </c>
      <c r="C69" s="92">
        <v>-3033000</v>
      </c>
      <c r="D69" s="92"/>
      <c r="E69" s="92">
        <f>$B69      +$C69      +$D69</f>
        <v>42309000</v>
      </c>
      <c r="F69" s="93">
        <v>42309000</v>
      </c>
      <c r="G69" s="94">
        <v>42309000</v>
      </c>
      <c r="H69" s="93">
        <v>15043000</v>
      </c>
      <c r="I69" s="94">
        <v>-14663327</v>
      </c>
      <c r="J69" s="93">
        <v>11812000</v>
      </c>
      <c r="K69" s="94">
        <v>5978034</v>
      </c>
      <c r="L69" s="93">
        <v>2205000</v>
      </c>
      <c r="M69" s="94">
        <v>-5840656</v>
      </c>
      <c r="N69" s="93">
        <v>13249000</v>
      </c>
      <c r="O69" s="94">
        <v>14397546</v>
      </c>
      <c r="P69" s="93">
        <f>$H69      +$J69      +$L69      +$N69</f>
        <v>42309000</v>
      </c>
      <c r="Q69" s="94">
        <f>$I69      +$K69      +$M69      +$O69</f>
        <v>-128403</v>
      </c>
      <c r="R69" s="48">
        <f>IF(($L69      =0),0,((($N69      -$L69      )/$L69      )*100))</f>
        <v>500.86167800453518</v>
      </c>
      <c r="S69" s="49">
        <f>IF(($M69      =0),0,((($O69      -$M69      )/$M69      )*100))</f>
        <v>-346.50563224404931</v>
      </c>
      <c r="T69" s="48">
        <f>IF(($E69      =0),0,(($P69      /$E69      )*100))</f>
        <v>100</v>
      </c>
      <c r="U69" s="50">
        <f>IF(($E69      =0),0,(($Q69      /$E69      )*100))</f>
        <v>-0.3034886194426718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45342000</v>
      </c>
      <c r="C71" s="101">
        <f>SUM(C69:C70)</f>
        <v>-3033000</v>
      </c>
      <c r="D71" s="101"/>
      <c r="E71" s="101">
        <f>$B71      +$C71      +$D71</f>
        <v>42309000</v>
      </c>
      <c r="F71" s="102">
        <f t="shared" ref="F71:O71" si="44">SUM(F69:F70)</f>
        <v>42309000</v>
      </c>
      <c r="G71" s="103">
        <f t="shared" si="44"/>
        <v>42309000</v>
      </c>
      <c r="H71" s="102">
        <f t="shared" si="44"/>
        <v>15043000</v>
      </c>
      <c r="I71" s="103">
        <f t="shared" si="44"/>
        <v>-14663327</v>
      </c>
      <c r="J71" s="102">
        <f t="shared" si="44"/>
        <v>11812000</v>
      </c>
      <c r="K71" s="103">
        <f t="shared" si="44"/>
        <v>5978034</v>
      </c>
      <c r="L71" s="102">
        <f t="shared" si="44"/>
        <v>2205000</v>
      </c>
      <c r="M71" s="103">
        <f t="shared" si="44"/>
        <v>-5840656</v>
      </c>
      <c r="N71" s="102">
        <f t="shared" si="44"/>
        <v>13249000</v>
      </c>
      <c r="O71" s="103">
        <f t="shared" si="44"/>
        <v>14397546</v>
      </c>
      <c r="P71" s="102">
        <f>$H71      +$J71      +$L71      +$N71</f>
        <v>42309000</v>
      </c>
      <c r="Q71" s="103">
        <f>$I71      +$K71      +$M71      +$O71</f>
        <v>-128403</v>
      </c>
      <c r="R71" s="57">
        <f>IF(($L71      =0),0,((($N71      -$L71      )/$L71      )*100))</f>
        <v>500.86167800453518</v>
      </c>
      <c r="S71" s="58">
        <f>IF(($M71      =0),0,((($O71      -$M71      )/$M71      )*100))</f>
        <v>-346.50563224404931</v>
      </c>
      <c r="T71" s="57">
        <f>IF(($E69      =0),0,(($P69      /$E69      )*100))</f>
        <v>100</v>
      </c>
      <c r="U71" s="59">
        <f>IF($E69   =0,0,($Q69   /$E69 )*100)</f>
        <v>-0.3034886194426718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45342000</v>
      </c>
      <c r="C72" s="104">
        <f>SUM(C69:C70)</f>
        <v>-3033000</v>
      </c>
      <c r="D72" s="104"/>
      <c r="E72" s="104">
        <f>$B72      +$C72      +$D72</f>
        <v>42309000</v>
      </c>
      <c r="F72" s="105">
        <f t="shared" ref="F72:O72" si="45">SUM(F69:F70)</f>
        <v>42309000</v>
      </c>
      <c r="G72" s="106">
        <f t="shared" si="45"/>
        <v>42309000</v>
      </c>
      <c r="H72" s="105">
        <f t="shared" si="45"/>
        <v>15043000</v>
      </c>
      <c r="I72" s="106">
        <f t="shared" si="45"/>
        <v>-14663327</v>
      </c>
      <c r="J72" s="105">
        <f t="shared" si="45"/>
        <v>11812000</v>
      </c>
      <c r="K72" s="106">
        <f t="shared" si="45"/>
        <v>5978034</v>
      </c>
      <c r="L72" s="105">
        <f t="shared" si="45"/>
        <v>2205000</v>
      </c>
      <c r="M72" s="106">
        <f t="shared" si="45"/>
        <v>-5840656</v>
      </c>
      <c r="N72" s="105">
        <f t="shared" si="45"/>
        <v>13249000</v>
      </c>
      <c r="O72" s="106">
        <f t="shared" si="45"/>
        <v>14397546</v>
      </c>
      <c r="P72" s="105">
        <f>$H72      +$J72      +$L72      +$N72</f>
        <v>42309000</v>
      </c>
      <c r="Q72" s="106">
        <f>$I72      +$K72      +$M72      +$O72</f>
        <v>-128403</v>
      </c>
      <c r="R72" s="61">
        <f>IF(($L72      =0),0,((($N72      -$L72      )/$L72      )*100))</f>
        <v>500.86167800453518</v>
      </c>
      <c r="S72" s="62">
        <f>IF(($M72      =0),0,((($O72      -$M72      )/$M72      )*100))</f>
        <v>-346.50563224404931</v>
      </c>
      <c r="T72" s="61">
        <f>IF(($E69      =0),0,(($P69      /$E69      )*100))</f>
        <v>100</v>
      </c>
      <c r="U72" s="65">
        <f>IF($E69   =0,0,($Q69   /$E69 )*100)</f>
        <v>-0.3034886194426718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66737000</v>
      </c>
      <c r="C73" s="104">
        <f>SUM(C9:C14,C17:C23,C26:C29,C32,C35:C39,C42:C52,C55:C58,C61:C65,C69:C70)</f>
        <v>10192000</v>
      </c>
      <c r="D73" s="104"/>
      <c r="E73" s="104">
        <f>$B73      +$C73      +$D73</f>
        <v>76929000</v>
      </c>
      <c r="F73" s="105">
        <f t="shared" ref="F73:O73" si="46">SUM(F9:F14,F17:F23,F26:F29,F32,F35:F39,F42:F52,F55:F58,F61:F65,F69:F70)</f>
        <v>76929000</v>
      </c>
      <c r="G73" s="106">
        <f t="shared" si="46"/>
        <v>62957000</v>
      </c>
      <c r="H73" s="105">
        <f t="shared" si="46"/>
        <v>16562000</v>
      </c>
      <c r="I73" s="106">
        <f t="shared" si="46"/>
        <v>-14852584</v>
      </c>
      <c r="J73" s="105">
        <f t="shared" si="46"/>
        <v>13266000</v>
      </c>
      <c r="K73" s="106">
        <f t="shared" si="46"/>
        <v>5723737</v>
      </c>
      <c r="L73" s="105">
        <f t="shared" si="46"/>
        <v>5356000</v>
      </c>
      <c r="M73" s="106">
        <f t="shared" si="46"/>
        <v>-5825997</v>
      </c>
      <c r="N73" s="105">
        <f t="shared" si="46"/>
        <v>14859000</v>
      </c>
      <c r="O73" s="106">
        <f t="shared" si="46"/>
        <v>13045471</v>
      </c>
      <c r="P73" s="105">
        <f>$H73      +$J73      +$L73      +$N73</f>
        <v>50043000</v>
      </c>
      <c r="Q73" s="106">
        <f>$I73      +$K73      +$M73      +$O73</f>
        <v>-1909373</v>
      </c>
      <c r="R73" s="61">
        <f>IF(($L73      =0),0,((($N73      -$L73      )/$L73      )*100))</f>
        <v>177.42718446601941</v>
      </c>
      <c r="S73" s="62">
        <f>IF(($M73      =0),0,((($O73      -$M73      )/$M73      )*100))</f>
        <v>-323.91825811101518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79.487586765570157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-3.0328208142065218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UHsQYPUBNpMxAwaMtNJ4RJ+k23bAA4zRbSMIuyKHDxxjxfg5st10fMCk/a23aB6WRKbFA5R37fHvhMESHnvdDg==" saltValue="r9lDaEJG6b6FHRN7R9LZ3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234000</v>
      </c>
      <c r="I10" s="94">
        <v>363671</v>
      </c>
      <c r="J10" s="93">
        <v>668000</v>
      </c>
      <c r="K10" s="94">
        <v>667841</v>
      </c>
      <c r="L10" s="93">
        <v>661000</v>
      </c>
      <c r="M10" s="94">
        <v>660523</v>
      </c>
      <c r="N10" s="93">
        <v>928000</v>
      </c>
      <c r="O10" s="94">
        <v>1057965</v>
      </c>
      <c r="P10" s="93">
        <f t="shared" ref="P10:P15" si="1">$H10      +$J10      +$L10      +$N10</f>
        <v>2491000</v>
      </c>
      <c r="Q10" s="94">
        <f t="shared" ref="Q10:Q15" si="2">$I10      +$K10      +$M10      +$O10</f>
        <v>2750000</v>
      </c>
      <c r="R10" s="48">
        <f t="shared" ref="R10:R15" si="3">IF(($L10      =0),0,((($N10      -$L10      )/$L10      )*100))</f>
        <v>40.393343419062028</v>
      </c>
      <c r="S10" s="49">
        <f t="shared" ref="S10:S15" si="4">IF(($M10      =0),0,((($O10      -$M10      )/$M10      )*100))</f>
        <v>60.170804044673687</v>
      </c>
      <c r="T10" s="48">
        <f t="shared" ref="T10:T14" si="5">IF(($E10      =0),0,(($P10      /$E10      )*100))</f>
        <v>90.581818181818193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234000</v>
      </c>
      <c r="I15" s="97">
        <f t="shared" si="7"/>
        <v>363671</v>
      </c>
      <c r="J15" s="96">
        <f t="shared" si="7"/>
        <v>668000</v>
      </c>
      <c r="K15" s="97">
        <f t="shared" si="7"/>
        <v>667841</v>
      </c>
      <c r="L15" s="96">
        <f t="shared" si="7"/>
        <v>661000</v>
      </c>
      <c r="M15" s="97">
        <f t="shared" si="7"/>
        <v>660523</v>
      </c>
      <c r="N15" s="96">
        <f t="shared" si="7"/>
        <v>928000</v>
      </c>
      <c r="O15" s="97">
        <f t="shared" si="7"/>
        <v>1057965</v>
      </c>
      <c r="P15" s="96">
        <f t="shared" si="1"/>
        <v>2491000</v>
      </c>
      <c r="Q15" s="97">
        <f t="shared" si="2"/>
        <v>2750000</v>
      </c>
      <c r="R15" s="52">
        <f t="shared" si="3"/>
        <v>40.393343419062028</v>
      </c>
      <c r="S15" s="53">
        <f t="shared" si="4"/>
        <v>60.170804044673687</v>
      </c>
      <c r="T15" s="52">
        <f>IF((SUM($E9:$E13))=0,0,(P15/(SUM($E9:$E13))*100))</f>
        <v>90.581818181818193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1906000</v>
      </c>
      <c r="C32" s="92"/>
      <c r="D32" s="92"/>
      <c r="E32" s="92">
        <f>$B32      +$C32      +$D32</f>
        <v>1906000</v>
      </c>
      <c r="F32" s="93">
        <v>1906000</v>
      </c>
      <c r="G32" s="94">
        <v>1906000</v>
      </c>
      <c r="H32" s="93">
        <v>742000</v>
      </c>
      <c r="I32" s="94">
        <v>791228</v>
      </c>
      <c r="J32" s="93">
        <v>593000</v>
      </c>
      <c r="K32" s="94">
        <v>826454</v>
      </c>
      <c r="L32" s="93">
        <v>343000</v>
      </c>
      <c r="M32" s="94">
        <v>288367</v>
      </c>
      <c r="N32" s="93"/>
      <c r="O32" s="94">
        <v>-48</v>
      </c>
      <c r="P32" s="93">
        <f>$H32      +$J32      +$L32      +$N32</f>
        <v>1678000</v>
      </c>
      <c r="Q32" s="94">
        <f>$I32      +$K32      +$M32      +$O32</f>
        <v>1906001</v>
      </c>
      <c r="R32" s="48">
        <f>IF(($L32      =0),0,((($N32      -$L32      )/$L32      )*100))</f>
        <v>-100</v>
      </c>
      <c r="S32" s="49">
        <f>IF(($M32      =0),0,((($O32      -$M32      )/$M32      )*100))</f>
        <v>-100.01664545527053</v>
      </c>
      <c r="T32" s="48">
        <f>IF(($E32      =0),0,(($P32      /$E32      )*100))</f>
        <v>88.037775445960136</v>
      </c>
      <c r="U32" s="50">
        <f>IF(($E32      =0),0,(($Q32      /$E32      )*100))</f>
        <v>100.00005246589716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1906000</v>
      </c>
      <c r="C33" s="95">
        <f>C32</f>
        <v>0</v>
      </c>
      <c r="D33" s="95"/>
      <c r="E33" s="95">
        <f>$B33      +$C33      +$D33</f>
        <v>1906000</v>
      </c>
      <c r="F33" s="96">
        <f t="shared" ref="F33:O33" si="17">F32</f>
        <v>1906000</v>
      </c>
      <c r="G33" s="97">
        <f t="shared" si="17"/>
        <v>1906000</v>
      </c>
      <c r="H33" s="96">
        <f t="shared" si="17"/>
        <v>742000</v>
      </c>
      <c r="I33" s="97">
        <f t="shared" si="17"/>
        <v>791228</v>
      </c>
      <c r="J33" s="96">
        <f t="shared" si="17"/>
        <v>593000</v>
      </c>
      <c r="K33" s="97">
        <f t="shared" si="17"/>
        <v>826454</v>
      </c>
      <c r="L33" s="96">
        <f t="shared" si="17"/>
        <v>343000</v>
      </c>
      <c r="M33" s="97">
        <f t="shared" si="17"/>
        <v>288367</v>
      </c>
      <c r="N33" s="96">
        <f t="shared" si="17"/>
        <v>0</v>
      </c>
      <c r="O33" s="97">
        <f t="shared" si="17"/>
        <v>-48</v>
      </c>
      <c r="P33" s="96">
        <f>$H33      +$J33      +$L33      +$N33</f>
        <v>1678000</v>
      </c>
      <c r="Q33" s="97">
        <f>$I33      +$K33      +$M33      +$O33</f>
        <v>1906001</v>
      </c>
      <c r="R33" s="52">
        <f>IF(($L33      =0),0,((($N33      -$L33      )/$L33      )*100))</f>
        <v>-100</v>
      </c>
      <c r="S33" s="53">
        <f>IF(($M33      =0),0,((($O33      -$M33      )/$M33      )*100))</f>
        <v>-100.01664545527053</v>
      </c>
      <c r="T33" s="52">
        <f>IF($E33   =0,0,($P33   /$E33   )*100)</f>
        <v>88.037775445960136</v>
      </c>
      <c r="U33" s="54">
        <f>IF($E33   =0,0,($Q33   /$E33   )*100)</f>
        <v>100.00005246589716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2600000</v>
      </c>
      <c r="C35" s="92"/>
      <c r="D35" s="92"/>
      <c r="E35" s="92">
        <f t="shared" ref="E35:E40" si="18">$B35      +$C35      +$D35</f>
        <v>2600000</v>
      </c>
      <c r="F35" s="93">
        <v>2600000</v>
      </c>
      <c r="G35" s="94">
        <v>2600000</v>
      </c>
      <c r="H35" s="93"/>
      <c r="I35" s="94"/>
      <c r="J35" s="93">
        <v>393000</v>
      </c>
      <c r="K35" s="94">
        <v>1019638</v>
      </c>
      <c r="L35" s="93"/>
      <c r="M35" s="94"/>
      <c r="N35" s="93"/>
      <c r="O35" s="94">
        <v>1580362</v>
      </c>
      <c r="P35" s="93">
        <f t="shared" ref="P35:P40" si="19">$H35      +$J35      +$L35      +$N35</f>
        <v>393000</v>
      </c>
      <c r="Q35" s="94">
        <f t="shared" ref="Q35:Q40" si="20">$I35      +$K35      +$M35      +$O35</f>
        <v>2600000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15.115384615384617</v>
      </c>
      <c r="U35" s="50">
        <f t="shared" ref="U35:U39" si="24">IF(($E35      =0),0,(($Q35      /$E35      )*100))</f>
        <v>100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15063000</v>
      </c>
      <c r="C36" s="92">
        <v>516000</v>
      </c>
      <c r="D36" s="92"/>
      <c r="E36" s="92">
        <f t="shared" si="18"/>
        <v>15579000</v>
      </c>
      <c r="F36" s="93">
        <v>15579000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17663000</v>
      </c>
      <c r="C40" s="95">
        <f>SUM(C35:C39)</f>
        <v>516000</v>
      </c>
      <c r="D40" s="95"/>
      <c r="E40" s="95">
        <f t="shared" si="18"/>
        <v>18179000</v>
      </c>
      <c r="F40" s="96">
        <f t="shared" ref="F40:O40" si="25">SUM(F35:F39)</f>
        <v>18179000</v>
      </c>
      <c r="G40" s="97">
        <f t="shared" si="25"/>
        <v>2600000</v>
      </c>
      <c r="H40" s="96">
        <f t="shared" si="25"/>
        <v>0</v>
      </c>
      <c r="I40" s="97">
        <f t="shared" si="25"/>
        <v>0</v>
      </c>
      <c r="J40" s="96">
        <f t="shared" si="25"/>
        <v>393000</v>
      </c>
      <c r="K40" s="97">
        <f t="shared" si="25"/>
        <v>1019638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1580362</v>
      </c>
      <c r="P40" s="96">
        <f t="shared" si="19"/>
        <v>393000</v>
      </c>
      <c r="Q40" s="97">
        <f t="shared" si="20"/>
        <v>2600000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15.115384615384617</v>
      </c>
      <c r="U40" s="54">
        <f>IF((+$E35+$E38) =0,0,(Q40   /(+$E35+$E38) )*100)</f>
        <v>100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22319000</v>
      </c>
      <c r="C67" s="104">
        <f>SUM(C9:C14,C17:C23,C26:C29,C32,C35:C39,C42:C52,C55:C58,C61:C65)</f>
        <v>516000</v>
      </c>
      <c r="D67" s="104"/>
      <c r="E67" s="104">
        <f t="shared" si="35"/>
        <v>22835000</v>
      </c>
      <c r="F67" s="105">
        <f t="shared" ref="F67:O67" si="43">SUM(F9:F14,F17:F23,F26:F29,F32,F35:F39,F42:F52,F55:F58,F61:F65)</f>
        <v>22835000</v>
      </c>
      <c r="G67" s="106">
        <f t="shared" si="43"/>
        <v>7256000</v>
      </c>
      <c r="H67" s="105">
        <f t="shared" si="43"/>
        <v>976000</v>
      </c>
      <c r="I67" s="106">
        <f t="shared" si="43"/>
        <v>1154899</v>
      </c>
      <c r="J67" s="105">
        <f t="shared" si="43"/>
        <v>1654000</v>
      </c>
      <c r="K67" s="106">
        <f t="shared" si="43"/>
        <v>2513933</v>
      </c>
      <c r="L67" s="105">
        <f t="shared" si="43"/>
        <v>1004000</v>
      </c>
      <c r="M67" s="106">
        <f t="shared" si="43"/>
        <v>948890</v>
      </c>
      <c r="N67" s="105">
        <f t="shared" si="43"/>
        <v>928000</v>
      </c>
      <c r="O67" s="106">
        <f t="shared" si="43"/>
        <v>2638279</v>
      </c>
      <c r="P67" s="105">
        <f t="shared" si="36"/>
        <v>4562000</v>
      </c>
      <c r="Q67" s="106">
        <f t="shared" si="37"/>
        <v>7256001</v>
      </c>
      <c r="R67" s="61">
        <f t="shared" si="38"/>
        <v>-7.569721115537849</v>
      </c>
      <c r="S67" s="62">
        <f t="shared" si="39"/>
        <v>178.03844491985373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62.872105843439904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100.00001378169792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32776000</v>
      </c>
      <c r="C69" s="92">
        <v>-2192000</v>
      </c>
      <c r="D69" s="92"/>
      <c r="E69" s="92">
        <f>$B69      +$C69      +$D69</f>
        <v>30584000</v>
      </c>
      <c r="F69" s="93">
        <v>30584000</v>
      </c>
      <c r="G69" s="94">
        <v>30584000</v>
      </c>
      <c r="H69" s="93">
        <v>2625000</v>
      </c>
      <c r="I69" s="94">
        <v>4222264</v>
      </c>
      <c r="J69" s="93">
        <v>11044000</v>
      </c>
      <c r="K69" s="94">
        <v>9107882</v>
      </c>
      <c r="L69" s="93">
        <v>2479000</v>
      </c>
      <c r="M69" s="94">
        <v>5986591</v>
      </c>
      <c r="N69" s="93">
        <v>14436000</v>
      </c>
      <c r="O69" s="94">
        <v>11267263</v>
      </c>
      <c r="P69" s="93">
        <f>$H69      +$J69      +$L69      +$N69</f>
        <v>30584000</v>
      </c>
      <c r="Q69" s="94">
        <f>$I69      +$K69      +$M69      +$O69</f>
        <v>30584000</v>
      </c>
      <c r="R69" s="48">
        <f>IF(($L69      =0),0,((($N69      -$L69      )/$L69      )*100))</f>
        <v>482.33158531665998</v>
      </c>
      <c r="S69" s="49">
        <f>IF(($M69      =0),0,((($O69      -$M69      )/$M69      )*100))</f>
        <v>88.208330918213719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32776000</v>
      </c>
      <c r="C71" s="101">
        <f>SUM(C69:C70)</f>
        <v>-2192000</v>
      </c>
      <c r="D71" s="101"/>
      <c r="E71" s="101">
        <f>$B71      +$C71      +$D71</f>
        <v>30584000</v>
      </c>
      <c r="F71" s="102">
        <f t="shared" ref="F71:O71" si="44">SUM(F69:F70)</f>
        <v>30584000</v>
      </c>
      <c r="G71" s="103">
        <f t="shared" si="44"/>
        <v>30584000</v>
      </c>
      <c r="H71" s="102">
        <f t="shared" si="44"/>
        <v>2625000</v>
      </c>
      <c r="I71" s="103">
        <f t="shared" si="44"/>
        <v>4222264</v>
      </c>
      <c r="J71" s="102">
        <f t="shared" si="44"/>
        <v>11044000</v>
      </c>
      <c r="K71" s="103">
        <f t="shared" si="44"/>
        <v>9107882</v>
      </c>
      <c r="L71" s="102">
        <f t="shared" si="44"/>
        <v>2479000</v>
      </c>
      <c r="M71" s="103">
        <f t="shared" si="44"/>
        <v>5986591</v>
      </c>
      <c r="N71" s="102">
        <f t="shared" si="44"/>
        <v>14436000</v>
      </c>
      <c r="O71" s="103">
        <f t="shared" si="44"/>
        <v>11267263</v>
      </c>
      <c r="P71" s="102">
        <f>$H71      +$J71      +$L71      +$N71</f>
        <v>30584000</v>
      </c>
      <c r="Q71" s="103">
        <f>$I71      +$K71      +$M71      +$O71</f>
        <v>30584000</v>
      </c>
      <c r="R71" s="57">
        <f>IF(($L71      =0),0,((($N71      -$L71      )/$L71      )*100))</f>
        <v>482.33158531665998</v>
      </c>
      <c r="S71" s="58">
        <f>IF(($M71      =0),0,((($O71      -$M71      )/$M71      )*100))</f>
        <v>88.208330918213719</v>
      </c>
      <c r="T71" s="57">
        <f>IF(($E69      =0),0,(($P69      /$E69      )*100))</f>
        <v>100</v>
      </c>
      <c r="U71" s="59">
        <f>IF($E69   =0,0,($Q69   /$E69 )*100)</f>
        <v>100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32776000</v>
      </c>
      <c r="C72" s="104">
        <f>SUM(C69:C70)</f>
        <v>-2192000</v>
      </c>
      <c r="D72" s="104"/>
      <c r="E72" s="104">
        <f>$B72      +$C72      +$D72</f>
        <v>30584000</v>
      </c>
      <c r="F72" s="105">
        <f t="shared" ref="F72:O72" si="45">SUM(F69:F70)</f>
        <v>30584000</v>
      </c>
      <c r="G72" s="106">
        <f t="shared" si="45"/>
        <v>30584000</v>
      </c>
      <c r="H72" s="105">
        <f t="shared" si="45"/>
        <v>2625000</v>
      </c>
      <c r="I72" s="106">
        <f t="shared" si="45"/>
        <v>4222264</v>
      </c>
      <c r="J72" s="105">
        <f t="shared" si="45"/>
        <v>11044000</v>
      </c>
      <c r="K72" s="106">
        <f t="shared" si="45"/>
        <v>9107882</v>
      </c>
      <c r="L72" s="105">
        <f t="shared" si="45"/>
        <v>2479000</v>
      </c>
      <c r="M72" s="106">
        <f t="shared" si="45"/>
        <v>5986591</v>
      </c>
      <c r="N72" s="105">
        <f t="shared" si="45"/>
        <v>14436000</v>
      </c>
      <c r="O72" s="106">
        <f t="shared" si="45"/>
        <v>11267263</v>
      </c>
      <c r="P72" s="105">
        <f>$H72      +$J72      +$L72      +$N72</f>
        <v>30584000</v>
      </c>
      <c r="Q72" s="106">
        <f>$I72      +$K72      +$M72      +$O72</f>
        <v>30584000</v>
      </c>
      <c r="R72" s="61">
        <f>IF(($L72      =0),0,((($N72      -$L72      )/$L72      )*100))</f>
        <v>482.33158531665998</v>
      </c>
      <c r="S72" s="62">
        <f>IF(($M72      =0),0,((($O72      -$M72      )/$M72      )*100))</f>
        <v>88.208330918213719</v>
      </c>
      <c r="T72" s="61">
        <f>IF(($E69      =0),0,(($P69      /$E69      )*100))</f>
        <v>100</v>
      </c>
      <c r="U72" s="65">
        <f>IF($E69   =0,0,($Q69   /$E69 )*100)</f>
        <v>100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55095000</v>
      </c>
      <c r="C73" s="104">
        <f>SUM(C9:C14,C17:C23,C26:C29,C32,C35:C39,C42:C52,C55:C58,C61:C65,C69:C70)</f>
        <v>-1676000</v>
      </c>
      <c r="D73" s="104"/>
      <c r="E73" s="104">
        <f>$B73      +$C73      +$D73</f>
        <v>53419000</v>
      </c>
      <c r="F73" s="105">
        <f t="shared" ref="F73:O73" si="46">SUM(F9:F14,F17:F23,F26:F29,F32,F35:F39,F42:F52,F55:F58,F61:F65,F69:F70)</f>
        <v>53419000</v>
      </c>
      <c r="G73" s="106">
        <f t="shared" si="46"/>
        <v>37840000</v>
      </c>
      <c r="H73" s="105">
        <f t="shared" si="46"/>
        <v>3601000</v>
      </c>
      <c r="I73" s="106">
        <f t="shared" si="46"/>
        <v>5377163</v>
      </c>
      <c r="J73" s="105">
        <f t="shared" si="46"/>
        <v>12698000</v>
      </c>
      <c r="K73" s="106">
        <f t="shared" si="46"/>
        <v>11621815</v>
      </c>
      <c r="L73" s="105">
        <f t="shared" si="46"/>
        <v>3483000</v>
      </c>
      <c r="M73" s="106">
        <f t="shared" si="46"/>
        <v>6935481</v>
      </c>
      <c r="N73" s="105">
        <f t="shared" si="46"/>
        <v>15364000</v>
      </c>
      <c r="O73" s="106">
        <f t="shared" si="46"/>
        <v>13905542</v>
      </c>
      <c r="P73" s="105">
        <f>$H73      +$J73      +$L73      +$N73</f>
        <v>35146000</v>
      </c>
      <c r="Q73" s="106">
        <f>$I73      +$K73      +$M73      +$O73</f>
        <v>37840001</v>
      </c>
      <c r="R73" s="61">
        <f>IF(($L73      =0),0,((($N73      -$L73      )/$L73      )*100))</f>
        <v>341.11398219925354</v>
      </c>
      <c r="S73" s="62">
        <f>IF(($M73      =0),0,((($O73      -$M73      )/$M73      )*100))</f>
        <v>100.49859555523257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92.880549682875269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100.00000264270612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zfkLTTV5lKcXz7Bxmc0GwnNTrVnHf+4010l6eNriisNxf+7UY12L8W5TePKGaXyaNHTdcUb1bp3k9mfUPLGy2A==" saltValue="qrAJBvYNjCl/JKCo8vViR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2200000</v>
      </c>
      <c r="C10" s="92"/>
      <c r="D10" s="92"/>
      <c r="E10" s="92">
        <f t="shared" ref="E10:E15" si="0">$B10      +$C10      +$D10</f>
        <v>2200000</v>
      </c>
      <c r="F10" s="93">
        <v>2200000</v>
      </c>
      <c r="G10" s="94">
        <v>2200000</v>
      </c>
      <c r="H10" s="93">
        <v>256000</v>
      </c>
      <c r="I10" s="94"/>
      <c r="J10" s="93">
        <v>1384000</v>
      </c>
      <c r="K10" s="94"/>
      <c r="L10" s="93">
        <v>56000</v>
      </c>
      <c r="M10" s="94"/>
      <c r="N10" s="93"/>
      <c r="O10" s="94"/>
      <c r="P10" s="93">
        <f t="shared" ref="P10:P15" si="1">$H10      +$J10      +$L10      +$N10</f>
        <v>1696000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77.090909090909093</v>
      </c>
      <c r="U10" s="50">
        <f t="shared" ref="U10:U14" si="6">IF(($E10      =0),0,(($Q10      /$E10      )*100))</f>
        <v>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2200000</v>
      </c>
      <c r="C15" s="95">
        <f>SUM(C9:C14)</f>
        <v>0</v>
      </c>
      <c r="D15" s="95"/>
      <c r="E15" s="95">
        <f t="shared" si="0"/>
        <v>2200000</v>
      </c>
      <c r="F15" s="96">
        <f t="shared" ref="F15:O15" si="7">SUM(F9:F14)</f>
        <v>2200000</v>
      </c>
      <c r="G15" s="97">
        <f t="shared" si="7"/>
        <v>2200000</v>
      </c>
      <c r="H15" s="96">
        <f t="shared" si="7"/>
        <v>256000</v>
      </c>
      <c r="I15" s="97">
        <f t="shared" si="7"/>
        <v>0</v>
      </c>
      <c r="J15" s="96">
        <f t="shared" si="7"/>
        <v>1384000</v>
      </c>
      <c r="K15" s="97">
        <f t="shared" si="7"/>
        <v>0</v>
      </c>
      <c r="L15" s="96">
        <f t="shared" si="7"/>
        <v>56000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1696000</v>
      </c>
      <c r="Q15" s="97">
        <f t="shared" si="2"/>
        <v>0</v>
      </c>
      <c r="R15" s="52">
        <f t="shared" si="3"/>
        <v>-100</v>
      </c>
      <c r="S15" s="53">
        <f t="shared" si="4"/>
        <v>0</v>
      </c>
      <c r="T15" s="52">
        <f>IF((SUM($E9:$E13))=0,0,(P15/(SUM($E9:$E13))*100))</f>
        <v>77.090909090909093</v>
      </c>
      <c r="U15" s="54">
        <f>IF((SUM($E9:$E13))=0,0,(Q15/(SUM($E9:$E13))*100))</f>
        <v>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2819000</v>
      </c>
      <c r="C29" s="92"/>
      <c r="D29" s="92"/>
      <c r="E29" s="92">
        <f>$B29      +$C29      +$D29</f>
        <v>2819000</v>
      </c>
      <c r="F29" s="93">
        <v>2819000</v>
      </c>
      <c r="G29" s="94">
        <v>2819000</v>
      </c>
      <c r="H29" s="93">
        <v>412000</v>
      </c>
      <c r="I29" s="94"/>
      <c r="J29" s="93">
        <v>503000</v>
      </c>
      <c r="K29" s="94"/>
      <c r="L29" s="93">
        <v>1303000</v>
      </c>
      <c r="M29" s="94"/>
      <c r="N29" s="93">
        <v>601000</v>
      </c>
      <c r="O29" s="94"/>
      <c r="P29" s="93">
        <f>$H29      +$J29      +$L29      +$N29</f>
        <v>2819000</v>
      </c>
      <c r="Q29" s="94">
        <f>$I29      +$K29      +$M29      +$O29</f>
        <v>0</v>
      </c>
      <c r="R29" s="48">
        <f>IF(($L29      =0),0,((($N29      -$L29      )/$L29      )*100))</f>
        <v>-53.875671527244819</v>
      </c>
      <c r="S29" s="49">
        <f>IF(($M29      =0),0,((($O29      -$M29      )/$M29      )*100))</f>
        <v>0</v>
      </c>
      <c r="T29" s="48">
        <f>IF(($E29      =0),0,(($P29      /$E29      )*100))</f>
        <v>100</v>
      </c>
      <c r="U29" s="50">
        <f>IF(($E29      =0),0,(($Q29      /$E29      )*100))</f>
        <v>0</v>
      </c>
      <c r="V29" s="93">
        <v>915000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2819000</v>
      </c>
      <c r="C30" s="95">
        <f>SUM(C26:C29)</f>
        <v>0</v>
      </c>
      <c r="D30" s="95"/>
      <c r="E30" s="95">
        <f>$B30      +$C30      +$D30</f>
        <v>2819000</v>
      </c>
      <c r="F30" s="96">
        <f t="shared" ref="F30:O30" si="16">SUM(F26:F29)</f>
        <v>2819000</v>
      </c>
      <c r="G30" s="97">
        <f t="shared" si="16"/>
        <v>2819000</v>
      </c>
      <c r="H30" s="96">
        <f t="shared" si="16"/>
        <v>412000</v>
      </c>
      <c r="I30" s="97">
        <f t="shared" si="16"/>
        <v>0</v>
      </c>
      <c r="J30" s="96">
        <f t="shared" si="16"/>
        <v>503000</v>
      </c>
      <c r="K30" s="97">
        <f t="shared" si="16"/>
        <v>0</v>
      </c>
      <c r="L30" s="96">
        <f t="shared" si="16"/>
        <v>1303000</v>
      </c>
      <c r="M30" s="97">
        <f t="shared" si="16"/>
        <v>0</v>
      </c>
      <c r="N30" s="96">
        <f t="shared" si="16"/>
        <v>601000</v>
      </c>
      <c r="O30" s="97">
        <f t="shared" si="16"/>
        <v>0</v>
      </c>
      <c r="P30" s="96">
        <f>$H30      +$J30      +$L30      +$N30</f>
        <v>2819000</v>
      </c>
      <c r="Q30" s="97">
        <f>$I30      +$K30      +$M30      +$O30</f>
        <v>0</v>
      </c>
      <c r="R30" s="52">
        <f>IF(($L30      =0),0,((($N30      -$L30      )/$L30      )*100))</f>
        <v>-53.875671527244819</v>
      </c>
      <c r="S30" s="53">
        <f>IF(($M30      =0),0,((($O30      -$M30      )/$M30      )*100))</f>
        <v>0</v>
      </c>
      <c r="T30" s="52">
        <f>IF($E30   =0,0,($P30   /$E30   )*100)</f>
        <v>100</v>
      </c>
      <c r="U30" s="54">
        <f>IF($E30   =0,0,($Q30   /$E30   )*100)</f>
        <v>0</v>
      </c>
      <c r="V30" s="96">
        <f>SUM(V26:V29)</f>
        <v>915000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5383000</v>
      </c>
      <c r="C32" s="92">
        <v>-301000</v>
      </c>
      <c r="D32" s="92"/>
      <c r="E32" s="92">
        <f>$B32      +$C32      +$D32</f>
        <v>5082000</v>
      </c>
      <c r="F32" s="93">
        <v>5082000</v>
      </c>
      <c r="G32" s="94">
        <v>5082000</v>
      </c>
      <c r="H32" s="93">
        <v>1336000</v>
      </c>
      <c r="I32" s="94"/>
      <c r="J32" s="93">
        <v>1771000</v>
      </c>
      <c r="K32" s="94"/>
      <c r="L32" s="93">
        <v>1787000</v>
      </c>
      <c r="M32" s="94"/>
      <c r="N32" s="93">
        <v>188000</v>
      </c>
      <c r="O32" s="94"/>
      <c r="P32" s="93">
        <f>$H32      +$J32      +$L32      +$N32</f>
        <v>5082000</v>
      </c>
      <c r="Q32" s="94">
        <f>$I32      +$K32      +$M32      +$O32</f>
        <v>0</v>
      </c>
      <c r="R32" s="48">
        <f>IF(($L32      =0),0,((($N32      -$L32      )/$L32      )*100))</f>
        <v>-89.479574706211523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5383000</v>
      </c>
      <c r="C33" s="95">
        <f>C32</f>
        <v>-301000</v>
      </c>
      <c r="D33" s="95"/>
      <c r="E33" s="95">
        <f>$B33      +$C33      +$D33</f>
        <v>5082000</v>
      </c>
      <c r="F33" s="96">
        <f t="shared" ref="F33:O33" si="17">F32</f>
        <v>5082000</v>
      </c>
      <c r="G33" s="97">
        <f t="shared" si="17"/>
        <v>5082000</v>
      </c>
      <c r="H33" s="96">
        <f t="shared" si="17"/>
        <v>1336000</v>
      </c>
      <c r="I33" s="97">
        <f t="shared" si="17"/>
        <v>0</v>
      </c>
      <c r="J33" s="96">
        <f t="shared" si="17"/>
        <v>1771000</v>
      </c>
      <c r="K33" s="97">
        <f t="shared" si="17"/>
        <v>0</v>
      </c>
      <c r="L33" s="96">
        <f t="shared" si="17"/>
        <v>1787000</v>
      </c>
      <c r="M33" s="97">
        <f t="shared" si="17"/>
        <v>0</v>
      </c>
      <c r="N33" s="96">
        <f t="shared" si="17"/>
        <v>188000</v>
      </c>
      <c r="O33" s="97">
        <f t="shared" si="17"/>
        <v>0</v>
      </c>
      <c r="P33" s="96">
        <f>$H33      +$J33      +$L33      +$N33</f>
        <v>5082000</v>
      </c>
      <c r="Q33" s="97">
        <f>$I33      +$K33      +$M33      +$O33</f>
        <v>0</v>
      </c>
      <c r="R33" s="52">
        <f>IF(($L33      =0),0,((($N33      -$L33      )/$L33      )*100))</f>
        <v>-89.479574706211523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>
        <v>32000000</v>
      </c>
      <c r="C52" s="92">
        <v>177153000</v>
      </c>
      <c r="D52" s="92"/>
      <c r="E52" s="92">
        <f t="shared" si="26"/>
        <v>209153000</v>
      </c>
      <c r="F52" s="93">
        <v>209153000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32000000</v>
      </c>
      <c r="C53" s="95">
        <f>SUM(C42:C52)</f>
        <v>177153000</v>
      </c>
      <c r="D53" s="95"/>
      <c r="E53" s="95">
        <f t="shared" si="26"/>
        <v>209153000</v>
      </c>
      <c r="F53" s="96">
        <f t="shared" ref="F53:O53" si="33">SUM(F42:F52)</f>
        <v>209153000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44402000</v>
      </c>
      <c r="C67" s="104">
        <f>SUM(C9:C14,C17:C23,C26:C29,C32,C35:C39,C42:C52,C55:C58,C61:C65)</f>
        <v>176852000</v>
      </c>
      <c r="D67" s="104"/>
      <c r="E67" s="104">
        <f t="shared" si="35"/>
        <v>221254000</v>
      </c>
      <c r="F67" s="105">
        <f t="shared" ref="F67:O67" si="43">SUM(F9:F14,F17:F23,F26:F29,F32,F35:F39,F42:F52,F55:F58,F61:F65)</f>
        <v>221254000</v>
      </c>
      <c r="G67" s="106">
        <f t="shared" si="43"/>
        <v>10101000</v>
      </c>
      <c r="H67" s="105">
        <f t="shared" si="43"/>
        <v>2004000</v>
      </c>
      <c r="I67" s="106">
        <f t="shared" si="43"/>
        <v>0</v>
      </c>
      <c r="J67" s="105">
        <f t="shared" si="43"/>
        <v>3658000</v>
      </c>
      <c r="K67" s="106">
        <f t="shared" si="43"/>
        <v>0</v>
      </c>
      <c r="L67" s="105">
        <f t="shared" si="43"/>
        <v>3146000</v>
      </c>
      <c r="M67" s="106">
        <f t="shared" si="43"/>
        <v>0</v>
      </c>
      <c r="N67" s="105">
        <f t="shared" si="43"/>
        <v>789000</v>
      </c>
      <c r="O67" s="106">
        <f t="shared" si="43"/>
        <v>0</v>
      </c>
      <c r="P67" s="105">
        <f t="shared" si="36"/>
        <v>9597000</v>
      </c>
      <c r="Q67" s="106">
        <f t="shared" si="37"/>
        <v>0</v>
      </c>
      <c r="R67" s="61">
        <f t="shared" si="38"/>
        <v>-74.92053401144311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95.010395010395015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915000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258848000</v>
      </c>
      <c r="C69" s="92">
        <v>-17313000</v>
      </c>
      <c r="D69" s="92"/>
      <c r="E69" s="92">
        <f>$B69      +$C69      +$D69</f>
        <v>241535000</v>
      </c>
      <c r="F69" s="93">
        <v>241535000</v>
      </c>
      <c r="G69" s="94">
        <v>241535000</v>
      </c>
      <c r="H69" s="93">
        <v>39866000</v>
      </c>
      <c r="I69" s="94"/>
      <c r="J69" s="93">
        <v>130134000</v>
      </c>
      <c r="K69" s="94"/>
      <c r="L69" s="93">
        <v>24275000</v>
      </c>
      <c r="M69" s="94"/>
      <c r="N69" s="93">
        <v>30112000</v>
      </c>
      <c r="O69" s="94"/>
      <c r="P69" s="93">
        <f>$H69      +$J69      +$L69      +$N69</f>
        <v>224387000</v>
      </c>
      <c r="Q69" s="94">
        <f>$I69      +$K69      +$M69      +$O69</f>
        <v>0</v>
      </c>
      <c r="R69" s="48">
        <f>IF(($L69      =0),0,((($N69      -$L69      )/$L69      )*100))</f>
        <v>24.045314109165808</v>
      </c>
      <c r="S69" s="49">
        <f>IF(($M69      =0),0,((($O69      -$M69      )/$M69      )*100))</f>
        <v>0</v>
      </c>
      <c r="T69" s="48">
        <f>IF(($E69      =0),0,(($P69      /$E69      )*100))</f>
        <v>92.90040780839216</v>
      </c>
      <c r="U69" s="50">
        <f>IF(($E69      =0),0,(($Q69      /$E69      )*100))</f>
        <v>0</v>
      </c>
      <c r="V69" s="93">
        <v>10430000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258848000</v>
      </c>
      <c r="C71" s="101">
        <f>SUM(C69:C70)</f>
        <v>-17313000</v>
      </c>
      <c r="D71" s="101"/>
      <c r="E71" s="101">
        <f>$B71      +$C71      +$D71</f>
        <v>241535000</v>
      </c>
      <c r="F71" s="102">
        <f t="shared" ref="F71:O71" si="44">SUM(F69:F70)</f>
        <v>241535000</v>
      </c>
      <c r="G71" s="103">
        <f t="shared" si="44"/>
        <v>241535000</v>
      </c>
      <c r="H71" s="102">
        <f t="shared" si="44"/>
        <v>39866000</v>
      </c>
      <c r="I71" s="103">
        <f t="shared" si="44"/>
        <v>0</v>
      </c>
      <c r="J71" s="102">
        <f t="shared" si="44"/>
        <v>130134000</v>
      </c>
      <c r="K71" s="103">
        <f t="shared" si="44"/>
        <v>0</v>
      </c>
      <c r="L71" s="102">
        <f t="shared" si="44"/>
        <v>24275000</v>
      </c>
      <c r="M71" s="103">
        <f t="shared" si="44"/>
        <v>0</v>
      </c>
      <c r="N71" s="102">
        <f t="shared" si="44"/>
        <v>30112000</v>
      </c>
      <c r="O71" s="103">
        <f t="shared" si="44"/>
        <v>0</v>
      </c>
      <c r="P71" s="102">
        <f>$H71      +$J71      +$L71      +$N71</f>
        <v>224387000</v>
      </c>
      <c r="Q71" s="103">
        <f>$I71      +$K71      +$M71      +$O71</f>
        <v>0</v>
      </c>
      <c r="R71" s="57">
        <f>IF(($L71      =0),0,((($N71      -$L71      )/$L71      )*100))</f>
        <v>24.045314109165808</v>
      </c>
      <c r="S71" s="58">
        <f>IF(($M71      =0),0,((($O71      -$M71      )/$M71      )*100))</f>
        <v>0</v>
      </c>
      <c r="T71" s="57">
        <f>IF(($E69      =0),0,(($P69      /$E69      )*100))</f>
        <v>92.90040780839216</v>
      </c>
      <c r="U71" s="59">
        <f>IF($E69   =0,0,($Q69   /$E69 )*100)</f>
        <v>0</v>
      </c>
      <c r="V71" s="102">
        <f>SUM(V69:V70)</f>
        <v>10430000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258848000</v>
      </c>
      <c r="C72" s="104">
        <f>SUM(C69:C70)</f>
        <v>-17313000</v>
      </c>
      <c r="D72" s="104"/>
      <c r="E72" s="104">
        <f>$B72      +$C72      +$D72</f>
        <v>241535000</v>
      </c>
      <c r="F72" s="105">
        <f t="shared" ref="F72:O72" si="45">SUM(F69:F70)</f>
        <v>241535000</v>
      </c>
      <c r="G72" s="106">
        <f t="shared" si="45"/>
        <v>241535000</v>
      </c>
      <c r="H72" s="105">
        <f t="shared" si="45"/>
        <v>39866000</v>
      </c>
      <c r="I72" s="106">
        <f t="shared" si="45"/>
        <v>0</v>
      </c>
      <c r="J72" s="105">
        <f t="shared" si="45"/>
        <v>130134000</v>
      </c>
      <c r="K72" s="106">
        <f t="shared" si="45"/>
        <v>0</v>
      </c>
      <c r="L72" s="105">
        <f t="shared" si="45"/>
        <v>24275000</v>
      </c>
      <c r="M72" s="106">
        <f t="shared" si="45"/>
        <v>0</v>
      </c>
      <c r="N72" s="105">
        <f t="shared" si="45"/>
        <v>30112000</v>
      </c>
      <c r="O72" s="106">
        <f t="shared" si="45"/>
        <v>0</v>
      </c>
      <c r="P72" s="105">
        <f>$H72      +$J72      +$L72      +$N72</f>
        <v>224387000</v>
      </c>
      <c r="Q72" s="106">
        <f>$I72      +$K72      +$M72      +$O72</f>
        <v>0</v>
      </c>
      <c r="R72" s="61">
        <f>IF(($L72      =0),0,((($N72      -$L72      )/$L72      )*100))</f>
        <v>24.045314109165808</v>
      </c>
      <c r="S72" s="62">
        <f>IF(($M72      =0),0,((($O72      -$M72      )/$M72      )*100))</f>
        <v>0</v>
      </c>
      <c r="T72" s="61">
        <f>IF(($E69      =0),0,(($P69      /$E69      )*100))</f>
        <v>92.90040780839216</v>
      </c>
      <c r="U72" s="65">
        <f>IF($E69   =0,0,($Q69   /$E69 )*100)</f>
        <v>0</v>
      </c>
      <c r="V72" s="105">
        <f>SUM(V69:V70)</f>
        <v>10430000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303250000</v>
      </c>
      <c r="C73" s="104">
        <f>SUM(C9:C14,C17:C23,C26:C29,C32,C35:C39,C42:C52,C55:C58,C61:C65,C69:C70)</f>
        <v>159539000</v>
      </c>
      <c r="D73" s="104"/>
      <c r="E73" s="104">
        <f>$B73      +$C73      +$D73</f>
        <v>462789000</v>
      </c>
      <c r="F73" s="105">
        <f t="shared" ref="F73:O73" si="46">SUM(F9:F14,F17:F23,F26:F29,F32,F35:F39,F42:F52,F55:F58,F61:F65,F69:F70)</f>
        <v>462789000</v>
      </c>
      <c r="G73" s="106">
        <f t="shared" si="46"/>
        <v>251636000</v>
      </c>
      <c r="H73" s="105">
        <f t="shared" si="46"/>
        <v>41870000</v>
      </c>
      <c r="I73" s="106">
        <f t="shared" si="46"/>
        <v>0</v>
      </c>
      <c r="J73" s="105">
        <f t="shared" si="46"/>
        <v>133792000</v>
      </c>
      <c r="K73" s="106">
        <f t="shared" si="46"/>
        <v>0</v>
      </c>
      <c r="L73" s="105">
        <f t="shared" si="46"/>
        <v>27421000</v>
      </c>
      <c r="M73" s="106">
        <f t="shared" si="46"/>
        <v>0</v>
      </c>
      <c r="N73" s="105">
        <f t="shared" si="46"/>
        <v>30901000</v>
      </c>
      <c r="O73" s="106">
        <f t="shared" si="46"/>
        <v>0</v>
      </c>
      <c r="P73" s="105">
        <f>$H73      +$J73      +$L73      +$N73</f>
        <v>233984000</v>
      </c>
      <c r="Q73" s="106">
        <f>$I73      +$K73      +$M73      +$O73</f>
        <v>0</v>
      </c>
      <c r="R73" s="61">
        <f>IF(($L73      =0),0,((($N73      -$L73      )/$L73      )*100))</f>
        <v>12.691003245687613</v>
      </c>
      <c r="S73" s="62">
        <f>IF(($M73      =0),0,((($O73      -$M73      )/$M73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92.985105469805589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11345000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kE47t69A6aNnboXN+oThgmGjx0HM+T+nd+jVApQPaZRjxZ2S38wudRnMMbQWi0jH1L6zQViopGPEOuf8Mg9rug==" saltValue="n9jxCltEjorUz1TH9jKBg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455000</v>
      </c>
      <c r="I10" s="94">
        <v>581171</v>
      </c>
      <c r="J10" s="93">
        <v>793000</v>
      </c>
      <c r="K10" s="94">
        <v>668032</v>
      </c>
      <c r="L10" s="93">
        <v>208000</v>
      </c>
      <c r="M10" s="94">
        <v>314053</v>
      </c>
      <c r="N10" s="93">
        <v>40000</v>
      </c>
      <c r="O10" s="94">
        <v>223562</v>
      </c>
      <c r="P10" s="93">
        <f t="shared" ref="P10:P15" si="1">$H10      +$J10      +$L10      +$N10</f>
        <v>1496000</v>
      </c>
      <c r="Q10" s="94">
        <f t="shared" ref="Q10:Q15" si="2">$I10      +$K10      +$M10      +$O10</f>
        <v>1786818</v>
      </c>
      <c r="R10" s="48">
        <f t="shared" ref="R10:R15" si="3">IF(($L10      =0),0,((($N10      -$L10      )/$L10      )*100))</f>
        <v>-80.769230769230774</v>
      </c>
      <c r="S10" s="49">
        <f t="shared" ref="S10:S15" si="4">IF(($M10      =0),0,((($O10      -$M10      )/$M10      )*100))</f>
        <v>-28.813926311800873</v>
      </c>
      <c r="T10" s="48">
        <f t="shared" ref="T10:T14" si="5">IF(($E10      =0),0,(($P10      /$E10      )*100))</f>
        <v>80.864864864864856</v>
      </c>
      <c r="U10" s="50">
        <f t="shared" ref="U10:U14" si="6">IF(($E10      =0),0,(($Q10      /$E10      )*100))</f>
        <v>96.584756756756761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455000</v>
      </c>
      <c r="I15" s="97">
        <f t="shared" si="7"/>
        <v>581171</v>
      </c>
      <c r="J15" s="96">
        <f t="shared" si="7"/>
        <v>793000</v>
      </c>
      <c r="K15" s="97">
        <f t="shared" si="7"/>
        <v>668032</v>
      </c>
      <c r="L15" s="96">
        <f t="shared" si="7"/>
        <v>208000</v>
      </c>
      <c r="M15" s="97">
        <f t="shared" si="7"/>
        <v>314053</v>
      </c>
      <c r="N15" s="96">
        <f t="shared" si="7"/>
        <v>40000</v>
      </c>
      <c r="O15" s="97">
        <f t="shared" si="7"/>
        <v>223562</v>
      </c>
      <c r="P15" s="96">
        <f t="shared" si="1"/>
        <v>1496000</v>
      </c>
      <c r="Q15" s="97">
        <f t="shared" si="2"/>
        <v>1786818</v>
      </c>
      <c r="R15" s="52">
        <f t="shared" si="3"/>
        <v>-80.769230769230774</v>
      </c>
      <c r="S15" s="53">
        <f t="shared" si="4"/>
        <v>-28.813926311800873</v>
      </c>
      <c r="T15" s="52">
        <f>IF((SUM($E9:$E13))=0,0,(P15/(SUM($E9:$E13))*100))</f>
        <v>80.864864864864856</v>
      </c>
      <c r="U15" s="54">
        <f>IF((SUM($E9:$E13))=0,0,(Q15/(SUM($E9:$E13))*100))</f>
        <v>96.584756756756761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>
        <v>15772000</v>
      </c>
      <c r="C21" s="92"/>
      <c r="D21" s="92"/>
      <c r="E21" s="92">
        <f t="shared" si="8"/>
        <v>15772000</v>
      </c>
      <c r="F21" s="93">
        <v>15722000</v>
      </c>
      <c r="G21" s="94">
        <v>15722000</v>
      </c>
      <c r="H21" s="93"/>
      <c r="I21" s="94">
        <v>3173041</v>
      </c>
      <c r="J21" s="93">
        <v>5209000</v>
      </c>
      <c r="K21" s="94"/>
      <c r="L21" s="93"/>
      <c r="M21" s="94">
        <v>5958449</v>
      </c>
      <c r="N21" s="93"/>
      <c r="O21" s="94">
        <v>5104147</v>
      </c>
      <c r="P21" s="93">
        <f t="shared" si="9"/>
        <v>5209000</v>
      </c>
      <c r="Q21" s="94">
        <f t="shared" si="10"/>
        <v>14235637</v>
      </c>
      <c r="R21" s="48">
        <f t="shared" si="11"/>
        <v>0</v>
      </c>
      <c r="S21" s="49">
        <f t="shared" si="12"/>
        <v>-14.337657333309389</v>
      </c>
      <c r="T21" s="48">
        <f t="shared" si="13"/>
        <v>33.026883083946231</v>
      </c>
      <c r="U21" s="50">
        <f t="shared" si="14"/>
        <v>90.258920872432157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15772000</v>
      </c>
      <c r="C24" s="95">
        <f>SUM(C17:C23)</f>
        <v>0</v>
      </c>
      <c r="D24" s="95"/>
      <c r="E24" s="95">
        <f t="shared" si="8"/>
        <v>15772000</v>
      </c>
      <c r="F24" s="96">
        <f t="shared" ref="F24:O24" si="15">SUM(F17:F23)</f>
        <v>15722000</v>
      </c>
      <c r="G24" s="97">
        <f t="shared" si="15"/>
        <v>15722000</v>
      </c>
      <c r="H24" s="96">
        <f t="shared" si="15"/>
        <v>0</v>
      </c>
      <c r="I24" s="97">
        <f t="shared" si="15"/>
        <v>3173041</v>
      </c>
      <c r="J24" s="96">
        <f t="shared" si="15"/>
        <v>5209000</v>
      </c>
      <c r="K24" s="97">
        <f t="shared" si="15"/>
        <v>0</v>
      </c>
      <c r="L24" s="96">
        <f t="shared" si="15"/>
        <v>0</v>
      </c>
      <c r="M24" s="97">
        <f t="shared" si="15"/>
        <v>5958449</v>
      </c>
      <c r="N24" s="96">
        <f t="shared" si="15"/>
        <v>0</v>
      </c>
      <c r="O24" s="97">
        <f t="shared" si="15"/>
        <v>5104147</v>
      </c>
      <c r="P24" s="96">
        <f t="shared" si="9"/>
        <v>5209000</v>
      </c>
      <c r="Q24" s="97">
        <f t="shared" si="10"/>
        <v>14235637</v>
      </c>
      <c r="R24" s="52">
        <f t="shared" si="11"/>
        <v>0</v>
      </c>
      <c r="S24" s="53">
        <f t="shared" si="12"/>
        <v>-14.337657333309389</v>
      </c>
      <c r="T24" s="52">
        <f>IF(($E24-$E19-$E23)   =0,0,($P24   /($E24-$E19-$E23)   )*100)</f>
        <v>33.026883083946231</v>
      </c>
      <c r="U24" s="54">
        <f>IF(($E24-$E19-$E23)   =0,0,($Q24   /($E24-$E19-$E23)   )*100)</f>
        <v>90.258920872432157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1431000</v>
      </c>
      <c r="C32" s="92"/>
      <c r="D32" s="92"/>
      <c r="E32" s="92">
        <f>$B32      +$C32      +$D32</f>
        <v>1431000</v>
      </c>
      <c r="F32" s="93">
        <v>1431000</v>
      </c>
      <c r="G32" s="94">
        <v>1431000</v>
      </c>
      <c r="H32" s="93">
        <v>431000</v>
      </c>
      <c r="I32" s="94">
        <v>431158</v>
      </c>
      <c r="J32" s="93">
        <v>417000</v>
      </c>
      <c r="K32" s="94">
        <v>417000</v>
      </c>
      <c r="L32" s="93">
        <v>417000</v>
      </c>
      <c r="M32" s="94">
        <v>417000</v>
      </c>
      <c r="N32" s="93">
        <v>139000</v>
      </c>
      <c r="O32" s="94">
        <v>139000</v>
      </c>
      <c r="P32" s="93">
        <f>$H32      +$J32      +$L32      +$N32</f>
        <v>1404000</v>
      </c>
      <c r="Q32" s="94">
        <f>$I32      +$K32      +$M32      +$O32</f>
        <v>1404158</v>
      </c>
      <c r="R32" s="48">
        <f>IF(($L32      =0),0,((($N32      -$L32      )/$L32      )*100))</f>
        <v>-66.666666666666657</v>
      </c>
      <c r="S32" s="49">
        <f>IF(($M32      =0),0,((($O32      -$M32      )/$M32      )*100))</f>
        <v>-66.666666666666657</v>
      </c>
      <c r="T32" s="48">
        <f>IF(($E32      =0),0,(($P32      /$E32      )*100))</f>
        <v>98.113207547169807</v>
      </c>
      <c r="U32" s="50">
        <f>IF(($E32      =0),0,(($Q32      /$E32      )*100))</f>
        <v>98.124248777078975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1431000</v>
      </c>
      <c r="C33" s="95">
        <f>C32</f>
        <v>0</v>
      </c>
      <c r="D33" s="95"/>
      <c r="E33" s="95">
        <f>$B33      +$C33      +$D33</f>
        <v>1431000</v>
      </c>
      <c r="F33" s="96">
        <f t="shared" ref="F33:O33" si="17">F32</f>
        <v>1431000</v>
      </c>
      <c r="G33" s="97">
        <f t="shared" si="17"/>
        <v>1431000</v>
      </c>
      <c r="H33" s="96">
        <f t="shared" si="17"/>
        <v>431000</v>
      </c>
      <c r="I33" s="97">
        <f t="shared" si="17"/>
        <v>431158</v>
      </c>
      <c r="J33" s="96">
        <f t="shared" si="17"/>
        <v>417000</v>
      </c>
      <c r="K33" s="97">
        <f t="shared" si="17"/>
        <v>417000</v>
      </c>
      <c r="L33" s="96">
        <f t="shared" si="17"/>
        <v>417000</v>
      </c>
      <c r="M33" s="97">
        <f t="shared" si="17"/>
        <v>417000</v>
      </c>
      <c r="N33" s="96">
        <f t="shared" si="17"/>
        <v>139000</v>
      </c>
      <c r="O33" s="97">
        <f t="shared" si="17"/>
        <v>139000</v>
      </c>
      <c r="P33" s="96">
        <f>$H33      +$J33      +$L33      +$N33</f>
        <v>1404000</v>
      </c>
      <c r="Q33" s="97">
        <f>$I33      +$K33      +$M33      +$O33</f>
        <v>1404158</v>
      </c>
      <c r="R33" s="52">
        <f>IF(($L33      =0),0,((($N33      -$L33      )/$L33      )*100))</f>
        <v>-66.666666666666657</v>
      </c>
      <c r="S33" s="53">
        <f>IF(($M33      =0),0,((($O33      -$M33      )/$M33      )*100))</f>
        <v>-66.666666666666657</v>
      </c>
      <c r="T33" s="52">
        <f>IF($E33   =0,0,($P33   /$E33   )*100)</f>
        <v>98.113207547169807</v>
      </c>
      <c r="U33" s="54">
        <f>IF($E33   =0,0,($Q33   /$E33   )*100)</f>
        <v>98.124248777078975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27960000</v>
      </c>
      <c r="C35" s="92">
        <v>-4454000</v>
      </c>
      <c r="D35" s="92"/>
      <c r="E35" s="92">
        <f t="shared" ref="E35:E40" si="18">$B35      +$C35      +$D35</f>
        <v>23506000</v>
      </c>
      <c r="F35" s="93">
        <v>23506000</v>
      </c>
      <c r="G35" s="94">
        <v>23506000</v>
      </c>
      <c r="H35" s="93">
        <v>4934000</v>
      </c>
      <c r="I35" s="94">
        <v>4934513</v>
      </c>
      <c r="J35" s="93"/>
      <c r="K35" s="94">
        <v>5510070</v>
      </c>
      <c r="L35" s="93"/>
      <c r="M35" s="94">
        <v>4037617</v>
      </c>
      <c r="N35" s="93"/>
      <c r="O35" s="94">
        <v>5136726</v>
      </c>
      <c r="P35" s="93">
        <f t="shared" ref="P35:P40" si="19">$H35      +$J35      +$L35      +$N35</f>
        <v>4934000</v>
      </c>
      <c r="Q35" s="94">
        <f t="shared" ref="Q35:Q40" si="20">$I35      +$K35      +$M35      +$O35</f>
        <v>19618926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27.221725091805389</v>
      </c>
      <c r="T35" s="48">
        <f t="shared" ref="T35:T39" si="23">IF(($E35      =0),0,(($P35      /$E35      )*100))</f>
        <v>20.99038543350634</v>
      </c>
      <c r="U35" s="50">
        <f t="shared" ref="U35:U39" si="24">IF(($E35      =0),0,(($Q35      /$E35      )*100))</f>
        <v>83.463481664255937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47007000</v>
      </c>
      <c r="C36" s="92">
        <v>6762000</v>
      </c>
      <c r="D36" s="92"/>
      <c r="E36" s="92">
        <f t="shared" si="18"/>
        <v>53769000</v>
      </c>
      <c r="F36" s="93">
        <v>53769000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74967000</v>
      </c>
      <c r="C40" s="95">
        <f>SUM(C35:C39)</f>
        <v>2308000</v>
      </c>
      <c r="D40" s="95"/>
      <c r="E40" s="95">
        <f t="shared" si="18"/>
        <v>77275000</v>
      </c>
      <c r="F40" s="96">
        <f t="shared" ref="F40:O40" si="25">SUM(F35:F39)</f>
        <v>77275000</v>
      </c>
      <c r="G40" s="97">
        <f t="shared" si="25"/>
        <v>23506000</v>
      </c>
      <c r="H40" s="96">
        <f t="shared" si="25"/>
        <v>4934000</v>
      </c>
      <c r="I40" s="97">
        <f t="shared" si="25"/>
        <v>4934513</v>
      </c>
      <c r="J40" s="96">
        <f t="shared" si="25"/>
        <v>0</v>
      </c>
      <c r="K40" s="97">
        <f t="shared" si="25"/>
        <v>5510070</v>
      </c>
      <c r="L40" s="96">
        <f t="shared" si="25"/>
        <v>0</v>
      </c>
      <c r="M40" s="97">
        <f t="shared" si="25"/>
        <v>4037617</v>
      </c>
      <c r="N40" s="96">
        <f t="shared" si="25"/>
        <v>0</v>
      </c>
      <c r="O40" s="97">
        <f t="shared" si="25"/>
        <v>5136726</v>
      </c>
      <c r="P40" s="96">
        <f t="shared" si="19"/>
        <v>4934000</v>
      </c>
      <c r="Q40" s="97">
        <f t="shared" si="20"/>
        <v>19618926</v>
      </c>
      <c r="R40" s="52">
        <f t="shared" si="21"/>
        <v>0</v>
      </c>
      <c r="S40" s="53">
        <f t="shared" si="22"/>
        <v>27.221725091805389</v>
      </c>
      <c r="T40" s="52">
        <f>IF((+$E35+$E38) =0,0,(P40   /(+$E35+$E38) )*100)</f>
        <v>20.99038543350634</v>
      </c>
      <c r="U40" s="54">
        <f>IF((+$E35+$E38) =0,0,(Q40   /(+$E35+$E38) )*100)</f>
        <v>83.463481664255937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94020000</v>
      </c>
      <c r="C67" s="104">
        <f>SUM(C9:C14,C17:C23,C26:C29,C32,C35:C39,C42:C52,C55:C58,C61:C65)</f>
        <v>2308000</v>
      </c>
      <c r="D67" s="104"/>
      <c r="E67" s="104">
        <f t="shared" si="35"/>
        <v>96328000</v>
      </c>
      <c r="F67" s="105">
        <f t="shared" ref="F67:O67" si="43">SUM(F9:F14,F17:F23,F26:F29,F32,F35:F39,F42:F52,F55:F58,F61:F65)</f>
        <v>96278000</v>
      </c>
      <c r="G67" s="106">
        <f t="shared" si="43"/>
        <v>42509000</v>
      </c>
      <c r="H67" s="105">
        <f t="shared" si="43"/>
        <v>5820000</v>
      </c>
      <c r="I67" s="106">
        <f t="shared" si="43"/>
        <v>9119883</v>
      </c>
      <c r="J67" s="105">
        <f t="shared" si="43"/>
        <v>6419000</v>
      </c>
      <c r="K67" s="106">
        <f t="shared" si="43"/>
        <v>6595102</v>
      </c>
      <c r="L67" s="105">
        <f t="shared" si="43"/>
        <v>625000</v>
      </c>
      <c r="M67" s="106">
        <f t="shared" si="43"/>
        <v>10727119</v>
      </c>
      <c r="N67" s="105">
        <f t="shared" si="43"/>
        <v>179000</v>
      </c>
      <c r="O67" s="106">
        <f t="shared" si="43"/>
        <v>10603435</v>
      </c>
      <c r="P67" s="105">
        <f t="shared" si="36"/>
        <v>13043000</v>
      </c>
      <c r="Q67" s="106">
        <f t="shared" si="37"/>
        <v>37045539</v>
      </c>
      <c r="R67" s="61">
        <f t="shared" si="38"/>
        <v>-71.36</v>
      </c>
      <c r="S67" s="62">
        <f t="shared" si="39"/>
        <v>-1.1530029637967101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30.646866702695082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87.045134989073986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48155000</v>
      </c>
      <c r="C69" s="92">
        <v>-18221000</v>
      </c>
      <c r="D69" s="92"/>
      <c r="E69" s="92">
        <f>$B69      +$C69      +$D69</f>
        <v>29934000</v>
      </c>
      <c r="F69" s="93">
        <v>29934000</v>
      </c>
      <c r="G69" s="94">
        <v>29934000</v>
      </c>
      <c r="H69" s="93">
        <v>2232000</v>
      </c>
      <c r="I69" s="94">
        <v>3539022</v>
      </c>
      <c r="J69" s="93">
        <v>2047000</v>
      </c>
      <c r="K69" s="94">
        <v>4350987</v>
      </c>
      <c r="L69" s="93"/>
      <c r="M69" s="94">
        <v>2662794</v>
      </c>
      <c r="N69" s="93">
        <v>23365000</v>
      </c>
      <c r="O69" s="94">
        <v>10755240</v>
      </c>
      <c r="P69" s="93">
        <f>$H69      +$J69      +$L69      +$N69</f>
        <v>27644000</v>
      </c>
      <c r="Q69" s="94">
        <f>$I69      +$K69      +$M69      +$O69</f>
        <v>21308043</v>
      </c>
      <c r="R69" s="48">
        <f>IF(($L69      =0),0,((($N69      -$L69      )/$L69      )*100))</f>
        <v>0</v>
      </c>
      <c r="S69" s="49">
        <f>IF(($M69      =0),0,((($O69      -$M69      )/$M69      )*100))</f>
        <v>303.90807550264873</v>
      </c>
      <c r="T69" s="48">
        <f>IF(($E69      =0),0,(($P69      /$E69      )*100))</f>
        <v>92.34983630654105</v>
      </c>
      <c r="U69" s="50">
        <f>IF(($E69      =0),0,(($Q69      /$E69      )*100))</f>
        <v>71.183413509721376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48155000</v>
      </c>
      <c r="C71" s="101">
        <f>SUM(C69:C70)</f>
        <v>-18221000</v>
      </c>
      <c r="D71" s="101"/>
      <c r="E71" s="101">
        <f>$B71      +$C71      +$D71</f>
        <v>29934000</v>
      </c>
      <c r="F71" s="102">
        <f t="shared" ref="F71:O71" si="44">SUM(F69:F70)</f>
        <v>29934000</v>
      </c>
      <c r="G71" s="103">
        <f t="shared" si="44"/>
        <v>29934000</v>
      </c>
      <c r="H71" s="102">
        <f t="shared" si="44"/>
        <v>2232000</v>
      </c>
      <c r="I71" s="103">
        <f t="shared" si="44"/>
        <v>3539022</v>
      </c>
      <c r="J71" s="102">
        <f t="shared" si="44"/>
        <v>2047000</v>
      </c>
      <c r="K71" s="103">
        <f t="shared" si="44"/>
        <v>4350987</v>
      </c>
      <c r="L71" s="102">
        <f t="shared" si="44"/>
        <v>0</v>
      </c>
      <c r="M71" s="103">
        <f t="shared" si="44"/>
        <v>2662794</v>
      </c>
      <c r="N71" s="102">
        <f t="shared" si="44"/>
        <v>23365000</v>
      </c>
      <c r="O71" s="103">
        <f t="shared" si="44"/>
        <v>10755240</v>
      </c>
      <c r="P71" s="102">
        <f>$H71      +$J71      +$L71      +$N71</f>
        <v>27644000</v>
      </c>
      <c r="Q71" s="103">
        <f>$I71      +$K71      +$M71      +$O71</f>
        <v>21308043</v>
      </c>
      <c r="R71" s="57">
        <f>IF(($L71      =0),0,((($N71      -$L71      )/$L71      )*100))</f>
        <v>0</v>
      </c>
      <c r="S71" s="58">
        <f>IF(($M71      =0),0,((($O71      -$M71      )/$M71      )*100))</f>
        <v>303.90807550264873</v>
      </c>
      <c r="T71" s="57">
        <f>IF(($E69      =0),0,(($P69      /$E69      )*100))</f>
        <v>92.34983630654105</v>
      </c>
      <c r="U71" s="59">
        <f>IF($E69   =0,0,($Q69   /$E69 )*100)</f>
        <v>71.183413509721376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48155000</v>
      </c>
      <c r="C72" s="104">
        <f>SUM(C69:C70)</f>
        <v>-18221000</v>
      </c>
      <c r="D72" s="104"/>
      <c r="E72" s="104">
        <f>$B72      +$C72      +$D72</f>
        <v>29934000</v>
      </c>
      <c r="F72" s="105">
        <f t="shared" ref="F72:O72" si="45">SUM(F69:F70)</f>
        <v>29934000</v>
      </c>
      <c r="G72" s="106">
        <f t="shared" si="45"/>
        <v>29934000</v>
      </c>
      <c r="H72" s="105">
        <f t="shared" si="45"/>
        <v>2232000</v>
      </c>
      <c r="I72" s="106">
        <f t="shared" si="45"/>
        <v>3539022</v>
      </c>
      <c r="J72" s="105">
        <f t="shared" si="45"/>
        <v>2047000</v>
      </c>
      <c r="K72" s="106">
        <f t="shared" si="45"/>
        <v>4350987</v>
      </c>
      <c r="L72" s="105">
        <f t="shared" si="45"/>
        <v>0</v>
      </c>
      <c r="M72" s="106">
        <f t="shared" si="45"/>
        <v>2662794</v>
      </c>
      <c r="N72" s="105">
        <f t="shared" si="45"/>
        <v>23365000</v>
      </c>
      <c r="O72" s="106">
        <f t="shared" si="45"/>
        <v>10755240</v>
      </c>
      <c r="P72" s="105">
        <f>$H72      +$J72      +$L72      +$N72</f>
        <v>27644000</v>
      </c>
      <c r="Q72" s="106">
        <f>$I72      +$K72      +$M72      +$O72</f>
        <v>21308043</v>
      </c>
      <c r="R72" s="61">
        <f>IF(($L72      =0),0,((($N72      -$L72      )/$L72      )*100))</f>
        <v>0</v>
      </c>
      <c r="S72" s="62">
        <f>IF(($M72      =0),0,((($O72      -$M72      )/$M72      )*100))</f>
        <v>303.90807550264873</v>
      </c>
      <c r="T72" s="61">
        <f>IF(($E69      =0),0,(($P69      /$E69      )*100))</f>
        <v>92.34983630654105</v>
      </c>
      <c r="U72" s="65">
        <f>IF($E69   =0,0,($Q69   /$E69 )*100)</f>
        <v>71.183413509721376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142175000</v>
      </c>
      <c r="C73" s="104">
        <f>SUM(C9:C14,C17:C23,C26:C29,C32,C35:C39,C42:C52,C55:C58,C61:C65,C69:C70)</f>
        <v>-15913000</v>
      </c>
      <c r="D73" s="104"/>
      <c r="E73" s="104">
        <f>$B73      +$C73      +$D73</f>
        <v>126262000</v>
      </c>
      <c r="F73" s="105">
        <f t="shared" ref="F73:O73" si="46">SUM(F9:F14,F17:F23,F26:F29,F32,F35:F39,F42:F52,F55:F58,F61:F65,F69:F70)</f>
        <v>126212000</v>
      </c>
      <c r="G73" s="106">
        <f t="shared" si="46"/>
        <v>72443000</v>
      </c>
      <c r="H73" s="105">
        <f t="shared" si="46"/>
        <v>8052000</v>
      </c>
      <c r="I73" s="106">
        <f t="shared" si="46"/>
        <v>12658905</v>
      </c>
      <c r="J73" s="105">
        <f t="shared" si="46"/>
        <v>8466000</v>
      </c>
      <c r="K73" s="106">
        <f t="shared" si="46"/>
        <v>10946089</v>
      </c>
      <c r="L73" s="105">
        <f t="shared" si="46"/>
        <v>625000</v>
      </c>
      <c r="M73" s="106">
        <f t="shared" si="46"/>
        <v>13389913</v>
      </c>
      <c r="N73" s="105">
        <f t="shared" si="46"/>
        <v>23544000</v>
      </c>
      <c r="O73" s="106">
        <f t="shared" si="46"/>
        <v>21358675</v>
      </c>
      <c r="P73" s="105">
        <f>$H73      +$J73      +$L73      +$N73</f>
        <v>40687000</v>
      </c>
      <c r="Q73" s="106">
        <f>$I73      +$K73      +$M73      +$O73</f>
        <v>58353582</v>
      </c>
      <c r="R73" s="61">
        <f>IF(($L73      =0),0,((($N73      -$L73      )/$L73      )*100))</f>
        <v>3667.04</v>
      </c>
      <c r="S73" s="62">
        <f>IF(($M73      =0),0,((($O73      -$M73      )/$M73      )*100))</f>
        <v>59.513172341000278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56.125419005972986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80.495471286882875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GEukR+hozr8aliQOD5UfIDH9IXe0eTCG7SdFyjsUM2WKU4cTZH4JHpdRmLtKyeQ5YTlfWcTPpf9JstO6PINCNg==" saltValue="lCtudlnsA0SV9ZHH/iKD3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616000</v>
      </c>
      <c r="I10" s="94">
        <v>616611</v>
      </c>
      <c r="J10" s="93">
        <v>483000</v>
      </c>
      <c r="K10" s="94">
        <v>482849</v>
      </c>
      <c r="L10" s="93">
        <v>535000</v>
      </c>
      <c r="M10" s="94">
        <v>535253</v>
      </c>
      <c r="N10" s="93">
        <v>216000</v>
      </c>
      <c r="O10" s="94">
        <v>215286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1849999</v>
      </c>
      <c r="R10" s="48">
        <f t="shared" ref="R10:R15" si="3">IF(($L10      =0),0,((($N10      -$L10      )/$L10      )*100))</f>
        <v>-59.626168224299072</v>
      </c>
      <c r="S10" s="49">
        <f t="shared" ref="S10:S15" si="4">IF(($M10      =0),0,((($O10      -$M10      )/$M10      )*100))</f>
        <v>-59.778646733413922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99.999945945945939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616000</v>
      </c>
      <c r="I15" s="97">
        <f t="shared" si="7"/>
        <v>616611</v>
      </c>
      <c r="J15" s="96">
        <f t="shared" si="7"/>
        <v>483000</v>
      </c>
      <c r="K15" s="97">
        <f t="shared" si="7"/>
        <v>482849</v>
      </c>
      <c r="L15" s="96">
        <f t="shared" si="7"/>
        <v>535000</v>
      </c>
      <c r="M15" s="97">
        <f t="shared" si="7"/>
        <v>535253</v>
      </c>
      <c r="N15" s="96">
        <f t="shared" si="7"/>
        <v>216000</v>
      </c>
      <c r="O15" s="97">
        <f t="shared" si="7"/>
        <v>215286</v>
      </c>
      <c r="P15" s="96">
        <f t="shared" si="1"/>
        <v>1850000</v>
      </c>
      <c r="Q15" s="97">
        <f t="shared" si="2"/>
        <v>1849999</v>
      </c>
      <c r="R15" s="52">
        <f t="shared" si="3"/>
        <v>-59.626168224299072</v>
      </c>
      <c r="S15" s="53">
        <f t="shared" si="4"/>
        <v>-59.778646733413922</v>
      </c>
      <c r="T15" s="52">
        <f>IF((SUM($E9:$E13))=0,0,(P15/(SUM($E9:$E13))*100))</f>
        <v>100</v>
      </c>
      <c r="U15" s="54">
        <f>IF((SUM($E9:$E13))=0,0,(Q15/(SUM($E9:$E13))*100))</f>
        <v>99.999945945945939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2012000</v>
      </c>
      <c r="C32" s="92"/>
      <c r="D32" s="92"/>
      <c r="E32" s="92">
        <f>$B32      +$C32      +$D32</f>
        <v>2012000</v>
      </c>
      <c r="F32" s="93">
        <v>2012000</v>
      </c>
      <c r="G32" s="94">
        <v>2012000</v>
      </c>
      <c r="H32" s="93">
        <v>1211000</v>
      </c>
      <c r="I32" s="94"/>
      <c r="J32" s="93">
        <v>197000</v>
      </c>
      <c r="K32" s="94"/>
      <c r="L32" s="93"/>
      <c r="M32" s="94"/>
      <c r="N32" s="93"/>
      <c r="O32" s="94"/>
      <c r="P32" s="93">
        <f>$H32      +$J32      +$L32      +$N32</f>
        <v>1408000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69.980119284294233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2012000</v>
      </c>
      <c r="C33" s="95">
        <f>C32</f>
        <v>0</v>
      </c>
      <c r="D33" s="95"/>
      <c r="E33" s="95">
        <f>$B33      +$C33      +$D33</f>
        <v>2012000</v>
      </c>
      <c r="F33" s="96">
        <f t="shared" ref="F33:O33" si="17">F32</f>
        <v>2012000</v>
      </c>
      <c r="G33" s="97">
        <f t="shared" si="17"/>
        <v>2012000</v>
      </c>
      <c r="H33" s="96">
        <f t="shared" si="17"/>
        <v>1211000</v>
      </c>
      <c r="I33" s="97">
        <f t="shared" si="17"/>
        <v>0</v>
      </c>
      <c r="J33" s="96">
        <f t="shared" si="17"/>
        <v>197000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1408000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69.980119284294233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9500000</v>
      </c>
      <c r="C35" s="92">
        <v>-1000000</v>
      </c>
      <c r="D35" s="92"/>
      <c r="E35" s="92">
        <f t="shared" ref="E35:E40" si="18">$B35      +$C35      +$D35</f>
        <v>8500000</v>
      </c>
      <c r="F35" s="93">
        <v>8500000</v>
      </c>
      <c r="G35" s="94">
        <v>8500000</v>
      </c>
      <c r="H35" s="93"/>
      <c r="I35" s="94">
        <v>1571856</v>
      </c>
      <c r="J35" s="93"/>
      <c r="K35" s="94">
        <v>440145</v>
      </c>
      <c r="L35" s="93">
        <v>2000000</v>
      </c>
      <c r="M35" s="94"/>
      <c r="N35" s="93"/>
      <c r="O35" s="94"/>
      <c r="P35" s="93">
        <f t="shared" ref="P35:P40" si="19">$H35      +$J35      +$L35      +$N35</f>
        <v>2000000</v>
      </c>
      <c r="Q35" s="94">
        <f t="shared" ref="Q35:Q40" si="20">$I35      +$K35      +$M35      +$O35</f>
        <v>2012001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23.52941176470588</v>
      </c>
      <c r="U35" s="50">
        <f t="shared" ref="U35:U39" si="24">IF(($E35      =0),0,(($Q35      /$E35      )*100))</f>
        <v>23.6706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56826000</v>
      </c>
      <c r="C36" s="92">
        <v>-12163000</v>
      </c>
      <c r="D36" s="92"/>
      <c r="E36" s="92">
        <f t="shared" si="18"/>
        <v>44663000</v>
      </c>
      <c r="F36" s="93">
        <v>44663000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66326000</v>
      </c>
      <c r="C40" s="95">
        <f>SUM(C35:C39)</f>
        <v>-13163000</v>
      </c>
      <c r="D40" s="95"/>
      <c r="E40" s="95">
        <f t="shared" si="18"/>
        <v>53163000</v>
      </c>
      <c r="F40" s="96">
        <f t="shared" ref="F40:O40" si="25">SUM(F35:F39)</f>
        <v>53163000</v>
      </c>
      <c r="G40" s="97">
        <f t="shared" si="25"/>
        <v>8500000</v>
      </c>
      <c r="H40" s="96">
        <f t="shared" si="25"/>
        <v>0</v>
      </c>
      <c r="I40" s="97">
        <f t="shared" si="25"/>
        <v>1571856</v>
      </c>
      <c r="J40" s="96">
        <f t="shared" si="25"/>
        <v>0</v>
      </c>
      <c r="K40" s="97">
        <f t="shared" si="25"/>
        <v>440145</v>
      </c>
      <c r="L40" s="96">
        <f t="shared" si="25"/>
        <v>2000000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2000000</v>
      </c>
      <c r="Q40" s="97">
        <f t="shared" si="20"/>
        <v>2012001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23.52941176470588</v>
      </c>
      <c r="U40" s="54">
        <f>IF((+$E35+$E38) =0,0,(Q40   /(+$E35+$E38) )*100)</f>
        <v>23.6706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70188000</v>
      </c>
      <c r="C67" s="104">
        <f>SUM(C9:C14,C17:C23,C26:C29,C32,C35:C39,C42:C52,C55:C58,C61:C65)</f>
        <v>-13163000</v>
      </c>
      <c r="D67" s="104"/>
      <c r="E67" s="104">
        <f t="shared" si="35"/>
        <v>57025000</v>
      </c>
      <c r="F67" s="105">
        <f t="shared" ref="F67:O67" si="43">SUM(F9:F14,F17:F23,F26:F29,F32,F35:F39,F42:F52,F55:F58,F61:F65)</f>
        <v>57025000</v>
      </c>
      <c r="G67" s="106">
        <f t="shared" si="43"/>
        <v>12362000</v>
      </c>
      <c r="H67" s="105">
        <f t="shared" si="43"/>
        <v>1827000</v>
      </c>
      <c r="I67" s="106">
        <f t="shared" si="43"/>
        <v>2188467</v>
      </c>
      <c r="J67" s="105">
        <f t="shared" si="43"/>
        <v>680000</v>
      </c>
      <c r="K67" s="106">
        <f t="shared" si="43"/>
        <v>922994</v>
      </c>
      <c r="L67" s="105">
        <f t="shared" si="43"/>
        <v>2535000</v>
      </c>
      <c r="M67" s="106">
        <f t="shared" si="43"/>
        <v>535253</v>
      </c>
      <c r="N67" s="105">
        <f t="shared" si="43"/>
        <v>216000</v>
      </c>
      <c r="O67" s="106">
        <f t="shared" si="43"/>
        <v>215286</v>
      </c>
      <c r="P67" s="105">
        <f t="shared" si="36"/>
        <v>5258000</v>
      </c>
      <c r="Q67" s="106">
        <f t="shared" si="37"/>
        <v>3862000</v>
      </c>
      <c r="R67" s="61">
        <f t="shared" si="38"/>
        <v>-91.479289940828394</v>
      </c>
      <c r="S67" s="62">
        <f t="shared" si="39"/>
        <v>-59.778646733413922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42.533570619640834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31.240899530820254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30660000</v>
      </c>
      <c r="C69" s="92">
        <v>1520000</v>
      </c>
      <c r="D69" s="92"/>
      <c r="E69" s="92">
        <f>$B69      +$C69      +$D69</f>
        <v>32180000</v>
      </c>
      <c r="F69" s="93">
        <v>32180000</v>
      </c>
      <c r="G69" s="94">
        <v>32180000</v>
      </c>
      <c r="H69" s="93">
        <v>6996000</v>
      </c>
      <c r="I69" s="94">
        <v>6996998</v>
      </c>
      <c r="J69" s="93">
        <v>19004000</v>
      </c>
      <c r="K69" s="94">
        <v>19060275</v>
      </c>
      <c r="L69" s="93">
        <v>1224000</v>
      </c>
      <c r="M69" s="94">
        <v>1223754</v>
      </c>
      <c r="N69" s="93">
        <v>4934000</v>
      </c>
      <c r="O69" s="94">
        <v>4932927</v>
      </c>
      <c r="P69" s="93">
        <f>$H69      +$J69      +$L69      +$N69</f>
        <v>32158000</v>
      </c>
      <c r="Q69" s="94">
        <f>$I69      +$K69      +$M69      +$O69</f>
        <v>32213954</v>
      </c>
      <c r="R69" s="48">
        <f>IF(($L69      =0),0,((($N69      -$L69      )/$L69      )*100))</f>
        <v>303.10457516339869</v>
      </c>
      <c r="S69" s="49">
        <f>IF(($M69      =0),0,((($O69      -$M69      )/$M69      )*100))</f>
        <v>303.09792654406033</v>
      </c>
      <c r="T69" s="48">
        <f>IF(($E69      =0),0,(($P69      /$E69      )*100))</f>
        <v>99.931634555624612</v>
      </c>
      <c r="U69" s="50">
        <f>IF(($E69      =0),0,(($Q69      /$E69      )*100))</f>
        <v>100.10551274083281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30660000</v>
      </c>
      <c r="C71" s="101">
        <f>SUM(C69:C70)</f>
        <v>1520000</v>
      </c>
      <c r="D71" s="101"/>
      <c r="E71" s="101">
        <f>$B71      +$C71      +$D71</f>
        <v>32180000</v>
      </c>
      <c r="F71" s="102">
        <f t="shared" ref="F71:O71" si="44">SUM(F69:F70)</f>
        <v>32180000</v>
      </c>
      <c r="G71" s="103">
        <f t="shared" si="44"/>
        <v>32180000</v>
      </c>
      <c r="H71" s="102">
        <f t="shared" si="44"/>
        <v>6996000</v>
      </c>
      <c r="I71" s="103">
        <f t="shared" si="44"/>
        <v>6996998</v>
      </c>
      <c r="J71" s="102">
        <f t="shared" si="44"/>
        <v>19004000</v>
      </c>
      <c r="K71" s="103">
        <f t="shared" si="44"/>
        <v>19060275</v>
      </c>
      <c r="L71" s="102">
        <f t="shared" si="44"/>
        <v>1224000</v>
      </c>
      <c r="M71" s="103">
        <f t="shared" si="44"/>
        <v>1223754</v>
      </c>
      <c r="N71" s="102">
        <f t="shared" si="44"/>
        <v>4934000</v>
      </c>
      <c r="O71" s="103">
        <f t="shared" si="44"/>
        <v>4932927</v>
      </c>
      <c r="P71" s="102">
        <f>$H71      +$J71      +$L71      +$N71</f>
        <v>32158000</v>
      </c>
      <c r="Q71" s="103">
        <f>$I71      +$K71      +$M71      +$O71</f>
        <v>32213954</v>
      </c>
      <c r="R71" s="57">
        <f>IF(($L71      =0),0,((($N71      -$L71      )/$L71      )*100))</f>
        <v>303.10457516339869</v>
      </c>
      <c r="S71" s="58">
        <f>IF(($M71      =0),0,((($O71      -$M71      )/$M71      )*100))</f>
        <v>303.09792654406033</v>
      </c>
      <c r="T71" s="57">
        <f>IF(($E69      =0),0,(($P69      /$E69      )*100))</f>
        <v>99.931634555624612</v>
      </c>
      <c r="U71" s="59">
        <f>IF($E69   =0,0,($Q69   /$E69 )*100)</f>
        <v>100.10551274083281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30660000</v>
      </c>
      <c r="C72" s="104">
        <f>SUM(C69:C70)</f>
        <v>1520000</v>
      </c>
      <c r="D72" s="104"/>
      <c r="E72" s="104">
        <f>$B72      +$C72      +$D72</f>
        <v>32180000</v>
      </c>
      <c r="F72" s="105">
        <f t="shared" ref="F72:O72" si="45">SUM(F69:F70)</f>
        <v>32180000</v>
      </c>
      <c r="G72" s="106">
        <f t="shared" si="45"/>
        <v>32180000</v>
      </c>
      <c r="H72" s="105">
        <f t="shared" si="45"/>
        <v>6996000</v>
      </c>
      <c r="I72" s="106">
        <f t="shared" si="45"/>
        <v>6996998</v>
      </c>
      <c r="J72" s="105">
        <f t="shared" si="45"/>
        <v>19004000</v>
      </c>
      <c r="K72" s="106">
        <f t="shared" si="45"/>
        <v>19060275</v>
      </c>
      <c r="L72" s="105">
        <f t="shared" si="45"/>
        <v>1224000</v>
      </c>
      <c r="M72" s="106">
        <f t="shared" si="45"/>
        <v>1223754</v>
      </c>
      <c r="N72" s="105">
        <f t="shared" si="45"/>
        <v>4934000</v>
      </c>
      <c r="O72" s="106">
        <f t="shared" si="45"/>
        <v>4932927</v>
      </c>
      <c r="P72" s="105">
        <f>$H72      +$J72      +$L72      +$N72</f>
        <v>32158000</v>
      </c>
      <c r="Q72" s="106">
        <f>$I72      +$K72      +$M72      +$O72</f>
        <v>32213954</v>
      </c>
      <c r="R72" s="61">
        <f>IF(($L72      =0),0,((($N72      -$L72      )/$L72      )*100))</f>
        <v>303.10457516339869</v>
      </c>
      <c r="S72" s="62">
        <f>IF(($M72      =0),0,((($O72      -$M72      )/$M72      )*100))</f>
        <v>303.09792654406033</v>
      </c>
      <c r="T72" s="61">
        <f>IF(($E69      =0),0,(($P69      /$E69      )*100))</f>
        <v>99.931634555624612</v>
      </c>
      <c r="U72" s="65">
        <f>IF($E69   =0,0,($Q69   /$E69 )*100)</f>
        <v>100.10551274083281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100848000</v>
      </c>
      <c r="C73" s="104">
        <f>SUM(C9:C14,C17:C23,C26:C29,C32,C35:C39,C42:C52,C55:C58,C61:C65,C69:C70)</f>
        <v>-11643000</v>
      </c>
      <c r="D73" s="104"/>
      <c r="E73" s="104">
        <f>$B73      +$C73      +$D73</f>
        <v>89205000</v>
      </c>
      <c r="F73" s="105">
        <f t="shared" ref="F73:O73" si="46">SUM(F9:F14,F17:F23,F26:F29,F32,F35:F39,F42:F52,F55:F58,F61:F65,F69:F70)</f>
        <v>89205000</v>
      </c>
      <c r="G73" s="106">
        <f t="shared" si="46"/>
        <v>44542000</v>
      </c>
      <c r="H73" s="105">
        <f t="shared" si="46"/>
        <v>8823000</v>
      </c>
      <c r="I73" s="106">
        <f t="shared" si="46"/>
        <v>9185465</v>
      </c>
      <c r="J73" s="105">
        <f t="shared" si="46"/>
        <v>19684000</v>
      </c>
      <c r="K73" s="106">
        <f t="shared" si="46"/>
        <v>19983269</v>
      </c>
      <c r="L73" s="105">
        <f t="shared" si="46"/>
        <v>3759000</v>
      </c>
      <c r="M73" s="106">
        <f t="shared" si="46"/>
        <v>1759007</v>
      </c>
      <c r="N73" s="105">
        <f t="shared" si="46"/>
        <v>5150000</v>
      </c>
      <c r="O73" s="106">
        <f t="shared" si="46"/>
        <v>5148213</v>
      </c>
      <c r="P73" s="105">
        <f>$H73      +$J73      +$L73      +$N73</f>
        <v>37416000</v>
      </c>
      <c r="Q73" s="106">
        <f>$I73      +$K73      +$M73      +$O73</f>
        <v>36075954</v>
      </c>
      <c r="R73" s="61">
        <f>IF(($L73      =0),0,((($N73      -$L73      )/$L73      )*100))</f>
        <v>37.004522479382814</v>
      </c>
      <c r="S73" s="62">
        <f>IF(($M73      =0),0,((($O73      -$M73      )/$M73      )*100))</f>
        <v>192.67723209742769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84.001616451888111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80.993116609043142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rUlZHKsvlkdy5ECRwV3ln0yOAqnT2Iif3jRCzI3gn0T7ewSfP7Bj67j7YigkDGCdATcevDrugq5ARRf+oARFhQ==" saltValue="7YVSOFPlLdyuDXXu77Az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2500000</v>
      </c>
      <c r="C10" s="92"/>
      <c r="D10" s="92"/>
      <c r="E10" s="92">
        <f t="shared" ref="E10:E15" si="0">$B10      +$C10      +$D10</f>
        <v>2500000</v>
      </c>
      <c r="F10" s="93">
        <v>2500000</v>
      </c>
      <c r="G10" s="94">
        <v>2500000</v>
      </c>
      <c r="H10" s="93">
        <v>406000</v>
      </c>
      <c r="I10" s="94">
        <v>405936</v>
      </c>
      <c r="J10" s="93">
        <v>339000</v>
      </c>
      <c r="K10" s="94">
        <v>339581</v>
      </c>
      <c r="L10" s="93">
        <v>140000</v>
      </c>
      <c r="M10" s="94">
        <v>201259</v>
      </c>
      <c r="N10" s="93">
        <v>1384000</v>
      </c>
      <c r="O10" s="94">
        <v>1553224</v>
      </c>
      <c r="P10" s="93">
        <f t="shared" ref="P10:P15" si="1">$H10      +$J10      +$L10      +$N10</f>
        <v>2269000</v>
      </c>
      <c r="Q10" s="94">
        <f t="shared" ref="Q10:Q15" si="2">$I10      +$K10      +$M10      +$O10</f>
        <v>2500000</v>
      </c>
      <c r="R10" s="48">
        <f t="shared" ref="R10:R15" si="3">IF(($L10      =0),0,((($N10      -$L10      )/$L10      )*100))</f>
        <v>888.57142857142867</v>
      </c>
      <c r="S10" s="49">
        <f t="shared" ref="S10:S15" si="4">IF(($M10      =0),0,((($O10      -$M10      )/$M10      )*100))</f>
        <v>671.75380976751353</v>
      </c>
      <c r="T10" s="48">
        <f t="shared" ref="T10:T14" si="5">IF(($E10      =0),0,(($P10      /$E10      )*100))</f>
        <v>90.759999999999991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2500000</v>
      </c>
      <c r="C15" s="95">
        <f>SUM(C9:C14)</f>
        <v>0</v>
      </c>
      <c r="D15" s="95"/>
      <c r="E15" s="95">
        <f t="shared" si="0"/>
        <v>2500000</v>
      </c>
      <c r="F15" s="96">
        <f t="shared" ref="F15:O15" si="7">SUM(F9:F14)</f>
        <v>2500000</v>
      </c>
      <c r="G15" s="97">
        <f t="shared" si="7"/>
        <v>2500000</v>
      </c>
      <c r="H15" s="96">
        <f t="shared" si="7"/>
        <v>406000</v>
      </c>
      <c r="I15" s="97">
        <f t="shared" si="7"/>
        <v>405936</v>
      </c>
      <c r="J15" s="96">
        <f t="shared" si="7"/>
        <v>339000</v>
      </c>
      <c r="K15" s="97">
        <f t="shared" si="7"/>
        <v>339581</v>
      </c>
      <c r="L15" s="96">
        <f t="shared" si="7"/>
        <v>140000</v>
      </c>
      <c r="M15" s="97">
        <f t="shared" si="7"/>
        <v>201259</v>
      </c>
      <c r="N15" s="96">
        <f t="shared" si="7"/>
        <v>1384000</v>
      </c>
      <c r="O15" s="97">
        <f t="shared" si="7"/>
        <v>1553224</v>
      </c>
      <c r="P15" s="96">
        <f t="shared" si="1"/>
        <v>2269000</v>
      </c>
      <c r="Q15" s="97">
        <f t="shared" si="2"/>
        <v>2500000</v>
      </c>
      <c r="R15" s="52">
        <f t="shared" si="3"/>
        <v>888.57142857142867</v>
      </c>
      <c r="S15" s="53">
        <f t="shared" si="4"/>
        <v>671.75380976751353</v>
      </c>
      <c r="T15" s="52">
        <f>IF((SUM($E9:$E13))=0,0,(P15/(SUM($E9:$E13))*100))</f>
        <v>90.759999999999991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153196000</v>
      </c>
      <c r="C17" s="92">
        <v>18383000</v>
      </c>
      <c r="D17" s="92"/>
      <c r="E17" s="92">
        <f t="shared" ref="E17:E24" si="8">$B17      +$C17      +$D17</f>
        <v>171579000</v>
      </c>
      <c r="F17" s="93">
        <v>171579000</v>
      </c>
      <c r="G17" s="94">
        <v>171579000</v>
      </c>
      <c r="H17" s="93">
        <v>54174000</v>
      </c>
      <c r="I17" s="94">
        <v>54173669</v>
      </c>
      <c r="J17" s="93">
        <v>37826000</v>
      </c>
      <c r="K17" s="94">
        <v>17857062</v>
      </c>
      <c r="L17" s="93">
        <v>31366000</v>
      </c>
      <c r="M17" s="94">
        <v>70709163</v>
      </c>
      <c r="N17" s="93">
        <v>26975000</v>
      </c>
      <c r="O17" s="94">
        <v>28839106</v>
      </c>
      <c r="P17" s="93">
        <f t="shared" ref="P17:P24" si="9">$H17      +$J17      +$L17      +$N17</f>
        <v>150341000</v>
      </c>
      <c r="Q17" s="94">
        <f t="shared" ref="Q17:Q24" si="10">$I17      +$K17      +$M17      +$O17</f>
        <v>171579000</v>
      </c>
      <c r="R17" s="48">
        <f t="shared" ref="R17:R24" si="11">IF(($L17      =0),0,((($N17      -$L17      )/$L17      )*100))</f>
        <v>-13.999234840272907</v>
      </c>
      <c r="S17" s="49">
        <f t="shared" ref="S17:S24" si="12">IF(($M17      =0),0,((($O17      -$M17      )/$M17      )*100))</f>
        <v>-59.214471256009638</v>
      </c>
      <c r="T17" s="48">
        <f t="shared" ref="T17:T23" si="13">IF(($E17      =0),0,(($P17      /$E17      )*100))</f>
        <v>87.622028336801122</v>
      </c>
      <c r="U17" s="50">
        <f t="shared" ref="U17:U23" si="14">IF(($E17      =0),0,(($Q17      /$E17      )*100))</f>
        <v>100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26590000</v>
      </c>
      <c r="W21" s="94">
        <v>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153196000</v>
      </c>
      <c r="C24" s="95">
        <f>SUM(C17:C23)</f>
        <v>18383000</v>
      </c>
      <c r="D24" s="95"/>
      <c r="E24" s="95">
        <f t="shared" si="8"/>
        <v>171579000</v>
      </c>
      <c r="F24" s="96">
        <f t="shared" ref="F24:O24" si="15">SUM(F17:F23)</f>
        <v>171579000</v>
      </c>
      <c r="G24" s="97">
        <f t="shared" si="15"/>
        <v>171579000</v>
      </c>
      <c r="H24" s="96">
        <f t="shared" si="15"/>
        <v>54174000</v>
      </c>
      <c r="I24" s="97">
        <f t="shared" si="15"/>
        <v>54173669</v>
      </c>
      <c r="J24" s="96">
        <f t="shared" si="15"/>
        <v>37826000</v>
      </c>
      <c r="K24" s="97">
        <f t="shared" si="15"/>
        <v>17857062</v>
      </c>
      <c r="L24" s="96">
        <f t="shared" si="15"/>
        <v>31366000</v>
      </c>
      <c r="M24" s="97">
        <f t="shared" si="15"/>
        <v>70709163</v>
      </c>
      <c r="N24" s="96">
        <f t="shared" si="15"/>
        <v>26975000</v>
      </c>
      <c r="O24" s="97">
        <f t="shared" si="15"/>
        <v>28839106</v>
      </c>
      <c r="P24" s="96">
        <f t="shared" si="9"/>
        <v>150341000</v>
      </c>
      <c r="Q24" s="97">
        <f t="shared" si="10"/>
        <v>171579000</v>
      </c>
      <c r="R24" s="52">
        <f t="shared" si="11"/>
        <v>-13.999234840272907</v>
      </c>
      <c r="S24" s="53">
        <f t="shared" si="12"/>
        <v>-59.214471256009638</v>
      </c>
      <c r="T24" s="52">
        <f>IF(($E24-$E19-$E23)   =0,0,($P24   /($E24-$E19-$E23)   )*100)</f>
        <v>87.622028336801122</v>
      </c>
      <c r="U24" s="54">
        <f>IF(($E24-$E19-$E23)   =0,0,($Q24   /($E24-$E19-$E23)   )*100)</f>
        <v>100</v>
      </c>
      <c r="V24" s="96">
        <f>SUM(V17:V23)</f>
        <v>26590000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3089000</v>
      </c>
      <c r="C32" s="92">
        <v>-173000</v>
      </c>
      <c r="D32" s="92"/>
      <c r="E32" s="92">
        <f>$B32      +$C32      +$D32</f>
        <v>2916000</v>
      </c>
      <c r="F32" s="93">
        <v>2916000</v>
      </c>
      <c r="G32" s="94">
        <v>2916000</v>
      </c>
      <c r="H32" s="93">
        <v>825000</v>
      </c>
      <c r="I32" s="94">
        <v>825311</v>
      </c>
      <c r="J32" s="93">
        <v>695000</v>
      </c>
      <c r="K32" s="94">
        <v>695468</v>
      </c>
      <c r="L32" s="93">
        <v>800000</v>
      </c>
      <c r="M32" s="94">
        <v>799570</v>
      </c>
      <c r="N32" s="93">
        <v>596000</v>
      </c>
      <c r="O32" s="94">
        <v>595650</v>
      </c>
      <c r="P32" s="93">
        <f>$H32      +$J32      +$L32      +$N32</f>
        <v>2916000</v>
      </c>
      <c r="Q32" s="94">
        <f>$I32      +$K32      +$M32      +$O32</f>
        <v>2915999</v>
      </c>
      <c r="R32" s="48">
        <f>IF(($L32      =0),0,((($N32      -$L32      )/$L32      )*100))</f>
        <v>-25.5</v>
      </c>
      <c r="S32" s="49">
        <f>IF(($M32      =0),0,((($O32      -$M32      )/$M32      )*100))</f>
        <v>-25.503708243180711</v>
      </c>
      <c r="T32" s="48">
        <f>IF(($E32      =0),0,(($P32      /$E32      )*100))</f>
        <v>100</v>
      </c>
      <c r="U32" s="50">
        <f>IF(($E32      =0),0,(($Q32      /$E32      )*100))</f>
        <v>99.999965706447185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3089000</v>
      </c>
      <c r="C33" s="95">
        <f>C32</f>
        <v>-173000</v>
      </c>
      <c r="D33" s="95"/>
      <c r="E33" s="95">
        <f>$B33      +$C33      +$D33</f>
        <v>2916000</v>
      </c>
      <c r="F33" s="96">
        <f t="shared" ref="F33:O33" si="17">F32</f>
        <v>2916000</v>
      </c>
      <c r="G33" s="97">
        <f t="shared" si="17"/>
        <v>2916000</v>
      </c>
      <c r="H33" s="96">
        <f t="shared" si="17"/>
        <v>825000</v>
      </c>
      <c r="I33" s="97">
        <f t="shared" si="17"/>
        <v>825311</v>
      </c>
      <c r="J33" s="96">
        <f t="shared" si="17"/>
        <v>695000</v>
      </c>
      <c r="K33" s="97">
        <f t="shared" si="17"/>
        <v>695468</v>
      </c>
      <c r="L33" s="96">
        <f t="shared" si="17"/>
        <v>800000</v>
      </c>
      <c r="M33" s="97">
        <f t="shared" si="17"/>
        <v>799570</v>
      </c>
      <c r="N33" s="96">
        <f t="shared" si="17"/>
        <v>596000</v>
      </c>
      <c r="O33" s="97">
        <f t="shared" si="17"/>
        <v>595650</v>
      </c>
      <c r="P33" s="96">
        <f>$H33      +$J33      +$L33      +$N33</f>
        <v>2916000</v>
      </c>
      <c r="Q33" s="97">
        <f>$I33      +$K33      +$M33      +$O33</f>
        <v>2915999</v>
      </c>
      <c r="R33" s="52">
        <f>IF(($L33      =0),0,((($N33      -$L33      )/$L33      )*100))</f>
        <v>-25.5</v>
      </c>
      <c r="S33" s="53">
        <f>IF(($M33      =0),0,((($O33      -$M33      )/$M33      )*100))</f>
        <v>-25.503708243180711</v>
      </c>
      <c r="T33" s="52">
        <f>IF($E33   =0,0,($P33   /$E33   )*100)</f>
        <v>100</v>
      </c>
      <c r="U33" s="54">
        <f>IF($E33   =0,0,($Q33   /$E33   )*100)</f>
        <v>99.999965706447185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14000000</v>
      </c>
      <c r="C35" s="92">
        <v>-160000</v>
      </c>
      <c r="D35" s="92"/>
      <c r="E35" s="92">
        <f t="shared" ref="E35:E40" si="18">$B35      +$C35      +$D35</f>
        <v>13840000</v>
      </c>
      <c r="F35" s="93">
        <v>13840000</v>
      </c>
      <c r="G35" s="94">
        <v>13840000</v>
      </c>
      <c r="H35" s="93"/>
      <c r="I35" s="94">
        <v>336770</v>
      </c>
      <c r="J35" s="93">
        <v>3999000</v>
      </c>
      <c r="K35" s="94">
        <v>53265</v>
      </c>
      <c r="L35" s="93"/>
      <c r="M35" s="94">
        <v>8753998</v>
      </c>
      <c r="N35" s="93"/>
      <c r="O35" s="94">
        <v>4695968</v>
      </c>
      <c r="P35" s="93">
        <f t="shared" ref="P35:P40" si="19">$H35      +$J35      +$L35      +$N35</f>
        <v>3999000</v>
      </c>
      <c r="Q35" s="94">
        <f t="shared" ref="Q35:Q40" si="20">$I35      +$K35      +$M35      +$O35</f>
        <v>13840001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-46.35630485636392</v>
      </c>
      <c r="T35" s="48">
        <f t="shared" ref="T35:T39" si="23">IF(($E35      =0),0,(($P35      /$E35      )*100))</f>
        <v>28.894508670520231</v>
      </c>
      <c r="U35" s="50">
        <f t="shared" ref="U35:U39" si="24">IF(($E35      =0),0,(($Q35      /$E35      )*100))</f>
        <v>100.00000722543352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56426000</v>
      </c>
      <c r="C36" s="92">
        <v>-8667000</v>
      </c>
      <c r="D36" s="92"/>
      <c r="E36" s="92">
        <f t="shared" si="18"/>
        <v>47759000</v>
      </c>
      <c r="F36" s="93">
        <v>47759000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5000000</v>
      </c>
      <c r="H38" s="93"/>
      <c r="I38" s="94"/>
      <c r="J38" s="93">
        <v>416000</v>
      </c>
      <c r="K38" s="94"/>
      <c r="L38" s="93">
        <v>2775000</v>
      </c>
      <c r="M38" s="94"/>
      <c r="N38" s="93">
        <v>966000</v>
      </c>
      <c r="O38" s="94">
        <v>5000000</v>
      </c>
      <c r="P38" s="93">
        <f t="shared" si="19"/>
        <v>4157000</v>
      </c>
      <c r="Q38" s="94">
        <f t="shared" si="20"/>
        <v>5000000</v>
      </c>
      <c r="R38" s="48">
        <f t="shared" si="21"/>
        <v>-65.189189189189193</v>
      </c>
      <c r="S38" s="49">
        <f t="shared" si="22"/>
        <v>0</v>
      </c>
      <c r="T38" s="48">
        <f t="shared" si="23"/>
        <v>83.14</v>
      </c>
      <c r="U38" s="50">
        <f t="shared" si="24"/>
        <v>100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75426000</v>
      </c>
      <c r="C40" s="95">
        <f>SUM(C35:C39)</f>
        <v>-8827000</v>
      </c>
      <c r="D40" s="95"/>
      <c r="E40" s="95">
        <f t="shared" si="18"/>
        <v>66599000</v>
      </c>
      <c r="F40" s="96">
        <f t="shared" ref="F40:O40" si="25">SUM(F35:F39)</f>
        <v>66599000</v>
      </c>
      <c r="G40" s="97">
        <f t="shared" si="25"/>
        <v>18840000</v>
      </c>
      <c r="H40" s="96">
        <f t="shared" si="25"/>
        <v>0</v>
      </c>
      <c r="I40" s="97">
        <f t="shared" si="25"/>
        <v>336770</v>
      </c>
      <c r="J40" s="96">
        <f t="shared" si="25"/>
        <v>4415000</v>
      </c>
      <c r="K40" s="97">
        <f t="shared" si="25"/>
        <v>53265</v>
      </c>
      <c r="L40" s="96">
        <f t="shared" si="25"/>
        <v>2775000</v>
      </c>
      <c r="M40" s="97">
        <f t="shared" si="25"/>
        <v>8753998</v>
      </c>
      <c r="N40" s="96">
        <f t="shared" si="25"/>
        <v>966000</v>
      </c>
      <c r="O40" s="97">
        <f t="shared" si="25"/>
        <v>9695968</v>
      </c>
      <c r="P40" s="96">
        <f t="shared" si="19"/>
        <v>8156000</v>
      </c>
      <c r="Q40" s="97">
        <f t="shared" si="20"/>
        <v>18840001</v>
      </c>
      <c r="R40" s="52">
        <f t="shared" si="21"/>
        <v>-65.189189189189193</v>
      </c>
      <c r="S40" s="53">
        <f t="shared" si="22"/>
        <v>10.760454823041997</v>
      </c>
      <c r="T40" s="52">
        <f>IF((+$E35+$E38) =0,0,(P40   /(+$E35+$E38) )*100)</f>
        <v>43.290870488322717</v>
      </c>
      <c r="U40" s="54">
        <f>IF((+$E35+$E38) =0,0,(Q40   /(+$E35+$E38) )*100)</f>
        <v>100.00000530785562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55000000</v>
      </c>
      <c r="C51" s="92">
        <v>-2999000</v>
      </c>
      <c r="D51" s="92"/>
      <c r="E51" s="92">
        <f t="shared" si="26"/>
        <v>52001000</v>
      </c>
      <c r="F51" s="93">
        <v>52001000</v>
      </c>
      <c r="G51" s="94">
        <v>52001000</v>
      </c>
      <c r="H51" s="93">
        <v>6379000</v>
      </c>
      <c r="I51" s="94">
        <v>13845327</v>
      </c>
      <c r="J51" s="93">
        <v>13972000</v>
      </c>
      <c r="K51" s="94">
        <v>5692164</v>
      </c>
      <c r="L51" s="93">
        <v>16426000</v>
      </c>
      <c r="M51" s="94">
        <v>16976599</v>
      </c>
      <c r="N51" s="93">
        <v>15224000</v>
      </c>
      <c r="O51" s="94">
        <v>15486909</v>
      </c>
      <c r="P51" s="93">
        <f t="shared" si="27"/>
        <v>52001000</v>
      </c>
      <c r="Q51" s="94">
        <f t="shared" si="28"/>
        <v>52000999</v>
      </c>
      <c r="R51" s="48">
        <f t="shared" si="29"/>
        <v>-7.317667113113357</v>
      </c>
      <c r="S51" s="49">
        <f t="shared" si="30"/>
        <v>-8.7749613453201079</v>
      </c>
      <c r="T51" s="48">
        <f t="shared" si="31"/>
        <v>100</v>
      </c>
      <c r="U51" s="50">
        <f t="shared" si="32"/>
        <v>99.999998076960068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-2999000</v>
      </c>
      <c r="D53" s="95"/>
      <c r="E53" s="95">
        <f t="shared" si="26"/>
        <v>52001000</v>
      </c>
      <c r="F53" s="96">
        <f t="shared" ref="F53:O53" si="33">SUM(F42:F52)</f>
        <v>52001000</v>
      </c>
      <c r="G53" s="97">
        <f t="shared" si="33"/>
        <v>52001000</v>
      </c>
      <c r="H53" s="96">
        <f t="shared" si="33"/>
        <v>6379000</v>
      </c>
      <c r="I53" s="97">
        <f t="shared" si="33"/>
        <v>13845327</v>
      </c>
      <c r="J53" s="96">
        <f t="shared" si="33"/>
        <v>13972000</v>
      </c>
      <c r="K53" s="97">
        <f t="shared" si="33"/>
        <v>5692164</v>
      </c>
      <c r="L53" s="96">
        <f t="shared" si="33"/>
        <v>16426000</v>
      </c>
      <c r="M53" s="97">
        <f t="shared" si="33"/>
        <v>16976599</v>
      </c>
      <c r="N53" s="96">
        <f t="shared" si="33"/>
        <v>15224000</v>
      </c>
      <c r="O53" s="97">
        <f t="shared" si="33"/>
        <v>15486909</v>
      </c>
      <c r="P53" s="96">
        <f t="shared" si="27"/>
        <v>52001000</v>
      </c>
      <c r="Q53" s="97">
        <f t="shared" si="28"/>
        <v>52000999</v>
      </c>
      <c r="R53" s="52">
        <f t="shared" si="29"/>
        <v>-7.317667113113357</v>
      </c>
      <c r="S53" s="53">
        <f t="shared" si="30"/>
        <v>-8.7749613453201079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99.999998076960068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289211000</v>
      </c>
      <c r="C67" s="104">
        <f>SUM(C9:C14,C17:C23,C26:C29,C32,C35:C39,C42:C52,C55:C58,C61:C65)</f>
        <v>6384000</v>
      </c>
      <c r="D67" s="104"/>
      <c r="E67" s="104">
        <f t="shared" si="35"/>
        <v>295595000</v>
      </c>
      <c r="F67" s="105">
        <f t="shared" ref="F67:O67" si="43">SUM(F9:F14,F17:F23,F26:F29,F32,F35:F39,F42:F52,F55:F58,F61:F65)</f>
        <v>295595000</v>
      </c>
      <c r="G67" s="106">
        <f t="shared" si="43"/>
        <v>247836000</v>
      </c>
      <c r="H67" s="105">
        <f t="shared" si="43"/>
        <v>61784000</v>
      </c>
      <c r="I67" s="106">
        <f t="shared" si="43"/>
        <v>69587013</v>
      </c>
      <c r="J67" s="105">
        <f t="shared" si="43"/>
        <v>57247000</v>
      </c>
      <c r="K67" s="106">
        <f t="shared" si="43"/>
        <v>24637540</v>
      </c>
      <c r="L67" s="105">
        <f t="shared" si="43"/>
        <v>51507000</v>
      </c>
      <c r="M67" s="106">
        <f t="shared" si="43"/>
        <v>97440589</v>
      </c>
      <c r="N67" s="105">
        <f t="shared" si="43"/>
        <v>45145000</v>
      </c>
      <c r="O67" s="106">
        <f t="shared" si="43"/>
        <v>56170857</v>
      </c>
      <c r="P67" s="105">
        <f t="shared" si="36"/>
        <v>215683000</v>
      </c>
      <c r="Q67" s="106">
        <f t="shared" si="37"/>
        <v>247835999</v>
      </c>
      <c r="R67" s="61">
        <f t="shared" si="38"/>
        <v>-12.35171918380026</v>
      </c>
      <c r="S67" s="62">
        <f t="shared" si="39"/>
        <v>-42.353738235305613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87.026501396084512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99.999999596507365</v>
      </c>
      <c r="V67" s="105">
        <f>SUM(V9:V14,V17:V23,V26:V29,V32,V35:V39,V42:V52,V55:V58,V61:V65)</f>
        <v>26590000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0</v>
      </c>
      <c r="C71" s="101">
        <f>SUM(C69:C70)</f>
        <v>0</v>
      </c>
      <c r="D71" s="101"/>
      <c r="E71" s="101">
        <f>$B71      +$C71      +$D71</f>
        <v>0</v>
      </c>
      <c r="F71" s="102">
        <f t="shared" ref="F71:O71" si="44">SUM(F69:F70)</f>
        <v>0</v>
      </c>
      <c r="G71" s="103">
        <f t="shared" si="44"/>
        <v>0</v>
      </c>
      <c r="H71" s="102">
        <f t="shared" si="44"/>
        <v>0</v>
      </c>
      <c r="I71" s="103">
        <f t="shared" si="44"/>
        <v>0</v>
      </c>
      <c r="J71" s="102">
        <f t="shared" si="44"/>
        <v>0</v>
      </c>
      <c r="K71" s="103">
        <f t="shared" si="44"/>
        <v>0</v>
      </c>
      <c r="L71" s="102">
        <f t="shared" si="44"/>
        <v>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0</v>
      </c>
      <c r="Q71" s="103">
        <f>$I71      +$K71      +$M71      +$O71</f>
        <v>0</v>
      </c>
      <c r="R71" s="57">
        <f>IF(($L71      =0),0,((($N71      -$L71      )/$L71      )*100))</f>
        <v>0</v>
      </c>
      <c r="S71" s="58">
        <f>IF(($M71      =0),0,((($O71      -$M71      )/$M71      )*100))</f>
        <v>0</v>
      </c>
      <c r="T71" s="57">
        <f>IF(($E69      =0),0,(($P69      /$E69      )*100))</f>
        <v>0</v>
      </c>
      <c r="U71" s="59">
        <f>IF($E69   =0,0,($Q69   /$E69 )*100)</f>
        <v>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0</v>
      </c>
      <c r="C72" s="104">
        <f>SUM(C69:C70)</f>
        <v>0</v>
      </c>
      <c r="D72" s="104"/>
      <c r="E72" s="104">
        <f>$B72      +$C72      +$D72</f>
        <v>0</v>
      </c>
      <c r="F72" s="105">
        <f t="shared" ref="F72:O72" si="45">SUM(F69:F70)</f>
        <v>0</v>
      </c>
      <c r="G72" s="106">
        <f t="shared" si="45"/>
        <v>0</v>
      </c>
      <c r="H72" s="105">
        <f t="shared" si="45"/>
        <v>0</v>
      </c>
      <c r="I72" s="106">
        <f t="shared" si="45"/>
        <v>0</v>
      </c>
      <c r="J72" s="105">
        <f t="shared" si="45"/>
        <v>0</v>
      </c>
      <c r="K72" s="106">
        <f t="shared" si="45"/>
        <v>0</v>
      </c>
      <c r="L72" s="105">
        <f t="shared" si="45"/>
        <v>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0</v>
      </c>
      <c r="Q72" s="106">
        <f>$I72      +$K72      +$M72      +$O72</f>
        <v>0</v>
      </c>
      <c r="R72" s="61">
        <f>IF(($L72      =0),0,((($N72      -$L72      )/$L72      )*100))</f>
        <v>0</v>
      </c>
      <c r="S72" s="62">
        <f>IF(($M72      =0),0,((($O72      -$M72      )/$M72      )*100))</f>
        <v>0</v>
      </c>
      <c r="T72" s="61">
        <f>IF(($E69      =0),0,(($P69      /$E69      )*100))</f>
        <v>0</v>
      </c>
      <c r="U72" s="65">
        <f>IF($E69   =0,0,($Q69   /$E69 )*100)</f>
        <v>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289211000</v>
      </c>
      <c r="C73" s="104">
        <f>SUM(C9:C14,C17:C23,C26:C29,C32,C35:C39,C42:C52,C55:C58,C61:C65,C69:C70)</f>
        <v>6384000</v>
      </c>
      <c r="D73" s="104"/>
      <c r="E73" s="104">
        <f>$B73      +$C73      +$D73</f>
        <v>295595000</v>
      </c>
      <c r="F73" s="105">
        <f t="shared" ref="F73:O73" si="46">SUM(F9:F14,F17:F23,F26:F29,F32,F35:F39,F42:F52,F55:F58,F61:F65,F69:F70)</f>
        <v>295595000</v>
      </c>
      <c r="G73" s="106">
        <f t="shared" si="46"/>
        <v>247836000</v>
      </c>
      <c r="H73" s="105">
        <f t="shared" si="46"/>
        <v>61784000</v>
      </c>
      <c r="I73" s="106">
        <f t="shared" si="46"/>
        <v>69587013</v>
      </c>
      <c r="J73" s="105">
        <f t="shared" si="46"/>
        <v>57247000</v>
      </c>
      <c r="K73" s="106">
        <f t="shared" si="46"/>
        <v>24637540</v>
      </c>
      <c r="L73" s="105">
        <f t="shared" si="46"/>
        <v>51507000</v>
      </c>
      <c r="M73" s="106">
        <f t="shared" si="46"/>
        <v>97440589</v>
      </c>
      <c r="N73" s="105">
        <f t="shared" si="46"/>
        <v>45145000</v>
      </c>
      <c r="O73" s="106">
        <f t="shared" si="46"/>
        <v>56170857</v>
      </c>
      <c r="P73" s="105">
        <f>$H73      +$J73      +$L73      +$N73</f>
        <v>215683000</v>
      </c>
      <c r="Q73" s="106">
        <f>$I73      +$K73      +$M73      +$O73</f>
        <v>247835999</v>
      </c>
      <c r="R73" s="61">
        <f>IF(($L73      =0),0,((($N73      -$L73      )/$L73      )*100))</f>
        <v>-12.35171918380026</v>
      </c>
      <c r="S73" s="62">
        <f>IF(($M73      =0),0,((($O73      -$M73      )/$M73      )*100))</f>
        <v>-42.353738235305613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87.026501396084512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99.999999596507365</v>
      </c>
      <c r="V73" s="105">
        <f>SUM(V9:V14,V17:V23,V26:V29,V32,V35:V39,V42:V52,V55:V58,V61:V65,V69:V70)</f>
        <v>26590000</v>
      </c>
      <c r="W73" s="106">
        <f>SUM(W9:W14,W17:W23,W26:W29,W32,W35:W39,W42:W52,W55:W58,W61:W65,W69:W70)</f>
        <v>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WSwovn0Hnkhg5FtMlhoLsi4+L3/9vA/ICWHGjj/ejdkFcp7yTa0Mbrk7gNK+KAlOXnNIwP4vhTjqFOLg2PcB7Q==" saltValue="kjyav+CTpxpKeEgOGLCi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155000</v>
      </c>
      <c r="I10" s="94">
        <v>240596</v>
      </c>
      <c r="J10" s="93">
        <v>1177000</v>
      </c>
      <c r="K10" s="94">
        <v>1176982</v>
      </c>
      <c r="L10" s="93">
        <v>131000</v>
      </c>
      <c r="M10" s="94">
        <v>129871</v>
      </c>
      <c r="N10" s="93">
        <v>172000</v>
      </c>
      <c r="O10" s="94">
        <v>172550</v>
      </c>
      <c r="P10" s="93">
        <f t="shared" ref="P10:P15" si="1">$H10      +$J10      +$L10      +$N10</f>
        <v>1635000</v>
      </c>
      <c r="Q10" s="94">
        <f t="shared" ref="Q10:Q15" si="2">$I10      +$K10      +$M10      +$O10</f>
        <v>1719999</v>
      </c>
      <c r="R10" s="48">
        <f t="shared" ref="R10:R15" si="3">IF(($L10      =0),0,((($N10      -$L10      )/$L10      )*100))</f>
        <v>31.297709923664126</v>
      </c>
      <c r="S10" s="49">
        <f t="shared" ref="S10:S15" si="4">IF(($M10      =0),0,((($O10      -$M10      )/$M10      )*100))</f>
        <v>32.862609820514201</v>
      </c>
      <c r="T10" s="48">
        <f t="shared" ref="T10:T14" si="5">IF(($E10      =0),0,(($P10      /$E10      )*100))</f>
        <v>95.058139534883722</v>
      </c>
      <c r="U10" s="50">
        <f t="shared" ref="U10:U14" si="6">IF(($E10      =0),0,(($Q10      /$E10      )*100))</f>
        <v>99.999941860465114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155000</v>
      </c>
      <c r="I15" s="97">
        <f t="shared" si="7"/>
        <v>240596</v>
      </c>
      <c r="J15" s="96">
        <f t="shared" si="7"/>
        <v>1177000</v>
      </c>
      <c r="K15" s="97">
        <f t="shared" si="7"/>
        <v>1176982</v>
      </c>
      <c r="L15" s="96">
        <f t="shared" si="7"/>
        <v>131000</v>
      </c>
      <c r="M15" s="97">
        <f t="shared" si="7"/>
        <v>129871</v>
      </c>
      <c r="N15" s="96">
        <f t="shared" si="7"/>
        <v>172000</v>
      </c>
      <c r="O15" s="97">
        <f t="shared" si="7"/>
        <v>172550</v>
      </c>
      <c r="P15" s="96">
        <f t="shared" si="1"/>
        <v>1635000</v>
      </c>
      <c r="Q15" s="97">
        <f t="shared" si="2"/>
        <v>1719999</v>
      </c>
      <c r="R15" s="52">
        <f t="shared" si="3"/>
        <v>31.297709923664126</v>
      </c>
      <c r="S15" s="53">
        <f t="shared" si="4"/>
        <v>32.862609820514201</v>
      </c>
      <c r="T15" s="52">
        <f>IF((SUM($E9:$E13))=0,0,(P15/(SUM($E9:$E13))*100))</f>
        <v>95.058139534883722</v>
      </c>
      <c r="U15" s="54">
        <f>IF((SUM($E9:$E13))=0,0,(Q15/(SUM($E9:$E13))*100))</f>
        <v>99.999941860465114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8500000</v>
      </c>
      <c r="D20" s="92"/>
      <c r="E20" s="92">
        <f t="shared" si="8"/>
        <v>8500000</v>
      </c>
      <c r="F20" s="93">
        <v>8500000</v>
      </c>
      <c r="G20" s="94">
        <v>8500000</v>
      </c>
      <c r="H20" s="93"/>
      <c r="I20" s="94"/>
      <c r="J20" s="93"/>
      <c r="K20" s="94"/>
      <c r="L20" s="93"/>
      <c r="M20" s="94"/>
      <c r="N20" s="93"/>
      <c r="O20" s="94">
        <v>2949572</v>
      </c>
      <c r="P20" s="93">
        <f t="shared" si="9"/>
        <v>0</v>
      </c>
      <c r="Q20" s="94">
        <f t="shared" si="10"/>
        <v>2949572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34.700847058823534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8500000</v>
      </c>
      <c r="D24" s="95"/>
      <c r="E24" s="95">
        <f t="shared" si="8"/>
        <v>8500000</v>
      </c>
      <c r="F24" s="96">
        <f t="shared" ref="F24:O24" si="15">SUM(F17:F23)</f>
        <v>8500000</v>
      </c>
      <c r="G24" s="97">
        <f t="shared" si="15"/>
        <v>8500000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2949572</v>
      </c>
      <c r="P24" s="96">
        <f t="shared" si="9"/>
        <v>0</v>
      </c>
      <c r="Q24" s="97">
        <f t="shared" si="10"/>
        <v>2949572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34.700847058823534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3332000</v>
      </c>
      <c r="C32" s="92">
        <v>-186000</v>
      </c>
      <c r="D32" s="92"/>
      <c r="E32" s="92">
        <f>$B32      +$C32      +$D32</f>
        <v>3146000</v>
      </c>
      <c r="F32" s="93">
        <v>3146000</v>
      </c>
      <c r="G32" s="94">
        <v>3146000</v>
      </c>
      <c r="H32" s="93">
        <v>786000</v>
      </c>
      <c r="I32" s="94">
        <v>785565</v>
      </c>
      <c r="J32" s="93">
        <v>791000</v>
      </c>
      <c r="K32" s="94">
        <v>790740</v>
      </c>
      <c r="L32" s="93">
        <v>842000</v>
      </c>
      <c r="M32" s="94">
        <v>842649</v>
      </c>
      <c r="N32" s="93">
        <v>603000</v>
      </c>
      <c r="O32" s="94">
        <v>727046</v>
      </c>
      <c r="P32" s="93">
        <f>$H32      +$J32      +$L32      +$N32</f>
        <v>3022000</v>
      </c>
      <c r="Q32" s="94">
        <f>$I32      +$K32      +$M32      +$O32</f>
        <v>3146000</v>
      </c>
      <c r="R32" s="48">
        <f>IF(($L32      =0),0,((($N32      -$L32      )/$L32      )*100))</f>
        <v>-28.38479809976247</v>
      </c>
      <c r="S32" s="49">
        <f>IF(($M32      =0),0,((($O32      -$M32      )/$M32      )*100))</f>
        <v>-13.718998064437269</v>
      </c>
      <c r="T32" s="48">
        <f>IF(($E32      =0),0,(($P32      /$E32      )*100))</f>
        <v>96.058486967577878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3332000</v>
      </c>
      <c r="C33" s="95">
        <f>C32</f>
        <v>-186000</v>
      </c>
      <c r="D33" s="95"/>
      <c r="E33" s="95">
        <f>$B33      +$C33      +$D33</f>
        <v>3146000</v>
      </c>
      <c r="F33" s="96">
        <f t="shared" ref="F33:O33" si="17">F32</f>
        <v>3146000</v>
      </c>
      <c r="G33" s="97">
        <f t="shared" si="17"/>
        <v>3146000</v>
      </c>
      <c r="H33" s="96">
        <f t="shared" si="17"/>
        <v>786000</v>
      </c>
      <c r="I33" s="97">
        <f t="shared" si="17"/>
        <v>785565</v>
      </c>
      <c r="J33" s="96">
        <f t="shared" si="17"/>
        <v>791000</v>
      </c>
      <c r="K33" s="97">
        <f t="shared" si="17"/>
        <v>790740</v>
      </c>
      <c r="L33" s="96">
        <f t="shared" si="17"/>
        <v>842000</v>
      </c>
      <c r="M33" s="97">
        <f t="shared" si="17"/>
        <v>842649</v>
      </c>
      <c r="N33" s="96">
        <f t="shared" si="17"/>
        <v>603000</v>
      </c>
      <c r="O33" s="97">
        <f t="shared" si="17"/>
        <v>727046</v>
      </c>
      <c r="P33" s="96">
        <f>$H33      +$J33      +$L33      +$N33</f>
        <v>3022000</v>
      </c>
      <c r="Q33" s="97">
        <f>$I33      +$K33      +$M33      +$O33</f>
        <v>3146000</v>
      </c>
      <c r="R33" s="52">
        <f>IF(($L33      =0),0,((($N33      -$L33      )/$L33      )*100))</f>
        <v>-28.38479809976247</v>
      </c>
      <c r="S33" s="53">
        <f>IF(($M33      =0),0,((($O33      -$M33      )/$M33      )*100))</f>
        <v>-13.718998064437269</v>
      </c>
      <c r="T33" s="52">
        <f>IF($E33   =0,0,($P33   /$E33   )*100)</f>
        <v>96.058486967577878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3500000</v>
      </c>
      <c r="C35" s="92"/>
      <c r="D35" s="92"/>
      <c r="E35" s="92">
        <f t="shared" ref="E35:E40" si="18">$B35      +$C35      +$D35</f>
        <v>3500000</v>
      </c>
      <c r="F35" s="93">
        <v>3500000</v>
      </c>
      <c r="G35" s="94">
        <v>3500000</v>
      </c>
      <c r="H35" s="93"/>
      <c r="I35" s="94">
        <v>864005</v>
      </c>
      <c r="J35" s="93">
        <v>1804000</v>
      </c>
      <c r="K35" s="94">
        <v>940433</v>
      </c>
      <c r="L35" s="93"/>
      <c r="M35" s="94"/>
      <c r="N35" s="93"/>
      <c r="O35" s="94"/>
      <c r="P35" s="93">
        <f t="shared" ref="P35:P40" si="19">$H35      +$J35      +$L35      +$N35</f>
        <v>1804000</v>
      </c>
      <c r="Q35" s="94">
        <f t="shared" ref="Q35:Q40" si="20">$I35      +$K35      +$M35      +$O35</f>
        <v>1804438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51.542857142857144</v>
      </c>
      <c r="U35" s="50">
        <f t="shared" ref="U35:U39" si="24">IF(($E35      =0),0,(($Q35      /$E35      )*100))</f>
        <v>51.555371428571426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44019000</v>
      </c>
      <c r="C36" s="92">
        <v>-35653000</v>
      </c>
      <c r="D36" s="92"/>
      <c r="E36" s="92">
        <f t="shared" si="18"/>
        <v>8366000</v>
      </c>
      <c r="F36" s="93">
        <v>8366000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47519000</v>
      </c>
      <c r="C40" s="95">
        <f>SUM(C35:C39)</f>
        <v>-35653000</v>
      </c>
      <c r="D40" s="95"/>
      <c r="E40" s="95">
        <f t="shared" si="18"/>
        <v>11866000</v>
      </c>
      <c r="F40" s="96">
        <f t="shared" ref="F40:O40" si="25">SUM(F35:F39)</f>
        <v>11866000</v>
      </c>
      <c r="G40" s="97">
        <f t="shared" si="25"/>
        <v>3500000</v>
      </c>
      <c r="H40" s="96">
        <f t="shared" si="25"/>
        <v>0</v>
      </c>
      <c r="I40" s="97">
        <f t="shared" si="25"/>
        <v>864005</v>
      </c>
      <c r="J40" s="96">
        <f t="shared" si="25"/>
        <v>1804000</v>
      </c>
      <c r="K40" s="97">
        <f t="shared" si="25"/>
        <v>940433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1804000</v>
      </c>
      <c r="Q40" s="97">
        <f t="shared" si="20"/>
        <v>1804438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51.542857142857144</v>
      </c>
      <c r="U40" s="54">
        <f>IF((+$E35+$E38) =0,0,(Q40   /(+$E35+$E38) )*100)</f>
        <v>51.555371428571426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52571000</v>
      </c>
      <c r="C67" s="104">
        <f>SUM(C9:C14,C17:C23,C26:C29,C32,C35:C39,C42:C52,C55:C58,C61:C65)</f>
        <v>-27339000</v>
      </c>
      <c r="D67" s="104"/>
      <c r="E67" s="104">
        <f t="shared" si="35"/>
        <v>25232000</v>
      </c>
      <c r="F67" s="105">
        <f t="shared" ref="F67:O67" si="43">SUM(F9:F14,F17:F23,F26:F29,F32,F35:F39,F42:F52,F55:F58,F61:F65)</f>
        <v>25232000</v>
      </c>
      <c r="G67" s="106">
        <f t="shared" si="43"/>
        <v>16866000</v>
      </c>
      <c r="H67" s="105">
        <f t="shared" si="43"/>
        <v>941000</v>
      </c>
      <c r="I67" s="106">
        <f t="shared" si="43"/>
        <v>1890166</v>
      </c>
      <c r="J67" s="105">
        <f t="shared" si="43"/>
        <v>3772000</v>
      </c>
      <c r="K67" s="106">
        <f t="shared" si="43"/>
        <v>2908155</v>
      </c>
      <c r="L67" s="105">
        <f t="shared" si="43"/>
        <v>973000</v>
      </c>
      <c r="M67" s="106">
        <f t="shared" si="43"/>
        <v>972520</v>
      </c>
      <c r="N67" s="105">
        <f t="shared" si="43"/>
        <v>775000</v>
      </c>
      <c r="O67" s="106">
        <f t="shared" si="43"/>
        <v>3849168</v>
      </c>
      <c r="P67" s="105">
        <f t="shared" si="36"/>
        <v>6461000</v>
      </c>
      <c r="Q67" s="106">
        <f t="shared" si="37"/>
        <v>9620009</v>
      </c>
      <c r="R67" s="61">
        <f t="shared" si="38"/>
        <v>-20.349434737923946</v>
      </c>
      <c r="S67" s="62">
        <f t="shared" si="39"/>
        <v>295.79319705507345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38.307838254476465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57.037880943910821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62775000</v>
      </c>
      <c r="C69" s="92">
        <v>-4199000</v>
      </c>
      <c r="D69" s="92"/>
      <c r="E69" s="92">
        <f>$B69      +$C69      +$D69</f>
        <v>58576000</v>
      </c>
      <c r="F69" s="93">
        <v>58576000</v>
      </c>
      <c r="G69" s="94">
        <v>58576000</v>
      </c>
      <c r="H69" s="93">
        <v>6432000</v>
      </c>
      <c r="I69" s="94">
        <v>5930087</v>
      </c>
      <c r="J69" s="93">
        <v>32026000</v>
      </c>
      <c r="K69" s="94">
        <v>30761443</v>
      </c>
      <c r="L69" s="93">
        <v>6177000</v>
      </c>
      <c r="M69" s="94">
        <v>12434182</v>
      </c>
      <c r="N69" s="93">
        <v>13941000</v>
      </c>
      <c r="O69" s="94">
        <v>9450287</v>
      </c>
      <c r="P69" s="93">
        <f>$H69      +$J69      +$L69      +$N69</f>
        <v>58576000</v>
      </c>
      <c r="Q69" s="94">
        <f>$I69      +$K69      +$M69      +$O69</f>
        <v>58575999</v>
      </c>
      <c r="R69" s="48">
        <f>IF(($L69      =0),0,((($N69      -$L69      )/$L69      )*100))</f>
        <v>125.69208353569694</v>
      </c>
      <c r="S69" s="49">
        <f>IF(($M69      =0),0,((($O69      -$M69      )/$M69      )*100))</f>
        <v>-23.997517488484565</v>
      </c>
      <c r="T69" s="48">
        <f>IF(($E69      =0),0,(($P69      /$E69      )*100))</f>
        <v>100</v>
      </c>
      <c r="U69" s="50">
        <f>IF(($E69      =0),0,(($Q69      /$E69      )*100))</f>
        <v>99.999998292816173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62775000</v>
      </c>
      <c r="C71" s="101">
        <f>SUM(C69:C70)</f>
        <v>-4199000</v>
      </c>
      <c r="D71" s="101"/>
      <c r="E71" s="101">
        <f>$B71      +$C71      +$D71</f>
        <v>58576000</v>
      </c>
      <c r="F71" s="102">
        <f t="shared" ref="F71:O71" si="44">SUM(F69:F70)</f>
        <v>58576000</v>
      </c>
      <c r="G71" s="103">
        <f t="shared" si="44"/>
        <v>58576000</v>
      </c>
      <c r="H71" s="102">
        <f t="shared" si="44"/>
        <v>6432000</v>
      </c>
      <c r="I71" s="103">
        <f t="shared" si="44"/>
        <v>5930087</v>
      </c>
      <c r="J71" s="102">
        <f t="shared" si="44"/>
        <v>32026000</v>
      </c>
      <c r="K71" s="103">
        <f t="shared" si="44"/>
        <v>30761443</v>
      </c>
      <c r="L71" s="102">
        <f t="shared" si="44"/>
        <v>6177000</v>
      </c>
      <c r="M71" s="103">
        <f t="shared" si="44"/>
        <v>12434182</v>
      </c>
      <c r="N71" s="102">
        <f t="shared" si="44"/>
        <v>13941000</v>
      </c>
      <c r="O71" s="103">
        <f t="shared" si="44"/>
        <v>9450287</v>
      </c>
      <c r="P71" s="102">
        <f>$H71      +$J71      +$L71      +$N71</f>
        <v>58576000</v>
      </c>
      <c r="Q71" s="103">
        <f>$I71      +$K71      +$M71      +$O71</f>
        <v>58575999</v>
      </c>
      <c r="R71" s="57">
        <f>IF(($L71      =0),0,((($N71      -$L71      )/$L71      )*100))</f>
        <v>125.69208353569694</v>
      </c>
      <c r="S71" s="58">
        <f>IF(($M71      =0),0,((($O71      -$M71      )/$M71      )*100))</f>
        <v>-23.997517488484565</v>
      </c>
      <c r="T71" s="57">
        <f>IF(($E69      =0),0,(($P69      /$E69      )*100))</f>
        <v>100</v>
      </c>
      <c r="U71" s="59">
        <f>IF($E69   =0,0,($Q69   /$E69 )*100)</f>
        <v>99.999998292816173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62775000</v>
      </c>
      <c r="C72" s="104">
        <f>SUM(C69:C70)</f>
        <v>-4199000</v>
      </c>
      <c r="D72" s="104"/>
      <c r="E72" s="104">
        <f>$B72      +$C72      +$D72</f>
        <v>58576000</v>
      </c>
      <c r="F72" s="105">
        <f t="shared" ref="F72:O72" si="45">SUM(F69:F70)</f>
        <v>58576000</v>
      </c>
      <c r="G72" s="106">
        <f t="shared" si="45"/>
        <v>58576000</v>
      </c>
      <c r="H72" s="105">
        <f t="shared" si="45"/>
        <v>6432000</v>
      </c>
      <c r="I72" s="106">
        <f t="shared" si="45"/>
        <v>5930087</v>
      </c>
      <c r="J72" s="105">
        <f t="shared" si="45"/>
        <v>32026000</v>
      </c>
      <c r="K72" s="106">
        <f t="shared" si="45"/>
        <v>30761443</v>
      </c>
      <c r="L72" s="105">
        <f t="shared" si="45"/>
        <v>6177000</v>
      </c>
      <c r="M72" s="106">
        <f t="shared" si="45"/>
        <v>12434182</v>
      </c>
      <c r="N72" s="105">
        <f t="shared" si="45"/>
        <v>13941000</v>
      </c>
      <c r="O72" s="106">
        <f t="shared" si="45"/>
        <v>9450287</v>
      </c>
      <c r="P72" s="105">
        <f>$H72      +$J72      +$L72      +$N72</f>
        <v>58576000</v>
      </c>
      <c r="Q72" s="106">
        <f>$I72      +$K72      +$M72      +$O72</f>
        <v>58575999</v>
      </c>
      <c r="R72" s="61">
        <f>IF(($L72      =0),0,((($N72      -$L72      )/$L72      )*100))</f>
        <v>125.69208353569694</v>
      </c>
      <c r="S72" s="62">
        <f>IF(($M72      =0),0,((($O72      -$M72      )/$M72      )*100))</f>
        <v>-23.997517488484565</v>
      </c>
      <c r="T72" s="61">
        <f>IF(($E69      =0),0,(($P69      /$E69      )*100))</f>
        <v>100</v>
      </c>
      <c r="U72" s="65">
        <f>IF($E69   =0,0,($Q69   /$E69 )*100)</f>
        <v>99.999998292816173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115346000</v>
      </c>
      <c r="C73" s="104">
        <f>SUM(C9:C14,C17:C23,C26:C29,C32,C35:C39,C42:C52,C55:C58,C61:C65,C69:C70)</f>
        <v>-31538000</v>
      </c>
      <c r="D73" s="104"/>
      <c r="E73" s="104">
        <f>$B73      +$C73      +$D73</f>
        <v>83808000</v>
      </c>
      <c r="F73" s="105">
        <f t="shared" ref="F73:O73" si="46">SUM(F9:F14,F17:F23,F26:F29,F32,F35:F39,F42:F52,F55:F58,F61:F65,F69:F70)</f>
        <v>83808000</v>
      </c>
      <c r="G73" s="106">
        <f t="shared" si="46"/>
        <v>75442000</v>
      </c>
      <c r="H73" s="105">
        <f t="shared" si="46"/>
        <v>7373000</v>
      </c>
      <c r="I73" s="106">
        <f t="shared" si="46"/>
        <v>7820253</v>
      </c>
      <c r="J73" s="105">
        <f t="shared" si="46"/>
        <v>35798000</v>
      </c>
      <c r="K73" s="106">
        <f t="shared" si="46"/>
        <v>33669598</v>
      </c>
      <c r="L73" s="105">
        <f t="shared" si="46"/>
        <v>7150000</v>
      </c>
      <c r="M73" s="106">
        <f t="shared" si="46"/>
        <v>13406702</v>
      </c>
      <c r="N73" s="105">
        <f t="shared" si="46"/>
        <v>14716000</v>
      </c>
      <c r="O73" s="106">
        <f t="shared" si="46"/>
        <v>13299455</v>
      </c>
      <c r="P73" s="105">
        <f>$H73      +$J73      +$L73      +$N73</f>
        <v>65037000</v>
      </c>
      <c r="Q73" s="106">
        <f>$I73      +$K73      +$M73      +$O73</f>
        <v>68196008</v>
      </c>
      <c r="R73" s="61">
        <f>IF(($L73      =0),0,((($N73      -$L73      )/$L73      )*100))</f>
        <v>105.81818181818181</v>
      </c>
      <c r="S73" s="62">
        <f>IF(($M73      =0),0,((($O73      -$M73      )/$M73      )*100))</f>
        <v>-0.79995065154726352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86.207947827470107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90.395281143129822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ROk63SQzer025ETwV8aF5gPTnyw8/FR4vYHFmMHO0oy4oZO5whqTUlRZijmdzAm2jJhGobPFWJ+L5unj0qmwg==" saltValue="YKLqp9yP7zldeGUd3AM90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2850000</v>
      </c>
      <c r="C10" s="92"/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1711000</v>
      </c>
      <c r="I10" s="94">
        <v>1710927</v>
      </c>
      <c r="J10" s="93">
        <v>704000</v>
      </c>
      <c r="K10" s="94">
        <v>737054</v>
      </c>
      <c r="L10" s="93">
        <v>340000</v>
      </c>
      <c r="M10" s="94">
        <v>339660</v>
      </c>
      <c r="N10" s="93">
        <v>62000</v>
      </c>
      <c r="O10" s="94">
        <v>62360</v>
      </c>
      <c r="P10" s="93">
        <f t="shared" ref="P10:P15" si="1">$H10      +$J10      +$L10      +$N10</f>
        <v>2817000</v>
      </c>
      <c r="Q10" s="94">
        <f t="shared" ref="Q10:Q15" si="2">$I10      +$K10      +$M10      +$O10</f>
        <v>2850001</v>
      </c>
      <c r="R10" s="48">
        <f t="shared" ref="R10:R15" si="3">IF(($L10      =0),0,((($N10      -$L10      )/$L10      )*100))</f>
        <v>-81.764705882352942</v>
      </c>
      <c r="S10" s="49">
        <f t="shared" ref="S10:S15" si="4">IF(($M10      =0),0,((($O10      -$M10      )/$M10      )*100))</f>
        <v>-81.640463993405163</v>
      </c>
      <c r="T10" s="48">
        <f t="shared" ref="T10:T14" si="5">IF(($E10      =0),0,(($P10      /$E10      )*100))</f>
        <v>98.842105263157904</v>
      </c>
      <c r="U10" s="50">
        <f t="shared" ref="U10:U14" si="6">IF(($E10      =0),0,(($Q10      /$E10      )*100))</f>
        <v>100.00003508771931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1711000</v>
      </c>
      <c r="I15" s="97">
        <f t="shared" si="7"/>
        <v>1710927</v>
      </c>
      <c r="J15" s="96">
        <f t="shared" si="7"/>
        <v>704000</v>
      </c>
      <c r="K15" s="97">
        <f t="shared" si="7"/>
        <v>737054</v>
      </c>
      <c r="L15" s="96">
        <f t="shared" si="7"/>
        <v>340000</v>
      </c>
      <c r="M15" s="97">
        <f t="shared" si="7"/>
        <v>339660</v>
      </c>
      <c r="N15" s="96">
        <f t="shared" si="7"/>
        <v>62000</v>
      </c>
      <c r="O15" s="97">
        <f t="shared" si="7"/>
        <v>62360</v>
      </c>
      <c r="P15" s="96">
        <f t="shared" si="1"/>
        <v>2817000</v>
      </c>
      <c r="Q15" s="97">
        <f t="shared" si="2"/>
        <v>2850001</v>
      </c>
      <c r="R15" s="52">
        <f t="shared" si="3"/>
        <v>-81.764705882352942</v>
      </c>
      <c r="S15" s="53">
        <f t="shared" si="4"/>
        <v>-81.640463993405163</v>
      </c>
      <c r="T15" s="52">
        <f>IF((SUM($E9:$E13))=0,0,(P15/(SUM($E9:$E13))*100))</f>
        <v>98.842105263157904</v>
      </c>
      <c r="U15" s="54">
        <f>IF((SUM($E9:$E13))=0,0,(Q15/(SUM($E9:$E13))*100))</f>
        <v>100.00003508771931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2216000</v>
      </c>
      <c r="C32" s="92">
        <v>-124000</v>
      </c>
      <c r="D32" s="92"/>
      <c r="E32" s="92">
        <f>$B32      +$C32      +$D32</f>
        <v>2092000</v>
      </c>
      <c r="F32" s="93">
        <v>2092000</v>
      </c>
      <c r="G32" s="94">
        <v>2092000</v>
      </c>
      <c r="H32" s="93">
        <v>1050000</v>
      </c>
      <c r="I32" s="94">
        <v>947292</v>
      </c>
      <c r="J32" s="93">
        <v>501000</v>
      </c>
      <c r="K32" s="94">
        <v>901247</v>
      </c>
      <c r="L32" s="93">
        <v>10000</v>
      </c>
      <c r="M32" s="94">
        <v>243461</v>
      </c>
      <c r="N32" s="93"/>
      <c r="O32" s="94"/>
      <c r="P32" s="93">
        <f>$H32      +$J32      +$L32      +$N32</f>
        <v>1561000</v>
      </c>
      <c r="Q32" s="94">
        <f>$I32      +$K32      +$M32      +$O32</f>
        <v>2092000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74.617590822179736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2216000</v>
      </c>
      <c r="C33" s="95">
        <f>C32</f>
        <v>-124000</v>
      </c>
      <c r="D33" s="95"/>
      <c r="E33" s="95">
        <f>$B33      +$C33      +$D33</f>
        <v>2092000</v>
      </c>
      <c r="F33" s="96">
        <f t="shared" ref="F33:O33" si="17">F32</f>
        <v>2092000</v>
      </c>
      <c r="G33" s="97">
        <f t="shared" si="17"/>
        <v>2092000</v>
      </c>
      <c r="H33" s="96">
        <f t="shared" si="17"/>
        <v>1050000</v>
      </c>
      <c r="I33" s="97">
        <f t="shared" si="17"/>
        <v>947292</v>
      </c>
      <c r="J33" s="96">
        <f t="shared" si="17"/>
        <v>501000</v>
      </c>
      <c r="K33" s="97">
        <f t="shared" si="17"/>
        <v>901247</v>
      </c>
      <c r="L33" s="96">
        <f t="shared" si="17"/>
        <v>10000</v>
      </c>
      <c r="M33" s="97">
        <f t="shared" si="17"/>
        <v>243461</v>
      </c>
      <c r="N33" s="96">
        <f t="shared" si="17"/>
        <v>0</v>
      </c>
      <c r="O33" s="97">
        <f t="shared" si="17"/>
        <v>0</v>
      </c>
      <c r="P33" s="96">
        <f>$H33      +$J33      +$L33      +$N33</f>
        <v>1561000</v>
      </c>
      <c r="Q33" s="97">
        <f>$I33      +$K33      +$M33      +$O33</f>
        <v>2092000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74.617590822179736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13700000</v>
      </c>
      <c r="C35" s="92">
        <v>-700000</v>
      </c>
      <c r="D35" s="92"/>
      <c r="E35" s="92">
        <f t="shared" ref="E35:E40" si="18">$B35      +$C35      +$D35</f>
        <v>13000000</v>
      </c>
      <c r="F35" s="93">
        <v>13000000</v>
      </c>
      <c r="G35" s="94">
        <v>13000000</v>
      </c>
      <c r="H35" s="93">
        <v>331000</v>
      </c>
      <c r="I35" s="94">
        <v>3591320</v>
      </c>
      <c r="J35" s="93">
        <v>3751000</v>
      </c>
      <c r="K35" s="94">
        <v>4834160</v>
      </c>
      <c r="L35" s="93">
        <v>856000</v>
      </c>
      <c r="M35" s="94">
        <v>818041</v>
      </c>
      <c r="N35" s="93">
        <v>2472000</v>
      </c>
      <c r="O35" s="94">
        <v>3756480</v>
      </c>
      <c r="P35" s="93">
        <f t="shared" ref="P35:P40" si="19">$H35      +$J35      +$L35      +$N35</f>
        <v>7410000</v>
      </c>
      <c r="Q35" s="94">
        <f t="shared" ref="Q35:Q40" si="20">$I35      +$K35      +$M35      +$O35</f>
        <v>13000001</v>
      </c>
      <c r="R35" s="48">
        <f t="shared" ref="R35:R40" si="21">IF(($L35      =0),0,((($N35      -$L35      )/$L35      )*100))</f>
        <v>188.78504672897196</v>
      </c>
      <c r="S35" s="49">
        <f t="shared" ref="S35:S40" si="22">IF(($M35      =0),0,((($O35      -$M35      )/$M35      )*100))</f>
        <v>359.20436750725207</v>
      </c>
      <c r="T35" s="48">
        <f t="shared" ref="T35:T39" si="23">IF(($E35      =0),0,(($P35      /$E35      )*100))</f>
        <v>56.999999999999993</v>
      </c>
      <c r="U35" s="50">
        <f t="shared" ref="U35:U39" si="24">IF(($E35      =0),0,(($Q35      /$E35      )*100))</f>
        <v>100.0000076923077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3882000</v>
      </c>
      <c r="C36" s="92">
        <v>-1993000</v>
      </c>
      <c r="D36" s="92"/>
      <c r="E36" s="92">
        <f t="shared" si="18"/>
        <v>1889000</v>
      </c>
      <c r="F36" s="93">
        <v>1889000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17582000</v>
      </c>
      <c r="C40" s="95">
        <f>SUM(C35:C39)</f>
        <v>-2693000</v>
      </c>
      <c r="D40" s="95"/>
      <c r="E40" s="95">
        <f t="shared" si="18"/>
        <v>14889000</v>
      </c>
      <c r="F40" s="96">
        <f t="shared" ref="F40:O40" si="25">SUM(F35:F39)</f>
        <v>14889000</v>
      </c>
      <c r="G40" s="97">
        <f t="shared" si="25"/>
        <v>13000000</v>
      </c>
      <c r="H40" s="96">
        <f t="shared" si="25"/>
        <v>331000</v>
      </c>
      <c r="I40" s="97">
        <f t="shared" si="25"/>
        <v>3591320</v>
      </c>
      <c r="J40" s="96">
        <f t="shared" si="25"/>
        <v>3751000</v>
      </c>
      <c r="K40" s="97">
        <f t="shared" si="25"/>
        <v>4834160</v>
      </c>
      <c r="L40" s="96">
        <f t="shared" si="25"/>
        <v>856000</v>
      </c>
      <c r="M40" s="97">
        <f t="shared" si="25"/>
        <v>818041</v>
      </c>
      <c r="N40" s="96">
        <f t="shared" si="25"/>
        <v>2472000</v>
      </c>
      <c r="O40" s="97">
        <f t="shared" si="25"/>
        <v>3756480</v>
      </c>
      <c r="P40" s="96">
        <f t="shared" si="19"/>
        <v>7410000</v>
      </c>
      <c r="Q40" s="97">
        <f t="shared" si="20"/>
        <v>13000001</v>
      </c>
      <c r="R40" s="52">
        <f t="shared" si="21"/>
        <v>188.78504672897196</v>
      </c>
      <c r="S40" s="53">
        <f t="shared" si="22"/>
        <v>359.20436750725207</v>
      </c>
      <c r="T40" s="52">
        <f>IF((+$E35+$E38) =0,0,(P40   /(+$E35+$E38) )*100)</f>
        <v>56.999999999999993</v>
      </c>
      <c r="U40" s="54">
        <f>IF((+$E35+$E38) =0,0,(Q40   /(+$E35+$E38) )*100)</f>
        <v>100.0000076923077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22648000</v>
      </c>
      <c r="C67" s="104">
        <f>SUM(C9:C14,C17:C23,C26:C29,C32,C35:C39,C42:C52,C55:C58,C61:C65)</f>
        <v>-2817000</v>
      </c>
      <c r="D67" s="104"/>
      <c r="E67" s="104">
        <f t="shared" si="35"/>
        <v>19831000</v>
      </c>
      <c r="F67" s="105">
        <f t="shared" ref="F67:O67" si="43">SUM(F9:F14,F17:F23,F26:F29,F32,F35:F39,F42:F52,F55:F58,F61:F65)</f>
        <v>19831000</v>
      </c>
      <c r="G67" s="106">
        <f t="shared" si="43"/>
        <v>17942000</v>
      </c>
      <c r="H67" s="105">
        <f t="shared" si="43"/>
        <v>3092000</v>
      </c>
      <c r="I67" s="106">
        <f t="shared" si="43"/>
        <v>6249539</v>
      </c>
      <c r="J67" s="105">
        <f t="shared" si="43"/>
        <v>4956000</v>
      </c>
      <c r="K67" s="106">
        <f t="shared" si="43"/>
        <v>6472461</v>
      </c>
      <c r="L67" s="105">
        <f t="shared" si="43"/>
        <v>1206000</v>
      </c>
      <c r="M67" s="106">
        <f t="shared" si="43"/>
        <v>1401162</v>
      </c>
      <c r="N67" s="105">
        <f t="shared" si="43"/>
        <v>2534000</v>
      </c>
      <c r="O67" s="106">
        <f t="shared" si="43"/>
        <v>3818840</v>
      </c>
      <c r="P67" s="105">
        <f t="shared" si="36"/>
        <v>11788000</v>
      </c>
      <c r="Q67" s="106">
        <f t="shared" si="37"/>
        <v>17942002</v>
      </c>
      <c r="R67" s="61">
        <f t="shared" si="38"/>
        <v>110.11608623548923</v>
      </c>
      <c r="S67" s="62">
        <f t="shared" si="39"/>
        <v>172.54807081550885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65.700590792553783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100.00001114702933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20758000</v>
      </c>
      <c r="C69" s="92">
        <v>-1388000</v>
      </c>
      <c r="D69" s="92"/>
      <c r="E69" s="92">
        <f>$B69      +$C69      +$D69</f>
        <v>19370000</v>
      </c>
      <c r="F69" s="93">
        <v>19370000</v>
      </c>
      <c r="G69" s="94">
        <v>19370000</v>
      </c>
      <c r="H69" s="93"/>
      <c r="I69" s="94">
        <v>6328699</v>
      </c>
      <c r="J69" s="93">
        <v>12416000</v>
      </c>
      <c r="K69" s="94">
        <v>7383525</v>
      </c>
      <c r="L69" s="93">
        <v>2667000</v>
      </c>
      <c r="M69" s="94">
        <v>2189040</v>
      </c>
      <c r="N69" s="93">
        <v>4287000</v>
      </c>
      <c r="O69" s="94">
        <v>3468735</v>
      </c>
      <c r="P69" s="93">
        <f>$H69      +$J69      +$L69      +$N69</f>
        <v>19370000</v>
      </c>
      <c r="Q69" s="94">
        <f>$I69      +$K69      +$M69      +$O69</f>
        <v>19369999</v>
      </c>
      <c r="R69" s="48">
        <f>IF(($L69      =0),0,((($N69      -$L69      )/$L69      )*100))</f>
        <v>60.742407199100114</v>
      </c>
      <c r="S69" s="49">
        <f>IF(($M69      =0),0,((($O69      -$M69      )/$M69      )*100))</f>
        <v>58.459187589080145</v>
      </c>
      <c r="T69" s="48">
        <f>IF(($E69      =0),0,(($P69      /$E69      )*100))</f>
        <v>100</v>
      </c>
      <c r="U69" s="50">
        <f>IF(($E69      =0),0,(($Q69      /$E69      )*100))</f>
        <v>99.999994837377386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20758000</v>
      </c>
      <c r="C71" s="101">
        <f>SUM(C69:C70)</f>
        <v>-1388000</v>
      </c>
      <c r="D71" s="101"/>
      <c r="E71" s="101">
        <f>$B71      +$C71      +$D71</f>
        <v>19370000</v>
      </c>
      <c r="F71" s="102">
        <f t="shared" ref="F71:O71" si="44">SUM(F69:F70)</f>
        <v>19370000</v>
      </c>
      <c r="G71" s="103">
        <f t="shared" si="44"/>
        <v>19370000</v>
      </c>
      <c r="H71" s="102">
        <f t="shared" si="44"/>
        <v>0</v>
      </c>
      <c r="I71" s="103">
        <f t="shared" si="44"/>
        <v>6328699</v>
      </c>
      <c r="J71" s="102">
        <f t="shared" si="44"/>
        <v>12416000</v>
      </c>
      <c r="K71" s="103">
        <f t="shared" si="44"/>
        <v>7383525</v>
      </c>
      <c r="L71" s="102">
        <f t="shared" si="44"/>
        <v>2667000</v>
      </c>
      <c r="M71" s="103">
        <f t="shared" si="44"/>
        <v>2189040</v>
      </c>
      <c r="N71" s="102">
        <f t="shared" si="44"/>
        <v>4287000</v>
      </c>
      <c r="O71" s="103">
        <f t="shared" si="44"/>
        <v>3468735</v>
      </c>
      <c r="P71" s="102">
        <f>$H71      +$J71      +$L71      +$N71</f>
        <v>19370000</v>
      </c>
      <c r="Q71" s="103">
        <f>$I71      +$K71      +$M71      +$O71</f>
        <v>19369999</v>
      </c>
      <c r="R71" s="57">
        <f>IF(($L71      =0),0,((($N71      -$L71      )/$L71      )*100))</f>
        <v>60.742407199100114</v>
      </c>
      <c r="S71" s="58">
        <f>IF(($M71      =0),0,((($O71      -$M71      )/$M71      )*100))</f>
        <v>58.459187589080145</v>
      </c>
      <c r="T71" s="57">
        <f>IF(($E69      =0),0,(($P69      /$E69      )*100))</f>
        <v>100</v>
      </c>
      <c r="U71" s="59">
        <f>IF($E69   =0,0,($Q69   /$E69 )*100)</f>
        <v>99.999994837377386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20758000</v>
      </c>
      <c r="C72" s="104">
        <f>SUM(C69:C70)</f>
        <v>-1388000</v>
      </c>
      <c r="D72" s="104"/>
      <c r="E72" s="104">
        <f>$B72      +$C72      +$D72</f>
        <v>19370000</v>
      </c>
      <c r="F72" s="105">
        <f t="shared" ref="F72:O72" si="45">SUM(F69:F70)</f>
        <v>19370000</v>
      </c>
      <c r="G72" s="106">
        <f t="shared" si="45"/>
        <v>19370000</v>
      </c>
      <c r="H72" s="105">
        <f t="shared" si="45"/>
        <v>0</v>
      </c>
      <c r="I72" s="106">
        <f t="shared" si="45"/>
        <v>6328699</v>
      </c>
      <c r="J72" s="105">
        <f t="shared" si="45"/>
        <v>12416000</v>
      </c>
      <c r="K72" s="106">
        <f t="shared" si="45"/>
        <v>7383525</v>
      </c>
      <c r="L72" s="105">
        <f t="shared" si="45"/>
        <v>2667000</v>
      </c>
      <c r="M72" s="106">
        <f t="shared" si="45"/>
        <v>2189040</v>
      </c>
      <c r="N72" s="105">
        <f t="shared" si="45"/>
        <v>4287000</v>
      </c>
      <c r="O72" s="106">
        <f t="shared" si="45"/>
        <v>3468735</v>
      </c>
      <c r="P72" s="105">
        <f>$H72      +$J72      +$L72      +$N72</f>
        <v>19370000</v>
      </c>
      <c r="Q72" s="106">
        <f>$I72      +$K72      +$M72      +$O72</f>
        <v>19369999</v>
      </c>
      <c r="R72" s="61">
        <f>IF(($L72      =0),0,((($N72      -$L72      )/$L72      )*100))</f>
        <v>60.742407199100114</v>
      </c>
      <c r="S72" s="62">
        <f>IF(($M72      =0),0,((($O72      -$M72      )/$M72      )*100))</f>
        <v>58.459187589080145</v>
      </c>
      <c r="T72" s="61">
        <f>IF(($E69      =0),0,(($P69      /$E69      )*100))</f>
        <v>100</v>
      </c>
      <c r="U72" s="65">
        <f>IF($E69   =0,0,($Q69   /$E69 )*100)</f>
        <v>99.999994837377386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43406000</v>
      </c>
      <c r="C73" s="104">
        <f>SUM(C9:C14,C17:C23,C26:C29,C32,C35:C39,C42:C52,C55:C58,C61:C65,C69:C70)</f>
        <v>-4205000</v>
      </c>
      <c r="D73" s="104"/>
      <c r="E73" s="104">
        <f>$B73      +$C73      +$D73</f>
        <v>39201000</v>
      </c>
      <c r="F73" s="105">
        <f t="shared" ref="F73:O73" si="46">SUM(F9:F14,F17:F23,F26:F29,F32,F35:F39,F42:F52,F55:F58,F61:F65,F69:F70)</f>
        <v>39201000</v>
      </c>
      <c r="G73" s="106">
        <f t="shared" si="46"/>
        <v>37312000</v>
      </c>
      <c r="H73" s="105">
        <f t="shared" si="46"/>
        <v>3092000</v>
      </c>
      <c r="I73" s="106">
        <f t="shared" si="46"/>
        <v>12578238</v>
      </c>
      <c r="J73" s="105">
        <f t="shared" si="46"/>
        <v>17372000</v>
      </c>
      <c r="K73" s="106">
        <f t="shared" si="46"/>
        <v>13855986</v>
      </c>
      <c r="L73" s="105">
        <f t="shared" si="46"/>
        <v>3873000</v>
      </c>
      <c r="M73" s="106">
        <f t="shared" si="46"/>
        <v>3590202</v>
      </c>
      <c r="N73" s="105">
        <f t="shared" si="46"/>
        <v>6821000</v>
      </c>
      <c r="O73" s="106">
        <f t="shared" si="46"/>
        <v>7287575</v>
      </c>
      <c r="P73" s="105">
        <f>$H73      +$J73      +$L73      +$N73</f>
        <v>31158000</v>
      </c>
      <c r="Q73" s="106">
        <f>$I73      +$K73      +$M73      +$O73</f>
        <v>37312001</v>
      </c>
      <c r="R73" s="61">
        <f>IF(($L73      =0),0,((($N73      -$L73      )/$L73      )*100))</f>
        <v>76.1167053963336</v>
      </c>
      <c r="S73" s="62">
        <f>IF(($M73      =0),0,((($O73      -$M73      )/$M73      )*100))</f>
        <v>102.98509666029933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83.506646655231563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100.00000268010292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U0Jn83Xxq5imncF14pSlHLCOejqEQtfL6nlA1IS0M78adeUwK/sARU190w1n/HsqawfziYlZ9ZCS+cTXvDR6VQ==" saltValue="MIhN+ee1tj/+sogdWTo+U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2650000</v>
      </c>
      <c r="C10" s="92"/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128000</v>
      </c>
      <c r="I10" s="94">
        <v>127778</v>
      </c>
      <c r="J10" s="93">
        <v>43000</v>
      </c>
      <c r="K10" s="94">
        <v>734743</v>
      </c>
      <c r="L10" s="93">
        <v>1324000</v>
      </c>
      <c r="M10" s="94">
        <v>856346</v>
      </c>
      <c r="N10" s="93">
        <v>614000</v>
      </c>
      <c r="O10" s="94">
        <v>930318</v>
      </c>
      <c r="P10" s="93">
        <f t="shared" ref="P10:P15" si="1">$H10      +$J10      +$L10      +$N10</f>
        <v>2109000</v>
      </c>
      <c r="Q10" s="94">
        <f t="shared" ref="Q10:Q15" si="2">$I10      +$K10      +$M10      +$O10</f>
        <v>2649185</v>
      </c>
      <c r="R10" s="48">
        <f t="shared" ref="R10:R15" si="3">IF(($L10      =0),0,((($N10      -$L10      )/$L10      )*100))</f>
        <v>-53.625377643504535</v>
      </c>
      <c r="S10" s="49">
        <f t="shared" ref="S10:S15" si="4">IF(($M10      =0),0,((($O10      -$M10      )/$M10      )*100))</f>
        <v>8.6380972177133994</v>
      </c>
      <c r="T10" s="48">
        <f t="shared" ref="T10:T14" si="5">IF(($E10      =0),0,(($P10      /$E10      )*100))</f>
        <v>79.584905660377359</v>
      </c>
      <c r="U10" s="50">
        <f t="shared" ref="U10:U14" si="6">IF(($E10      =0),0,(($Q10      /$E10      )*100))</f>
        <v>99.969245283018864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128000</v>
      </c>
      <c r="I15" s="97">
        <f t="shared" si="7"/>
        <v>127778</v>
      </c>
      <c r="J15" s="96">
        <f t="shared" si="7"/>
        <v>43000</v>
      </c>
      <c r="K15" s="97">
        <f t="shared" si="7"/>
        <v>734743</v>
      </c>
      <c r="L15" s="96">
        <f t="shared" si="7"/>
        <v>1324000</v>
      </c>
      <c r="M15" s="97">
        <f t="shared" si="7"/>
        <v>856346</v>
      </c>
      <c r="N15" s="96">
        <f t="shared" si="7"/>
        <v>614000</v>
      </c>
      <c r="O15" s="97">
        <f t="shared" si="7"/>
        <v>930318</v>
      </c>
      <c r="P15" s="96">
        <f t="shared" si="1"/>
        <v>2109000</v>
      </c>
      <c r="Q15" s="97">
        <f t="shared" si="2"/>
        <v>2649185</v>
      </c>
      <c r="R15" s="52">
        <f t="shared" si="3"/>
        <v>-53.625377643504535</v>
      </c>
      <c r="S15" s="53">
        <f t="shared" si="4"/>
        <v>8.6380972177133994</v>
      </c>
      <c r="T15" s="52">
        <f>IF((SUM($E9:$E13))=0,0,(P15/(SUM($E9:$E13))*100))</f>
        <v>79.584905660377359</v>
      </c>
      <c r="U15" s="54">
        <f>IF((SUM($E9:$E13))=0,0,(Q15/(SUM($E9:$E13))*100))</f>
        <v>99.969245283018864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3651000</v>
      </c>
      <c r="C32" s="92"/>
      <c r="D32" s="92"/>
      <c r="E32" s="92">
        <f>$B32      +$C32      +$D32</f>
        <v>3651000</v>
      </c>
      <c r="F32" s="93">
        <v>3651000</v>
      </c>
      <c r="G32" s="94">
        <v>3651000</v>
      </c>
      <c r="H32" s="93">
        <v>1247000</v>
      </c>
      <c r="I32" s="94">
        <v>914000</v>
      </c>
      <c r="J32" s="93">
        <v>1309000</v>
      </c>
      <c r="K32" s="94">
        <v>1729645</v>
      </c>
      <c r="L32" s="93">
        <v>1008000</v>
      </c>
      <c r="M32" s="94">
        <v>1007355</v>
      </c>
      <c r="N32" s="93"/>
      <c r="O32" s="94"/>
      <c r="P32" s="93">
        <f>$H32      +$J32      +$L32      +$N32</f>
        <v>3564000</v>
      </c>
      <c r="Q32" s="94">
        <f>$I32      +$K32      +$M32      +$O32</f>
        <v>3651000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97.617091207888251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3651000</v>
      </c>
      <c r="C33" s="95">
        <f>C32</f>
        <v>0</v>
      </c>
      <c r="D33" s="95"/>
      <c r="E33" s="95">
        <f>$B33      +$C33      +$D33</f>
        <v>3651000</v>
      </c>
      <c r="F33" s="96">
        <f t="shared" ref="F33:O33" si="17">F32</f>
        <v>3651000</v>
      </c>
      <c r="G33" s="97">
        <f t="shared" si="17"/>
        <v>3651000</v>
      </c>
      <c r="H33" s="96">
        <f t="shared" si="17"/>
        <v>1247000</v>
      </c>
      <c r="I33" s="97">
        <f t="shared" si="17"/>
        <v>914000</v>
      </c>
      <c r="J33" s="96">
        <f t="shared" si="17"/>
        <v>1309000</v>
      </c>
      <c r="K33" s="97">
        <f t="shared" si="17"/>
        <v>1729645</v>
      </c>
      <c r="L33" s="96">
        <f t="shared" si="17"/>
        <v>1008000</v>
      </c>
      <c r="M33" s="97">
        <f t="shared" si="17"/>
        <v>1007355</v>
      </c>
      <c r="N33" s="96">
        <f t="shared" si="17"/>
        <v>0</v>
      </c>
      <c r="O33" s="97">
        <f t="shared" si="17"/>
        <v>0</v>
      </c>
      <c r="P33" s="96">
        <f>$H33      +$J33      +$L33      +$N33</f>
        <v>3564000</v>
      </c>
      <c r="Q33" s="97">
        <f>$I33      +$K33      +$M33      +$O33</f>
        <v>3651000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97.617091207888251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17000000</v>
      </c>
      <c r="C35" s="92">
        <v>-2000000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/>
      <c r="I35" s="94">
        <v>1824096</v>
      </c>
      <c r="J35" s="93">
        <v>2846000</v>
      </c>
      <c r="K35" s="94">
        <v>6173146</v>
      </c>
      <c r="L35" s="93">
        <v>7595000</v>
      </c>
      <c r="M35" s="94">
        <v>4218985</v>
      </c>
      <c r="N35" s="93">
        <v>4559000</v>
      </c>
      <c r="O35" s="94">
        <v>2585609</v>
      </c>
      <c r="P35" s="93">
        <f t="shared" ref="P35:P40" si="19">$H35      +$J35      +$L35      +$N35</f>
        <v>15000000</v>
      </c>
      <c r="Q35" s="94">
        <f t="shared" ref="Q35:Q40" si="20">$I35      +$K35      +$M35      +$O35</f>
        <v>14801836</v>
      </c>
      <c r="R35" s="48">
        <f t="shared" ref="R35:R40" si="21">IF(($L35      =0),0,((($N35      -$L35      )/$L35      )*100))</f>
        <v>-39.973666886109285</v>
      </c>
      <c r="S35" s="49">
        <f t="shared" ref="S35:S40" si="22">IF(($M35      =0),0,((($O35      -$M35      )/$M35      )*100))</f>
        <v>-38.714904177189538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98.678906666666663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>
        <v>3924000</v>
      </c>
      <c r="D36" s="92"/>
      <c r="E36" s="92">
        <f t="shared" si="18"/>
        <v>3924000</v>
      </c>
      <c r="F36" s="93">
        <v>3924000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17000000</v>
      </c>
      <c r="C40" s="95">
        <f>SUM(C35:C39)</f>
        <v>1924000</v>
      </c>
      <c r="D40" s="95"/>
      <c r="E40" s="95">
        <f t="shared" si="18"/>
        <v>18924000</v>
      </c>
      <c r="F40" s="96">
        <f t="shared" ref="F40:O40" si="25">SUM(F35:F39)</f>
        <v>18924000</v>
      </c>
      <c r="G40" s="97">
        <f t="shared" si="25"/>
        <v>15000000</v>
      </c>
      <c r="H40" s="96">
        <f t="shared" si="25"/>
        <v>0</v>
      </c>
      <c r="I40" s="97">
        <f t="shared" si="25"/>
        <v>1824096</v>
      </c>
      <c r="J40" s="96">
        <f t="shared" si="25"/>
        <v>2846000</v>
      </c>
      <c r="K40" s="97">
        <f t="shared" si="25"/>
        <v>6173146</v>
      </c>
      <c r="L40" s="96">
        <f t="shared" si="25"/>
        <v>7595000</v>
      </c>
      <c r="M40" s="97">
        <f t="shared" si="25"/>
        <v>4218985</v>
      </c>
      <c r="N40" s="96">
        <f t="shared" si="25"/>
        <v>4559000</v>
      </c>
      <c r="O40" s="97">
        <f t="shared" si="25"/>
        <v>2585609</v>
      </c>
      <c r="P40" s="96">
        <f t="shared" si="19"/>
        <v>15000000</v>
      </c>
      <c r="Q40" s="97">
        <f t="shared" si="20"/>
        <v>14801836</v>
      </c>
      <c r="R40" s="52">
        <f t="shared" si="21"/>
        <v>-39.973666886109285</v>
      </c>
      <c r="S40" s="53">
        <f t="shared" si="22"/>
        <v>-38.714904177189538</v>
      </c>
      <c r="T40" s="52">
        <f>IF((+$E35+$E38) =0,0,(P40   /(+$E35+$E38) )*100)</f>
        <v>100</v>
      </c>
      <c r="U40" s="54">
        <f>IF((+$E35+$E38) =0,0,(Q40   /(+$E35+$E38) )*100)</f>
        <v>98.678906666666663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23301000</v>
      </c>
      <c r="C67" s="104">
        <f>SUM(C9:C14,C17:C23,C26:C29,C32,C35:C39,C42:C52,C55:C58,C61:C65)</f>
        <v>1924000</v>
      </c>
      <c r="D67" s="104"/>
      <c r="E67" s="104">
        <f t="shared" si="35"/>
        <v>25225000</v>
      </c>
      <c r="F67" s="105">
        <f t="shared" ref="F67:O67" si="43">SUM(F9:F14,F17:F23,F26:F29,F32,F35:F39,F42:F52,F55:F58,F61:F65)</f>
        <v>25225000</v>
      </c>
      <c r="G67" s="106">
        <f t="shared" si="43"/>
        <v>21301000</v>
      </c>
      <c r="H67" s="105">
        <f t="shared" si="43"/>
        <v>1375000</v>
      </c>
      <c r="I67" s="106">
        <f t="shared" si="43"/>
        <v>2865874</v>
      </c>
      <c r="J67" s="105">
        <f t="shared" si="43"/>
        <v>4198000</v>
      </c>
      <c r="K67" s="106">
        <f t="shared" si="43"/>
        <v>8637534</v>
      </c>
      <c r="L67" s="105">
        <f t="shared" si="43"/>
        <v>9927000</v>
      </c>
      <c r="M67" s="106">
        <f t="shared" si="43"/>
        <v>6082686</v>
      </c>
      <c r="N67" s="105">
        <f t="shared" si="43"/>
        <v>5173000</v>
      </c>
      <c r="O67" s="106">
        <f t="shared" si="43"/>
        <v>3515927</v>
      </c>
      <c r="P67" s="105">
        <f t="shared" si="36"/>
        <v>20673000</v>
      </c>
      <c r="Q67" s="106">
        <f t="shared" si="37"/>
        <v>21102021</v>
      </c>
      <c r="R67" s="61">
        <f t="shared" si="38"/>
        <v>-47.889594036466207</v>
      </c>
      <c r="S67" s="62">
        <f t="shared" si="39"/>
        <v>-42.197788937321441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97.051781606497343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99.065870146941464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26562000</v>
      </c>
      <c r="C69" s="92">
        <v>-1777000</v>
      </c>
      <c r="D69" s="92"/>
      <c r="E69" s="92">
        <f>$B69      +$C69      +$D69</f>
        <v>24785000</v>
      </c>
      <c r="F69" s="93">
        <v>24785000</v>
      </c>
      <c r="G69" s="94">
        <v>24785000</v>
      </c>
      <c r="H69" s="93">
        <v>8792000</v>
      </c>
      <c r="I69" s="94">
        <v>8570912</v>
      </c>
      <c r="J69" s="93">
        <v>1933000</v>
      </c>
      <c r="K69" s="94">
        <v>5061201</v>
      </c>
      <c r="L69" s="93">
        <v>7342000</v>
      </c>
      <c r="M69" s="94">
        <v>5869753</v>
      </c>
      <c r="N69" s="93">
        <v>6718000</v>
      </c>
      <c r="O69" s="94">
        <v>5283512</v>
      </c>
      <c r="P69" s="93">
        <f>$H69      +$J69      +$L69      +$N69</f>
        <v>24785000</v>
      </c>
      <c r="Q69" s="94">
        <f>$I69      +$K69      +$M69      +$O69</f>
        <v>24785378</v>
      </c>
      <c r="R69" s="48">
        <f>IF(($L69      =0),0,((($N69      -$L69      )/$L69      )*100))</f>
        <v>-8.4990465813129941</v>
      </c>
      <c r="S69" s="49">
        <f>IF(($M69      =0),0,((($O69      -$M69      )/$M69      )*100))</f>
        <v>-9.987490103927712</v>
      </c>
      <c r="T69" s="48">
        <f>IF(($E69      =0),0,(($P69      /$E69      )*100))</f>
        <v>100</v>
      </c>
      <c r="U69" s="50">
        <f>IF(($E69      =0),0,(($Q69      /$E69      )*100))</f>
        <v>100.00152511599758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26562000</v>
      </c>
      <c r="C71" s="101">
        <f>SUM(C69:C70)</f>
        <v>-1777000</v>
      </c>
      <c r="D71" s="101"/>
      <c r="E71" s="101">
        <f>$B71      +$C71      +$D71</f>
        <v>24785000</v>
      </c>
      <c r="F71" s="102">
        <f t="shared" ref="F71:O71" si="44">SUM(F69:F70)</f>
        <v>24785000</v>
      </c>
      <c r="G71" s="103">
        <f t="shared" si="44"/>
        <v>24785000</v>
      </c>
      <c r="H71" s="102">
        <f t="shared" si="44"/>
        <v>8792000</v>
      </c>
      <c r="I71" s="103">
        <f t="shared" si="44"/>
        <v>8570912</v>
      </c>
      <c r="J71" s="102">
        <f t="shared" si="44"/>
        <v>1933000</v>
      </c>
      <c r="K71" s="103">
        <f t="shared" si="44"/>
        <v>5061201</v>
      </c>
      <c r="L71" s="102">
        <f t="shared" si="44"/>
        <v>7342000</v>
      </c>
      <c r="M71" s="103">
        <f t="shared" si="44"/>
        <v>5869753</v>
      </c>
      <c r="N71" s="102">
        <f t="shared" si="44"/>
        <v>6718000</v>
      </c>
      <c r="O71" s="103">
        <f t="shared" si="44"/>
        <v>5283512</v>
      </c>
      <c r="P71" s="102">
        <f>$H71      +$J71      +$L71      +$N71</f>
        <v>24785000</v>
      </c>
      <c r="Q71" s="103">
        <f>$I71      +$K71      +$M71      +$O71</f>
        <v>24785378</v>
      </c>
      <c r="R71" s="57">
        <f>IF(($L71      =0),0,((($N71      -$L71      )/$L71      )*100))</f>
        <v>-8.4990465813129941</v>
      </c>
      <c r="S71" s="58">
        <f>IF(($M71      =0),0,((($O71      -$M71      )/$M71      )*100))</f>
        <v>-9.987490103927712</v>
      </c>
      <c r="T71" s="57">
        <f>IF(($E69      =0),0,(($P69      /$E69      )*100))</f>
        <v>100</v>
      </c>
      <c r="U71" s="59">
        <f>IF($E69   =0,0,($Q69   /$E69 )*100)</f>
        <v>100.00152511599758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26562000</v>
      </c>
      <c r="C72" s="104">
        <f>SUM(C69:C70)</f>
        <v>-1777000</v>
      </c>
      <c r="D72" s="104"/>
      <c r="E72" s="104">
        <f>$B72      +$C72      +$D72</f>
        <v>24785000</v>
      </c>
      <c r="F72" s="105">
        <f t="shared" ref="F72:O72" si="45">SUM(F69:F70)</f>
        <v>24785000</v>
      </c>
      <c r="G72" s="106">
        <f t="shared" si="45"/>
        <v>24785000</v>
      </c>
      <c r="H72" s="105">
        <f t="shared" si="45"/>
        <v>8792000</v>
      </c>
      <c r="I72" s="106">
        <f t="shared" si="45"/>
        <v>8570912</v>
      </c>
      <c r="J72" s="105">
        <f t="shared" si="45"/>
        <v>1933000</v>
      </c>
      <c r="K72" s="106">
        <f t="shared" si="45"/>
        <v>5061201</v>
      </c>
      <c r="L72" s="105">
        <f t="shared" si="45"/>
        <v>7342000</v>
      </c>
      <c r="M72" s="106">
        <f t="shared" si="45"/>
        <v>5869753</v>
      </c>
      <c r="N72" s="105">
        <f t="shared" si="45"/>
        <v>6718000</v>
      </c>
      <c r="O72" s="106">
        <f t="shared" si="45"/>
        <v>5283512</v>
      </c>
      <c r="P72" s="105">
        <f>$H72      +$J72      +$L72      +$N72</f>
        <v>24785000</v>
      </c>
      <c r="Q72" s="106">
        <f>$I72      +$K72      +$M72      +$O72</f>
        <v>24785378</v>
      </c>
      <c r="R72" s="61">
        <f>IF(($L72      =0),0,((($N72      -$L72      )/$L72      )*100))</f>
        <v>-8.4990465813129941</v>
      </c>
      <c r="S72" s="62">
        <f>IF(($M72      =0),0,((($O72      -$M72      )/$M72      )*100))</f>
        <v>-9.987490103927712</v>
      </c>
      <c r="T72" s="61">
        <f>IF(($E69      =0),0,(($P69      /$E69      )*100))</f>
        <v>100</v>
      </c>
      <c r="U72" s="65">
        <f>IF($E69   =0,0,($Q69   /$E69 )*100)</f>
        <v>100.00152511599758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49863000</v>
      </c>
      <c r="C73" s="104">
        <f>SUM(C9:C14,C17:C23,C26:C29,C32,C35:C39,C42:C52,C55:C58,C61:C65,C69:C70)</f>
        <v>147000</v>
      </c>
      <c r="D73" s="104"/>
      <c r="E73" s="104">
        <f>$B73      +$C73      +$D73</f>
        <v>50010000</v>
      </c>
      <c r="F73" s="105">
        <f t="shared" ref="F73:O73" si="46">SUM(F9:F14,F17:F23,F26:F29,F32,F35:F39,F42:F52,F55:F58,F61:F65,F69:F70)</f>
        <v>50010000</v>
      </c>
      <c r="G73" s="106">
        <f t="shared" si="46"/>
        <v>46086000</v>
      </c>
      <c r="H73" s="105">
        <f t="shared" si="46"/>
        <v>10167000</v>
      </c>
      <c r="I73" s="106">
        <f t="shared" si="46"/>
        <v>11436786</v>
      </c>
      <c r="J73" s="105">
        <f t="shared" si="46"/>
        <v>6131000</v>
      </c>
      <c r="K73" s="106">
        <f t="shared" si="46"/>
        <v>13698735</v>
      </c>
      <c r="L73" s="105">
        <f t="shared" si="46"/>
        <v>17269000</v>
      </c>
      <c r="M73" s="106">
        <f t="shared" si="46"/>
        <v>11952439</v>
      </c>
      <c r="N73" s="105">
        <f t="shared" si="46"/>
        <v>11891000</v>
      </c>
      <c r="O73" s="106">
        <f t="shared" si="46"/>
        <v>8799439</v>
      </c>
      <c r="P73" s="105">
        <f>$H73      +$J73      +$L73      +$N73</f>
        <v>45458000</v>
      </c>
      <c r="Q73" s="106">
        <f>$I73      +$K73      +$M73      +$O73</f>
        <v>45887399</v>
      </c>
      <c r="R73" s="61">
        <f>IF(($L73      =0),0,((($N73      -$L73      )/$L73      )*100))</f>
        <v>-31.142509699461463</v>
      </c>
      <c r="S73" s="62">
        <f>IF(($M73      =0),0,((($O73      -$M73      )/$M73      )*100))</f>
        <v>-26.379553160656165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98.637330208740181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99.56906435793951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D5DMJPXR8t34eKZA/PJKRBOOqjZDm+12vRj4hKzLlPB8xYFlzvgZWScdyRuXojQ4W9W8jMQ/xA3HZTKb7rbXTA==" saltValue="LqwCNwQrmSj/Wt5JKHAXC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291000</v>
      </c>
      <c r="I10" s="94">
        <v>307588</v>
      </c>
      <c r="J10" s="93">
        <v>219000</v>
      </c>
      <c r="K10" s="94">
        <v>215785</v>
      </c>
      <c r="L10" s="93">
        <v>98000</v>
      </c>
      <c r="M10" s="94">
        <v>212821</v>
      </c>
      <c r="N10" s="93">
        <v>493000</v>
      </c>
      <c r="O10" s="94">
        <v>463807</v>
      </c>
      <c r="P10" s="93">
        <f t="shared" ref="P10:P15" si="1">$H10      +$J10      +$L10      +$N10</f>
        <v>1101000</v>
      </c>
      <c r="Q10" s="94">
        <f t="shared" ref="Q10:Q15" si="2">$I10      +$K10      +$M10      +$O10</f>
        <v>1200001</v>
      </c>
      <c r="R10" s="48">
        <f t="shared" ref="R10:R15" si="3">IF(($L10      =0),0,((($N10      -$L10      )/$L10      )*100))</f>
        <v>403.0612244897959</v>
      </c>
      <c r="S10" s="49">
        <f t="shared" ref="S10:S15" si="4">IF(($M10      =0),0,((($O10      -$M10      )/$M10      )*100))</f>
        <v>117.93291075598742</v>
      </c>
      <c r="T10" s="48">
        <f t="shared" ref="T10:T14" si="5">IF(($E10      =0),0,(($P10      /$E10      )*100))</f>
        <v>91.75</v>
      </c>
      <c r="U10" s="50">
        <f t="shared" ref="U10:U14" si="6">IF(($E10      =0),0,(($Q10      /$E10      )*100))</f>
        <v>100.00008333333332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291000</v>
      </c>
      <c r="I15" s="97">
        <f t="shared" si="7"/>
        <v>307588</v>
      </c>
      <c r="J15" s="96">
        <f t="shared" si="7"/>
        <v>219000</v>
      </c>
      <c r="K15" s="97">
        <f t="shared" si="7"/>
        <v>215785</v>
      </c>
      <c r="L15" s="96">
        <f t="shared" si="7"/>
        <v>98000</v>
      </c>
      <c r="M15" s="97">
        <f t="shared" si="7"/>
        <v>212821</v>
      </c>
      <c r="N15" s="96">
        <f t="shared" si="7"/>
        <v>493000</v>
      </c>
      <c r="O15" s="97">
        <f t="shared" si="7"/>
        <v>463807</v>
      </c>
      <c r="P15" s="96">
        <f t="shared" si="1"/>
        <v>1101000</v>
      </c>
      <c r="Q15" s="97">
        <f t="shared" si="2"/>
        <v>1200001</v>
      </c>
      <c r="R15" s="52">
        <f t="shared" si="3"/>
        <v>403.0612244897959</v>
      </c>
      <c r="S15" s="53">
        <f t="shared" si="4"/>
        <v>117.93291075598742</v>
      </c>
      <c r="T15" s="52">
        <f>IF((SUM($E9:$E13))=0,0,(P15/(SUM($E9:$E13))*100))</f>
        <v>91.75</v>
      </c>
      <c r="U15" s="54">
        <f>IF((SUM($E9:$E13))=0,0,(Q15/(SUM($E9:$E13))*100))</f>
        <v>100.00008333333332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1120000</v>
      </c>
      <c r="C19" s="92"/>
      <c r="D19" s="92"/>
      <c r="E19" s="92">
        <f t="shared" si="8"/>
        <v>1120000</v>
      </c>
      <c r="F19" s="93">
        <v>1120000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2050000</v>
      </c>
      <c r="W21" s="94">
        <v>1504000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1120000</v>
      </c>
      <c r="C24" s="95">
        <f>SUM(C17:C23)</f>
        <v>0</v>
      </c>
      <c r="D24" s="95"/>
      <c r="E24" s="95">
        <f t="shared" si="8"/>
        <v>1120000</v>
      </c>
      <c r="F24" s="96">
        <f t="shared" ref="F24:O24" si="15">SUM(F17:F23)</f>
        <v>1120000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2050000</v>
      </c>
      <c r="W24" s="97">
        <f>SUM(W17:W23)</f>
        <v>1504000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2715000</v>
      </c>
      <c r="C29" s="92">
        <v>430000</v>
      </c>
      <c r="D29" s="92"/>
      <c r="E29" s="92">
        <f>$B29      +$C29      +$D29</f>
        <v>3145000</v>
      </c>
      <c r="F29" s="93">
        <v>3145000</v>
      </c>
      <c r="G29" s="94">
        <v>3145000</v>
      </c>
      <c r="H29" s="93"/>
      <c r="I29" s="94">
        <v>507980</v>
      </c>
      <c r="J29" s="93">
        <v>1223000</v>
      </c>
      <c r="K29" s="94">
        <v>715587</v>
      </c>
      <c r="L29" s="93">
        <v>622000</v>
      </c>
      <c r="M29" s="94">
        <v>659697</v>
      </c>
      <c r="N29" s="93">
        <v>1154000</v>
      </c>
      <c r="O29" s="94">
        <v>1261736</v>
      </c>
      <c r="P29" s="93">
        <f>$H29      +$J29      +$L29      +$N29</f>
        <v>2999000</v>
      </c>
      <c r="Q29" s="94">
        <f>$I29      +$K29      +$M29      +$O29</f>
        <v>3145000</v>
      </c>
      <c r="R29" s="48">
        <f>IF(($L29      =0),0,((($N29      -$L29      )/$L29      )*100))</f>
        <v>85.530546623794208</v>
      </c>
      <c r="S29" s="49">
        <f>IF(($M29      =0),0,((($O29      -$M29      )/$M29      )*100))</f>
        <v>91.259926905837077</v>
      </c>
      <c r="T29" s="48">
        <f>IF(($E29      =0),0,(($P29      /$E29      )*100))</f>
        <v>95.357710651828299</v>
      </c>
      <c r="U29" s="50">
        <f>IF(($E29      =0),0,(($Q29      /$E29      )*100))</f>
        <v>100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2715000</v>
      </c>
      <c r="C30" s="95">
        <f>SUM(C26:C29)</f>
        <v>430000</v>
      </c>
      <c r="D30" s="95"/>
      <c r="E30" s="95">
        <f>$B30      +$C30      +$D30</f>
        <v>3145000</v>
      </c>
      <c r="F30" s="96">
        <f t="shared" ref="F30:O30" si="16">SUM(F26:F29)</f>
        <v>3145000</v>
      </c>
      <c r="G30" s="97">
        <f t="shared" si="16"/>
        <v>3145000</v>
      </c>
      <c r="H30" s="96">
        <f t="shared" si="16"/>
        <v>0</v>
      </c>
      <c r="I30" s="97">
        <f t="shared" si="16"/>
        <v>507980</v>
      </c>
      <c r="J30" s="96">
        <f t="shared" si="16"/>
        <v>1223000</v>
      </c>
      <c r="K30" s="97">
        <f t="shared" si="16"/>
        <v>715587</v>
      </c>
      <c r="L30" s="96">
        <f t="shared" si="16"/>
        <v>622000</v>
      </c>
      <c r="M30" s="97">
        <f t="shared" si="16"/>
        <v>659697</v>
      </c>
      <c r="N30" s="96">
        <f t="shared" si="16"/>
        <v>1154000</v>
      </c>
      <c r="O30" s="97">
        <f t="shared" si="16"/>
        <v>1261736</v>
      </c>
      <c r="P30" s="96">
        <f>$H30      +$J30      +$L30      +$N30</f>
        <v>2999000</v>
      </c>
      <c r="Q30" s="97">
        <f>$I30      +$K30      +$M30      +$O30</f>
        <v>3145000</v>
      </c>
      <c r="R30" s="52">
        <f>IF(($L30      =0),0,((($N30      -$L30      )/$L30      )*100))</f>
        <v>85.530546623794208</v>
      </c>
      <c r="S30" s="53">
        <f>IF(($M30      =0),0,((($O30      -$M30      )/$M30      )*100))</f>
        <v>91.259926905837077</v>
      </c>
      <c r="T30" s="52">
        <f>IF($E30   =0,0,($P30   /$E30   )*100)</f>
        <v>95.357710651828299</v>
      </c>
      <c r="U30" s="54">
        <f>IF($E30   =0,0,($Q30   /$E30   )*100)</f>
        <v>100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5861000</v>
      </c>
      <c r="C32" s="92">
        <v>-327000</v>
      </c>
      <c r="D32" s="92"/>
      <c r="E32" s="92">
        <f>$B32      +$C32      +$D32</f>
        <v>5534000</v>
      </c>
      <c r="F32" s="93">
        <v>5534000</v>
      </c>
      <c r="G32" s="94">
        <v>5534000</v>
      </c>
      <c r="H32" s="93">
        <v>1467000</v>
      </c>
      <c r="I32" s="94">
        <v>1466000</v>
      </c>
      <c r="J32" s="93">
        <v>1791000</v>
      </c>
      <c r="K32" s="94">
        <v>1790681</v>
      </c>
      <c r="L32" s="93">
        <v>1778000</v>
      </c>
      <c r="M32" s="94">
        <v>1777826</v>
      </c>
      <c r="N32" s="93">
        <v>498000</v>
      </c>
      <c r="O32" s="94">
        <v>499493</v>
      </c>
      <c r="P32" s="93">
        <f>$H32      +$J32      +$L32      +$N32</f>
        <v>5534000</v>
      </c>
      <c r="Q32" s="94">
        <f>$I32      +$K32      +$M32      +$O32</f>
        <v>5534000</v>
      </c>
      <c r="R32" s="48">
        <f>IF(($L32      =0),0,((($N32      -$L32      )/$L32      )*100))</f>
        <v>-71.991001124859395</v>
      </c>
      <c r="S32" s="49">
        <f>IF(($M32      =0),0,((($O32      -$M32      )/$M32      )*100))</f>
        <v>-71.904280846382036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5861000</v>
      </c>
      <c r="C33" s="95">
        <f>C32</f>
        <v>-327000</v>
      </c>
      <c r="D33" s="95"/>
      <c r="E33" s="95">
        <f>$B33      +$C33      +$D33</f>
        <v>5534000</v>
      </c>
      <c r="F33" s="96">
        <f t="shared" ref="F33:O33" si="17">F32</f>
        <v>5534000</v>
      </c>
      <c r="G33" s="97">
        <f t="shared" si="17"/>
        <v>5534000</v>
      </c>
      <c r="H33" s="96">
        <f t="shared" si="17"/>
        <v>1467000</v>
      </c>
      <c r="I33" s="97">
        <f t="shared" si="17"/>
        <v>1466000</v>
      </c>
      <c r="J33" s="96">
        <f t="shared" si="17"/>
        <v>1791000</v>
      </c>
      <c r="K33" s="97">
        <f t="shared" si="17"/>
        <v>1790681</v>
      </c>
      <c r="L33" s="96">
        <f t="shared" si="17"/>
        <v>1778000</v>
      </c>
      <c r="M33" s="97">
        <f t="shared" si="17"/>
        <v>1777826</v>
      </c>
      <c r="N33" s="96">
        <f t="shared" si="17"/>
        <v>498000</v>
      </c>
      <c r="O33" s="97">
        <f t="shared" si="17"/>
        <v>499493</v>
      </c>
      <c r="P33" s="96">
        <f>$H33      +$J33      +$L33      +$N33</f>
        <v>5534000</v>
      </c>
      <c r="Q33" s="97">
        <f>$I33      +$K33      +$M33      +$O33</f>
        <v>5534000</v>
      </c>
      <c r="R33" s="52">
        <f>IF(($L33      =0),0,((($N33      -$L33      )/$L33      )*100))</f>
        <v>-71.991001124859395</v>
      </c>
      <c r="S33" s="53">
        <f>IF(($M33      =0),0,((($O33      -$M33      )/$M33      )*100))</f>
        <v>-71.904280846382036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>
        <v>240312000</v>
      </c>
      <c r="C43" s="92">
        <v>-17765000</v>
      </c>
      <c r="D43" s="92"/>
      <c r="E43" s="92">
        <f t="shared" si="26"/>
        <v>222547000</v>
      </c>
      <c r="F43" s="93">
        <v>222547000</v>
      </c>
      <c r="G43" s="94">
        <v>222547000</v>
      </c>
      <c r="H43" s="93">
        <v>42703000</v>
      </c>
      <c r="I43" s="94">
        <v>55337097</v>
      </c>
      <c r="J43" s="93">
        <v>71056000</v>
      </c>
      <c r="K43" s="94">
        <v>79516577</v>
      </c>
      <c r="L43" s="93">
        <v>77508000</v>
      </c>
      <c r="M43" s="94">
        <v>60466194</v>
      </c>
      <c r="N43" s="93">
        <v>7265000</v>
      </c>
      <c r="O43" s="94">
        <v>27227131</v>
      </c>
      <c r="P43" s="93">
        <f t="shared" si="27"/>
        <v>198532000</v>
      </c>
      <c r="Q43" s="94">
        <f t="shared" si="28"/>
        <v>222546999</v>
      </c>
      <c r="R43" s="48">
        <f t="shared" si="29"/>
        <v>-90.626774010424725</v>
      </c>
      <c r="S43" s="49">
        <f t="shared" si="30"/>
        <v>-54.971316699708275</v>
      </c>
      <c r="T43" s="48">
        <f t="shared" si="31"/>
        <v>89.209021015785424</v>
      </c>
      <c r="U43" s="50">
        <f t="shared" si="32"/>
        <v>99.99999955065671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60000000</v>
      </c>
      <c r="C51" s="92"/>
      <c r="D51" s="92"/>
      <c r="E51" s="92">
        <f t="shared" si="26"/>
        <v>60000000</v>
      </c>
      <c r="F51" s="93">
        <v>60000000</v>
      </c>
      <c r="G51" s="94">
        <v>60000000</v>
      </c>
      <c r="H51" s="93">
        <v>2547000</v>
      </c>
      <c r="I51" s="94">
        <v>8694101</v>
      </c>
      <c r="J51" s="93">
        <v>32038000</v>
      </c>
      <c r="K51" s="94">
        <v>34121993</v>
      </c>
      <c r="L51" s="93">
        <v>8772000</v>
      </c>
      <c r="M51" s="94">
        <v>6140263</v>
      </c>
      <c r="N51" s="93">
        <v>9672000</v>
      </c>
      <c r="O51" s="94">
        <v>11043642</v>
      </c>
      <c r="P51" s="93">
        <f t="shared" si="27"/>
        <v>53029000</v>
      </c>
      <c r="Q51" s="94">
        <f t="shared" si="28"/>
        <v>59999999</v>
      </c>
      <c r="R51" s="48">
        <f t="shared" si="29"/>
        <v>10.259917920656635</v>
      </c>
      <c r="S51" s="49">
        <f t="shared" si="30"/>
        <v>79.856172284477069</v>
      </c>
      <c r="T51" s="48">
        <f t="shared" si="31"/>
        <v>88.381666666666675</v>
      </c>
      <c r="U51" s="50">
        <f t="shared" si="32"/>
        <v>99.999998333333323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300312000</v>
      </c>
      <c r="C53" s="95">
        <f>SUM(C42:C52)</f>
        <v>-17765000</v>
      </c>
      <c r="D53" s="95"/>
      <c r="E53" s="95">
        <f t="shared" si="26"/>
        <v>282547000</v>
      </c>
      <c r="F53" s="96">
        <f t="shared" ref="F53:O53" si="33">SUM(F42:F52)</f>
        <v>282547000</v>
      </c>
      <c r="G53" s="97">
        <f t="shared" si="33"/>
        <v>282547000</v>
      </c>
      <c r="H53" s="96">
        <f t="shared" si="33"/>
        <v>45250000</v>
      </c>
      <c r="I53" s="97">
        <f t="shared" si="33"/>
        <v>64031198</v>
      </c>
      <c r="J53" s="96">
        <f t="shared" si="33"/>
        <v>103094000</v>
      </c>
      <c r="K53" s="97">
        <f t="shared" si="33"/>
        <v>113638570</v>
      </c>
      <c r="L53" s="96">
        <f t="shared" si="33"/>
        <v>86280000</v>
      </c>
      <c r="M53" s="97">
        <f t="shared" si="33"/>
        <v>66606457</v>
      </c>
      <c r="N53" s="96">
        <f t="shared" si="33"/>
        <v>16937000</v>
      </c>
      <c r="O53" s="97">
        <f t="shared" si="33"/>
        <v>38270773</v>
      </c>
      <c r="P53" s="96">
        <f t="shared" si="27"/>
        <v>251561000</v>
      </c>
      <c r="Q53" s="97">
        <f t="shared" si="28"/>
        <v>282546998</v>
      </c>
      <c r="R53" s="52">
        <f t="shared" si="29"/>
        <v>-80.369726471951779</v>
      </c>
      <c r="S53" s="53">
        <f t="shared" si="30"/>
        <v>-42.541947547217532</v>
      </c>
      <c r="T53" s="52">
        <f>IF((+$E43+$E45+$E47+$E48+$E51) =0,0,(P53   /(+$E43+$E45+$E47+$E48+$E51) )*100)</f>
        <v>89.033328968277843</v>
      </c>
      <c r="U53" s="54">
        <f>IF((+$E43+$E45+$E47+$E48+$E51) =0,0,(Q53   /(+$E43+$E45+$E47+$E48+$E51) )*100)</f>
        <v>99.999999292153163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311208000</v>
      </c>
      <c r="C67" s="104">
        <f>SUM(C9:C14,C17:C23,C26:C29,C32,C35:C39,C42:C52,C55:C58,C61:C65)</f>
        <v>-17662000</v>
      </c>
      <c r="D67" s="104"/>
      <c r="E67" s="104">
        <f t="shared" si="35"/>
        <v>293546000</v>
      </c>
      <c r="F67" s="105">
        <f t="shared" ref="F67:O67" si="43">SUM(F9:F14,F17:F23,F26:F29,F32,F35:F39,F42:F52,F55:F58,F61:F65)</f>
        <v>293546000</v>
      </c>
      <c r="G67" s="106">
        <f t="shared" si="43"/>
        <v>292426000</v>
      </c>
      <c r="H67" s="105">
        <f t="shared" si="43"/>
        <v>47008000</v>
      </c>
      <c r="I67" s="106">
        <f t="shared" si="43"/>
        <v>66312766</v>
      </c>
      <c r="J67" s="105">
        <f t="shared" si="43"/>
        <v>106327000</v>
      </c>
      <c r="K67" s="106">
        <f t="shared" si="43"/>
        <v>116360623</v>
      </c>
      <c r="L67" s="105">
        <f t="shared" si="43"/>
        <v>88778000</v>
      </c>
      <c r="M67" s="106">
        <f t="shared" si="43"/>
        <v>69256801</v>
      </c>
      <c r="N67" s="105">
        <f t="shared" si="43"/>
        <v>19082000</v>
      </c>
      <c r="O67" s="106">
        <f t="shared" si="43"/>
        <v>40495809</v>
      </c>
      <c r="P67" s="105">
        <f t="shared" si="36"/>
        <v>261195000</v>
      </c>
      <c r="Q67" s="106">
        <f t="shared" si="37"/>
        <v>292425999</v>
      </c>
      <c r="R67" s="61">
        <f t="shared" si="38"/>
        <v>-78.505936155353808</v>
      </c>
      <c r="S67" s="62">
        <f t="shared" si="39"/>
        <v>-41.528039968233585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89.320033102391719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99.999999658033147</v>
      </c>
      <c r="V67" s="105">
        <f>SUM(V9:V14,V17:V23,V26:V29,V32,V35:V39,V42:V52,V55:V58,V61:V65)</f>
        <v>2050000</v>
      </c>
      <c r="W67" s="106">
        <f>SUM(W9:W14,W17:W23,W26:W29,W32,W35:W39,W42:W52,W55:W58,W61:W65)</f>
        <v>1504000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205480000</v>
      </c>
      <c r="C69" s="92">
        <v>-13743000</v>
      </c>
      <c r="D69" s="92"/>
      <c r="E69" s="92">
        <f>$B69      +$C69      +$D69</f>
        <v>191737000</v>
      </c>
      <c r="F69" s="93">
        <v>191737000</v>
      </c>
      <c r="G69" s="94">
        <v>191737000</v>
      </c>
      <c r="H69" s="93">
        <v>26207000</v>
      </c>
      <c r="I69" s="94">
        <v>35684793</v>
      </c>
      <c r="J69" s="93">
        <v>62213000</v>
      </c>
      <c r="K69" s="94">
        <v>70900108</v>
      </c>
      <c r="L69" s="93">
        <v>31738000</v>
      </c>
      <c r="M69" s="94">
        <v>24298763</v>
      </c>
      <c r="N69" s="93">
        <v>71578000</v>
      </c>
      <c r="O69" s="94">
        <v>59227273</v>
      </c>
      <c r="P69" s="93">
        <f>$H69      +$J69      +$L69      +$N69</f>
        <v>191736000</v>
      </c>
      <c r="Q69" s="94">
        <f>$I69      +$K69      +$M69      +$O69</f>
        <v>190110937</v>
      </c>
      <c r="R69" s="48">
        <f>IF(($L69      =0),0,((($N69      -$L69      )/$L69      )*100))</f>
        <v>125.5277585229063</v>
      </c>
      <c r="S69" s="49">
        <f>IF(($M69      =0),0,((($O69      -$M69      )/$M69      )*100))</f>
        <v>143.74604172237079</v>
      </c>
      <c r="T69" s="48">
        <f>IF(($E69      =0),0,(($P69      /$E69      )*100))</f>
        <v>99.999478452254905</v>
      </c>
      <c r="U69" s="50">
        <f>IF(($E69      =0),0,(($Q69      /$E69      )*100))</f>
        <v>99.151930508978452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205480000</v>
      </c>
      <c r="C71" s="101">
        <f>SUM(C69:C70)</f>
        <v>-13743000</v>
      </c>
      <c r="D71" s="101"/>
      <c r="E71" s="101">
        <f>$B71      +$C71      +$D71</f>
        <v>191737000</v>
      </c>
      <c r="F71" s="102">
        <f t="shared" ref="F71:O71" si="44">SUM(F69:F70)</f>
        <v>191737000</v>
      </c>
      <c r="G71" s="103">
        <f t="shared" si="44"/>
        <v>191737000</v>
      </c>
      <c r="H71" s="102">
        <f t="shared" si="44"/>
        <v>26207000</v>
      </c>
      <c r="I71" s="103">
        <f t="shared" si="44"/>
        <v>35684793</v>
      </c>
      <c r="J71" s="102">
        <f t="shared" si="44"/>
        <v>62213000</v>
      </c>
      <c r="K71" s="103">
        <f t="shared" si="44"/>
        <v>70900108</v>
      </c>
      <c r="L71" s="102">
        <f t="shared" si="44"/>
        <v>31738000</v>
      </c>
      <c r="M71" s="103">
        <f t="shared" si="44"/>
        <v>24298763</v>
      </c>
      <c r="N71" s="102">
        <f t="shared" si="44"/>
        <v>71578000</v>
      </c>
      <c r="O71" s="103">
        <f t="shared" si="44"/>
        <v>59227273</v>
      </c>
      <c r="P71" s="102">
        <f>$H71      +$J71      +$L71      +$N71</f>
        <v>191736000</v>
      </c>
      <c r="Q71" s="103">
        <f>$I71      +$K71      +$M71      +$O71</f>
        <v>190110937</v>
      </c>
      <c r="R71" s="57">
        <f>IF(($L71      =0),0,((($N71      -$L71      )/$L71      )*100))</f>
        <v>125.5277585229063</v>
      </c>
      <c r="S71" s="58">
        <f>IF(($M71      =0),0,((($O71      -$M71      )/$M71      )*100))</f>
        <v>143.74604172237079</v>
      </c>
      <c r="T71" s="57">
        <f>IF(($E69      =0),0,(($P69      /$E69      )*100))</f>
        <v>99.999478452254905</v>
      </c>
      <c r="U71" s="59">
        <f>IF($E69   =0,0,($Q69   /$E69 )*100)</f>
        <v>99.151930508978452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205480000</v>
      </c>
      <c r="C72" s="104">
        <f>SUM(C69:C70)</f>
        <v>-13743000</v>
      </c>
      <c r="D72" s="104"/>
      <c r="E72" s="104">
        <f>$B72      +$C72      +$D72</f>
        <v>191737000</v>
      </c>
      <c r="F72" s="105">
        <f t="shared" ref="F72:O72" si="45">SUM(F69:F70)</f>
        <v>191737000</v>
      </c>
      <c r="G72" s="106">
        <f t="shared" si="45"/>
        <v>191737000</v>
      </c>
      <c r="H72" s="105">
        <f t="shared" si="45"/>
        <v>26207000</v>
      </c>
      <c r="I72" s="106">
        <f t="shared" si="45"/>
        <v>35684793</v>
      </c>
      <c r="J72" s="105">
        <f t="shared" si="45"/>
        <v>62213000</v>
      </c>
      <c r="K72" s="106">
        <f t="shared" si="45"/>
        <v>70900108</v>
      </c>
      <c r="L72" s="105">
        <f t="shared" si="45"/>
        <v>31738000</v>
      </c>
      <c r="M72" s="106">
        <f t="shared" si="45"/>
        <v>24298763</v>
      </c>
      <c r="N72" s="105">
        <f t="shared" si="45"/>
        <v>71578000</v>
      </c>
      <c r="O72" s="106">
        <f t="shared" si="45"/>
        <v>59227273</v>
      </c>
      <c r="P72" s="105">
        <f>$H72      +$J72      +$L72      +$N72</f>
        <v>191736000</v>
      </c>
      <c r="Q72" s="106">
        <f>$I72      +$K72      +$M72      +$O72</f>
        <v>190110937</v>
      </c>
      <c r="R72" s="61">
        <f>IF(($L72      =0),0,((($N72      -$L72      )/$L72      )*100))</f>
        <v>125.5277585229063</v>
      </c>
      <c r="S72" s="62">
        <f>IF(($M72      =0),0,((($O72      -$M72      )/$M72      )*100))</f>
        <v>143.74604172237079</v>
      </c>
      <c r="T72" s="61">
        <f>IF(($E69      =0),0,(($P69      /$E69      )*100))</f>
        <v>99.999478452254905</v>
      </c>
      <c r="U72" s="65">
        <f>IF($E69   =0,0,($Q69   /$E69 )*100)</f>
        <v>99.151930508978452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516688000</v>
      </c>
      <c r="C73" s="104">
        <f>SUM(C9:C14,C17:C23,C26:C29,C32,C35:C39,C42:C52,C55:C58,C61:C65,C69:C70)</f>
        <v>-31405000</v>
      </c>
      <c r="D73" s="104"/>
      <c r="E73" s="104">
        <f>$B73      +$C73      +$D73</f>
        <v>485283000</v>
      </c>
      <c r="F73" s="105">
        <f t="shared" ref="F73:O73" si="46">SUM(F9:F14,F17:F23,F26:F29,F32,F35:F39,F42:F52,F55:F58,F61:F65,F69:F70)</f>
        <v>485283000</v>
      </c>
      <c r="G73" s="106">
        <f t="shared" si="46"/>
        <v>484163000</v>
      </c>
      <c r="H73" s="105">
        <f t="shared" si="46"/>
        <v>73215000</v>
      </c>
      <c r="I73" s="106">
        <f t="shared" si="46"/>
        <v>101997559</v>
      </c>
      <c r="J73" s="105">
        <f t="shared" si="46"/>
        <v>168540000</v>
      </c>
      <c r="K73" s="106">
        <f t="shared" si="46"/>
        <v>187260731</v>
      </c>
      <c r="L73" s="105">
        <f t="shared" si="46"/>
        <v>120516000</v>
      </c>
      <c r="M73" s="106">
        <f t="shared" si="46"/>
        <v>93555564</v>
      </c>
      <c r="N73" s="105">
        <f t="shared" si="46"/>
        <v>90660000</v>
      </c>
      <c r="O73" s="106">
        <f t="shared" si="46"/>
        <v>99723082</v>
      </c>
      <c r="P73" s="105">
        <f>$H73      +$J73      +$L73      +$N73</f>
        <v>452931000</v>
      </c>
      <c r="Q73" s="106">
        <f>$I73      +$K73      +$M73      +$O73</f>
        <v>482536936</v>
      </c>
      <c r="R73" s="61">
        <f>IF(($L73      =0),0,((($N73      -$L73      )/$L73      )*100))</f>
        <v>-24.773474061535396</v>
      </c>
      <c r="S73" s="62">
        <f>IF(($M73      =0),0,((($O73      -$M73      )/$M73      )*100))</f>
        <v>6.5923583123287024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93.549279891276285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99.664149470323011</v>
      </c>
      <c r="V73" s="105">
        <f>SUM(V9:V14,V17:V23,V26:V29,V32,V35:V39,V42:V52,V55:V58,V61:V65,V69:V70)</f>
        <v>2050000</v>
      </c>
      <c r="W73" s="106">
        <f>SUM(W9:W14,W17:W23,W26:W29,W32,W35:W39,W42:W52,W55:W58,W61:W65,W69:W70)</f>
        <v>1504000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oSAmIWxpXzKl6JP7f3L+5Qhrjh/cIHXTY/fpTJuPfcLnZGjvHHY+6PHokX1F1gWQd8CLpVFsGeuABASXwKwf4Q==" saltValue="yj3Eh7Xu42O0DDuM0Z5L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911000</v>
      </c>
      <c r="I10" s="94">
        <v>970737</v>
      </c>
      <c r="J10" s="93">
        <v>274000</v>
      </c>
      <c r="K10" s="94">
        <v>273443</v>
      </c>
      <c r="L10" s="93">
        <v>229000</v>
      </c>
      <c r="M10" s="94">
        <v>229102</v>
      </c>
      <c r="N10" s="93">
        <v>321000</v>
      </c>
      <c r="O10" s="94">
        <v>376719</v>
      </c>
      <c r="P10" s="93">
        <f t="shared" ref="P10:P15" si="1">$H10      +$J10      +$L10      +$N10</f>
        <v>1735000</v>
      </c>
      <c r="Q10" s="94">
        <f t="shared" ref="Q10:Q15" si="2">$I10      +$K10      +$M10      +$O10</f>
        <v>1850001</v>
      </c>
      <c r="R10" s="48">
        <f t="shared" ref="R10:R15" si="3">IF(($L10      =0),0,((($N10      -$L10      )/$L10      )*100))</f>
        <v>40.174672489082965</v>
      </c>
      <c r="S10" s="49">
        <f t="shared" ref="S10:S15" si="4">IF(($M10      =0),0,((($O10      -$M10      )/$M10      )*100))</f>
        <v>64.43287269425845</v>
      </c>
      <c r="T10" s="48">
        <f t="shared" ref="T10:T14" si="5">IF(($E10      =0),0,(($P10      /$E10      )*100))</f>
        <v>93.783783783783775</v>
      </c>
      <c r="U10" s="50">
        <f t="shared" ref="U10:U14" si="6">IF(($E10      =0),0,(($Q10      /$E10      )*100))</f>
        <v>100.00005405405406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911000</v>
      </c>
      <c r="I15" s="97">
        <f t="shared" si="7"/>
        <v>970737</v>
      </c>
      <c r="J15" s="96">
        <f t="shared" si="7"/>
        <v>274000</v>
      </c>
      <c r="K15" s="97">
        <f t="shared" si="7"/>
        <v>273443</v>
      </c>
      <c r="L15" s="96">
        <f t="shared" si="7"/>
        <v>229000</v>
      </c>
      <c r="M15" s="97">
        <f t="shared" si="7"/>
        <v>229102</v>
      </c>
      <c r="N15" s="96">
        <f t="shared" si="7"/>
        <v>321000</v>
      </c>
      <c r="O15" s="97">
        <f t="shared" si="7"/>
        <v>376719</v>
      </c>
      <c r="P15" s="96">
        <f t="shared" si="1"/>
        <v>1735000</v>
      </c>
      <c r="Q15" s="97">
        <f t="shared" si="2"/>
        <v>1850001</v>
      </c>
      <c r="R15" s="52">
        <f t="shared" si="3"/>
        <v>40.174672489082965</v>
      </c>
      <c r="S15" s="53">
        <f t="shared" si="4"/>
        <v>64.43287269425845</v>
      </c>
      <c r="T15" s="52">
        <f>IF((SUM($E9:$E13))=0,0,(P15/(SUM($E9:$E13))*100))</f>
        <v>93.783783783783775</v>
      </c>
      <c r="U15" s="54">
        <f>IF((SUM($E9:$E13))=0,0,(Q15/(SUM($E9:$E13))*100))</f>
        <v>100.00005405405406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15556000</v>
      </c>
      <c r="W21" s="94">
        <v>12792000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15556000</v>
      </c>
      <c r="W24" s="97">
        <f>SUM(W17:W23)</f>
        <v>12792000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2553000</v>
      </c>
      <c r="C32" s="92"/>
      <c r="D32" s="92"/>
      <c r="E32" s="92">
        <f>$B32      +$C32      +$D32</f>
        <v>2553000</v>
      </c>
      <c r="F32" s="93">
        <v>2553000</v>
      </c>
      <c r="G32" s="94">
        <v>2553000</v>
      </c>
      <c r="H32" s="93">
        <v>997000</v>
      </c>
      <c r="I32" s="94"/>
      <c r="J32" s="93">
        <v>791000</v>
      </c>
      <c r="K32" s="94"/>
      <c r="L32" s="93">
        <v>392000</v>
      </c>
      <c r="M32" s="94">
        <v>538685</v>
      </c>
      <c r="N32" s="93"/>
      <c r="O32" s="94">
        <v>-538685</v>
      </c>
      <c r="P32" s="93">
        <f>$H32      +$J32      +$L32      +$N32</f>
        <v>2180000</v>
      </c>
      <c r="Q32" s="94">
        <f>$I32      +$K32      +$M32      +$O32</f>
        <v>0</v>
      </c>
      <c r="R32" s="48">
        <f>IF(($L32      =0),0,((($N32      -$L32      )/$L32      )*100))</f>
        <v>-100</v>
      </c>
      <c r="S32" s="49">
        <f>IF(($M32      =0),0,((($O32      -$M32      )/$M32      )*100))</f>
        <v>-200</v>
      </c>
      <c r="T32" s="48">
        <f>IF(($E32      =0),0,(($P32      /$E32      )*100))</f>
        <v>85.389737563650598</v>
      </c>
      <c r="U32" s="50">
        <f>IF(($E32      =0),0,(($Q32      /$E32      )*100))</f>
        <v>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2553000</v>
      </c>
      <c r="C33" s="95">
        <f>C32</f>
        <v>0</v>
      </c>
      <c r="D33" s="95"/>
      <c r="E33" s="95">
        <f>$B33      +$C33      +$D33</f>
        <v>2553000</v>
      </c>
      <c r="F33" s="96">
        <f t="shared" ref="F33:O33" si="17">F32</f>
        <v>2553000</v>
      </c>
      <c r="G33" s="97">
        <f t="shared" si="17"/>
        <v>2553000</v>
      </c>
      <c r="H33" s="96">
        <f t="shared" si="17"/>
        <v>997000</v>
      </c>
      <c r="I33" s="97">
        <f t="shared" si="17"/>
        <v>0</v>
      </c>
      <c r="J33" s="96">
        <f t="shared" si="17"/>
        <v>791000</v>
      </c>
      <c r="K33" s="97">
        <f t="shared" si="17"/>
        <v>0</v>
      </c>
      <c r="L33" s="96">
        <f t="shared" si="17"/>
        <v>392000</v>
      </c>
      <c r="M33" s="97">
        <f t="shared" si="17"/>
        <v>538685</v>
      </c>
      <c r="N33" s="96">
        <f t="shared" si="17"/>
        <v>0</v>
      </c>
      <c r="O33" s="97">
        <f t="shared" si="17"/>
        <v>-538685</v>
      </c>
      <c r="P33" s="96">
        <f>$H33      +$J33      +$L33      +$N33</f>
        <v>2180000</v>
      </c>
      <c r="Q33" s="97">
        <f>$I33      +$K33      +$M33      +$O33</f>
        <v>0</v>
      </c>
      <c r="R33" s="52">
        <f>IF(($L33      =0),0,((($N33      -$L33      )/$L33      )*100))</f>
        <v>-100</v>
      </c>
      <c r="S33" s="53">
        <f>IF(($M33      =0),0,((($O33      -$M33      )/$M33      )*100))</f>
        <v>-200</v>
      </c>
      <c r="T33" s="52">
        <f>IF($E33   =0,0,($P33   /$E33   )*100)</f>
        <v>85.389737563650598</v>
      </c>
      <c r="U33" s="54">
        <f>IF($E33   =0,0,($Q33   /$E33   )*100)</f>
        <v>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7384000</v>
      </c>
      <c r="C35" s="92"/>
      <c r="D35" s="92"/>
      <c r="E35" s="92">
        <f t="shared" ref="E35:E40" si="18">$B35      +$C35      +$D35</f>
        <v>7384000</v>
      </c>
      <c r="F35" s="93">
        <v>7384000</v>
      </c>
      <c r="G35" s="94">
        <v>7384000</v>
      </c>
      <c r="H35" s="93"/>
      <c r="I35" s="94">
        <v>3548784</v>
      </c>
      <c r="J35" s="93">
        <v>2923000</v>
      </c>
      <c r="K35" s="94">
        <v>2528011</v>
      </c>
      <c r="L35" s="93">
        <v>1367000</v>
      </c>
      <c r="M35" s="94">
        <v>344339</v>
      </c>
      <c r="N35" s="93">
        <v>3094000</v>
      </c>
      <c r="O35" s="94">
        <v>-1060467</v>
      </c>
      <c r="P35" s="93">
        <f t="shared" ref="P35:P40" si="19">$H35      +$J35      +$L35      +$N35</f>
        <v>7384000</v>
      </c>
      <c r="Q35" s="94">
        <f t="shared" ref="Q35:Q40" si="20">$I35      +$K35      +$M35      +$O35</f>
        <v>5360667</v>
      </c>
      <c r="R35" s="48">
        <f t="shared" ref="R35:R40" si="21">IF(($L35      =0),0,((($N35      -$L35      )/$L35      )*100))</f>
        <v>126.33504023408926</v>
      </c>
      <c r="S35" s="49">
        <f t="shared" ref="S35:S40" si="22">IF(($M35      =0),0,((($O35      -$M35      )/$M35      )*100))</f>
        <v>-407.97179523667086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72.598415492957741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10669000</v>
      </c>
      <c r="C36" s="92">
        <v>-7067000</v>
      </c>
      <c r="D36" s="92"/>
      <c r="E36" s="92">
        <f t="shared" si="18"/>
        <v>3602000</v>
      </c>
      <c r="F36" s="93">
        <v>3602000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18053000</v>
      </c>
      <c r="C40" s="95">
        <f>SUM(C35:C39)</f>
        <v>-7067000</v>
      </c>
      <c r="D40" s="95"/>
      <c r="E40" s="95">
        <f t="shared" si="18"/>
        <v>10986000</v>
      </c>
      <c r="F40" s="96">
        <f t="shared" ref="F40:O40" si="25">SUM(F35:F39)</f>
        <v>10986000</v>
      </c>
      <c r="G40" s="97">
        <f t="shared" si="25"/>
        <v>7384000</v>
      </c>
      <c r="H40" s="96">
        <f t="shared" si="25"/>
        <v>0</v>
      </c>
      <c r="I40" s="97">
        <f t="shared" si="25"/>
        <v>3548784</v>
      </c>
      <c r="J40" s="96">
        <f t="shared" si="25"/>
        <v>2923000</v>
      </c>
      <c r="K40" s="97">
        <f t="shared" si="25"/>
        <v>2528011</v>
      </c>
      <c r="L40" s="96">
        <f t="shared" si="25"/>
        <v>1367000</v>
      </c>
      <c r="M40" s="97">
        <f t="shared" si="25"/>
        <v>344339</v>
      </c>
      <c r="N40" s="96">
        <f t="shared" si="25"/>
        <v>3094000</v>
      </c>
      <c r="O40" s="97">
        <f t="shared" si="25"/>
        <v>-1060467</v>
      </c>
      <c r="P40" s="96">
        <f t="shared" si="19"/>
        <v>7384000</v>
      </c>
      <c r="Q40" s="97">
        <f t="shared" si="20"/>
        <v>5360667</v>
      </c>
      <c r="R40" s="52">
        <f t="shared" si="21"/>
        <v>126.33504023408926</v>
      </c>
      <c r="S40" s="53">
        <f t="shared" si="22"/>
        <v>-407.97179523667086</v>
      </c>
      <c r="T40" s="52">
        <f>IF((+$E35+$E38) =0,0,(P40   /(+$E35+$E38) )*100)</f>
        <v>100</v>
      </c>
      <c r="U40" s="54">
        <f>IF((+$E35+$E38) =0,0,(Q40   /(+$E35+$E38) )*100)</f>
        <v>72.598415492957741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22456000</v>
      </c>
      <c r="C67" s="104">
        <f>SUM(C9:C14,C17:C23,C26:C29,C32,C35:C39,C42:C52,C55:C58,C61:C65)</f>
        <v>-7067000</v>
      </c>
      <c r="D67" s="104"/>
      <c r="E67" s="104">
        <f t="shared" si="35"/>
        <v>15389000</v>
      </c>
      <c r="F67" s="105">
        <f t="shared" ref="F67:O67" si="43">SUM(F9:F14,F17:F23,F26:F29,F32,F35:F39,F42:F52,F55:F58,F61:F65)</f>
        <v>15389000</v>
      </c>
      <c r="G67" s="106">
        <f t="shared" si="43"/>
        <v>11787000</v>
      </c>
      <c r="H67" s="105">
        <f t="shared" si="43"/>
        <v>1908000</v>
      </c>
      <c r="I67" s="106">
        <f t="shared" si="43"/>
        <v>4519521</v>
      </c>
      <c r="J67" s="105">
        <f t="shared" si="43"/>
        <v>3988000</v>
      </c>
      <c r="K67" s="106">
        <f t="shared" si="43"/>
        <v>2801454</v>
      </c>
      <c r="L67" s="105">
        <f t="shared" si="43"/>
        <v>1988000</v>
      </c>
      <c r="M67" s="106">
        <f t="shared" si="43"/>
        <v>1112126</v>
      </c>
      <c r="N67" s="105">
        <f t="shared" si="43"/>
        <v>3415000</v>
      </c>
      <c r="O67" s="106">
        <f t="shared" si="43"/>
        <v>-1222433</v>
      </c>
      <c r="P67" s="105">
        <f t="shared" si="36"/>
        <v>11299000</v>
      </c>
      <c r="Q67" s="106">
        <f t="shared" si="37"/>
        <v>7210668</v>
      </c>
      <c r="R67" s="61">
        <f t="shared" si="38"/>
        <v>71.780684104627767</v>
      </c>
      <c r="S67" s="62">
        <f t="shared" si="39"/>
        <v>-209.91857037781691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95.859845592602028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61.174751845253247</v>
      </c>
      <c r="V67" s="105">
        <f>SUM(V9:V14,V17:V23,V26:V29,V32,V35:V39,V42:V52,V55:V58,V61:V65)</f>
        <v>15556000</v>
      </c>
      <c r="W67" s="106">
        <f>SUM(W9:W14,W17:W23,W26:W29,W32,W35:W39,W42:W52,W55:W58,W61:W65)</f>
        <v>12792000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49717000</v>
      </c>
      <c r="C69" s="92">
        <v>-3325000</v>
      </c>
      <c r="D69" s="92"/>
      <c r="E69" s="92">
        <f>$B69      +$C69      +$D69</f>
        <v>46392000</v>
      </c>
      <c r="F69" s="93">
        <v>46392000</v>
      </c>
      <c r="G69" s="94">
        <v>46392000</v>
      </c>
      <c r="H69" s="93">
        <v>4510000</v>
      </c>
      <c r="I69" s="94">
        <v>4625822</v>
      </c>
      <c r="J69" s="93">
        <v>9834000</v>
      </c>
      <c r="K69" s="94">
        <v>12906745</v>
      </c>
      <c r="L69" s="93">
        <v>3203000</v>
      </c>
      <c r="M69" s="94">
        <v>9749303</v>
      </c>
      <c r="N69" s="93">
        <v>23472000</v>
      </c>
      <c r="O69" s="94">
        <v>8918775</v>
      </c>
      <c r="P69" s="93">
        <f>$H69      +$J69      +$L69      +$N69</f>
        <v>41019000</v>
      </c>
      <c r="Q69" s="94">
        <f>$I69      +$K69      +$M69      +$O69</f>
        <v>36200645</v>
      </c>
      <c r="R69" s="48">
        <f>IF(($L69      =0),0,((($N69      -$L69      )/$L69      )*100))</f>
        <v>632.81298782391502</v>
      </c>
      <c r="S69" s="49">
        <f>IF(($M69      =0),0,((($O69      -$M69      )/$M69      )*100))</f>
        <v>-8.5188448856292585</v>
      </c>
      <c r="T69" s="48">
        <f>IF(($E69      =0),0,(($P69      /$E69      )*100))</f>
        <v>88.418261769270572</v>
      </c>
      <c r="U69" s="50">
        <f>IF(($E69      =0),0,(($Q69      /$E69      )*100))</f>
        <v>78.032085273322977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49717000</v>
      </c>
      <c r="C71" s="101">
        <f>SUM(C69:C70)</f>
        <v>-3325000</v>
      </c>
      <c r="D71" s="101"/>
      <c r="E71" s="101">
        <f>$B71      +$C71      +$D71</f>
        <v>46392000</v>
      </c>
      <c r="F71" s="102">
        <f t="shared" ref="F71:O71" si="44">SUM(F69:F70)</f>
        <v>46392000</v>
      </c>
      <c r="G71" s="103">
        <f t="shared" si="44"/>
        <v>46392000</v>
      </c>
      <c r="H71" s="102">
        <f t="shared" si="44"/>
        <v>4510000</v>
      </c>
      <c r="I71" s="103">
        <f t="shared" si="44"/>
        <v>4625822</v>
      </c>
      <c r="J71" s="102">
        <f t="shared" si="44"/>
        <v>9834000</v>
      </c>
      <c r="K71" s="103">
        <f t="shared" si="44"/>
        <v>12906745</v>
      </c>
      <c r="L71" s="102">
        <f t="shared" si="44"/>
        <v>3203000</v>
      </c>
      <c r="M71" s="103">
        <f t="shared" si="44"/>
        <v>9749303</v>
      </c>
      <c r="N71" s="102">
        <f t="shared" si="44"/>
        <v>23472000</v>
      </c>
      <c r="O71" s="103">
        <f t="shared" si="44"/>
        <v>8918775</v>
      </c>
      <c r="P71" s="102">
        <f>$H71      +$J71      +$L71      +$N71</f>
        <v>41019000</v>
      </c>
      <c r="Q71" s="103">
        <f>$I71      +$K71      +$M71      +$O71</f>
        <v>36200645</v>
      </c>
      <c r="R71" s="57">
        <f>IF(($L71      =0),0,((($N71      -$L71      )/$L71      )*100))</f>
        <v>632.81298782391502</v>
      </c>
      <c r="S71" s="58">
        <f>IF(($M71      =0),0,((($O71      -$M71      )/$M71      )*100))</f>
        <v>-8.5188448856292585</v>
      </c>
      <c r="T71" s="57">
        <f>IF(($E69      =0),0,(($P69      /$E69      )*100))</f>
        <v>88.418261769270572</v>
      </c>
      <c r="U71" s="59">
        <f>IF($E69   =0,0,($Q69   /$E69 )*100)</f>
        <v>78.032085273322977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49717000</v>
      </c>
      <c r="C72" s="104">
        <f>SUM(C69:C70)</f>
        <v>-3325000</v>
      </c>
      <c r="D72" s="104"/>
      <c r="E72" s="104">
        <f>$B72      +$C72      +$D72</f>
        <v>46392000</v>
      </c>
      <c r="F72" s="105">
        <f t="shared" ref="F72:O72" si="45">SUM(F69:F70)</f>
        <v>46392000</v>
      </c>
      <c r="G72" s="106">
        <f t="shared" si="45"/>
        <v>46392000</v>
      </c>
      <c r="H72" s="105">
        <f t="shared" si="45"/>
        <v>4510000</v>
      </c>
      <c r="I72" s="106">
        <f t="shared" si="45"/>
        <v>4625822</v>
      </c>
      <c r="J72" s="105">
        <f t="shared" si="45"/>
        <v>9834000</v>
      </c>
      <c r="K72" s="106">
        <f t="shared" si="45"/>
        <v>12906745</v>
      </c>
      <c r="L72" s="105">
        <f t="shared" si="45"/>
        <v>3203000</v>
      </c>
      <c r="M72" s="106">
        <f t="shared" si="45"/>
        <v>9749303</v>
      </c>
      <c r="N72" s="105">
        <f t="shared" si="45"/>
        <v>23472000</v>
      </c>
      <c r="O72" s="106">
        <f t="shared" si="45"/>
        <v>8918775</v>
      </c>
      <c r="P72" s="105">
        <f>$H72      +$J72      +$L72      +$N72</f>
        <v>41019000</v>
      </c>
      <c r="Q72" s="106">
        <f>$I72      +$K72      +$M72      +$O72</f>
        <v>36200645</v>
      </c>
      <c r="R72" s="61">
        <f>IF(($L72      =0),0,((($N72      -$L72      )/$L72      )*100))</f>
        <v>632.81298782391502</v>
      </c>
      <c r="S72" s="62">
        <f>IF(($M72      =0),0,((($O72      -$M72      )/$M72      )*100))</f>
        <v>-8.5188448856292585</v>
      </c>
      <c r="T72" s="61">
        <f>IF(($E69      =0),0,(($P69      /$E69      )*100))</f>
        <v>88.418261769270572</v>
      </c>
      <c r="U72" s="65">
        <f>IF($E69   =0,0,($Q69   /$E69 )*100)</f>
        <v>78.032085273322977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72173000</v>
      </c>
      <c r="C73" s="104">
        <f>SUM(C9:C14,C17:C23,C26:C29,C32,C35:C39,C42:C52,C55:C58,C61:C65,C69:C70)</f>
        <v>-10392000</v>
      </c>
      <c r="D73" s="104"/>
      <c r="E73" s="104">
        <f>$B73      +$C73      +$D73</f>
        <v>61781000</v>
      </c>
      <c r="F73" s="105">
        <f t="shared" ref="F73:O73" si="46">SUM(F9:F14,F17:F23,F26:F29,F32,F35:F39,F42:F52,F55:F58,F61:F65,F69:F70)</f>
        <v>61781000</v>
      </c>
      <c r="G73" s="106">
        <f t="shared" si="46"/>
        <v>58179000</v>
      </c>
      <c r="H73" s="105">
        <f t="shared" si="46"/>
        <v>6418000</v>
      </c>
      <c r="I73" s="106">
        <f t="shared" si="46"/>
        <v>9145343</v>
      </c>
      <c r="J73" s="105">
        <f t="shared" si="46"/>
        <v>13822000</v>
      </c>
      <c r="K73" s="106">
        <f t="shared" si="46"/>
        <v>15708199</v>
      </c>
      <c r="L73" s="105">
        <f t="shared" si="46"/>
        <v>5191000</v>
      </c>
      <c r="M73" s="106">
        <f t="shared" si="46"/>
        <v>10861429</v>
      </c>
      <c r="N73" s="105">
        <f t="shared" si="46"/>
        <v>26887000</v>
      </c>
      <c r="O73" s="106">
        <f t="shared" si="46"/>
        <v>7696342</v>
      </c>
      <c r="P73" s="105">
        <f>$H73      +$J73      +$L73      +$N73</f>
        <v>52318000</v>
      </c>
      <c r="Q73" s="106">
        <f>$I73      +$K73      +$M73      +$O73</f>
        <v>43411313</v>
      </c>
      <c r="R73" s="61">
        <f>IF(($L73      =0),0,((($N73      -$L73      )/$L73      )*100))</f>
        <v>417.95415141591218</v>
      </c>
      <c r="S73" s="62">
        <f>IF(($M73      =0),0,((($O73      -$M73      )/$M73      )*100))</f>
        <v>-29.140613081391042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89.925918286667013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74.616808470410291</v>
      </c>
      <c r="V73" s="105">
        <f>SUM(V9:V14,V17:V23,V26:V29,V32,V35:V39,V42:V52,V55:V58,V61:V65,V69:V70)</f>
        <v>15556000</v>
      </c>
      <c r="W73" s="106">
        <f>SUM(W9:W14,W17:W23,W26:W29,W32,W35:W39,W42:W52,W55:W58,W61:W65,W69:W70)</f>
        <v>12792000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izSc7holmOq4uip1DFSl2CMLn4DAfLg/okLDKcQQTLvwIp9vDS8/7udy1btcbqrFXZk+VSDqfuMlxqbTudi+rA==" saltValue="32P2CnUoSpbLIK+NGkOcN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244000</v>
      </c>
      <c r="I10" s="94">
        <v>290129</v>
      </c>
      <c r="J10" s="93">
        <v>159000</v>
      </c>
      <c r="K10" s="94">
        <v>158805</v>
      </c>
      <c r="L10" s="93">
        <v>215000</v>
      </c>
      <c r="M10" s="94">
        <v>212744</v>
      </c>
      <c r="N10" s="93">
        <v>282000</v>
      </c>
      <c r="O10" s="94">
        <v>732792</v>
      </c>
      <c r="P10" s="93">
        <f t="shared" ref="P10:P15" si="1">$H10      +$J10      +$L10      +$N10</f>
        <v>900000</v>
      </c>
      <c r="Q10" s="94">
        <f t="shared" ref="Q10:Q15" si="2">$I10      +$K10      +$M10      +$O10</f>
        <v>1394470</v>
      </c>
      <c r="R10" s="48">
        <f t="shared" ref="R10:R15" si="3">IF(($L10      =0),0,((($N10      -$L10      )/$L10      )*100))</f>
        <v>31.162790697674421</v>
      </c>
      <c r="S10" s="49">
        <f t="shared" ref="S10:S15" si="4">IF(($M10      =0),0,((($O10      -$M10      )/$M10      )*100))</f>
        <v>244.4477870116196</v>
      </c>
      <c r="T10" s="48">
        <f t="shared" ref="T10:T14" si="5">IF(($E10      =0),0,(($P10      /$E10      )*100))</f>
        <v>51.428571428571423</v>
      </c>
      <c r="U10" s="50">
        <f t="shared" ref="U10:U14" si="6">IF(($E10      =0),0,(($Q10      /$E10      )*100))</f>
        <v>79.683999999999997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13267000</v>
      </c>
      <c r="C13" s="92">
        <v>-13267000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>
        <v>65702000</v>
      </c>
      <c r="C14" s="92">
        <v>32694000</v>
      </c>
      <c r="D14" s="92"/>
      <c r="E14" s="92">
        <f t="shared" si="0"/>
        <v>98396000</v>
      </c>
      <c r="F14" s="93">
        <v>98396000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80719000</v>
      </c>
      <c r="C15" s="95">
        <f>SUM(C9:C14)</f>
        <v>19427000</v>
      </c>
      <c r="D15" s="95"/>
      <c r="E15" s="95">
        <f t="shared" si="0"/>
        <v>100146000</v>
      </c>
      <c r="F15" s="96">
        <f t="shared" ref="F15:O15" si="7">SUM(F9:F14)</f>
        <v>100146000</v>
      </c>
      <c r="G15" s="97">
        <f t="shared" si="7"/>
        <v>1750000</v>
      </c>
      <c r="H15" s="96">
        <f t="shared" si="7"/>
        <v>244000</v>
      </c>
      <c r="I15" s="97">
        <f t="shared" si="7"/>
        <v>290129</v>
      </c>
      <c r="J15" s="96">
        <f t="shared" si="7"/>
        <v>159000</v>
      </c>
      <c r="K15" s="97">
        <f t="shared" si="7"/>
        <v>158805</v>
      </c>
      <c r="L15" s="96">
        <f t="shared" si="7"/>
        <v>215000</v>
      </c>
      <c r="M15" s="97">
        <f t="shared" si="7"/>
        <v>212744</v>
      </c>
      <c r="N15" s="96">
        <f t="shared" si="7"/>
        <v>282000</v>
      </c>
      <c r="O15" s="97">
        <f t="shared" si="7"/>
        <v>732792</v>
      </c>
      <c r="P15" s="96">
        <f t="shared" si="1"/>
        <v>900000</v>
      </c>
      <c r="Q15" s="97">
        <f t="shared" si="2"/>
        <v>1394470</v>
      </c>
      <c r="R15" s="52">
        <f t="shared" si="3"/>
        <v>31.162790697674421</v>
      </c>
      <c r="S15" s="53">
        <f t="shared" si="4"/>
        <v>244.4477870116196</v>
      </c>
      <c r="T15" s="52">
        <f>IF((SUM($E9:$E13))=0,0,(P15/(SUM($E9:$E13))*100))</f>
        <v>51.428571428571423</v>
      </c>
      <c r="U15" s="54">
        <f>IF((SUM($E9:$E13))=0,0,(Q15/(SUM($E9:$E13))*100))</f>
        <v>79.683999999999997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26823000</v>
      </c>
      <c r="W20" s="94">
        <v>14024000</v>
      </c>
    </row>
    <row r="21" spans="1:23" ht="12.95" customHeight="1" x14ac:dyDescent="0.2">
      <c r="A21" s="47" t="s">
        <v>48</v>
      </c>
      <c r="B21" s="92">
        <v>22027000</v>
      </c>
      <c r="C21" s="92"/>
      <c r="D21" s="92"/>
      <c r="E21" s="92">
        <f t="shared" si="8"/>
        <v>22027000</v>
      </c>
      <c r="F21" s="93">
        <v>22027000</v>
      </c>
      <c r="G21" s="94">
        <v>22027000</v>
      </c>
      <c r="H21" s="93"/>
      <c r="I21" s="94">
        <v>18658857</v>
      </c>
      <c r="J21" s="93">
        <v>6387000</v>
      </c>
      <c r="K21" s="94">
        <v>154105196</v>
      </c>
      <c r="L21" s="93"/>
      <c r="M21" s="94">
        <v>-152834577</v>
      </c>
      <c r="N21" s="93"/>
      <c r="O21" s="94">
        <v>4505937</v>
      </c>
      <c r="P21" s="93">
        <f t="shared" si="9"/>
        <v>6387000</v>
      </c>
      <c r="Q21" s="94">
        <f t="shared" si="10"/>
        <v>24435413</v>
      </c>
      <c r="R21" s="48">
        <f t="shared" si="11"/>
        <v>0</v>
      </c>
      <c r="S21" s="49">
        <f t="shared" si="12"/>
        <v>-102.94824449312934</v>
      </c>
      <c r="T21" s="48">
        <f t="shared" si="13"/>
        <v>28.996231897217051</v>
      </c>
      <c r="U21" s="50">
        <f t="shared" si="14"/>
        <v>110.93391292504653</v>
      </c>
      <c r="V21" s="93">
        <v>899720000</v>
      </c>
      <c r="W21" s="94">
        <v>396599000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22027000</v>
      </c>
      <c r="C24" s="95">
        <f>SUM(C17:C23)</f>
        <v>0</v>
      </c>
      <c r="D24" s="95"/>
      <c r="E24" s="95">
        <f t="shared" si="8"/>
        <v>22027000</v>
      </c>
      <c r="F24" s="96">
        <f t="shared" ref="F24:O24" si="15">SUM(F17:F23)</f>
        <v>22027000</v>
      </c>
      <c r="G24" s="97">
        <f t="shared" si="15"/>
        <v>22027000</v>
      </c>
      <c r="H24" s="96">
        <f t="shared" si="15"/>
        <v>0</v>
      </c>
      <c r="I24" s="97">
        <f t="shared" si="15"/>
        <v>18658857</v>
      </c>
      <c r="J24" s="96">
        <f t="shared" si="15"/>
        <v>6387000</v>
      </c>
      <c r="K24" s="97">
        <f t="shared" si="15"/>
        <v>154105196</v>
      </c>
      <c r="L24" s="96">
        <f t="shared" si="15"/>
        <v>0</v>
      </c>
      <c r="M24" s="97">
        <f t="shared" si="15"/>
        <v>-152834577</v>
      </c>
      <c r="N24" s="96">
        <f t="shared" si="15"/>
        <v>0</v>
      </c>
      <c r="O24" s="97">
        <f t="shared" si="15"/>
        <v>4505937</v>
      </c>
      <c r="P24" s="96">
        <f t="shared" si="9"/>
        <v>6387000</v>
      </c>
      <c r="Q24" s="97">
        <f t="shared" si="10"/>
        <v>24435413</v>
      </c>
      <c r="R24" s="52">
        <f t="shared" si="11"/>
        <v>0</v>
      </c>
      <c r="S24" s="53">
        <f t="shared" si="12"/>
        <v>-102.94824449312934</v>
      </c>
      <c r="T24" s="52">
        <f>IF(($E24-$E19-$E23)   =0,0,($P24   /($E24-$E19-$E23)   )*100)</f>
        <v>28.996231897217051</v>
      </c>
      <c r="U24" s="54">
        <f>IF(($E24-$E19-$E23)   =0,0,($Q24   /($E24-$E19-$E23)   )*100)</f>
        <v>110.93391292504653</v>
      </c>
      <c r="V24" s="96">
        <f>SUM(V17:V23)</f>
        <v>926543000</v>
      </c>
      <c r="W24" s="97">
        <f>SUM(W17:W23)</f>
        <v>410623000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1624000</v>
      </c>
      <c r="C32" s="92"/>
      <c r="D32" s="92"/>
      <c r="E32" s="92">
        <f>$B32      +$C32      +$D32</f>
        <v>1624000</v>
      </c>
      <c r="F32" s="93">
        <v>1624000</v>
      </c>
      <c r="G32" s="94">
        <v>1624000</v>
      </c>
      <c r="H32" s="93">
        <v>893000</v>
      </c>
      <c r="I32" s="94">
        <v>629198</v>
      </c>
      <c r="J32" s="93">
        <v>243000</v>
      </c>
      <c r="K32" s="94">
        <v>351803</v>
      </c>
      <c r="L32" s="93">
        <v>223000</v>
      </c>
      <c r="M32" s="94">
        <v>642994</v>
      </c>
      <c r="N32" s="93"/>
      <c r="O32" s="94">
        <v>5</v>
      </c>
      <c r="P32" s="93">
        <f>$H32      +$J32      +$L32      +$N32</f>
        <v>1359000</v>
      </c>
      <c r="Q32" s="94">
        <f>$I32      +$K32      +$M32      +$O32</f>
        <v>1624000</v>
      </c>
      <c r="R32" s="48">
        <f>IF(($L32      =0),0,((($N32      -$L32      )/$L32      )*100))</f>
        <v>-100</v>
      </c>
      <c r="S32" s="49">
        <f>IF(($M32      =0),0,((($O32      -$M32      )/$M32      )*100))</f>
        <v>-99.999222387767233</v>
      </c>
      <c r="T32" s="48">
        <f>IF(($E32      =0),0,(($P32      /$E32      )*100))</f>
        <v>83.682266009852214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1624000</v>
      </c>
      <c r="C33" s="95">
        <f>C32</f>
        <v>0</v>
      </c>
      <c r="D33" s="95"/>
      <c r="E33" s="95">
        <f>$B33      +$C33      +$D33</f>
        <v>1624000</v>
      </c>
      <c r="F33" s="96">
        <f t="shared" ref="F33:O33" si="17">F32</f>
        <v>1624000</v>
      </c>
      <c r="G33" s="97">
        <f t="shared" si="17"/>
        <v>1624000</v>
      </c>
      <c r="H33" s="96">
        <f t="shared" si="17"/>
        <v>893000</v>
      </c>
      <c r="I33" s="97">
        <f t="shared" si="17"/>
        <v>629198</v>
      </c>
      <c r="J33" s="96">
        <f t="shared" si="17"/>
        <v>243000</v>
      </c>
      <c r="K33" s="97">
        <f t="shared" si="17"/>
        <v>351803</v>
      </c>
      <c r="L33" s="96">
        <f t="shared" si="17"/>
        <v>223000</v>
      </c>
      <c r="M33" s="97">
        <f t="shared" si="17"/>
        <v>642994</v>
      </c>
      <c r="N33" s="96">
        <f t="shared" si="17"/>
        <v>0</v>
      </c>
      <c r="O33" s="97">
        <f t="shared" si="17"/>
        <v>5</v>
      </c>
      <c r="P33" s="96">
        <f>$H33      +$J33      +$L33      +$N33</f>
        <v>1359000</v>
      </c>
      <c r="Q33" s="97">
        <f>$I33      +$K33      +$M33      +$O33</f>
        <v>1624000</v>
      </c>
      <c r="R33" s="52">
        <f>IF(($L33      =0),0,((($N33      -$L33      )/$L33      )*100))</f>
        <v>-100</v>
      </c>
      <c r="S33" s="53">
        <f>IF(($M33      =0),0,((($O33      -$M33      )/$M33      )*100))</f>
        <v>-99.999222387767233</v>
      </c>
      <c r="T33" s="52">
        <f>IF($E33   =0,0,($P33   /$E33   )*100)</f>
        <v>83.682266009852214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10800000</v>
      </c>
      <c r="C35" s="92"/>
      <c r="D35" s="92"/>
      <c r="E35" s="92">
        <f t="shared" ref="E35:E40" si="18">$B35      +$C35      +$D35</f>
        <v>10800000</v>
      </c>
      <c r="F35" s="93">
        <v>10800000</v>
      </c>
      <c r="G35" s="94">
        <v>10800000</v>
      </c>
      <c r="H35" s="93"/>
      <c r="I35" s="94">
        <v>918745</v>
      </c>
      <c r="J35" s="93">
        <v>6084000</v>
      </c>
      <c r="K35" s="94">
        <v>5961644</v>
      </c>
      <c r="L35" s="93">
        <v>1314000</v>
      </c>
      <c r="M35" s="94">
        <v>155845</v>
      </c>
      <c r="N35" s="93"/>
      <c r="O35" s="94">
        <v>1500000</v>
      </c>
      <c r="P35" s="93">
        <f t="shared" ref="P35:P40" si="19">$H35      +$J35      +$L35      +$N35</f>
        <v>7398000</v>
      </c>
      <c r="Q35" s="94">
        <f t="shared" ref="Q35:Q40" si="20">$I35      +$K35      +$M35      +$O35</f>
        <v>8536234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862.49478648657316</v>
      </c>
      <c r="T35" s="48">
        <f t="shared" ref="T35:T39" si="23">IF(($E35      =0),0,(($P35      /$E35      )*100))</f>
        <v>68.5</v>
      </c>
      <c r="U35" s="50">
        <f t="shared" ref="U35:U39" si="24">IF(($E35      =0),0,(($Q35      /$E35      )*100))</f>
        <v>79.039203703703706</v>
      </c>
      <c r="V35" s="93">
        <v>1146000</v>
      </c>
      <c r="W35" s="94">
        <v>1146000</v>
      </c>
    </row>
    <row r="36" spans="1:23" ht="12.95" customHeight="1" x14ac:dyDescent="0.2">
      <c r="A36" s="47" t="s">
        <v>60</v>
      </c>
      <c r="B36" s="92">
        <v>1429000</v>
      </c>
      <c r="C36" s="92">
        <v>-1114000</v>
      </c>
      <c r="D36" s="92"/>
      <c r="E36" s="92">
        <f t="shared" si="18"/>
        <v>315000</v>
      </c>
      <c r="F36" s="93">
        <v>315000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5000000</v>
      </c>
      <c r="C38" s="92">
        <v>2000000</v>
      </c>
      <c r="D38" s="92"/>
      <c r="E38" s="92">
        <f t="shared" si="18"/>
        <v>7000000</v>
      </c>
      <c r="F38" s="93">
        <v>7000000</v>
      </c>
      <c r="G38" s="94">
        <v>7000000</v>
      </c>
      <c r="H38" s="93">
        <v>2662000</v>
      </c>
      <c r="I38" s="94">
        <v>700000</v>
      </c>
      <c r="J38" s="93">
        <v>2212000</v>
      </c>
      <c r="K38" s="94">
        <v>4299645</v>
      </c>
      <c r="L38" s="93">
        <v>68000</v>
      </c>
      <c r="M38" s="94"/>
      <c r="N38" s="93">
        <v>1999000</v>
      </c>
      <c r="O38" s="94">
        <v>1999303</v>
      </c>
      <c r="P38" s="93">
        <f t="shared" si="19"/>
        <v>6941000</v>
      </c>
      <c r="Q38" s="94">
        <f t="shared" si="20"/>
        <v>6998948</v>
      </c>
      <c r="R38" s="48">
        <f t="shared" si="21"/>
        <v>2839.7058823529414</v>
      </c>
      <c r="S38" s="49">
        <f t="shared" si="22"/>
        <v>0</v>
      </c>
      <c r="T38" s="48">
        <f t="shared" si="23"/>
        <v>99.157142857142858</v>
      </c>
      <c r="U38" s="50">
        <f t="shared" si="24"/>
        <v>99.984971428571427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17229000</v>
      </c>
      <c r="C40" s="95">
        <f>SUM(C35:C39)</f>
        <v>886000</v>
      </c>
      <c r="D40" s="95"/>
      <c r="E40" s="95">
        <f t="shared" si="18"/>
        <v>18115000</v>
      </c>
      <c r="F40" s="96">
        <f t="shared" ref="F40:O40" si="25">SUM(F35:F39)</f>
        <v>18115000</v>
      </c>
      <c r="G40" s="97">
        <f t="shared" si="25"/>
        <v>17800000</v>
      </c>
      <c r="H40" s="96">
        <f t="shared" si="25"/>
        <v>2662000</v>
      </c>
      <c r="I40" s="97">
        <f t="shared" si="25"/>
        <v>1618745</v>
      </c>
      <c r="J40" s="96">
        <f t="shared" si="25"/>
        <v>8296000</v>
      </c>
      <c r="K40" s="97">
        <f t="shared" si="25"/>
        <v>10261289</v>
      </c>
      <c r="L40" s="96">
        <f t="shared" si="25"/>
        <v>1382000</v>
      </c>
      <c r="M40" s="97">
        <f t="shared" si="25"/>
        <v>155845</v>
      </c>
      <c r="N40" s="96">
        <f t="shared" si="25"/>
        <v>1999000</v>
      </c>
      <c r="O40" s="97">
        <f t="shared" si="25"/>
        <v>3499303</v>
      </c>
      <c r="P40" s="96">
        <f t="shared" si="19"/>
        <v>14339000</v>
      </c>
      <c r="Q40" s="97">
        <f t="shared" si="20"/>
        <v>15535182</v>
      </c>
      <c r="R40" s="52">
        <f t="shared" si="21"/>
        <v>44.645441389290887</v>
      </c>
      <c r="S40" s="53">
        <f t="shared" si="22"/>
        <v>2145.37392922455</v>
      </c>
      <c r="T40" s="52">
        <f>IF((+$E35+$E38) =0,0,(P40   /(+$E35+$E38) )*100)</f>
        <v>80.556179775280896</v>
      </c>
      <c r="U40" s="54">
        <f>IF((+$E35+$E38) =0,0,(Q40   /(+$E35+$E38) )*100)</f>
        <v>87.276303370786508</v>
      </c>
      <c r="V40" s="96">
        <f>SUM(V35:V39)</f>
        <v>1146000</v>
      </c>
      <c r="W40" s="97">
        <f>SUM(W35:W39)</f>
        <v>1146000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121599000</v>
      </c>
      <c r="C67" s="104">
        <f>SUM(C9:C14,C17:C23,C26:C29,C32,C35:C39,C42:C52,C55:C58,C61:C65)</f>
        <v>20313000</v>
      </c>
      <c r="D67" s="104"/>
      <c r="E67" s="104">
        <f t="shared" si="35"/>
        <v>141912000</v>
      </c>
      <c r="F67" s="105">
        <f t="shared" ref="F67:O67" si="43">SUM(F9:F14,F17:F23,F26:F29,F32,F35:F39,F42:F52,F55:F58,F61:F65)</f>
        <v>141912000</v>
      </c>
      <c r="G67" s="106">
        <f t="shared" si="43"/>
        <v>43201000</v>
      </c>
      <c r="H67" s="105">
        <f t="shared" si="43"/>
        <v>3799000</v>
      </c>
      <c r="I67" s="106">
        <f t="shared" si="43"/>
        <v>21196929</v>
      </c>
      <c r="J67" s="105">
        <f t="shared" si="43"/>
        <v>15085000</v>
      </c>
      <c r="K67" s="106">
        <f t="shared" si="43"/>
        <v>164877093</v>
      </c>
      <c r="L67" s="105">
        <f t="shared" si="43"/>
        <v>1820000</v>
      </c>
      <c r="M67" s="106">
        <f t="shared" si="43"/>
        <v>-151822994</v>
      </c>
      <c r="N67" s="105">
        <f t="shared" si="43"/>
        <v>2281000</v>
      </c>
      <c r="O67" s="106">
        <f t="shared" si="43"/>
        <v>8738037</v>
      </c>
      <c r="P67" s="105">
        <f t="shared" si="36"/>
        <v>22985000</v>
      </c>
      <c r="Q67" s="106">
        <f t="shared" si="37"/>
        <v>42989065</v>
      </c>
      <c r="R67" s="61">
        <f t="shared" si="38"/>
        <v>25.329670329670328</v>
      </c>
      <c r="S67" s="62">
        <f t="shared" si="39"/>
        <v>-105.7554108042422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53.204786926228564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99.50942107821578</v>
      </c>
      <c r="V67" s="105">
        <f>SUM(V9:V14,V17:V23,V26:V29,V32,V35:V39,V42:V52,V55:V58,V61:V65)</f>
        <v>927689000</v>
      </c>
      <c r="W67" s="106">
        <f>SUM(W9:W14,W17:W23,W26:W29,W32,W35:W39,W42:W52,W55:W58,W61:W65)</f>
        <v>411769000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61442000</v>
      </c>
      <c r="C69" s="92">
        <v>-20802000</v>
      </c>
      <c r="D69" s="92"/>
      <c r="E69" s="92">
        <f>$B69      +$C69      +$D69</f>
        <v>40640000</v>
      </c>
      <c r="F69" s="93">
        <v>40640000</v>
      </c>
      <c r="G69" s="94">
        <v>40640000</v>
      </c>
      <c r="H69" s="93">
        <v>5300000</v>
      </c>
      <c r="I69" s="94">
        <v>5503985</v>
      </c>
      <c r="J69" s="93">
        <v>2584000</v>
      </c>
      <c r="K69" s="94">
        <v>21749661</v>
      </c>
      <c r="L69" s="93">
        <v>338000</v>
      </c>
      <c r="M69" s="94">
        <v>3306967</v>
      </c>
      <c r="N69" s="93">
        <v>32418000</v>
      </c>
      <c r="O69" s="94">
        <v>10063086</v>
      </c>
      <c r="P69" s="93">
        <f>$H69      +$J69      +$L69      +$N69</f>
        <v>40640000</v>
      </c>
      <c r="Q69" s="94">
        <f>$I69      +$K69      +$M69      +$O69</f>
        <v>40623699</v>
      </c>
      <c r="R69" s="48">
        <f>IF(($L69      =0),0,((($N69      -$L69      )/$L69      )*100))</f>
        <v>9491.124260355029</v>
      </c>
      <c r="S69" s="49">
        <f>IF(($M69      =0),0,((($O69      -$M69      )/$M69      )*100))</f>
        <v>204.29955908238577</v>
      </c>
      <c r="T69" s="48">
        <f>IF(($E69      =0),0,(($P69      /$E69      )*100))</f>
        <v>100</v>
      </c>
      <c r="U69" s="50">
        <f>IF(($E69      =0),0,(($Q69      /$E69      )*100))</f>
        <v>99.959889271653552</v>
      </c>
      <c r="V69" s="93">
        <v>149000</v>
      </c>
      <c r="W69" s="94">
        <v>149000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61442000</v>
      </c>
      <c r="C71" s="101">
        <f>SUM(C69:C70)</f>
        <v>-20802000</v>
      </c>
      <c r="D71" s="101"/>
      <c r="E71" s="101">
        <f>$B71      +$C71      +$D71</f>
        <v>40640000</v>
      </c>
      <c r="F71" s="102">
        <f t="shared" ref="F71:O71" si="44">SUM(F69:F70)</f>
        <v>40640000</v>
      </c>
      <c r="G71" s="103">
        <f t="shared" si="44"/>
        <v>40640000</v>
      </c>
      <c r="H71" s="102">
        <f t="shared" si="44"/>
        <v>5300000</v>
      </c>
      <c r="I71" s="103">
        <f t="shared" si="44"/>
        <v>5503985</v>
      </c>
      <c r="J71" s="102">
        <f t="shared" si="44"/>
        <v>2584000</v>
      </c>
      <c r="K71" s="103">
        <f t="shared" si="44"/>
        <v>21749661</v>
      </c>
      <c r="L71" s="102">
        <f t="shared" si="44"/>
        <v>338000</v>
      </c>
      <c r="M71" s="103">
        <f t="shared" si="44"/>
        <v>3306967</v>
      </c>
      <c r="N71" s="102">
        <f t="shared" si="44"/>
        <v>32418000</v>
      </c>
      <c r="O71" s="103">
        <f t="shared" si="44"/>
        <v>10063086</v>
      </c>
      <c r="P71" s="102">
        <f>$H71      +$J71      +$L71      +$N71</f>
        <v>40640000</v>
      </c>
      <c r="Q71" s="103">
        <f>$I71      +$K71      +$M71      +$O71</f>
        <v>40623699</v>
      </c>
      <c r="R71" s="57">
        <f>IF(($L71      =0),0,((($N71      -$L71      )/$L71      )*100))</f>
        <v>9491.124260355029</v>
      </c>
      <c r="S71" s="58">
        <f>IF(($M71      =0),0,((($O71      -$M71      )/$M71      )*100))</f>
        <v>204.29955908238577</v>
      </c>
      <c r="T71" s="57">
        <f>IF(($E69      =0),0,(($P69      /$E69      )*100))</f>
        <v>100</v>
      </c>
      <c r="U71" s="59">
        <f>IF($E69   =0,0,($Q69   /$E69 )*100)</f>
        <v>99.959889271653552</v>
      </c>
      <c r="V71" s="102">
        <f>SUM(V69:V70)</f>
        <v>149000</v>
      </c>
      <c r="W71" s="103">
        <f>SUM(W69:W70)</f>
        <v>149000</v>
      </c>
    </row>
    <row r="72" spans="1:23" ht="12.95" customHeight="1" x14ac:dyDescent="0.2">
      <c r="A72" s="60" t="s">
        <v>87</v>
      </c>
      <c r="B72" s="104">
        <f>SUM(B69:B70)</f>
        <v>61442000</v>
      </c>
      <c r="C72" s="104">
        <f>SUM(C69:C70)</f>
        <v>-20802000</v>
      </c>
      <c r="D72" s="104"/>
      <c r="E72" s="104">
        <f>$B72      +$C72      +$D72</f>
        <v>40640000</v>
      </c>
      <c r="F72" s="105">
        <f t="shared" ref="F72:O72" si="45">SUM(F69:F70)</f>
        <v>40640000</v>
      </c>
      <c r="G72" s="106">
        <f t="shared" si="45"/>
        <v>40640000</v>
      </c>
      <c r="H72" s="105">
        <f t="shared" si="45"/>
        <v>5300000</v>
      </c>
      <c r="I72" s="106">
        <f t="shared" si="45"/>
        <v>5503985</v>
      </c>
      <c r="J72" s="105">
        <f t="shared" si="45"/>
        <v>2584000</v>
      </c>
      <c r="K72" s="106">
        <f t="shared" si="45"/>
        <v>21749661</v>
      </c>
      <c r="L72" s="105">
        <f t="shared" si="45"/>
        <v>338000</v>
      </c>
      <c r="M72" s="106">
        <f t="shared" si="45"/>
        <v>3306967</v>
      </c>
      <c r="N72" s="105">
        <f t="shared" si="45"/>
        <v>32418000</v>
      </c>
      <c r="O72" s="106">
        <f t="shared" si="45"/>
        <v>10063086</v>
      </c>
      <c r="P72" s="105">
        <f>$H72      +$J72      +$L72      +$N72</f>
        <v>40640000</v>
      </c>
      <c r="Q72" s="106">
        <f>$I72      +$K72      +$M72      +$O72</f>
        <v>40623699</v>
      </c>
      <c r="R72" s="61">
        <f>IF(($L72      =0),0,((($N72      -$L72      )/$L72      )*100))</f>
        <v>9491.124260355029</v>
      </c>
      <c r="S72" s="62">
        <f>IF(($M72      =0),0,((($O72      -$M72      )/$M72      )*100))</f>
        <v>204.29955908238577</v>
      </c>
      <c r="T72" s="61">
        <f>IF(($E69      =0),0,(($P69      /$E69      )*100))</f>
        <v>100</v>
      </c>
      <c r="U72" s="65">
        <f>IF($E69   =0,0,($Q69   /$E69 )*100)</f>
        <v>99.959889271653552</v>
      </c>
      <c r="V72" s="105">
        <f>SUM(V69:V70)</f>
        <v>149000</v>
      </c>
      <c r="W72" s="106">
        <f>SUM(W69:W70)</f>
        <v>149000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183041000</v>
      </c>
      <c r="C73" s="104">
        <f>SUM(C9:C14,C17:C23,C26:C29,C32,C35:C39,C42:C52,C55:C58,C61:C65,C69:C70)</f>
        <v>-489000</v>
      </c>
      <c r="D73" s="104"/>
      <c r="E73" s="104">
        <f>$B73      +$C73      +$D73</f>
        <v>182552000</v>
      </c>
      <c r="F73" s="105">
        <f t="shared" ref="F73:O73" si="46">SUM(F9:F14,F17:F23,F26:F29,F32,F35:F39,F42:F52,F55:F58,F61:F65,F69:F70)</f>
        <v>182552000</v>
      </c>
      <c r="G73" s="106">
        <f t="shared" si="46"/>
        <v>83841000</v>
      </c>
      <c r="H73" s="105">
        <f t="shared" si="46"/>
        <v>9099000</v>
      </c>
      <c r="I73" s="106">
        <f t="shared" si="46"/>
        <v>26700914</v>
      </c>
      <c r="J73" s="105">
        <f t="shared" si="46"/>
        <v>17669000</v>
      </c>
      <c r="K73" s="106">
        <f t="shared" si="46"/>
        <v>186626754</v>
      </c>
      <c r="L73" s="105">
        <f t="shared" si="46"/>
        <v>2158000</v>
      </c>
      <c r="M73" s="106">
        <f t="shared" si="46"/>
        <v>-148516027</v>
      </c>
      <c r="N73" s="105">
        <f t="shared" si="46"/>
        <v>34699000</v>
      </c>
      <c r="O73" s="106">
        <f t="shared" si="46"/>
        <v>18801123</v>
      </c>
      <c r="P73" s="105">
        <f>$H73      +$J73      +$L73      +$N73</f>
        <v>63625000</v>
      </c>
      <c r="Q73" s="106">
        <f>$I73      +$K73      +$M73      +$O73</f>
        <v>83612764</v>
      </c>
      <c r="R73" s="61">
        <f>IF(($L73      =0),0,((($N73      -$L73      )/$L73      )*100))</f>
        <v>1507.9240037071361</v>
      </c>
      <c r="S73" s="62">
        <f>IF(($M73      =0),0,((($O73      -$M73      )/$M73      )*100))</f>
        <v>-112.65932261977356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75.887692179244056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99.727775193521069</v>
      </c>
      <c r="V73" s="105">
        <f>SUM(V9:V14,V17:V23,V26:V29,V32,V35:V39,V42:V52,V55:V58,V61:V65,V69:V70)</f>
        <v>927838000</v>
      </c>
      <c r="W73" s="106">
        <f>SUM(W9:W14,W17:W23,W26:W29,W32,W35:W39,W42:W52,W55:W58,W61:W65,W69:W70)</f>
        <v>411918000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psPDRRW8U2n9PSuwGDvccsitk7bhobsuWwlRn4j6V+7ZxvMXQMuIEol2S9FLcLwfiHkkZNIqasQOLenXRi48iw==" saltValue="3ISrcazVW2Hzyi9f3Lv/e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3100000</v>
      </c>
      <c r="C10" s="92"/>
      <c r="D10" s="92"/>
      <c r="E10" s="92">
        <f t="shared" ref="E10:E15" si="0">$B10      +$C10      +$D10</f>
        <v>3100000</v>
      </c>
      <c r="F10" s="93">
        <v>3100000</v>
      </c>
      <c r="G10" s="94">
        <v>3100000</v>
      </c>
      <c r="H10" s="93">
        <v>1920000</v>
      </c>
      <c r="I10" s="94">
        <v>1980510</v>
      </c>
      <c r="J10" s="93">
        <v>213000</v>
      </c>
      <c r="K10" s="94">
        <v>419359</v>
      </c>
      <c r="L10" s="93">
        <v>138000</v>
      </c>
      <c r="M10" s="94">
        <v>388450</v>
      </c>
      <c r="N10" s="93">
        <v>390000</v>
      </c>
      <c r="O10" s="94">
        <v>311680</v>
      </c>
      <c r="P10" s="93">
        <f t="shared" ref="P10:P15" si="1">$H10      +$J10      +$L10      +$N10</f>
        <v>2661000</v>
      </c>
      <c r="Q10" s="94">
        <f t="shared" ref="Q10:Q15" si="2">$I10      +$K10      +$M10      +$O10</f>
        <v>3099999</v>
      </c>
      <c r="R10" s="48">
        <f t="shared" ref="R10:R15" si="3">IF(($L10      =0),0,((($N10      -$L10      )/$L10      )*100))</f>
        <v>182.60869565217391</v>
      </c>
      <c r="S10" s="49">
        <f t="shared" ref="S10:S15" si="4">IF(($M10      =0),0,((($O10      -$M10      )/$M10      )*100))</f>
        <v>-19.763161282018277</v>
      </c>
      <c r="T10" s="48">
        <f t="shared" ref="T10:T14" si="5">IF(($E10      =0),0,(($P10      /$E10      )*100))</f>
        <v>85.838709677419359</v>
      </c>
      <c r="U10" s="50">
        <f t="shared" ref="U10:U14" si="6">IF(($E10      =0),0,(($Q10      /$E10      )*100))</f>
        <v>99.999967741935478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3100000</v>
      </c>
      <c r="C15" s="95">
        <f>SUM(C9:C14)</f>
        <v>0</v>
      </c>
      <c r="D15" s="95"/>
      <c r="E15" s="95">
        <f t="shared" si="0"/>
        <v>3100000</v>
      </c>
      <c r="F15" s="96">
        <f t="shared" ref="F15:O15" si="7">SUM(F9:F14)</f>
        <v>3100000</v>
      </c>
      <c r="G15" s="97">
        <f t="shared" si="7"/>
        <v>3100000</v>
      </c>
      <c r="H15" s="96">
        <f t="shared" si="7"/>
        <v>1920000</v>
      </c>
      <c r="I15" s="97">
        <f t="shared" si="7"/>
        <v>1980510</v>
      </c>
      <c r="J15" s="96">
        <f t="shared" si="7"/>
        <v>213000</v>
      </c>
      <c r="K15" s="97">
        <f t="shared" si="7"/>
        <v>419359</v>
      </c>
      <c r="L15" s="96">
        <f t="shared" si="7"/>
        <v>138000</v>
      </c>
      <c r="M15" s="97">
        <f t="shared" si="7"/>
        <v>388450</v>
      </c>
      <c r="N15" s="96">
        <f t="shared" si="7"/>
        <v>390000</v>
      </c>
      <c r="O15" s="97">
        <f t="shared" si="7"/>
        <v>311680</v>
      </c>
      <c r="P15" s="96">
        <f t="shared" si="1"/>
        <v>2661000</v>
      </c>
      <c r="Q15" s="97">
        <f t="shared" si="2"/>
        <v>3099999</v>
      </c>
      <c r="R15" s="52">
        <f t="shared" si="3"/>
        <v>182.60869565217391</v>
      </c>
      <c r="S15" s="53">
        <f t="shared" si="4"/>
        <v>-19.763161282018277</v>
      </c>
      <c r="T15" s="52">
        <f>IF((SUM($E9:$E13))=0,0,(P15/(SUM($E9:$E13))*100))</f>
        <v>85.838709677419359</v>
      </c>
      <c r="U15" s="54">
        <f>IF((SUM($E9:$E13))=0,0,(Q15/(SUM($E9:$E13))*100))</f>
        <v>99.999967741935478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10450000</v>
      </c>
      <c r="D20" s="92"/>
      <c r="E20" s="92">
        <f t="shared" si="8"/>
        <v>10450000</v>
      </c>
      <c r="F20" s="93">
        <v>10450000</v>
      </c>
      <c r="G20" s="94">
        <v>10450000</v>
      </c>
      <c r="H20" s="93"/>
      <c r="I20" s="94"/>
      <c r="J20" s="93"/>
      <c r="K20" s="94"/>
      <c r="L20" s="93"/>
      <c r="M20" s="94"/>
      <c r="N20" s="93"/>
      <c r="O20" s="94">
        <v>8694837</v>
      </c>
      <c r="P20" s="93">
        <f t="shared" si="9"/>
        <v>0</v>
      </c>
      <c r="Q20" s="94">
        <f t="shared" si="10"/>
        <v>8694837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83.204181818181823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10450000</v>
      </c>
      <c r="D24" s="95"/>
      <c r="E24" s="95">
        <f t="shared" si="8"/>
        <v>10450000</v>
      </c>
      <c r="F24" s="96">
        <f t="shared" ref="F24:O24" si="15">SUM(F17:F23)</f>
        <v>10450000</v>
      </c>
      <c r="G24" s="97">
        <f t="shared" si="15"/>
        <v>10450000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8694837</v>
      </c>
      <c r="P24" s="96">
        <f t="shared" si="9"/>
        <v>0</v>
      </c>
      <c r="Q24" s="97">
        <f t="shared" si="10"/>
        <v>8694837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83.204181818181823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1760000</v>
      </c>
      <c r="C32" s="92"/>
      <c r="D32" s="92"/>
      <c r="E32" s="92">
        <f>$B32      +$C32      +$D32</f>
        <v>1760000</v>
      </c>
      <c r="F32" s="93">
        <v>1760000</v>
      </c>
      <c r="G32" s="94">
        <v>1760000</v>
      </c>
      <c r="H32" s="93">
        <v>743000</v>
      </c>
      <c r="I32" s="94">
        <v>905583</v>
      </c>
      <c r="J32" s="93">
        <v>489000</v>
      </c>
      <c r="K32" s="94">
        <v>1021191</v>
      </c>
      <c r="L32" s="93">
        <v>6000</v>
      </c>
      <c r="M32" s="94">
        <v>-204928</v>
      </c>
      <c r="N32" s="93"/>
      <c r="O32" s="94">
        <v>38154</v>
      </c>
      <c r="P32" s="93">
        <f>$H32      +$J32      +$L32      +$N32</f>
        <v>1238000</v>
      </c>
      <c r="Q32" s="94">
        <f>$I32      +$K32      +$M32      +$O32</f>
        <v>1760000</v>
      </c>
      <c r="R32" s="48">
        <f>IF(($L32      =0),0,((($N32      -$L32      )/$L32      )*100))</f>
        <v>-100</v>
      </c>
      <c r="S32" s="49">
        <f>IF(($M32      =0),0,((($O32      -$M32      )/$M32      )*100))</f>
        <v>-118.6182464084947</v>
      </c>
      <c r="T32" s="48">
        <f>IF(($E32      =0),0,(($P32      /$E32      )*100))</f>
        <v>70.340909090909093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1760000</v>
      </c>
      <c r="C33" s="95">
        <f>C32</f>
        <v>0</v>
      </c>
      <c r="D33" s="95"/>
      <c r="E33" s="95">
        <f>$B33      +$C33      +$D33</f>
        <v>1760000</v>
      </c>
      <c r="F33" s="96">
        <f t="shared" ref="F33:O33" si="17">F32</f>
        <v>1760000</v>
      </c>
      <c r="G33" s="97">
        <f t="shared" si="17"/>
        <v>1760000</v>
      </c>
      <c r="H33" s="96">
        <f t="shared" si="17"/>
        <v>743000</v>
      </c>
      <c r="I33" s="97">
        <f t="shared" si="17"/>
        <v>905583</v>
      </c>
      <c r="J33" s="96">
        <f t="shared" si="17"/>
        <v>489000</v>
      </c>
      <c r="K33" s="97">
        <f t="shared" si="17"/>
        <v>1021191</v>
      </c>
      <c r="L33" s="96">
        <f t="shared" si="17"/>
        <v>6000</v>
      </c>
      <c r="M33" s="97">
        <f t="shared" si="17"/>
        <v>-204928</v>
      </c>
      <c r="N33" s="96">
        <f t="shared" si="17"/>
        <v>0</v>
      </c>
      <c r="O33" s="97">
        <f t="shared" si="17"/>
        <v>38154</v>
      </c>
      <c r="P33" s="96">
        <f>$H33      +$J33      +$L33      +$N33</f>
        <v>1238000</v>
      </c>
      <c r="Q33" s="97">
        <f>$I33      +$K33      +$M33      +$O33</f>
        <v>1760000</v>
      </c>
      <c r="R33" s="52">
        <f>IF(($L33      =0),0,((($N33      -$L33      )/$L33      )*100))</f>
        <v>-100</v>
      </c>
      <c r="S33" s="53">
        <f>IF(($M33      =0),0,((($O33      -$M33      )/$M33      )*100))</f>
        <v>-118.6182464084947</v>
      </c>
      <c r="T33" s="52">
        <f>IF($E33   =0,0,($P33   /$E33   )*100)</f>
        <v>70.340909090909093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4500000</v>
      </c>
      <c r="D35" s="92"/>
      <c r="E35" s="92">
        <f t="shared" ref="E35:E40" si="18">$B35      +$C35      +$D35</f>
        <v>14500000</v>
      </c>
      <c r="F35" s="93">
        <v>14500000</v>
      </c>
      <c r="G35" s="94">
        <v>14500000</v>
      </c>
      <c r="H35" s="93"/>
      <c r="I35" s="94">
        <v>746263</v>
      </c>
      <c r="J35" s="93">
        <v>7033000</v>
      </c>
      <c r="K35" s="94">
        <v>5675193</v>
      </c>
      <c r="L35" s="93">
        <v>1295000</v>
      </c>
      <c r="M35" s="94">
        <v>2303743</v>
      </c>
      <c r="N35" s="93">
        <v>1626000</v>
      </c>
      <c r="O35" s="94">
        <v>3031183</v>
      </c>
      <c r="P35" s="93">
        <f t="shared" ref="P35:P40" si="19">$H35      +$J35      +$L35      +$N35</f>
        <v>9954000</v>
      </c>
      <c r="Q35" s="94">
        <f t="shared" ref="Q35:Q40" si="20">$I35      +$K35      +$M35      +$O35</f>
        <v>11756382</v>
      </c>
      <c r="R35" s="48">
        <f t="shared" ref="R35:R40" si="21">IF(($L35      =0),0,((($N35      -$L35      )/$L35      )*100))</f>
        <v>25.559845559845563</v>
      </c>
      <c r="S35" s="49">
        <f t="shared" ref="S35:S40" si="22">IF(($M35      =0),0,((($O35      -$M35      )/$M35      )*100))</f>
        <v>31.576438864925471</v>
      </c>
      <c r="T35" s="48">
        <f t="shared" ref="T35:T39" si="23">IF(($E35      =0),0,(($P35      /$E35      )*100))</f>
        <v>68.648275862068971</v>
      </c>
      <c r="U35" s="50">
        <f t="shared" ref="U35:U39" si="24">IF(($E35      =0),0,(($Q35      /$E35      )*100))</f>
        <v>81.078496551724129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14213000</v>
      </c>
      <c r="C36" s="92">
        <v>-1699000</v>
      </c>
      <c r="D36" s="92"/>
      <c r="E36" s="92">
        <f t="shared" si="18"/>
        <v>12514000</v>
      </c>
      <c r="F36" s="93">
        <v>12514000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24213000</v>
      </c>
      <c r="C40" s="95">
        <f>SUM(C35:C39)</f>
        <v>2801000</v>
      </c>
      <c r="D40" s="95"/>
      <c r="E40" s="95">
        <f t="shared" si="18"/>
        <v>27014000</v>
      </c>
      <c r="F40" s="96">
        <f t="shared" ref="F40:O40" si="25">SUM(F35:F39)</f>
        <v>27014000</v>
      </c>
      <c r="G40" s="97">
        <f t="shared" si="25"/>
        <v>14500000</v>
      </c>
      <c r="H40" s="96">
        <f t="shared" si="25"/>
        <v>0</v>
      </c>
      <c r="I40" s="97">
        <f t="shared" si="25"/>
        <v>746263</v>
      </c>
      <c r="J40" s="96">
        <f t="shared" si="25"/>
        <v>7033000</v>
      </c>
      <c r="K40" s="97">
        <f t="shared" si="25"/>
        <v>5675193</v>
      </c>
      <c r="L40" s="96">
        <f t="shared" si="25"/>
        <v>1295000</v>
      </c>
      <c r="M40" s="97">
        <f t="shared" si="25"/>
        <v>2303743</v>
      </c>
      <c r="N40" s="96">
        <f t="shared" si="25"/>
        <v>1626000</v>
      </c>
      <c r="O40" s="97">
        <f t="shared" si="25"/>
        <v>3031183</v>
      </c>
      <c r="P40" s="96">
        <f t="shared" si="19"/>
        <v>9954000</v>
      </c>
      <c r="Q40" s="97">
        <f t="shared" si="20"/>
        <v>11756382</v>
      </c>
      <c r="R40" s="52">
        <f t="shared" si="21"/>
        <v>25.559845559845563</v>
      </c>
      <c r="S40" s="53">
        <f t="shared" si="22"/>
        <v>31.576438864925471</v>
      </c>
      <c r="T40" s="52">
        <f>IF((+$E35+$E38) =0,0,(P40   /(+$E35+$E38) )*100)</f>
        <v>68.648275862068971</v>
      </c>
      <c r="U40" s="54">
        <f>IF((+$E35+$E38) =0,0,(Q40   /(+$E35+$E38) )*100)</f>
        <v>81.078496551724129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29073000</v>
      </c>
      <c r="C67" s="104">
        <f>SUM(C9:C14,C17:C23,C26:C29,C32,C35:C39,C42:C52,C55:C58,C61:C65)</f>
        <v>13251000</v>
      </c>
      <c r="D67" s="104"/>
      <c r="E67" s="104">
        <f t="shared" si="35"/>
        <v>42324000</v>
      </c>
      <c r="F67" s="105">
        <f t="shared" ref="F67:O67" si="43">SUM(F9:F14,F17:F23,F26:F29,F32,F35:F39,F42:F52,F55:F58,F61:F65)</f>
        <v>42324000</v>
      </c>
      <c r="G67" s="106">
        <f t="shared" si="43"/>
        <v>29810000</v>
      </c>
      <c r="H67" s="105">
        <f t="shared" si="43"/>
        <v>2663000</v>
      </c>
      <c r="I67" s="106">
        <f t="shared" si="43"/>
        <v>3632356</v>
      </c>
      <c r="J67" s="105">
        <f t="shared" si="43"/>
        <v>7735000</v>
      </c>
      <c r="K67" s="106">
        <f t="shared" si="43"/>
        <v>7115743</v>
      </c>
      <c r="L67" s="105">
        <f t="shared" si="43"/>
        <v>1439000</v>
      </c>
      <c r="M67" s="106">
        <f t="shared" si="43"/>
        <v>2487265</v>
      </c>
      <c r="N67" s="105">
        <f t="shared" si="43"/>
        <v>2016000</v>
      </c>
      <c r="O67" s="106">
        <f t="shared" si="43"/>
        <v>12075854</v>
      </c>
      <c r="P67" s="105">
        <f t="shared" si="36"/>
        <v>13853000</v>
      </c>
      <c r="Q67" s="106">
        <f t="shared" si="37"/>
        <v>25311218</v>
      </c>
      <c r="R67" s="61">
        <f t="shared" si="38"/>
        <v>40.097289784572624</v>
      </c>
      <c r="S67" s="62">
        <f t="shared" si="39"/>
        <v>385.50733436123613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46.470982891647097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84.908480375712841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34995000</v>
      </c>
      <c r="C69" s="92">
        <v>-2341000</v>
      </c>
      <c r="D69" s="92"/>
      <c r="E69" s="92">
        <f>$B69      +$C69      +$D69</f>
        <v>32654000</v>
      </c>
      <c r="F69" s="93">
        <v>32654000</v>
      </c>
      <c r="G69" s="94">
        <v>32654000</v>
      </c>
      <c r="H69" s="93">
        <v>5054000</v>
      </c>
      <c r="I69" s="94">
        <v>13849246</v>
      </c>
      <c r="J69" s="93">
        <v>12683000</v>
      </c>
      <c r="K69" s="94">
        <v>13538704</v>
      </c>
      <c r="L69" s="93">
        <v>12891000</v>
      </c>
      <c r="M69" s="94">
        <v>4222831</v>
      </c>
      <c r="N69" s="93">
        <v>2026000</v>
      </c>
      <c r="O69" s="94">
        <v>1043218</v>
      </c>
      <c r="P69" s="93">
        <f>$H69      +$J69      +$L69      +$N69</f>
        <v>32654000</v>
      </c>
      <c r="Q69" s="94">
        <f>$I69      +$K69      +$M69      +$O69</f>
        <v>32653999</v>
      </c>
      <c r="R69" s="48">
        <f>IF(($L69      =0),0,((($N69      -$L69      )/$L69      )*100))</f>
        <v>-84.283608719261508</v>
      </c>
      <c r="S69" s="49">
        <f>IF(($M69      =0),0,((($O69      -$M69      )/$M69      )*100))</f>
        <v>-75.295767223457446</v>
      </c>
      <c r="T69" s="48">
        <f>IF(($E69      =0),0,(($P69      /$E69      )*100))</f>
        <v>100</v>
      </c>
      <c r="U69" s="50">
        <f>IF(($E69      =0),0,(($Q69      /$E69      )*100))</f>
        <v>99.999996937588037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34995000</v>
      </c>
      <c r="C71" s="101">
        <f>SUM(C69:C70)</f>
        <v>-2341000</v>
      </c>
      <c r="D71" s="101"/>
      <c r="E71" s="101">
        <f>$B71      +$C71      +$D71</f>
        <v>32654000</v>
      </c>
      <c r="F71" s="102">
        <f t="shared" ref="F71:O71" si="44">SUM(F69:F70)</f>
        <v>32654000</v>
      </c>
      <c r="G71" s="103">
        <f t="shared" si="44"/>
        <v>32654000</v>
      </c>
      <c r="H71" s="102">
        <f t="shared" si="44"/>
        <v>5054000</v>
      </c>
      <c r="I71" s="103">
        <f t="shared" si="44"/>
        <v>13849246</v>
      </c>
      <c r="J71" s="102">
        <f t="shared" si="44"/>
        <v>12683000</v>
      </c>
      <c r="K71" s="103">
        <f t="shared" si="44"/>
        <v>13538704</v>
      </c>
      <c r="L71" s="102">
        <f t="shared" si="44"/>
        <v>12891000</v>
      </c>
      <c r="M71" s="103">
        <f t="shared" si="44"/>
        <v>4222831</v>
      </c>
      <c r="N71" s="102">
        <f t="shared" si="44"/>
        <v>2026000</v>
      </c>
      <c r="O71" s="103">
        <f t="shared" si="44"/>
        <v>1043218</v>
      </c>
      <c r="P71" s="102">
        <f>$H71      +$J71      +$L71      +$N71</f>
        <v>32654000</v>
      </c>
      <c r="Q71" s="103">
        <f>$I71      +$K71      +$M71      +$O71</f>
        <v>32653999</v>
      </c>
      <c r="R71" s="57">
        <f>IF(($L71      =0),0,((($N71      -$L71      )/$L71      )*100))</f>
        <v>-84.283608719261508</v>
      </c>
      <c r="S71" s="58">
        <f>IF(($M71      =0),0,((($O71      -$M71      )/$M71      )*100))</f>
        <v>-75.295767223457446</v>
      </c>
      <c r="T71" s="57">
        <f>IF(($E69      =0),0,(($P69      /$E69      )*100))</f>
        <v>100</v>
      </c>
      <c r="U71" s="59">
        <f>IF($E69   =0,0,($Q69   /$E69 )*100)</f>
        <v>99.999996937588037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34995000</v>
      </c>
      <c r="C72" s="104">
        <f>SUM(C69:C70)</f>
        <v>-2341000</v>
      </c>
      <c r="D72" s="104"/>
      <c r="E72" s="104">
        <f>$B72      +$C72      +$D72</f>
        <v>32654000</v>
      </c>
      <c r="F72" s="105">
        <f t="shared" ref="F72:O72" si="45">SUM(F69:F70)</f>
        <v>32654000</v>
      </c>
      <c r="G72" s="106">
        <f t="shared" si="45"/>
        <v>32654000</v>
      </c>
      <c r="H72" s="105">
        <f t="shared" si="45"/>
        <v>5054000</v>
      </c>
      <c r="I72" s="106">
        <f t="shared" si="45"/>
        <v>13849246</v>
      </c>
      <c r="J72" s="105">
        <f t="shared" si="45"/>
        <v>12683000</v>
      </c>
      <c r="K72" s="106">
        <f t="shared" si="45"/>
        <v>13538704</v>
      </c>
      <c r="L72" s="105">
        <f t="shared" si="45"/>
        <v>12891000</v>
      </c>
      <c r="M72" s="106">
        <f t="shared" si="45"/>
        <v>4222831</v>
      </c>
      <c r="N72" s="105">
        <f t="shared" si="45"/>
        <v>2026000</v>
      </c>
      <c r="O72" s="106">
        <f t="shared" si="45"/>
        <v>1043218</v>
      </c>
      <c r="P72" s="105">
        <f>$H72      +$J72      +$L72      +$N72</f>
        <v>32654000</v>
      </c>
      <c r="Q72" s="106">
        <f>$I72      +$K72      +$M72      +$O72</f>
        <v>32653999</v>
      </c>
      <c r="R72" s="61">
        <f>IF(($L72      =0),0,((($N72      -$L72      )/$L72      )*100))</f>
        <v>-84.283608719261508</v>
      </c>
      <c r="S72" s="62">
        <f>IF(($M72      =0),0,((($O72      -$M72      )/$M72      )*100))</f>
        <v>-75.295767223457446</v>
      </c>
      <c r="T72" s="61">
        <f>IF(($E69      =0),0,(($P69      /$E69      )*100))</f>
        <v>100</v>
      </c>
      <c r="U72" s="65">
        <f>IF($E69   =0,0,($Q69   /$E69 )*100)</f>
        <v>99.999996937588037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64068000</v>
      </c>
      <c r="C73" s="104">
        <f>SUM(C9:C14,C17:C23,C26:C29,C32,C35:C39,C42:C52,C55:C58,C61:C65,C69:C70)</f>
        <v>10910000</v>
      </c>
      <c r="D73" s="104"/>
      <c r="E73" s="104">
        <f>$B73      +$C73      +$D73</f>
        <v>74978000</v>
      </c>
      <c r="F73" s="105">
        <f t="shared" ref="F73:O73" si="46">SUM(F9:F14,F17:F23,F26:F29,F32,F35:F39,F42:F52,F55:F58,F61:F65,F69:F70)</f>
        <v>74978000</v>
      </c>
      <c r="G73" s="106">
        <f t="shared" si="46"/>
        <v>62464000</v>
      </c>
      <c r="H73" s="105">
        <f t="shared" si="46"/>
        <v>7717000</v>
      </c>
      <c r="I73" s="106">
        <f t="shared" si="46"/>
        <v>17481602</v>
      </c>
      <c r="J73" s="105">
        <f t="shared" si="46"/>
        <v>20418000</v>
      </c>
      <c r="K73" s="106">
        <f t="shared" si="46"/>
        <v>20654447</v>
      </c>
      <c r="L73" s="105">
        <f t="shared" si="46"/>
        <v>14330000</v>
      </c>
      <c r="M73" s="106">
        <f t="shared" si="46"/>
        <v>6710096</v>
      </c>
      <c r="N73" s="105">
        <f t="shared" si="46"/>
        <v>4042000</v>
      </c>
      <c r="O73" s="106">
        <f t="shared" si="46"/>
        <v>13119072</v>
      </c>
      <c r="P73" s="105">
        <f>$H73      +$J73      +$L73      +$N73</f>
        <v>46507000</v>
      </c>
      <c r="Q73" s="106">
        <f>$I73      +$K73      +$M73      +$O73</f>
        <v>57965217</v>
      </c>
      <c r="R73" s="61">
        <f>IF(($L73      =0),0,((($N73      -$L73      )/$L73      )*100))</f>
        <v>-71.793440334961616</v>
      </c>
      <c r="S73" s="62">
        <f>IF(($M73      =0),0,((($O73      -$M73      )/$M73      )*100))</f>
        <v>95.512433801245166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74.454085553278688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92.797798732069666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Pc2EsOdIQH8OADj4DgQIVNSJrVpOVn3kLX8VXwLSiN6Y0hy8RN1e9i5eKrDATtCAzy8vMcbIyFoRQMr35pGpqg==" saltValue="F+g1nOg/8KRRY4g9rllau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1019000</v>
      </c>
      <c r="I10" s="94">
        <v>1020171</v>
      </c>
      <c r="J10" s="93">
        <v>123000</v>
      </c>
      <c r="K10" s="94">
        <v>124386</v>
      </c>
      <c r="L10" s="93">
        <v>165000</v>
      </c>
      <c r="M10" s="94">
        <v>82924</v>
      </c>
      <c r="N10" s="93">
        <v>540000</v>
      </c>
      <c r="O10" s="94">
        <v>473884</v>
      </c>
      <c r="P10" s="93">
        <f t="shared" ref="P10:P15" si="1">$H10      +$J10      +$L10      +$N10</f>
        <v>1847000</v>
      </c>
      <c r="Q10" s="94">
        <f t="shared" ref="Q10:Q15" si="2">$I10      +$K10      +$M10      +$O10</f>
        <v>1701365</v>
      </c>
      <c r="R10" s="48">
        <f t="shared" ref="R10:R15" si="3">IF(($L10      =0),0,((($N10      -$L10      )/$L10      )*100))</f>
        <v>227.27272727272728</v>
      </c>
      <c r="S10" s="49">
        <f t="shared" ref="S10:S15" si="4">IF(($M10      =0),0,((($O10      -$M10      )/$M10      )*100))</f>
        <v>471.46785007959096</v>
      </c>
      <c r="T10" s="48">
        <f t="shared" ref="T10:T14" si="5">IF(($E10      =0),0,(($P10      /$E10      )*100))</f>
        <v>99.837837837837839</v>
      </c>
      <c r="U10" s="50">
        <f t="shared" ref="U10:U14" si="6">IF(($E10      =0),0,(($Q10      /$E10      )*100))</f>
        <v>91.965675675675669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1019000</v>
      </c>
      <c r="I15" s="97">
        <f t="shared" si="7"/>
        <v>1020171</v>
      </c>
      <c r="J15" s="96">
        <f t="shared" si="7"/>
        <v>123000</v>
      </c>
      <c r="K15" s="97">
        <f t="shared" si="7"/>
        <v>124386</v>
      </c>
      <c r="L15" s="96">
        <f t="shared" si="7"/>
        <v>165000</v>
      </c>
      <c r="M15" s="97">
        <f t="shared" si="7"/>
        <v>82924</v>
      </c>
      <c r="N15" s="96">
        <f t="shared" si="7"/>
        <v>540000</v>
      </c>
      <c r="O15" s="97">
        <f t="shared" si="7"/>
        <v>473884</v>
      </c>
      <c r="P15" s="96">
        <f t="shared" si="1"/>
        <v>1847000</v>
      </c>
      <c r="Q15" s="97">
        <f t="shared" si="2"/>
        <v>1701365</v>
      </c>
      <c r="R15" s="52">
        <f t="shared" si="3"/>
        <v>227.27272727272728</v>
      </c>
      <c r="S15" s="53">
        <f t="shared" si="4"/>
        <v>471.46785007959096</v>
      </c>
      <c r="T15" s="52">
        <f>IF((SUM($E9:$E13))=0,0,(P15/(SUM($E9:$E13))*100))</f>
        <v>99.837837837837839</v>
      </c>
      <c r="U15" s="54">
        <f>IF((SUM($E9:$E13))=0,0,(Q15/(SUM($E9:$E13))*100))</f>
        <v>91.965675675675669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11700000</v>
      </c>
      <c r="D20" s="92"/>
      <c r="E20" s="92">
        <f t="shared" si="8"/>
        <v>11700000</v>
      </c>
      <c r="F20" s="93">
        <v>11700000</v>
      </c>
      <c r="G20" s="94">
        <v>11700000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11700000</v>
      </c>
      <c r="D24" s="95"/>
      <c r="E24" s="95">
        <f t="shared" si="8"/>
        <v>11700000</v>
      </c>
      <c r="F24" s="96">
        <f t="shared" ref="F24:O24" si="15">SUM(F17:F23)</f>
        <v>11700000</v>
      </c>
      <c r="G24" s="97">
        <f t="shared" si="15"/>
        <v>11700000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1524000</v>
      </c>
      <c r="C32" s="92"/>
      <c r="D32" s="92"/>
      <c r="E32" s="92">
        <f>$B32      +$C32      +$D32</f>
        <v>1524000</v>
      </c>
      <c r="F32" s="93">
        <v>1524000</v>
      </c>
      <c r="G32" s="94">
        <v>1524000</v>
      </c>
      <c r="H32" s="93">
        <v>609000</v>
      </c>
      <c r="I32" s="94">
        <v>655807</v>
      </c>
      <c r="J32" s="93">
        <v>429000</v>
      </c>
      <c r="K32" s="94">
        <v>616774</v>
      </c>
      <c r="L32" s="93">
        <v>486000</v>
      </c>
      <c r="M32" s="94">
        <v>50071</v>
      </c>
      <c r="N32" s="93"/>
      <c r="O32" s="94"/>
      <c r="P32" s="93">
        <f>$H32      +$J32      +$L32      +$N32</f>
        <v>1524000</v>
      </c>
      <c r="Q32" s="94">
        <f>$I32      +$K32      +$M32      +$O32</f>
        <v>1322652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86.788188976377953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1524000</v>
      </c>
      <c r="C33" s="95">
        <f>C32</f>
        <v>0</v>
      </c>
      <c r="D33" s="95"/>
      <c r="E33" s="95">
        <f>$B33      +$C33      +$D33</f>
        <v>1524000</v>
      </c>
      <c r="F33" s="96">
        <f t="shared" ref="F33:O33" si="17">F32</f>
        <v>1524000</v>
      </c>
      <c r="G33" s="97">
        <f t="shared" si="17"/>
        <v>1524000</v>
      </c>
      <c r="H33" s="96">
        <f t="shared" si="17"/>
        <v>609000</v>
      </c>
      <c r="I33" s="97">
        <f t="shared" si="17"/>
        <v>655807</v>
      </c>
      <c r="J33" s="96">
        <f t="shared" si="17"/>
        <v>429000</v>
      </c>
      <c r="K33" s="97">
        <f t="shared" si="17"/>
        <v>616774</v>
      </c>
      <c r="L33" s="96">
        <f t="shared" si="17"/>
        <v>486000</v>
      </c>
      <c r="M33" s="97">
        <f t="shared" si="17"/>
        <v>50071</v>
      </c>
      <c r="N33" s="96">
        <f t="shared" si="17"/>
        <v>0</v>
      </c>
      <c r="O33" s="97">
        <f t="shared" si="17"/>
        <v>0</v>
      </c>
      <c r="P33" s="96">
        <f>$H33      +$J33      +$L33      +$N33</f>
        <v>1524000</v>
      </c>
      <c r="Q33" s="97">
        <f>$I33      +$K33      +$M33      +$O33</f>
        <v>1322652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86.788188976377953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28168000</v>
      </c>
      <c r="C35" s="92">
        <v>-5000000</v>
      </c>
      <c r="D35" s="92"/>
      <c r="E35" s="92">
        <f t="shared" ref="E35:E40" si="18">$B35      +$C35      +$D35</f>
        <v>23168000</v>
      </c>
      <c r="F35" s="93">
        <v>23168000</v>
      </c>
      <c r="G35" s="94">
        <v>23168000</v>
      </c>
      <c r="H35" s="93">
        <v>2134000</v>
      </c>
      <c r="I35" s="94">
        <v>347222</v>
      </c>
      <c r="J35" s="93">
        <v>7043000</v>
      </c>
      <c r="K35" s="94">
        <v>10659389</v>
      </c>
      <c r="L35" s="93">
        <v>13991000</v>
      </c>
      <c r="M35" s="94">
        <v>2254996</v>
      </c>
      <c r="N35" s="93"/>
      <c r="O35" s="94"/>
      <c r="P35" s="93">
        <f t="shared" ref="P35:P40" si="19">$H35      +$J35      +$L35      +$N35</f>
        <v>23168000</v>
      </c>
      <c r="Q35" s="94">
        <f t="shared" ref="Q35:Q40" si="20">$I35      +$K35      +$M35      +$O35</f>
        <v>13261607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57.24105231353591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42242000</v>
      </c>
      <c r="C36" s="92">
        <v>-21814000</v>
      </c>
      <c r="D36" s="92"/>
      <c r="E36" s="92">
        <f t="shared" si="18"/>
        <v>20428000</v>
      </c>
      <c r="F36" s="93">
        <v>20428000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70410000</v>
      </c>
      <c r="C40" s="95">
        <f>SUM(C35:C39)</f>
        <v>-26814000</v>
      </c>
      <c r="D40" s="95"/>
      <c r="E40" s="95">
        <f t="shared" si="18"/>
        <v>43596000</v>
      </c>
      <c r="F40" s="96">
        <f t="shared" ref="F40:O40" si="25">SUM(F35:F39)</f>
        <v>43596000</v>
      </c>
      <c r="G40" s="97">
        <f t="shared" si="25"/>
        <v>23168000</v>
      </c>
      <c r="H40" s="96">
        <f t="shared" si="25"/>
        <v>2134000</v>
      </c>
      <c r="I40" s="97">
        <f t="shared" si="25"/>
        <v>347222</v>
      </c>
      <c r="J40" s="96">
        <f t="shared" si="25"/>
        <v>7043000</v>
      </c>
      <c r="K40" s="97">
        <f t="shared" si="25"/>
        <v>10659389</v>
      </c>
      <c r="L40" s="96">
        <f t="shared" si="25"/>
        <v>13991000</v>
      </c>
      <c r="M40" s="97">
        <f t="shared" si="25"/>
        <v>2254996</v>
      </c>
      <c r="N40" s="96">
        <f t="shared" si="25"/>
        <v>0</v>
      </c>
      <c r="O40" s="97">
        <f t="shared" si="25"/>
        <v>0</v>
      </c>
      <c r="P40" s="96">
        <f t="shared" si="19"/>
        <v>23168000</v>
      </c>
      <c r="Q40" s="97">
        <f t="shared" si="20"/>
        <v>13261607</v>
      </c>
      <c r="R40" s="52">
        <f t="shared" si="21"/>
        <v>-100</v>
      </c>
      <c r="S40" s="53">
        <f t="shared" si="22"/>
        <v>-100</v>
      </c>
      <c r="T40" s="52">
        <f>IF((+$E35+$E38) =0,0,(P40   /(+$E35+$E38) )*100)</f>
        <v>100</v>
      </c>
      <c r="U40" s="54">
        <f>IF((+$E35+$E38) =0,0,(Q40   /(+$E35+$E38) )*100)</f>
        <v>57.24105231353591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73784000</v>
      </c>
      <c r="C67" s="104">
        <f>SUM(C9:C14,C17:C23,C26:C29,C32,C35:C39,C42:C52,C55:C58,C61:C65)</f>
        <v>-15114000</v>
      </c>
      <c r="D67" s="104"/>
      <c r="E67" s="104">
        <f t="shared" si="35"/>
        <v>58670000</v>
      </c>
      <c r="F67" s="105">
        <f t="shared" ref="F67:O67" si="43">SUM(F9:F14,F17:F23,F26:F29,F32,F35:F39,F42:F52,F55:F58,F61:F65)</f>
        <v>58670000</v>
      </c>
      <c r="G67" s="106">
        <f t="shared" si="43"/>
        <v>38242000</v>
      </c>
      <c r="H67" s="105">
        <f t="shared" si="43"/>
        <v>3762000</v>
      </c>
      <c r="I67" s="106">
        <f t="shared" si="43"/>
        <v>2023200</v>
      </c>
      <c r="J67" s="105">
        <f t="shared" si="43"/>
        <v>7595000</v>
      </c>
      <c r="K67" s="106">
        <f t="shared" si="43"/>
        <v>11400549</v>
      </c>
      <c r="L67" s="105">
        <f t="shared" si="43"/>
        <v>14642000</v>
      </c>
      <c r="M67" s="106">
        <f t="shared" si="43"/>
        <v>2387991</v>
      </c>
      <c r="N67" s="105">
        <f t="shared" si="43"/>
        <v>540000</v>
      </c>
      <c r="O67" s="106">
        <f t="shared" si="43"/>
        <v>473884</v>
      </c>
      <c r="P67" s="105">
        <f t="shared" si="36"/>
        <v>26539000</v>
      </c>
      <c r="Q67" s="106">
        <f t="shared" si="37"/>
        <v>16285624</v>
      </c>
      <c r="R67" s="61">
        <f t="shared" si="38"/>
        <v>-96.311979237809041</v>
      </c>
      <c r="S67" s="62">
        <f t="shared" si="39"/>
        <v>-80.155536599593546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69.397521050154282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42.58570158464515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25940000</v>
      </c>
      <c r="C69" s="92">
        <v>-6613000</v>
      </c>
      <c r="D69" s="92"/>
      <c r="E69" s="92">
        <f>$B69      +$C69      +$D69</f>
        <v>19327000</v>
      </c>
      <c r="F69" s="93">
        <v>19327000</v>
      </c>
      <c r="G69" s="94">
        <v>19327000</v>
      </c>
      <c r="H69" s="93"/>
      <c r="I69" s="94">
        <v>2179659</v>
      </c>
      <c r="J69" s="93">
        <v>5498000</v>
      </c>
      <c r="K69" s="94">
        <v>7795431</v>
      </c>
      <c r="L69" s="93"/>
      <c r="M69" s="94">
        <v>8800951</v>
      </c>
      <c r="N69" s="93">
        <v>13829000</v>
      </c>
      <c r="O69" s="94">
        <v>550960</v>
      </c>
      <c r="P69" s="93">
        <f>$H69      +$J69      +$L69      +$N69</f>
        <v>19327000</v>
      </c>
      <c r="Q69" s="94">
        <f>$I69      +$K69      +$M69      +$O69</f>
        <v>19327001</v>
      </c>
      <c r="R69" s="48">
        <f>IF(($L69      =0),0,((($N69      -$L69      )/$L69      )*100))</f>
        <v>0</v>
      </c>
      <c r="S69" s="49">
        <f>IF(($M69      =0),0,((($O69      -$M69      )/$M69      )*100))</f>
        <v>-93.739767441041309</v>
      </c>
      <c r="T69" s="48">
        <f>IF(($E69      =0),0,(($P69      /$E69      )*100))</f>
        <v>100</v>
      </c>
      <c r="U69" s="50">
        <f>IF(($E69      =0),0,(($Q69      /$E69      )*100))</f>
        <v>100.00000517410876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25940000</v>
      </c>
      <c r="C71" s="101">
        <f>SUM(C69:C70)</f>
        <v>-6613000</v>
      </c>
      <c r="D71" s="101"/>
      <c r="E71" s="101">
        <f>$B71      +$C71      +$D71</f>
        <v>19327000</v>
      </c>
      <c r="F71" s="102">
        <f t="shared" ref="F71:O71" si="44">SUM(F69:F70)</f>
        <v>19327000</v>
      </c>
      <c r="G71" s="103">
        <f t="shared" si="44"/>
        <v>19327000</v>
      </c>
      <c r="H71" s="102">
        <f t="shared" si="44"/>
        <v>0</v>
      </c>
      <c r="I71" s="103">
        <f t="shared" si="44"/>
        <v>2179659</v>
      </c>
      <c r="J71" s="102">
        <f t="shared" si="44"/>
        <v>5498000</v>
      </c>
      <c r="K71" s="103">
        <f t="shared" si="44"/>
        <v>7795431</v>
      </c>
      <c r="L71" s="102">
        <f t="shared" si="44"/>
        <v>0</v>
      </c>
      <c r="M71" s="103">
        <f t="shared" si="44"/>
        <v>8800951</v>
      </c>
      <c r="N71" s="102">
        <f t="shared" si="44"/>
        <v>13829000</v>
      </c>
      <c r="O71" s="103">
        <f t="shared" si="44"/>
        <v>550960</v>
      </c>
      <c r="P71" s="102">
        <f>$H71      +$J71      +$L71      +$N71</f>
        <v>19327000</v>
      </c>
      <c r="Q71" s="103">
        <f>$I71      +$K71      +$M71      +$O71</f>
        <v>19327001</v>
      </c>
      <c r="R71" s="57">
        <f>IF(($L71      =0),0,((($N71      -$L71      )/$L71      )*100))</f>
        <v>0</v>
      </c>
      <c r="S71" s="58">
        <f>IF(($M71      =0),0,((($O71      -$M71      )/$M71      )*100))</f>
        <v>-93.739767441041309</v>
      </c>
      <c r="T71" s="57">
        <f>IF(($E69      =0),0,(($P69      /$E69      )*100))</f>
        <v>100</v>
      </c>
      <c r="U71" s="59">
        <f>IF($E69   =0,0,($Q69   /$E69 )*100)</f>
        <v>100.00000517410876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25940000</v>
      </c>
      <c r="C72" s="104">
        <f>SUM(C69:C70)</f>
        <v>-6613000</v>
      </c>
      <c r="D72" s="104"/>
      <c r="E72" s="104">
        <f>$B72      +$C72      +$D72</f>
        <v>19327000</v>
      </c>
      <c r="F72" s="105">
        <f t="shared" ref="F72:O72" si="45">SUM(F69:F70)</f>
        <v>19327000</v>
      </c>
      <c r="G72" s="106">
        <f t="shared" si="45"/>
        <v>19327000</v>
      </c>
      <c r="H72" s="105">
        <f t="shared" si="45"/>
        <v>0</v>
      </c>
      <c r="I72" s="106">
        <f t="shared" si="45"/>
        <v>2179659</v>
      </c>
      <c r="J72" s="105">
        <f t="shared" si="45"/>
        <v>5498000</v>
      </c>
      <c r="K72" s="106">
        <f t="shared" si="45"/>
        <v>7795431</v>
      </c>
      <c r="L72" s="105">
        <f t="shared" si="45"/>
        <v>0</v>
      </c>
      <c r="M72" s="106">
        <f t="shared" si="45"/>
        <v>8800951</v>
      </c>
      <c r="N72" s="105">
        <f t="shared" si="45"/>
        <v>13829000</v>
      </c>
      <c r="O72" s="106">
        <f t="shared" si="45"/>
        <v>550960</v>
      </c>
      <c r="P72" s="105">
        <f>$H72      +$J72      +$L72      +$N72</f>
        <v>19327000</v>
      </c>
      <c r="Q72" s="106">
        <f>$I72      +$K72      +$M72      +$O72</f>
        <v>19327001</v>
      </c>
      <c r="R72" s="61">
        <f>IF(($L72      =0),0,((($N72      -$L72      )/$L72      )*100))</f>
        <v>0</v>
      </c>
      <c r="S72" s="62">
        <f>IF(($M72      =0),0,((($O72      -$M72      )/$M72      )*100))</f>
        <v>-93.739767441041309</v>
      </c>
      <c r="T72" s="61">
        <f>IF(($E69      =0),0,(($P69      /$E69      )*100))</f>
        <v>100</v>
      </c>
      <c r="U72" s="65">
        <f>IF($E69   =0,0,($Q69   /$E69 )*100)</f>
        <v>100.00000517410876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99724000</v>
      </c>
      <c r="C73" s="104">
        <f>SUM(C9:C14,C17:C23,C26:C29,C32,C35:C39,C42:C52,C55:C58,C61:C65,C69:C70)</f>
        <v>-21727000</v>
      </c>
      <c r="D73" s="104"/>
      <c r="E73" s="104">
        <f>$B73      +$C73      +$D73</f>
        <v>77997000</v>
      </c>
      <c r="F73" s="105">
        <f t="shared" ref="F73:O73" si="46">SUM(F9:F14,F17:F23,F26:F29,F32,F35:F39,F42:F52,F55:F58,F61:F65,F69:F70)</f>
        <v>77997000</v>
      </c>
      <c r="G73" s="106">
        <f t="shared" si="46"/>
        <v>57569000</v>
      </c>
      <c r="H73" s="105">
        <f t="shared" si="46"/>
        <v>3762000</v>
      </c>
      <c r="I73" s="106">
        <f t="shared" si="46"/>
        <v>4202859</v>
      </c>
      <c r="J73" s="105">
        <f t="shared" si="46"/>
        <v>13093000</v>
      </c>
      <c r="K73" s="106">
        <f t="shared" si="46"/>
        <v>19195980</v>
      </c>
      <c r="L73" s="105">
        <f t="shared" si="46"/>
        <v>14642000</v>
      </c>
      <c r="M73" s="106">
        <f t="shared" si="46"/>
        <v>11188942</v>
      </c>
      <c r="N73" s="105">
        <f t="shared" si="46"/>
        <v>14369000</v>
      </c>
      <c r="O73" s="106">
        <f t="shared" si="46"/>
        <v>1024844</v>
      </c>
      <c r="P73" s="105">
        <f>$H73      +$J73      +$L73      +$N73</f>
        <v>45866000</v>
      </c>
      <c r="Q73" s="106">
        <f>$I73      +$K73      +$M73      +$O73</f>
        <v>35612625</v>
      </c>
      <c r="R73" s="61">
        <f>IF(($L73      =0),0,((($N73      -$L73      )/$L73      )*100))</f>
        <v>-1.8644993853298728</v>
      </c>
      <c r="S73" s="62">
        <f>IF(($M73      =0),0,((($O73      -$M73      )/$M73      )*100))</f>
        <v>-90.840563835258052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79.671350900658339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61.860767079504598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Hi7VjaudYi2/Kuv5TDY+NjGBRmlCdsGcPnZLVe5R9Swx5JNaFCMFrta2odW80zxixHs3ZnEvsXRxqBXEUmy1rQ==" saltValue="GeoakMqqHOQWKr339s2iB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67000</v>
      </c>
      <c r="I10" s="94">
        <v>627936</v>
      </c>
      <c r="J10" s="93">
        <v>847000</v>
      </c>
      <c r="K10" s="94">
        <v>461507</v>
      </c>
      <c r="L10" s="93"/>
      <c r="M10" s="94">
        <v>442609</v>
      </c>
      <c r="N10" s="93"/>
      <c r="O10" s="94">
        <v>317949</v>
      </c>
      <c r="P10" s="93">
        <f t="shared" ref="P10:P15" si="1">$H10      +$J10      +$L10      +$N10</f>
        <v>914000</v>
      </c>
      <c r="Q10" s="94">
        <f t="shared" ref="Q10:Q15" si="2">$I10      +$K10      +$M10      +$O10</f>
        <v>1850001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-28.16481363912618</v>
      </c>
      <c r="T10" s="48">
        <f t="shared" ref="T10:T14" si="5">IF(($E10      =0),0,(($P10      /$E10      )*100))</f>
        <v>49.405405405405403</v>
      </c>
      <c r="U10" s="50">
        <f t="shared" ref="U10:U14" si="6">IF(($E10      =0),0,(($Q10      /$E10      )*100))</f>
        <v>100.00005405405406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67000</v>
      </c>
      <c r="I15" s="97">
        <f t="shared" si="7"/>
        <v>627936</v>
      </c>
      <c r="J15" s="96">
        <f t="shared" si="7"/>
        <v>847000</v>
      </c>
      <c r="K15" s="97">
        <f t="shared" si="7"/>
        <v>461507</v>
      </c>
      <c r="L15" s="96">
        <f t="shared" si="7"/>
        <v>0</v>
      </c>
      <c r="M15" s="97">
        <f t="shared" si="7"/>
        <v>442609</v>
      </c>
      <c r="N15" s="96">
        <f t="shared" si="7"/>
        <v>0</v>
      </c>
      <c r="O15" s="97">
        <f t="shared" si="7"/>
        <v>317949</v>
      </c>
      <c r="P15" s="96">
        <f t="shared" si="1"/>
        <v>914000</v>
      </c>
      <c r="Q15" s="97">
        <f t="shared" si="2"/>
        <v>1850001</v>
      </c>
      <c r="R15" s="52">
        <f t="shared" si="3"/>
        <v>0</v>
      </c>
      <c r="S15" s="53">
        <f t="shared" si="4"/>
        <v>-28.16481363912618</v>
      </c>
      <c r="T15" s="52">
        <f>IF((SUM($E9:$E13))=0,0,(P15/(SUM($E9:$E13))*100))</f>
        <v>49.405405405405403</v>
      </c>
      <c r="U15" s="54">
        <f>IF((SUM($E9:$E13))=0,0,(Q15/(SUM($E9:$E13))*100))</f>
        <v>100.00005405405406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>
        <v>13562000</v>
      </c>
      <c r="C21" s="92"/>
      <c r="D21" s="92"/>
      <c r="E21" s="92">
        <f t="shared" si="8"/>
        <v>13562000</v>
      </c>
      <c r="F21" s="93">
        <v>13562000</v>
      </c>
      <c r="G21" s="94">
        <v>13562000</v>
      </c>
      <c r="H21" s="93"/>
      <c r="I21" s="94"/>
      <c r="J21" s="93"/>
      <c r="K21" s="94"/>
      <c r="L21" s="93"/>
      <c r="M21" s="94"/>
      <c r="N21" s="93"/>
      <c r="O21" s="94">
        <v>13065374</v>
      </c>
      <c r="P21" s="93">
        <f t="shared" si="9"/>
        <v>0</v>
      </c>
      <c r="Q21" s="94">
        <f t="shared" si="10"/>
        <v>13065374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96.338106473971379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13562000</v>
      </c>
      <c r="C24" s="95">
        <f>SUM(C17:C23)</f>
        <v>0</v>
      </c>
      <c r="D24" s="95"/>
      <c r="E24" s="95">
        <f t="shared" si="8"/>
        <v>13562000</v>
      </c>
      <c r="F24" s="96">
        <f t="shared" ref="F24:O24" si="15">SUM(F17:F23)</f>
        <v>13562000</v>
      </c>
      <c r="G24" s="97">
        <f t="shared" si="15"/>
        <v>13562000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13065374</v>
      </c>
      <c r="P24" s="96">
        <f t="shared" si="9"/>
        <v>0</v>
      </c>
      <c r="Q24" s="97">
        <f t="shared" si="10"/>
        <v>13065374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96.338106473971379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1155000</v>
      </c>
      <c r="C32" s="92"/>
      <c r="D32" s="92"/>
      <c r="E32" s="92">
        <f>$B32      +$C32      +$D32</f>
        <v>1155000</v>
      </c>
      <c r="F32" s="93">
        <v>1155000</v>
      </c>
      <c r="G32" s="94">
        <v>1155000</v>
      </c>
      <c r="H32" s="93">
        <v>386000</v>
      </c>
      <c r="I32" s="94">
        <v>386375</v>
      </c>
      <c r="J32" s="93">
        <v>379000</v>
      </c>
      <c r="K32" s="94">
        <v>383476</v>
      </c>
      <c r="L32" s="93">
        <v>390000</v>
      </c>
      <c r="M32" s="94">
        <v>385149</v>
      </c>
      <c r="N32" s="93"/>
      <c r="O32" s="94"/>
      <c r="P32" s="93">
        <f>$H32      +$J32      +$L32      +$N32</f>
        <v>1155000</v>
      </c>
      <c r="Q32" s="94">
        <f>$I32      +$K32      +$M32      +$O32</f>
        <v>1155000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1155000</v>
      </c>
      <c r="C33" s="95">
        <f>C32</f>
        <v>0</v>
      </c>
      <c r="D33" s="95"/>
      <c r="E33" s="95">
        <f>$B33      +$C33      +$D33</f>
        <v>1155000</v>
      </c>
      <c r="F33" s="96">
        <f t="shared" ref="F33:O33" si="17">F32</f>
        <v>1155000</v>
      </c>
      <c r="G33" s="97">
        <f t="shared" si="17"/>
        <v>1155000</v>
      </c>
      <c r="H33" s="96">
        <f t="shared" si="17"/>
        <v>386000</v>
      </c>
      <c r="I33" s="97">
        <f t="shared" si="17"/>
        <v>386375</v>
      </c>
      <c r="J33" s="96">
        <f t="shared" si="17"/>
        <v>379000</v>
      </c>
      <c r="K33" s="97">
        <f t="shared" si="17"/>
        <v>383476</v>
      </c>
      <c r="L33" s="96">
        <f t="shared" si="17"/>
        <v>390000</v>
      </c>
      <c r="M33" s="97">
        <f t="shared" si="17"/>
        <v>385149</v>
      </c>
      <c r="N33" s="96">
        <f t="shared" si="17"/>
        <v>0</v>
      </c>
      <c r="O33" s="97">
        <f t="shared" si="17"/>
        <v>0</v>
      </c>
      <c r="P33" s="96">
        <f>$H33      +$J33      +$L33      +$N33</f>
        <v>1155000</v>
      </c>
      <c r="Q33" s="97">
        <f>$I33      +$K33      +$M33      +$O33</f>
        <v>1155000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640000</v>
      </c>
      <c r="C35" s="92"/>
      <c r="D35" s="92"/>
      <c r="E35" s="92">
        <f t="shared" ref="E35:E40" si="18">$B35      +$C35      +$D35</f>
        <v>640000</v>
      </c>
      <c r="F35" s="93">
        <v>640000</v>
      </c>
      <c r="G35" s="94">
        <v>640000</v>
      </c>
      <c r="H35" s="93"/>
      <c r="I35" s="94">
        <v>640000</v>
      </c>
      <c r="J35" s="93">
        <v>640000</v>
      </c>
      <c r="K35" s="94">
        <v>175000</v>
      </c>
      <c r="L35" s="93"/>
      <c r="M35" s="94">
        <v>-156511</v>
      </c>
      <c r="N35" s="93"/>
      <c r="O35" s="94"/>
      <c r="P35" s="93">
        <f t="shared" ref="P35:P40" si="19">$H35      +$J35      +$L35      +$N35</f>
        <v>640000</v>
      </c>
      <c r="Q35" s="94">
        <f t="shared" ref="Q35:Q40" si="20">$I35      +$K35      +$M35      +$O35</f>
        <v>658489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102.88890625000001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26322000</v>
      </c>
      <c r="C36" s="92">
        <v>4609000</v>
      </c>
      <c r="D36" s="92"/>
      <c r="E36" s="92">
        <f t="shared" si="18"/>
        <v>30931000</v>
      </c>
      <c r="F36" s="93">
        <v>30931000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26962000</v>
      </c>
      <c r="C40" s="95">
        <f>SUM(C35:C39)</f>
        <v>4609000</v>
      </c>
      <c r="D40" s="95"/>
      <c r="E40" s="95">
        <f t="shared" si="18"/>
        <v>31571000</v>
      </c>
      <c r="F40" s="96">
        <f t="shared" ref="F40:O40" si="25">SUM(F35:F39)</f>
        <v>31571000</v>
      </c>
      <c r="G40" s="97">
        <f t="shared" si="25"/>
        <v>640000</v>
      </c>
      <c r="H40" s="96">
        <f t="shared" si="25"/>
        <v>0</v>
      </c>
      <c r="I40" s="97">
        <f t="shared" si="25"/>
        <v>640000</v>
      </c>
      <c r="J40" s="96">
        <f t="shared" si="25"/>
        <v>640000</v>
      </c>
      <c r="K40" s="97">
        <f t="shared" si="25"/>
        <v>175000</v>
      </c>
      <c r="L40" s="96">
        <f t="shared" si="25"/>
        <v>0</v>
      </c>
      <c r="M40" s="97">
        <f t="shared" si="25"/>
        <v>-156511</v>
      </c>
      <c r="N40" s="96">
        <f t="shared" si="25"/>
        <v>0</v>
      </c>
      <c r="O40" s="97">
        <f t="shared" si="25"/>
        <v>0</v>
      </c>
      <c r="P40" s="96">
        <f t="shared" si="19"/>
        <v>640000</v>
      </c>
      <c r="Q40" s="97">
        <f t="shared" si="20"/>
        <v>658489</v>
      </c>
      <c r="R40" s="52">
        <f t="shared" si="21"/>
        <v>0</v>
      </c>
      <c r="S40" s="53">
        <f t="shared" si="22"/>
        <v>-100</v>
      </c>
      <c r="T40" s="52">
        <f>IF((+$E35+$E38) =0,0,(P40   /(+$E35+$E38) )*100)</f>
        <v>100</v>
      </c>
      <c r="U40" s="54">
        <f>IF((+$E35+$E38) =0,0,(Q40   /(+$E35+$E38) )*100)</f>
        <v>102.88890625000001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43529000</v>
      </c>
      <c r="C67" s="104">
        <f>SUM(C9:C14,C17:C23,C26:C29,C32,C35:C39,C42:C52,C55:C58,C61:C65)</f>
        <v>4609000</v>
      </c>
      <c r="D67" s="104"/>
      <c r="E67" s="104">
        <f t="shared" si="35"/>
        <v>48138000</v>
      </c>
      <c r="F67" s="105">
        <f t="shared" ref="F67:O67" si="43">SUM(F9:F14,F17:F23,F26:F29,F32,F35:F39,F42:F52,F55:F58,F61:F65)</f>
        <v>48138000</v>
      </c>
      <c r="G67" s="106">
        <f t="shared" si="43"/>
        <v>17207000</v>
      </c>
      <c r="H67" s="105">
        <f t="shared" si="43"/>
        <v>453000</v>
      </c>
      <c r="I67" s="106">
        <f t="shared" si="43"/>
        <v>1654311</v>
      </c>
      <c r="J67" s="105">
        <f t="shared" si="43"/>
        <v>1866000</v>
      </c>
      <c r="K67" s="106">
        <f t="shared" si="43"/>
        <v>1019983</v>
      </c>
      <c r="L67" s="105">
        <f t="shared" si="43"/>
        <v>390000</v>
      </c>
      <c r="M67" s="106">
        <f t="shared" si="43"/>
        <v>671247</v>
      </c>
      <c r="N67" s="105">
        <f t="shared" si="43"/>
        <v>0</v>
      </c>
      <c r="O67" s="106">
        <f t="shared" si="43"/>
        <v>13383323</v>
      </c>
      <c r="P67" s="105">
        <f t="shared" si="36"/>
        <v>2709000</v>
      </c>
      <c r="Q67" s="106">
        <f t="shared" si="37"/>
        <v>16728864</v>
      </c>
      <c r="R67" s="61">
        <f t="shared" si="38"/>
        <v>-100</v>
      </c>
      <c r="S67" s="62">
        <f t="shared" si="39"/>
        <v>1893.8000467786076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15.743592723891439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97.221270413203925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27173000</v>
      </c>
      <c r="C69" s="92">
        <v>-1817000</v>
      </c>
      <c r="D69" s="92"/>
      <c r="E69" s="92">
        <f>$B69      +$C69      +$D69</f>
        <v>25356000</v>
      </c>
      <c r="F69" s="93">
        <v>25356000</v>
      </c>
      <c r="G69" s="94">
        <v>25356000</v>
      </c>
      <c r="H69" s="93">
        <v>5049000</v>
      </c>
      <c r="I69" s="94">
        <v>3001860</v>
      </c>
      <c r="J69" s="93">
        <v>3470000</v>
      </c>
      <c r="K69" s="94">
        <v>4998143</v>
      </c>
      <c r="L69" s="93">
        <v>4560000</v>
      </c>
      <c r="M69" s="94">
        <v>6296264</v>
      </c>
      <c r="N69" s="93">
        <v>12277000</v>
      </c>
      <c r="O69" s="94">
        <v>10503578</v>
      </c>
      <c r="P69" s="93">
        <f>$H69      +$J69      +$L69      +$N69</f>
        <v>25356000</v>
      </c>
      <c r="Q69" s="94">
        <f>$I69      +$K69      +$M69      +$O69</f>
        <v>24799845</v>
      </c>
      <c r="R69" s="48">
        <f>IF(($L69      =0),0,((($N69      -$L69      )/$L69      )*100))</f>
        <v>169.23245614035088</v>
      </c>
      <c r="S69" s="49">
        <f>IF(($M69      =0),0,((($O69      -$M69      )/$M69      )*100))</f>
        <v>66.822388641899394</v>
      </c>
      <c r="T69" s="48">
        <f>IF(($E69      =0),0,(($P69      /$E69      )*100))</f>
        <v>100</v>
      </c>
      <c r="U69" s="50">
        <f>IF(($E69      =0),0,(($Q69      /$E69      )*100))</f>
        <v>97.806613819214377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27173000</v>
      </c>
      <c r="C71" s="101">
        <f>SUM(C69:C70)</f>
        <v>-1817000</v>
      </c>
      <c r="D71" s="101"/>
      <c r="E71" s="101">
        <f>$B71      +$C71      +$D71</f>
        <v>25356000</v>
      </c>
      <c r="F71" s="102">
        <f t="shared" ref="F71:O71" si="44">SUM(F69:F70)</f>
        <v>25356000</v>
      </c>
      <c r="G71" s="103">
        <f t="shared" si="44"/>
        <v>25356000</v>
      </c>
      <c r="H71" s="102">
        <f t="shared" si="44"/>
        <v>5049000</v>
      </c>
      <c r="I71" s="103">
        <f t="shared" si="44"/>
        <v>3001860</v>
      </c>
      <c r="J71" s="102">
        <f t="shared" si="44"/>
        <v>3470000</v>
      </c>
      <c r="K71" s="103">
        <f t="shared" si="44"/>
        <v>4998143</v>
      </c>
      <c r="L71" s="102">
        <f t="shared" si="44"/>
        <v>4560000</v>
      </c>
      <c r="M71" s="103">
        <f t="shared" si="44"/>
        <v>6296264</v>
      </c>
      <c r="N71" s="102">
        <f t="shared" si="44"/>
        <v>12277000</v>
      </c>
      <c r="O71" s="103">
        <f t="shared" si="44"/>
        <v>10503578</v>
      </c>
      <c r="P71" s="102">
        <f>$H71      +$J71      +$L71      +$N71</f>
        <v>25356000</v>
      </c>
      <c r="Q71" s="103">
        <f>$I71      +$K71      +$M71      +$O71</f>
        <v>24799845</v>
      </c>
      <c r="R71" s="57">
        <f>IF(($L71      =0),0,((($N71      -$L71      )/$L71      )*100))</f>
        <v>169.23245614035088</v>
      </c>
      <c r="S71" s="58">
        <f>IF(($M71      =0),0,((($O71      -$M71      )/$M71      )*100))</f>
        <v>66.822388641899394</v>
      </c>
      <c r="T71" s="57">
        <f>IF(($E69      =0),0,(($P69      /$E69      )*100))</f>
        <v>100</v>
      </c>
      <c r="U71" s="59">
        <f>IF($E69   =0,0,($Q69   /$E69 )*100)</f>
        <v>97.806613819214377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27173000</v>
      </c>
      <c r="C72" s="104">
        <f>SUM(C69:C70)</f>
        <v>-1817000</v>
      </c>
      <c r="D72" s="104"/>
      <c r="E72" s="104">
        <f>$B72      +$C72      +$D72</f>
        <v>25356000</v>
      </c>
      <c r="F72" s="105">
        <f t="shared" ref="F72:O72" si="45">SUM(F69:F70)</f>
        <v>25356000</v>
      </c>
      <c r="G72" s="106">
        <f t="shared" si="45"/>
        <v>25356000</v>
      </c>
      <c r="H72" s="105">
        <f t="shared" si="45"/>
        <v>5049000</v>
      </c>
      <c r="I72" s="106">
        <f t="shared" si="45"/>
        <v>3001860</v>
      </c>
      <c r="J72" s="105">
        <f t="shared" si="45"/>
        <v>3470000</v>
      </c>
      <c r="K72" s="106">
        <f t="shared" si="45"/>
        <v>4998143</v>
      </c>
      <c r="L72" s="105">
        <f t="shared" si="45"/>
        <v>4560000</v>
      </c>
      <c r="M72" s="106">
        <f t="shared" si="45"/>
        <v>6296264</v>
      </c>
      <c r="N72" s="105">
        <f t="shared" si="45"/>
        <v>12277000</v>
      </c>
      <c r="O72" s="106">
        <f t="shared" si="45"/>
        <v>10503578</v>
      </c>
      <c r="P72" s="105">
        <f>$H72      +$J72      +$L72      +$N72</f>
        <v>25356000</v>
      </c>
      <c r="Q72" s="106">
        <f>$I72      +$K72      +$M72      +$O72</f>
        <v>24799845</v>
      </c>
      <c r="R72" s="61">
        <f>IF(($L72      =0),0,((($N72      -$L72      )/$L72      )*100))</f>
        <v>169.23245614035088</v>
      </c>
      <c r="S72" s="62">
        <f>IF(($M72      =0),0,((($O72      -$M72      )/$M72      )*100))</f>
        <v>66.822388641899394</v>
      </c>
      <c r="T72" s="61">
        <f>IF(($E69      =0),0,(($P69      /$E69      )*100))</f>
        <v>100</v>
      </c>
      <c r="U72" s="65">
        <f>IF($E69   =0,0,($Q69   /$E69 )*100)</f>
        <v>97.806613819214377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70702000</v>
      </c>
      <c r="C73" s="104">
        <f>SUM(C9:C14,C17:C23,C26:C29,C32,C35:C39,C42:C52,C55:C58,C61:C65,C69:C70)</f>
        <v>2792000</v>
      </c>
      <c r="D73" s="104"/>
      <c r="E73" s="104">
        <f>$B73      +$C73      +$D73</f>
        <v>73494000</v>
      </c>
      <c r="F73" s="105">
        <f t="shared" ref="F73:O73" si="46">SUM(F9:F14,F17:F23,F26:F29,F32,F35:F39,F42:F52,F55:F58,F61:F65,F69:F70)</f>
        <v>73494000</v>
      </c>
      <c r="G73" s="106">
        <f t="shared" si="46"/>
        <v>42563000</v>
      </c>
      <c r="H73" s="105">
        <f t="shared" si="46"/>
        <v>5502000</v>
      </c>
      <c r="I73" s="106">
        <f t="shared" si="46"/>
        <v>4656171</v>
      </c>
      <c r="J73" s="105">
        <f t="shared" si="46"/>
        <v>5336000</v>
      </c>
      <c r="K73" s="106">
        <f t="shared" si="46"/>
        <v>6018126</v>
      </c>
      <c r="L73" s="105">
        <f t="shared" si="46"/>
        <v>4950000</v>
      </c>
      <c r="M73" s="106">
        <f t="shared" si="46"/>
        <v>6967511</v>
      </c>
      <c r="N73" s="105">
        <f t="shared" si="46"/>
        <v>12277000</v>
      </c>
      <c r="O73" s="106">
        <f t="shared" si="46"/>
        <v>23886901</v>
      </c>
      <c r="P73" s="105">
        <f>$H73      +$J73      +$L73      +$N73</f>
        <v>28065000</v>
      </c>
      <c r="Q73" s="106">
        <f>$I73      +$K73      +$M73      +$O73</f>
        <v>41528709</v>
      </c>
      <c r="R73" s="61">
        <f>IF(($L73      =0),0,((($N73      -$L73      )/$L73      )*100))</f>
        <v>148.02020202020202</v>
      </c>
      <c r="S73" s="62">
        <f>IF(($M73      =0),0,((($O73      -$M73      )/$M73      )*100))</f>
        <v>242.83262703137461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65.937551394403599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97.569976270469667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bGn/6vlK9wkPImEf0OvMKg4KT5DaD2qC23JCV7X0JI/7fmtPUVqgc3lQNJJh0qxfBmu+zfdUYNmSRPAM7KQbzQ==" saltValue="dmAJq1y59uYb8Wjuj7GQA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49000</v>
      </c>
      <c r="I10" s="94">
        <v>91793</v>
      </c>
      <c r="J10" s="93">
        <v>118000</v>
      </c>
      <c r="K10" s="94">
        <v>111613</v>
      </c>
      <c r="L10" s="93">
        <v>50000</v>
      </c>
      <c r="M10" s="94">
        <v>75852</v>
      </c>
      <c r="N10" s="93">
        <v>734000</v>
      </c>
      <c r="O10" s="94">
        <v>225253</v>
      </c>
      <c r="P10" s="93">
        <f t="shared" ref="P10:P15" si="1">$H10      +$J10      +$L10      +$N10</f>
        <v>951000</v>
      </c>
      <c r="Q10" s="94">
        <f t="shared" ref="Q10:Q15" si="2">$I10      +$K10      +$M10      +$O10</f>
        <v>504511</v>
      </c>
      <c r="R10" s="48">
        <f t="shared" ref="R10:R15" si="3">IF(($L10      =0),0,((($N10      -$L10      )/$L10      )*100))</f>
        <v>1368</v>
      </c>
      <c r="S10" s="49">
        <f t="shared" ref="S10:S15" si="4">IF(($M10      =0),0,((($O10      -$M10      )/$M10      )*100))</f>
        <v>196.96382428940569</v>
      </c>
      <c r="T10" s="48">
        <f t="shared" ref="T10:T14" si="5">IF(($E10      =0),0,(($P10      /$E10      )*100))</f>
        <v>95.1</v>
      </c>
      <c r="U10" s="50">
        <f t="shared" ref="U10:U14" si="6">IF(($E10      =0),0,(($Q10      /$E10      )*100))</f>
        <v>50.451100000000004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49000</v>
      </c>
      <c r="I15" s="97">
        <f t="shared" si="7"/>
        <v>91793</v>
      </c>
      <c r="J15" s="96">
        <f t="shared" si="7"/>
        <v>118000</v>
      </c>
      <c r="K15" s="97">
        <f t="shared" si="7"/>
        <v>111613</v>
      </c>
      <c r="L15" s="96">
        <f t="shared" si="7"/>
        <v>50000</v>
      </c>
      <c r="M15" s="97">
        <f t="shared" si="7"/>
        <v>75852</v>
      </c>
      <c r="N15" s="96">
        <f t="shared" si="7"/>
        <v>734000</v>
      </c>
      <c r="O15" s="97">
        <f t="shared" si="7"/>
        <v>225253</v>
      </c>
      <c r="P15" s="96">
        <f t="shared" si="1"/>
        <v>951000</v>
      </c>
      <c r="Q15" s="97">
        <f t="shared" si="2"/>
        <v>504511</v>
      </c>
      <c r="R15" s="52">
        <f t="shared" si="3"/>
        <v>1368</v>
      </c>
      <c r="S15" s="53">
        <f t="shared" si="4"/>
        <v>196.96382428940569</v>
      </c>
      <c r="T15" s="52">
        <f>IF((SUM($E9:$E13))=0,0,(P15/(SUM($E9:$E13))*100))</f>
        <v>95.1</v>
      </c>
      <c r="U15" s="54">
        <f>IF((SUM($E9:$E13))=0,0,(Q15/(SUM($E9:$E13))*100))</f>
        <v>50.451100000000004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3460000</v>
      </c>
      <c r="C19" s="92"/>
      <c r="D19" s="92"/>
      <c r="E19" s="92">
        <f t="shared" si="8"/>
        <v>3460000</v>
      </c>
      <c r="F19" s="93">
        <v>3460000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>
        <v>41039000</v>
      </c>
      <c r="C21" s="92"/>
      <c r="D21" s="92"/>
      <c r="E21" s="92">
        <f t="shared" si="8"/>
        <v>41039000</v>
      </c>
      <c r="F21" s="93">
        <v>41039000</v>
      </c>
      <c r="G21" s="94">
        <v>0</v>
      </c>
      <c r="H21" s="93"/>
      <c r="I21" s="94"/>
      <c r="J21" s="93"/>
      <c r="K21" s="94">
        <v>6310250</v>
      </c>
      <c r="L21" s="93"/>
      <c r="M21" s="94">
        <v>2753174</v>
      </c>
      <c r="N21" s="93"/>
      <c r="O21" s="94">
        <v>4338791</v>
      </c>
      <c r="P21" s="93">
        <f t="shared" si="9"/>
        <v>0</v>
      </c>
      <c r="Q21" s="94">
        <f t="shared" si="10"/>
        <v>13402215</v>
      </c>
      <c r="R21" s="48">
        <f t="shared" si="11"/>
        <v>0</v>
      </c>
      <c r="S21" s="49">
        <f t="shared" si="12"/>
        <v>57.592327982176208</v>
      </c>
      <c r="T21" s="48">
        <f t="shared" si="13"/>
        <v>0</v>
      </c>
      <c r="U21" s="50">
        <f t="shared" si="14"/>
        <v>32.657265040571168</v>
      </c>
      <c r="V21" s="93">
        <v>14549000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44499000</v>
      </c>
      <c r="C24" s="95">
        <f>SUM(C17:C23)</f>
        <v>0</v>
      </c>
      <c r="D24" s="95"/>
      <c r="E24" s="95">
        <f t="shared" si="8"/>
        <v>44499000</v>
      </c>
      <c r="F24" s="96">
        <f t="shared" ref="F24:O24" si="15">SUM(F17:F23)</f>
        <v>44499000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6310250</v>
      </c>
      <c r="L24" s="96">
        <f t="shared" si="15"/>
        <v>0</v>
      </c>
      <c r="M24" s="97">
        <f t="shared" si="15"/>
        <v>2753174</v>
      </c>
      <c r="N24" s="96">
        <f t="shared" si="15"/>
        <v>0</v>
      </c>
      <c r="O24" s="97">
        <f t="shared" si="15"/>
        <v>4338791</v>
      </c>
      <c r="P24" s="96">
        <f t="shared" si="9"/>
        <v>0</v>
      </c>
      <c r="Q24" s="97">
        <f t="shared" si="10"/>
        <v>13402215</v>
      </c>
      <c r="R24" s="52">
        <f t="shared" si="11"/>
        <v>0</v>
      </c>
      <c r="S24" s="53">
        <f t="shared" si="12"/>
        <v>57.592327982176208</v>
      </c>
      <c r="T24" s="52">
        <f>IF(($E24-$E19-$E23)   =0,0,($P24   /($E24-$E19-$E23)   )*100)</f>
        <v>0</v>
      </c>
      <c r="U24" s="54">
        <f>IF(($E24-$E19-$E23)   =0,0,($Q24   /($E24-$E19-$E23)   )*100)</f>
        <v>32.657265040571168</v>
      </c>
      <c r="V24" s="96">
        <f>SUM(V17:V23)</f>
        <v>14549000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2439000</v>
      </c>
      <c r="C29" s="92"/>
      <c r="D29" s="92"/>
      <c r="E29" s="92">
        <f>$B29      +$C29      +$D29</f>
        <v>2439000</v>
      </c>
      <c r="F29" s="93">
        <v>2439000</v>
      </c>
      <c r="G29" s="94">
        <v>2439000</v>
      </c>
      <c r="H29" s="93">
        <v>275000</v>
      </c>
      <c r="I29" s="94"/>
      <c r="J29" s="93">
        <v>940000</v>
      </c>
      <c r="K29" s="94">
        <v>1163070</v>
      </c>
      <c r="L29" s="93">
        <v>291000</v>
      </c>
      <c r="M29" s="94">
        <v>734058</v>
      </c>
      <c r="N29" s="93">
        <v>933000</v>
      </c>
      <c r="O29" s="94">
        <v>1250877</v>
      </c>
      <c r="P29" s="93">
        <f>$H29      +$J29      +$L29      +$N29</f>
        <v>2439000</v>
      </c>
      <c r="Q29" s="94">
        <f>$I29      +$K29      +$M29      +$O29</f>
        <v>3148005</v>
      </c>
      <c r="R29" s="48">
        <f>IF(($L29      =0),0,((($N29      -$L29      )/$L29      )*100))</f>
        <v>220.61855670103094</v>
      </c>
      <c r="S29" s="49">
        <f>IF(($M29      =0),0,((($O29      -$M29      )/$M29      )*100))</f>
        <v>70.405744505202577</v>
      </c>
      <c r="T29" s="48">
        <f>IF(($E29      =0),0,(($P29      /$E29      )*100))</f>
        <v>100</v>
      </c>
      <c r="U29" s="50">
        <f>IF(($E29      =0),0,(($Q29      /$E29      )*100))</f>
        <v>129.06949569495697</v>
      </c>
      <c r="V29" s="93">
        <v>722000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2439000</v>
      </c>
      <c r="C30" s="95">
        <f>SUM(C26:C29)</f>
        <v>0</v>
      </c>
      <c r="D30" s="95"/>
      <c r="E30" s="95">
        <f>$B30      +$C30      +$D30</f>
        <v>2439000</v>
      </c>
      <c r="F30" s="96">
        <f t="shared" ref="F30:O30" si="16">SUM(F26:F29)</f>
        <v>2439000</v>
      </c>
      <c r="G30" s="97">
        <f t="shared" si="16"/>
        <v>2439000</v>
      </c>
      <c r="H30" s="96">
        <f t="shared" si="16"/>
        <v>275000</v>
      </c>
      <c r="I30" s="97">
        <f t="shared" si="16"/>
        <v>0</v>
      </c>
      <c r="J30" s="96">
        <f t="shared" si="16"/>
        <v>940000</v>
      </c>
      <c r="K30" s="97">
        <f t="shared" si="16"/>
        <v>1163070</v>
      </c>
      <c r="L30" s="96">
        <f t="shared" si="16"/>
        <v>291000</v>
      </c>
      <c r="M30" s="97">
        <f t="shared" si="16"/>
        <v>734058</v>
      </c>
      <c r="N30" s="96">
        <f t="shared" si="16"/>
        <v>933000</v>
      </c>
      <c r="O30" s="97">
        <f t="shared" si="16"/>
        <v>1250877</v>
      </c>
      <c r="P30" s="96">
        <f>$H30      +$J30      +$L30      +$N30</f>
        <v>2439000</v>
      </c>
      <c r="Q30" s="97">
        <f>$I30      +$K30      +$M30      +$O30</f>
        <v>3148005</v>
      </c>
      <c r="R30" s="52">
        <f>IF(($L30      =0),0,((($N30      -$L30      )/$L30      )*100))</f>
        <v>220.61855670103094</v>
      </c>
      <c r="S30" s="53">
        <f>IF(($M30      =0),0,((($O30      -$M30      )/$M30      )*100))</f>
        <v>70.405744505202577</v>
      </c>
      <c r="T30" s="52">
        <f>IF($E30   =0,0,($P30   /$E30   )*100)</f>
        <v>100</v>
      </c>
      <c r="U30" s="54">
        <f>IF($E30   =0,0,($Q30   /$E30   )*100)</f>
        <v>129.06949569495697</v>
      </c>
      <c r="V30" s="96">
        <f>SUM(V26:V29)</f>
        <v>722000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3840000</v>
      </c>
      <c r="C32" s="92"/>
      <c r="D32" s="92"/>
      <c r="E32" s="92">
        <f>$B32      +$C32      +$D32</f>
        <v>3840000</v>
      </c>
      <c r="F32" s="93">
        <v>3840000</v>
      </c>
      <c r="G32" s="94">
        <v>3840000</v>
      </c>
      <c r="H32" s="93">
        <v>2608000</v>
      </c>
      <c r="I32" s="94"/>
      <c r="J32" s="93">
        <v>80000</v>
      </c>
      <c r="K32" s="94">
        <v>3150473</v>
      </c>
      <c r="L32" s="93"/>
      <c r="M32" s="94"/>
      <c r="N32" s="93">
        <v>215000</v>
      </c>
      <c r="O32" s="94">
        <v>1752568</v>
      </c>
      <c r="P32" s="93">
        <f>$H32      +$J32      +$L32      +$N32</f>
        <v>2903000</v>
      </c>
      <c r="Q32" s="94">
        <f>$I32      +$K32      +$M32      +$O32</f>
        <v>4903041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75.598958333333329</v>
      </c>
      <c r="U32" s="50">
        <f>IF(($E32      =0),0,(($Q32      /$E32      )*100))</f>
        <v>127.68335937499999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3840000</v>
      </c>
      <c r="C33" s="95">
        <f>C32</f>
        <v>0</v>
      </c>
      <c r="D33" s="95"/>
      <c r="E33" s="95">
        <f>$B33      +$C33      +$D33</f>
        <v>3840000</v>
      </c>
      <c r="F33" s="96">
        <f t="shared" ref="F33:O33" si="17">F32</f>
        <v>3840000</v>
      </c>
      <c r="G33" s="97">
        <f t="shared" si="17"/>
        <v>3840000</v>
      </c>
      <c r="H33" s="96">
        <f t="shared" si="17"/>
        <v>2608000</v>
      </c>
      <c r="I33" s="97">
        <f t="shared" si="17"/>
        <v>0</v>
      </c>
      <c r="J33" s="96">
        <f t="shared" si="17"/>
        <v>80000</v>
      </c>
      <c r="K33" s="97">
        <f t="shared" si="17"/>
        <v>3150473</v>
      </c>
      <c r="L33" s="96">
        <f t="shared" si="17"/>
        <v>0</v>
      </c>
      <c r="M33" s="97">
        <f t="shared" si="17"/>
        <v>0</v>
      </c>
      <c r="N33" s="96">
        <f t="shared" si="17"/>
        <v>215000</v>
      </c>
      <c r="O33" s="97">
        <f t="shared" si="17"/>
        <v>1752568</v>
      </c>
      <c r="P33" s="96">
        <f>$H33      +$J33      +$L33      +$N33</f>
        <v>2903000</v>
      </c>
      <c r="Q33" s="97">
        <f>$I33      +$K33      +$M33      +$O33</f>
        <v>4903041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75.598958333333329</v>
      </c>
      <c r="U33" s="54">
        <f>IF($E33   =0,0,($Q33   /$E33   )*100)</f>
        <v>127.68335937499999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100000000</v>
      </c>
      <c r="C51" s="92">
        <v>-20000000</v>
      </c>
      <c r="D51" s="92"/>
      <c r="E51" s="92">
        <f t="shared" si="26"/>
        <v>80000000</v>
      </c>
      <c r="F51" s="93">
        <v>80000000</v>
      </c>
      <c r="G51" s="94">
        <v>80000000</v>
      </c>
      <c r="H51" s="93">
        <v>3708000</v>
      </c>
      <c r="I51" s="94">
        <v>3512022</v>
      </c>
      <c r="J51" s="93"/>
      <c r="K51" s="94">
        <v>11509267</v>
      </c>
      <c r="L51" s="93">
        <v>24018000</v>
      </c>
      <c r="M51" s="94">
        <v>24015507</v>
      </c>
      <c r="N51" s="93">
        <v>15073000</v>
      </c>
      <c r="O51" s="94">
        <v>31420029</v>
      </c>
      <c r="P51" s="93">
        <f t="shared" si="27"/>
        <v>42799000</v>
      </c>
      <c r="Q51" s="94">
        <f t="shared" si="28"/>
        <v>70456825</v>
      </c>
      <c r="R51" s="48">
        <f t="shared" si="29"/>
        <v>-37.242901157465234</v>
      </c>
      <c r="S51" s="49">
        <f t="shared" si="30"/>
        <v>30.832253510200719</v>
      </c>
      <c r="T51" s="48">
        <f t="shared" si="31"/>
        <v>53.498749999999994</v>
      </c>
      <c r="U51" s="50">
        <f t="shared" si="32"/>
        <v>88.071031250000004</v>
      </c>
      <c r="V51" s="93">
        <v>9545000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100000000</v>
      </c>
      <c r="C53" s="95">
        <f>SUM(C42:C52)</f>
        <v>-20000000</v>
      </c>
      <c r="D53" s="95"/>
      <c r="E53" s="95">
        <f t="shared" si="26"/>
        <v>80000000</v>
      </c>
      <c r="F53" s="96">
        <f t="shared" ref="F53:O53" si="33">SUM(F42:F52)</f>
        <v>80000000</v>
      </c>
      <c r="G53" s="97">
        <f t="shared" si="33"/>
        <v>80000000</v>
      </c>
      <c r="H53" s="96">
        <f t="shared" si="33"/>
        <v>3708000</v>
      </c>
      <c r="I53" s="97">
        <f t="shared" si="33"/>
        <v>3512022</v>
      </c>
      <c r="J53" s="96">
        <f t="shared" si="33"/>
        <v>0</v>
      </c>
      <c r="K53" s="97">
        <f t="shared" si="33"/>
        <v>11509267</v>
      </c>
      <c r="L53" s="96">
        <f t="shared" si="33"/>
        <v>24018000</v>
      </c>
      <c r="M53" s="97">
        <f t="shared" si="33"/>
        <v>24015507</v>
      </c>
      <c r="N53" s="96">
        <f t="shared" si="33"/>
        <v>15073000</v>
      </c>
      <c r="O53" s="97">
        <f t="shared" si="33"/>
        <v>31420029</v>
      </c>
      <c r="P53" s="96">
        <f t="shared" si="27"/>
        <v>42799000</v>
      </c>
      <c r="Q53" s="97">
        <f t="shared" si="28"/>
        <v>70456825</v>
      </c>
      <c r="R53" s="52">
        <f t="shared" si="29"/>
        <v>-37.242901157465234</v>
      </c>
      <c r="S53" s="53">
        <f t="shared" si="30"/>
        <v>30.832253510200719</v>
      </c>
      <c r="T53" s="52">
        <f>IF((+$E43+$E45+$E47+$E48+$E51) =0,0,(P53   /(+$E43+$E45+$E47+$E48+$E51) )*100)</f>
        <v>53.498749999999994</v>
      </c>
      <c r="U53" s="54">
        <f>IF((+$E43+$E45+$E47+$E48+$E51) =0,0,(Q53   /(+$E43+$E45+$E47+$E48+$E51) )*100)</f>
        <v>88.071031250000004</v>
      </c>
      <c r="V53" s="96">
        <f>SUM(V42:V52)</f>
        <v>9545000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151778000</v>
      </c>
      <c r="C67" s="104">
        <f>SUM(C9:C14,C17:C23,C26:C29,C32,C35:C39,C42:C52,C55:C58,C61:C65)</f>
        <v>-20000000</v>
      </c>
      <c r="D67" s="104"/>
      <c r="E67" s="104">
        <f t="shared" si="35"/>
        <v>131778000</v>
      </c>
      <c r="F67" s="105">
        <f t="shared" ref="F67:O67" si="43">SUM(F9:F14,F17:F23,F26:F29,F32,F35:F39,F42:F52,F55:F58,F61:F65)</f>
        <v>131778000</v>
      </c>
      <c r="G67" s="106">
        <f t="shared" si="43"/>
        <v>87279000</v>
      </c>
      <c r="H67" s="105">
        <f t="shared" si="43"/>
        <v>6640000</v>
      </c>
      <c r="I67" s="106">
        <f t="shared" si="43"/>
        <v>3603815</v>
      </c>
      <c r="J67" s="105">
        <f t="shared" si="43"/>
        <v>1138000</v>
      </c>
      <c r="K67" s="106">
        <f t="shared" si="43"/>
        <v>22244673</v>
      </c>
      <c r="L67" s="105">
        <f t="shared" si="43"/>
        <v>24359000</v>
      </c>
      <c r="M67" s="106">
        <f t="shared" si="43"/>
        <v>27578591</v>
      </c>
      <c r="N67" s="105">
        <f t="shared" si="43"/>
        <v>16955000</v>
      </c>
      <c r="O67" s="106">
        <f t="shared" si="43"/>
        <v>38987518</v>
      </c>
      <c r="P67" s="105">
        <f t="shared" si="36"/>
        <v>49092000</v>
      </c>
      <c r="Q67" s="106">
        <f t="shared" si="37"/>
        <v>92414597</v>
      </c>
      <c r="R67" s="61">
        <f t="shared" si="38"/>
        <v>-30.395336425961656</v>
      </c>
      <c r="S67" s="62">
        <f t="shared" si="39"/>
        <v>41.368781313011965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38.258077588491091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72.019979270250474</v>
      </c>
      <c r="V67" s="105">
        <f>SUM(V9:V14,V17:V23,V26:V29,V32,V35:V39,V42:V52,V55:V58,V61:V65)</f>
        <v>24816000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231810000</v>
      </c>
      <c r="C69" s="92">
        <v>-15504000</v>
      </c>
      <c r="D69" s="92"/>
      <c r="E69" s="92">
        <f>$B69      +$C69      +$D69</f>
        <v>216306000</v>
      </c>
      <c r="F69" s="93">
        <v>216306000</v>
      </c>
      <c r="G69" s="94">
        <v>216306000</v>
      </c>
      <c r="H69" s="93"/>
      <c r="I69" s="94">
        <v>16142445</v>
      </c>
      <c r="J69" s="93">
        <v>64459000</v>
      </c>
      <c r="K69" s="94">
        <v>50230977</v>
      </c>
      <c r="L69" s="93">
        <v>2679000</v>
      </c>
      <c r="M69" s="94">
        <v>50058289</v>
      </c>
      <c r="N69" s="93">
        <v>100127000</v>
      </c>
      <c r="O69" s="94">
        <v>61760388</v>
      </c>
      <c r="P69" s="93">
        <f>$H69      +$J69      +$L69      +$N69</f>
        <v>167265000</v>
      </c>
      <c r="Q69" s="94">
        <f>$I69      +$K69      +$M69      +$O69</f>
        <v>178192099</v>
      </c>
      <c r="R69" s="48">
        <f>IF(($L69      =0),0,((($N69      -$L69      )/$L69      )*100))</f>
        <v>3637.4766703994028</v>
      </c>
      <c r="S69" s="49">
        <f>IF(($M69      =0),0,((($O69      -$M69      )/$M69      )*100))</f>
        <v>23.376945624330066</v>
      </c>
      <c r="T69" s="48">
        <f>IF(($E69      =0),0,(($P69      /$E69      )*100))</f>
        <v>77.327952067903809</v>
      </c>
      <c r="U69" s="50">
        <f>IF(($E69      =0),0,(($Q69      /$E69      )*100))</f>
        <v>82.37963764296876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231810000</v>
      </c>
      <c r="C71" s="101">
        <f>SUM(C69:C70)</f>
        <v>-15504000</v>
      </c>
      <c r="D71" s="101"/>
      <c r="E71" s="101">
        <f>$B71      +$C71      +$D71</f>
        <v>216306000</v>
      </c>
      <c r="F71" s="102">
        <f t="shared" ref="F71:O71" si="44">SUM(F69:F70)</f>
        <v>216306000</v>
      </c>
      <c r="G71" s="103">
        <f t="shared" si="44"/>
        <v>216306000</v>
      </c>
      <c r="H71" s="102">
        <f t="shared" si="44"/>
        <v>0</v>
      </c>
      <c r="I71" s="103">
        <f t="shared" si="44"/>
        <v>16142445</v>
      </c>
      <c r="J71" s="102">
        <f t="shared" si="44"/>
        <v>64459000</v>
      </c>
      <c r="K71" s="103">
        <f t="shared" si="44"/>
        <v>50230977</v>
      </c>
      <c r="L71" s="102">
        <f t="shared" si="44"/>
        <v>2679000</v>
      </c>
      <c r="M71" s="103">
        <f t="shared" si="44"/>
        <v>50058289</v>
      </c>
      <c r="N71" s="102">
        <f t="shared" si="44"/>
        <v>100127000</v>
      </c>
      <c r="O71" s="103">
        <f t="shared" si="44"/>
        <v>61760388</v>
      </c>
      <c r="P71" s="102">
        <f>$H71      +$J71      +$L71      +$N71</f>
        <v>167265000</v>
      </c>
      <c r="Q71" s="103">
        <f>$I71      +$K71      +$M71      +$O71</f>
        <v>178192099</v>
      </c>
      <c r="R71" s="57">
        <f>IF(($L71      =0),0,((($N71      -$L71      )/$L71      )*100))</f>
        <v>3637.4766703994028</v>
      </c>
      <c r="S71" s="58">
        <f>IF(($M71      =0),0,((($O71      -$M71      )/$M71      )*100))</f>
        <v>23.376945624330066</v>
      </c>
      <c r="T71" s="57">
        <f>IF(($E69      =0),0,(($P69      /$E69      )*100))</f>
        <v>77.327952067903809</v>
      </c>
      <c r="U71" s="59">
        <f>IF($E69   =0,0,($Q69   /$E69 )*100)</f>
        <v>82.37963764296876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231810000</v>
      </c>
      <c r="C72" s="104">
        <f>SUM(C69:C70)</f>
        <v>-15504000</v>
      </c>
      <c r="D72" s="104"/>
      <c r="E72" s="104">
        <f>$B72      +$C72      +$D72</f>
        <v>216306000</v>
      </c>
      <c r="F72" s="105">
        <f t="shared" ref="F72:O72" si="45">SUM(F69:F70)</f>
        <v>216306000</v>
      </c>
      <c r="G72" s="106">
        <f t="shared" si="45"/>
        <v>216306000</v>
      </c>
      <c r="H72" s="105">
        <f t="shared" si="45"/>
        <v>0</v>
      </c>
      <c r="I72" s="106">
        <f t="shared" si="45"/>
        <v>16142445</v>
      </c>
      <c r="J72" s="105">
        <f t="shared" si="45"/>
        <v>64459000</v>
      </c>
      <c r="K72" s="106">
        <f t="shared" si="45"/>
        <v>50230977</v>
      </c>
      <c r="L72" s="105">
        <f t="shared" si="45"/>
        <v>2679000</v>
      </c>
      <c r="M72" s="106">
        <f t="shared" si="45"/>
        <v>50058289</v>
      </c>
      <c r="N72" s="105">
        <f t="shared" si="45"/>
        <v>100127000</v>
      </c>
      <c r="O72" s="106">
        <f t="shared" si="45"/>
        <v>61760388</v>
      </c>
      <c r="P72" s="105">
        <f>$H72      +$J72      +$L72      +$N72</f>
        <v>167265000</v>
      </c>
      <c r="Q72" s="106">
        <f>$I72      +$K72      +$M72      +$O72</f>
        <v>178192099</v>
      </c>
      <c r="R72" s="61">
        <f>IF(($L72      =0),0,((($N72      -$L72      )/$L72      )*100))</f>
        <v>3637.4766703994028</v>
      </c>
      <c r="S72" s="62">
        <f>IF(($M72      =0),0,((($O72      -$M72      )/$M72      )*100))</f>
        <v>23.376945624330066</v>
      </c>
      <c r="T72" s="61">
        <f>IF(($E69      =0),0,(($P69      /$E69      )*100))</f>
        <v>77.327952067903809</v>
      </c>
      <c r="U72" s="65">
        <f>IF($E69   =0,0,($Q69   /$E69 )*100)</f>
        <v>82.37963764296876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383588000</v>
      </c>
      <c r="C73" s="104">
        <f>SUM(C9:C14,C17:C23,C26:C29,C32,C35:C39,C42:C52,C55:C58,C61:C65,C69:C70)</f>
        <v>-35504000</v>
      </c>
      <c r="D73" s="104"/>
      <c r="E73" s="104">
        <f>$B73      +$C73      +$D73</f>
        <v>348084000</v>
      </c>
      <c r="F73" s="105">
        <f t="shared" ref="F73:O73" si="46">SUM(F9:F14,F17:F23,F26:F29,F32,F35:F39,F42:F52,F55:F58,F61:F65,F69:F70)</f>
        <v>348084000</v>
      </c>
      <c r="G73" s="106">
        <f t="shared" si="46"/>
        <v>303585000</v>
      </c>
      <c r="H73" s="105">
        <f t="shared" si="46"/>
        <v>6640000</v>
      </c>
      <c r="I73" s="106">
        <f t="shared" si="46"/>
        <v>19746260</v>
      </c>
      <c r="J73" s="105">
        <f t="shared" si="46"/>
        <v>65597000</v>
      </c>
      <c r="K73" s="106">
        <f t="shared" si="46"/>
        <v>72475650</v>
      </c>
      <c r="L73" s="105">
        <f t="shared" si="46"/>
        <v>27038000</v>
      </c>
      <c r="M73" s="106">
        <f t="shared" si="46"/>
        <v>77636880</v>
      </c>
      <c r="N73" s="105">
        <f t="shared" si="46"/>
        <v>117082000</v>
      </c>
      <c r="O73" s="106">
        <f t="shared" si="46"/>
        <v>100747906</v>
      </c>
      <c r="P73" s="105">
        <f>$H73      +$J73      +$L73      +$N73</f>
        <v>216357000</v>
      </c>
      <c r="Q73" s="106">
        <f>$I73      +$K73      +$M73      +$O73</f>
        <v>270606696</v>
      </c>
      <c r="R73" s="61">
        <f>IF(($L73      =0),0,((($N73      -$L73      )/$L73      )*100))</f>
        <v>333.02759079813598</v>
      </c>
      <c r="S73" s="62">
        <f>IF(($M73      =0),0,((($O73      -$M73      )/$M73      )*100))</f>
        <v>29.768102479131052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62.78059566367984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78.522301406750543</v>
      </c>
      <c r="V73" s="105">
        <f>SUM(V9:V14,V17:V23,V26:V29,V32,V35:V39,V42:V52,V55:V58,V61:V65,V69:V70)</f>
        <v>24816000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8WkzgperMXRyAbL9VwbgBHtPN3+5YBklvbZbAUvHgWoa3baXXRVI4LyyxRM/WYFn0W4Butw7rLlHtK3IIUxx/w==" saltValue="YXpxH4NiiPuBaimNr8nG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119000</v>
      </c>
      <c r="I10" s="94">
        <v>197425</v>
      </c>
      <c r="J10" s="93">
        <v>371000</v>
      </c>
      <c r="K10" s="94">
        <v>312838</v>
      </c>
      <c r="L10" s="93">
        <v>181000</v>
      </c>
      <c r="M10" s="94">
        <v>197093</v>
      </c>
      <c r="N10" s="93">
        <v>1045000</v>
      </c>
      <c r="O10" s="94">
        <v>1177451</v>
      </c>
      <c r="P10" s="93">
        <f t="shared" ref="P10:P15" si="1">$H10      +$J10      +$L10      +$N10</f>
        <v>1716000</v>
      </c>
      <c r="Q10" s="94">
        <f t="shared" ref="Q10:Q15" si="2">$I10      +$K10      +$M10      +$O10</f>
        <v>1884807</v>
      </c>
      <c r="R10" s="48">
        <f t="shared" ref="R10:R15" si="3">IF(($L10      =0),0,((($N10      -$L10      )/$L10      )*100))</f>
        <v>477.34806629834259</v>
      </c>
      <c r="S10" s="49">
        <f t="shared" ref="S10:S15" si="4">IF(($M10      =0),0,((($O10      -$M10      )/$M10      )*100))</f>
        <v>497.40883745237016</v>
      </c>
      <c r="T10" s="48">
        <f t="shared" ref="T10:T14" si="5">IF(($E10      =0),0,(($P10      /$E10      )*100))</f>
        <v>98.05714285714285</v>
      </c>
      <c r="U10" s="50">
        <f t="shared" ref="U10:U14" si="6">IF(($E10      =0),0,(($Q10      /$E10      )*100))</f>
        <v>107.70325714285714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119000</v>
      </c>
      <c r="I15" s="97">
        <f t="shared" si="7"/>
        <v>197425</v>
      </c>
      <c r="J15" s="96">
        <f t="shared" si="7"/>
        <v>371000</v>
      </c>
      <c r="K15" s="97">
        <f t="shared" si="7"/>
        <v>312838</v>
      </c>
      <c r="L15" s="96">
        <f t="shared" si="7"/>
        <v>181000</v>
      </c>
      <c r="M15" s="97">
        <f t="shared" si="7"/>
        <v>197093</v>
      </c>
      <c r="N15" s="96">
        <f t="shared" si="7"/>
        <v>1045000</v>
      </c>
      <c r="O15" s="97">
        <f t="shared" si="7"/>
        <v>1177451</v>
      </c>
      <c r="P15" s="96">
        <f t="shared" si="1"/>
        <v>1716000</v>
      </c>
      <c r="Q15" s="97">
        <f t="shared" si="2"/>
        <v>1884807</v>
      </c>
      <c r="R15" s="52">
        <f t="shared" si="3"/>
        <v>477.34806629834259</v>
      </c>
      <c r="S15" s="53">
        <f t="shared" si="4"/>
        <v>497.40883745237016</v>
      </c>
      <c r="T15" s="52">
        <f>IF((SUM($E9:$E13))=0,0,(P15/(SUM($E9:$E13))*100))</f>
        <v>98.05714285714285</v>
      </c>
      <c r="U15" s="54">
        <f>IF((SUM($E9:$E13))=0,0,(Q15/(SUM($E9:$E13))*100))</f>
        <v>107.70325714285714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2656000</v>
      </c>
      <c r="C32" s="92">
        <v>-148000</v>
      </c>
      <c r="D32" s="92"/>
      <c r="E32" s="92">
        <f>$B32      +$C32      +$D32</f>
        <v>2508000</v>
      </c>
      <c r="F32" s="93">
        <v>2508000</v>
      </c>
      <c r="G32" s="94">
        <v>2508000</v>
      </c>
      <c r="H32" s="93">
        <v>664000</v>
      </c>
      <c r="I32" s="94">
        <v>955150</v>
      </c>
      <c r="J32" s="93">
        <v>1195000</v>
      </c>
      <c r="K32" s="94">
        <v>2609624</v>
      </c>
      <c r="L32" s="93">
        <v>96000</v>
      </c>
      <c r="M32" s="94">
        <v>3859559</v>
      </c>
      <c r="N32" s="93"/>
      <c r="O32" s="94">
        <v>2122559</v>
      </c>
      <c r="P32" s="93">
        <f>$H32      +$J32      +$L32      +$N32</f>
        <v>1955000</v>
      </c>
      <c r="Q32" s="94">
        <f>$I32      +$K32      +$M32      +$O32</f>
        <v>9546892</v>
      </c>
      <c r="R32" s="48">
        <f>IF(($L32      =0),0,((($N32      -$L32      )/$L32      )*100))</f>
        <v>-100</v>
      </c>
      <c r="S32" s="49">
        <f>IF(($M32      =0),0,((($O32      -$M32      )/$M32      )*100))</f>
        <v>-45.005141779151451</v>
      </c>
      <c r="T32" s="48">
        <f>IF(($E32      =0),0,(($P32      /$E32      )*100))</f>
        <v>77.950558213716107</v>
      </c>
      <c r="U32" s="50">
        <f>IF(($E32      =0),0,(($Q32      /$E32      )*100))</f>
        <v>380.65757575757578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2656000</v>
      </c>
      <c r="C33" s="95">
        <f>C32</f>
        <v>-148000</v>
      </c>
      <c r="D33" s="95"/>
      <c r="E33" s="95">
        <f>$B33      +$C33      +$D33</f>
        <v>2508000</v>
      </c>
      <c r="F33" s="96">
        <f t="shared" ref="F33:O33" si="17">F32</f>
        <v>2508000</v>
      </c>
      <c r="G33" s="97">
        <f t="shared" si="17"/>
        <v>2508000</v>
      </c>
      <c r="H33" s="96">
        <f t="shared" si="17"/>
        <v>664000</v>
      </c>
      <c r="I33" s="97">
        <f t="shared" si="17"/>
        <v>955150</v>
      </c>
      <c r="J33" s="96">
        <f t="shared" si="17"/>
        <v>1195000</v>
      </c>
      <c r="K33" s="97">
        <f t="shared" si="17"/>
        <v>2609624</v>
      </c>
      <c r="L33" s="96">
        <f t="shared" si="17"/>
        <v>96000</v>
      </c>
      <c r="M33" s="97">
        <f t="shared" si="17"/>
        <v>3859559</v>
      </c>
      <c r="N33" s="96">
        <f t="shared" si="17"/>
        <v>0</v>
      </c>
      <c r="O33" s="97">
        <f t="shared" si="17"/>
        <v>2122559</v>
      </c>
      <c r="P33" s="96">
        <f>$H33      +$J33      +$L33      +$N33</f>
        <v>1955000</v>
      </c>
      <c r="Q33" s="97">
        <f>$I33      +$K33      +$M33      +$O33</f>
        <v>9546892</v>
      </c>
      <c r="R33" s="52">
        <f>IF(($L33      =0),0,((($N33      -$L33      )/$L33      )*100))</f>
        <v>-100</v>
      </c>
      <c r="S33" s="53">
        <f>IF(($M33      =0),0,((($O33      -$M33      )/$M33      )*100))</f>
        <v>-45.005141779151451</v>
      </c>
      <c r="T33" s="52">
        <f>IF($E33   =0,0,($P33   /$E33   )*100)</f>
        <v>77.950558213716107</v>
      </c>
      <c r="U33" s="54">
        <f>IF($E33   =0,0,($Q33   /$E33   )*100)</f>
        <v>380.65757575757578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27560000</v>
      </c>
      <c r="C35" s="92">
        <v>-11000000</v>
      </c>
      <c r="D35" s="92"/>
      <c r="E35" s="92">
        <f t="shared" ref="E35:E40" si="18">$B35      +$C35      +$D35</f>
        <v>16560000</v>
      </c>
      <c r="F35" s="93">
        <v>16560000</v>
      </c>
      <c r="G35" s="94">
        <v>16560000</v>
      </c>
      <c r="H35" s="93">
        <v>4863000</v>
      </c>
      <c r="I35" s="94">
        <v>7986774</v>
      </c>
      <c r="J35" s="93"/>
      <c r="K35" s="94">
        <v>12148257</v>
      </c>
      <c r="L35" s="93">
        <v>10623000</v>
      </c>
      <c r="M35" s="94">
        <v>-593411</v>
      </c>
      <c r="N35" s="93">
        <v>596000</v>
      </c>
      <c r="O35" s="94">
        <v>945944</v>
      </c>
      <c r="P35" s="93">
        <f t="shared" ref="P35:P40" si="19">$H35      +$J35      +$L35      +$N35</f>
        <v>16082000</v>
      </c>
      <c r="Q35" s="94">
        <f t="shared" ref="Q35:Q40" si="20">$I35      +$K35      +$M35      +$O35</f>
        <v>20487564</v>
      </c>
      <c r="R35" s="48">
        <f t="shared" ref="R35:R40" si="21">IF(($L35      =0),0,((($N35      -$L35      )/$L35      )*100))</f>
        <v>-94.389532147227712</v>
      </c>
      <c r="S35" s="49">
        <f t="shared" ref="S35:S40" si="22">IF(($M35      =0),0,((($O35      -$M35      )/$M35      )*100))</f>
        <v>-259.40789773024096</v>
      </c>
      <c r="T35" s="48">
        <f t="shared" ref="T35:T39" si="23">IF(($E35      =0),0,(($P35      /$E35      )*100))</f>
        <v>97.113526570048307</v>
      </c>
      <c r="U35" s="50">
        <f t="shared" ref="U35:U39" si="24">IF(($E35      =0),0,(($Q35      /$E35      )*100))</f>
        <v>123.71717391304348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3734000</v>
      </c>
      <c r="C36" s="92">
        <v>-2234000</v>
      </c>
      <c r="D36" s="92"/>
      <c r="E36" s="92">
        <f t="shared" si="18"/>
        <v>1500000</v>
      </c>
      <c r="F36" s="93">
        <v>1500000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>
        <v>129605</v>
      </c>
      <c r="J38" s="93">
        <v>3274000</v>
      </c>
      <c r="K38" s="94"/>
      <c r="L38" s="93">
        <v>310000</v>
      </c>
      <c r="M38" s="94">
        <v>3472275</v>
      </c>
      <c r="N38" s="93">
        <v>293000</v>
      </c>
      <c r="O38" s="94">
        <v>385503</v>
      </c>
      <c r="P38" s="93">
        <f t="shared" si="19"/>
        <v>3877000</v>
      </c>
      <c r="Q38" s="94">
        <f t="shared" si="20"/>
        <v>3987383</v>
      </c>
      <c r="R38" s="48">
        <f t="shared" si="21"/>
        <v>-5.4838709677419359</v>
      </c>
      <c r="S38" s="49">
        <f t="shared" si="22"/>
        <v>-88.897682355228199</v>
      </c>
      <c r="T38" s="48">
        <f t="shared" si="23"/>
        <v>96.924999999999997</v>
      </c>
      <c r="U38" s="50">
        <f t="shared" si="24"/>
        <v>99.684574999999995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35294000</v>
      </c>
      <c r="C40" s="95">
        <f>SUM(C35:C39)</f>
        <v>-13234000</v>
      </c>
      <c r="D40" s="95"/>
      <c r="E40" s="95">
        <f t="shared" si="18"/>
        <v>22060000</v>
      </c>
      <c r="F40" s="96">
        <f t="shared" ref="F40:O40" si="25">SUM(F35:F39)</f>
        <v>22060000</v>
      </c>
      <c r="G40" s="97">
        <f t="shared" si="25"/>
        <v>20560000</v>
      </c>
      <c r="H40" s="96">
        <f t="shared" si="25"/>
        <v>4863000</v>
      </c>
      <c r="I40" s="97">
        <f t="shared" si="25"/>
        <v>8116379</v>
      </c>
      <c r="J40" s="96">
        <f t="shared" si="25"/>
        <v>3274000</v>
      </c>
      <c r="K40" s="97">
        <f t="shared" si="25"/>
        <v>12148257</v>
      </c>
      <c r="L40" s="96">
        <f t="shared" si="25"/>
        <v>10933000</v>
      </c>
      <c r="M40" s="97">
        <f t="shared" si="25"/>
        <v>2878864</v>
      </c>
      <c r="N40" s="96">
        <f t="shared" si="25"/>
        <v>889000</v>
      </c>
      <c r="O40" s="97">
        <f t="shared" si="25"/>
        <v>1331447</v>
      </c>
      <c r="P40" s="96">
        <f t="shared" si="19"/>
        <v>19959000</v>
      </c>
      <c r="Q40" s="97">
        <f t="shared" si="20"/>
        <v>24474947</v>
      </c>
      <c r="R40" s="52">
        <f t="shared" si="21"/>
        <v>-91.868654532150373</v>
      </c>
      <c r="S40" s="53">
        <f t="shared" si="22"/>
        <v>-53.750958711491762</v>
      </c>
      <c r="T40" s="52">
        <f>IF((+$E35+$E38) =0,0,(P40   /(+$E35+$E38) )*100)</f>
        <v>97.076848249027236</v>
      </c>
      <c r="U40" s="54">
        <f>IF((+$E35+$E38) =0,0,(Q40   /(+$E35+$E38) )*100)</f>
        <v>119.04157101167314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39700000</v>
      </c>
      <c r="C67" s="104">
        <f>SUM(C9:C14,C17:C23,C26:C29,C32,C35:C39,C42:C52,C55:C58,C61:C65)</f>
        <v>-13382000</v>
      </c>
      <c r="D67" s="104"/>
      <c r="E67" s="104">
        <f t="shared" si="35"/>
        <v>26318000</v>
      </c>
      <c r="F67" s="105">
        <f t="shared" ref="F67:O67" si="43">SUM(F9:F14,F17:F23,F26:F29,F32,F35:F39,F42:F52,F55:F58,F61:F65)</f>
        <v>26318000</v>
      </c>
      <c r="G67" s="106">
        <f t="shared" si="43"/>
        <v>24818000</v>
      </c>
      <c r="H67" s="105">
        <f t="shared" si="43"/>
        <v>5646000</v>
      </c>
      <c r="I67" s="106">
        <f t="shared" si="43"/>
        <v>9268954</v>
      </c>
      <c r="J67" s="105">
        <f t="shared" si="43"/>
        <v>4840000</v>
      </c>
      <c r="K67" s="106">
        <f t="shared" si="43"/>
        <v>15070719</v>
      </c>
      <c r="L67" s="105">
        <f t="shared" si="43"/>
        <v>11210000</v>
      </c>
      <c r="M67" s="106">
        <f t="shared" si="43"/>
        <v>6935516</v>
      </c>
      <c r="N67" s="105">
        <f t="shared" si="43"/>
        <v>1934000</v>
      </c>
      <c r="O67" s="106">
        <f t="shared" si="43"/>
        <v>4631457</v>
      </c>
      <c r="P67" s="105">
        <f t="shared" si="36"/>
        <v>23630000</v>
      </c>
      <c r="Q67" s="106">
        <f t="shared" si="37"/>
        <v>35906646</v>
      </c>
      <c r="R67" s="61">
        <f t="shared" si="38"/>
        <v>-82.747546833184657</v>
      </c>
      <c r="S67" s="62">
        <f t="shared" si="39"/>
        <v>-33.221161914989459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95.213151744701435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144.67985333225883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19893000</v>
      </c>
      <c r="C69" s="92">
        <v>-1331000</v>
      </c>
      <c r="D69" s="92"/>
      <c r="E69" s="92">
        <f>$B69      +$C69      +$D69</f>
        <v>18562000</v>
      </c>
      <c r="F69" s="93">
        <v>18562000</v>
      </c>
      <c r="G69" s="94">
        <v>18562000</v>
      </c>
      <c r="H69" s="93">
        <v>2341000</v>
      </c>
      <c r="I69" s="94">
        <v>5797191</v>
      </c>
      <c r="J69" s="93">
        <v>10211000</v>
      </c>
      <c r="K69" s="94">
        <v>8303773</v>
      </c>
      <c r="L69" s="93"/>
      <c r="M69" s="94">
        <v>1085702</v>
      </c>
      <c r="N69" s="93">
        <v>6010000</v>
      </c>
      <c r="O69" s="94">
        <v>7769295</v>
      </c>
      <c r="P69" s="93">
        <f>$H69      +$J69      +$L69      +$N69</f>
        <v>18562000</v>
      </c>
      <c r="Q69" s="94">
        <f>$I69      +$K69      +$M69      +$O69</f>
        <v>22955961</v>
      </c>
      <c r="R69" s="48">
        <f>IF(($L69      =0),0,((($N69      -$L69      )/$L69      )*100))</f>
        <v>0</v>
      </c>
      <c r="S69" s="49">
        <f>IF(($M69      =0),0,((($O69      -$M69      )/$M69      )*100))</f>
        <v>615.60105811723656</v>
      </c>
      <c r="T69" s="48">
        <f>IF(($E69      =0),0,(($P69      /$E69      )*100))</f>
        <v>100</v>
      </c>
      <c r="U69" s="50">
        <f>IF(($E69      =0),0,(($Q69      /$E69      )*100))</f>
        <v>123.67180799482816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19893000</v>
      </c>
      <c r="C71" s="101">
        <f>SUM(C69:C70)</f>
        <v>-1331000</v>
      </c>
      <c r="D71" s="101"/>
      <c r="E71" s="101">
        <f>$B71      +$C71      +$D71</f>
        <v>18562000</v>
      </c>
      <c r="F71" s="102">
        <f t="shared" ref="F71:O71" si="44">SUM(F69:F70)</f>
        <v>18562000</v>
      </c>
      <c r="G71" s="103">
        <f t="shared" si="44"/>
        <v>18562000</v>
      </c>
      <c r="H71" s="102">
        <f t="shared" si="44"/>
        <v>2341000</v>
      </c>
      <c r="I71" s="103">
        <f t="shared" si="44"/>
        <v>5797191</v>
      </c>
      <c r="J71" s="102">
        <f t="shared" si="44"/>
        <v>10211000</v>
      </c>
      <c r="K71" s="103">
        <f t="shared" si="44"/>
        <v>8303773</v>
      </c>
      <c r="L71" s="102">
        <f t="shared" si="44"/>
        <v>0</v>
      </c>
      <c r="M71" s="103">
        <f t="shared" si="44"/>
        <v>1085702</v>
      </c>
      <c r="N71" s="102">
        <f t="shared" si="44"/>
        <v>6010000</v>
      </c>
      <c r="O71" s="103">
        <f t="shared" si="44"/>
        <v>7769295</v>
      </c>
      <c r="P71" s="102">
        <f>$H71      +$J71      +$L71      +$N71</f>
        <v>18562000</v>
      </c>
      <c r="Q71" s="103">
        <f>$I71      +$K71      +$M71      +$O71</f>
        <v>22955961</v>
      </c>
      <c r="R71" s="57">
        <f>IF(($L71      =0),0,((($N71      -$L71      )/$L71      )*100))</f>
        <v>0</v>
      </c>
      <c r="S71" s="58">
        <f>IF(($M71      =0),0,((($O71      -$M71      )/$M71      )*100))</f>
        <v>615.60105811723656</v>
      </c>
      <c r="T71" s="57">
        <f>IF(($E69      =0),0,(($P69      /$E69      )*100))</f>
        <v>100</v>
      </c>
      <c r="U71" s="59">
        <f>IF($E69   =0,0,($Q69   /$E69 )*100)</f>
        <v>123.67180799482816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19893000</v>
      </c>
      <c r="C72" s="104">
        <f>SUM(C69:C70)</f>
        <v>-1331000</v>
      </c>
      <c r="D72" s="104"/>
      <c r="E72" s="104">
        <f>$B72      +$C72      +$D72</f>
        <v>18562000</v>
      </c>
      <c r="F72" s="105">
        <f t="shared" ref="F72:O72" si="45">SUM(F69:F70)</f>
        <v>18562000</v>
      </c>
      <c r="G72" s="106">
        <f t="shared" si="45"/>
        <v>18562000</v>
      </c>
      <c r="H72" s="105">
        <f t="shared" si="45"/>
        <v>2341000</v>
      </c>
      <c r="I72" s="106">
        <f t="shared" si="45"/>
        <v>5797191</v>
      </c>
      <c r="J72" s="105">
        <f t="shared" si="45"/>
        <v>10211000</v>
      </c>
      <c r="K72" s="106">
        <f t="shared" si="45"/>
        <v>8303773</v>
      </c>
      <c r="L72" s="105">
        <f t="shared" si="45"/>
        <v>0</v>
      </c>
      <c r="M72" s="106">
        <f t="shared" si="45"/>
        <v>1085702</v>
      </c>
      <c r="N72" s="105">
        <f t="shared" si="45"/>
        <v>6010000</v>
      </c>
      <c r="O72" s="106">
        <f t="shared" si="45"/>
        <v>7769295</v>
      </c>
      <c r="P72" s="105">
        <f>$H72      +$J72      +$L72      +$N72</f>
        <v>18562000</v>
      </c>
      <c r="Q72" s="106">
        <f>$I72      +$K72      +$M72      +$O72</f>
        <v>22955961</v>
      </c>
      <c r="R72" s="61">
        <f>IF(($L72      =0),0,((($N72      -$L72      )/$L72      )*100))</f>
        <v>0</v>
      </c>
      <c r="S72" s="62">
        <f>IF(($M72      =0),0,((($O72      -$M72      )/$M72      )*100))</f>
        <v>615.60105811723656</v>
      </c>
      <c r="T72" s="61">
        <f>IF(($E69      =0),0,(($P69      /$E69      )*100))</f>
        <v>100</v>
      </c>
      <c r="U72" s="65">
        <f>IF($E69   =0,0,($Q69   /$E69 )*100)</f>
        <v>123.67180799482816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59593000</v>
      </c>
      <c r="C73" s="104">
        <f>SUM(C9:C14,C17:C23,C26:C29,C32,C35:C39,C42:C52,C55:C58,C61:C65,C69:C70)</f>
        <v>-14713000</v>
      </c>
      <c r="D73" s="104"/>
      <c r="E73" s="104">
        <f>$B73      +$C73      +$D73</f>
        <v>44880000</v>
      </c>
      <c r="F73" s="105">
        <f t="shared" ref="F73:O73" si="46">SUM(F9:F14,F17:F23,F26:F29,F32,F35:F39,F42:F52,F55:F58,F61:F65,F69:F70)</f>
        <v>44880000</v>
      </c>
      <c r="G73" s="106">
        <f t="shared" si="46"/>
        <v>43380000</v>
      </c>
      <c r="H73" s="105">
        <f t="shared" si="46"/>
        <v>7987000</v>
      </c>
      <c r="I73" s="106">
        <f t="shared" si="46"/>
        <v>15066145</v>
      </c>
      <c r="J73" s="105">
        <f t="shared" si="46"/>
        <v>15051000</v>
      </c>
      <c r="K73" s="106">
        <f t="shared" si="46"/>
        <v>23374492</v>
      </c>
      <c r="L73" s="105">
        <f t="shared" si="46"/>
        <v>11210000</v>
      </c>
      <c r="M73" s="106">
        <f t="shared" si="46"/>
        <v>8021218</v>
      </c>
      <c r="N73" s="105">
        <f t="shared" si="46"/>
        <v>7944000</v>
      </c>
      <c r="O73" s="106">
        <f t="shared" si="46"/>
        <v>12400752</v>
      </c>
      <c r="P73" s="105">
        <f>$H73      +$J73      +$L73      +$N73</f>
        <v>42192000</v>
      </c>
      <c r="Q73" s="106">
        <f>$I73      +$K73      +$M73      +$O73</f>
        <v>58862607</v>
      </c>
      <c r="R73" s="61">
        <f>IF(($L73      =0),0,((($N73      -$L73      )/$L73      )*100))</f>
        <v>-29.134701159678862</v>
      </c>
      <c r="S73" s="62">
        <f>IF(($M73      =0),0,((($O73      -$M73      )/$M73      )*100))</f>
        <v>54.599363837262615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97.261410788381738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135.69065698478562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ufHo7+uAflKzq4OyBDOrtwllEENySbZ6RMAOkIZeDNE0EqI64zVw49PGJQXroZQQxNbzxJh0kQfGsPy+oLE6Qw==" saltValue="BG2yPQmVl9wlmb0B1hqD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231000</v>
      </c>
      <c r="I10" s="94">
        <v>230844</v>
      </c>
      <c r="J10" s="93">
        <v>288000</v>
      </c>
      <c r="K10" s="94">
        <v>187906</v>
      </c>
      <c r="L10" s="93">
        <v>761000</v>
      </c>
      <c r="M10" s="94">
        <v>760191</v>
      </c>
      <c r="N10" s="93">
        <v>620000</v>
      </c>
      <c r="O10" s="94">
        <v>771059</v>
      </c>
      <c r="P10" s="93">
        <f t="shared" ref="P10:P15" si="1">$H10      +$J10      +$L10      +$N10</f>
        <v>1900000</v>
      </c>
      <c r="Q10" s="94">
        <f t="shared" ref="Q10:Q15" si="2">$I10      +$K10      +$M10      +$O10</f>
        <v>1950000</v>
      </c>
      <c r="R10" s="48">
        <f t="shared" ref="R10:R15" si="3">IF(($L10      =0),0,((($N10      -$L10      )/$L10      )*100))</f>
        <v>-18.528252299605782</v>
      </c>
      <c r="S10" s="49">
        <f t="shared" ref="S10:S15" si="4">IF(($M10      =0),0,((($O10      -$M10      )/$M10      )*100))</f>
        <v>1.4296407087166252</v>
      </c>
      <c r="T10" s="48">
        <f t="shared" ref="T10:T14" si="5">IF(($E10      =0),0,(($P10      /$E10      )*100))</f>
        <v>97.435897435897431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231000</v>
      </c>
      <c r="I15" s="97">
        <f t="shared" si="7"/>
        <v>230844</v>
      </c>
      <c r="J15" s="96">
        <f t="shared" si="7"/>
        <v>288000</v>
      </c>
      <c r="K15" s="97">
        <f t="shared" si="7"/>
        <v>187906</v>
      </c>
      <c r="L15" s="96">
        <f t="shared" si="7"/>
        <v>761000</v>
      </c>
      <c r="M15" s="97">
        <f t="shared" si="7"/>
        <v>760191</v>
      </c>
      <c r="N15" s="96">
        <f t="shared" si="7"/>
        <v>620000</v>
      </c>
      <c r="O15" s="97">
        <f t="shared" si="7"/>
        <v>771059</v>
      </c>
      <c r="P15" s="96">
        <f t="shared" si="1"/>
        <v>1900000</v>
      </c>
      <c r="Q15" s="97">
        <f t="shared" si="2"/>
        <v>1950000</v>
      </c>
      <c r="R15" s="52">
        <f t="shared" si="3"/>
        <v>-18.528252299605782</v>
      </c>
      <c r="S15" s="53">
        <f t="shared" si="4"/>
        <v>1.4296407087166252</v>
      </c>
      <c r="T15" s="52">
        <f>IF((SUM($E9:$E13))=0,0,(P15/(SUM($E9:$E13))*100))</f>
        <v>97.435897435897431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7831000</v>
      </c>
      <c r="C32" s="92">
        <v>-437000</v>
      </c>
      <c r="D32" s="92"/>
      <c r="E32" s="92">
        <f>$B32      +$C32      +$D32</f>
        <v>7394000</v>
      </c>
      <c r="F32" s="93">
        <v>7394000</v>
      </c>
      <c r="G32" s="94">
        <v>7394000</v>
      </c>
      <c r="H32" s="93">
        <v>968000</v>
      </c>
      <c r="I32" s="94">
        <v>967297</v>
      </c>
      <c r="J32" s="93">
        <v>2722000</v>
      </c>
      <c r="K32" s="94">
        <v>2722159</v>
      </c>
      <c r="L32" s="93">
        <v>2264000</v>
      </c>
      <c r="M32" s="94">
        <v>2204515</v>
      </c>
      <c r="N32" s="93">
        <v>1440000</v>
      </c>
      <c r="O32" s="94">
        <v>1500030</v>
      </c>
      <c r="P32" s="93">
        <f>$H32      +$J32      +$L32      +$N32</f>
        <v>7394000</v>
      </c>
      <c r="Q32" s="94">
        <f>$I32      +$K32      +$M32      +$O32</f>
        <v>7394001</v>
      </c>
      <c r="R32" s="48">
        <f>IF(($L32      =0),0,((($N32      -$L32      )/$L32      )*100))</f>
        <v>-36.395759717314483</v>
      </c>
      <c r="S32" s="49">
        <f>IF(($M32      =0),0,((($O32      -$M32      )/$M32      )*100))</f>
        <v>-31.95646207896068</v>
      </c>
      <c r="T32" s="48">
        <f>IF(($E32      =0),0,(($P32      /$E32      )*100))</f>
        <v>100</v>
      </c>
      <c r="U32" s="50">
        <f>IF(($E32      =0),0,(($Q32      /$E32      )*100))</f>
        <v>100.00001352447931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7831000</v>
      </c>
      <c r="C33" s="95">
        <f>C32</f>
        <v>-437000</v>
      </c>
      <c r="D33" s="95"/>
      <c r="E33" s="95">
        <f>$B33      +$C33      +$D33</f>
        <v>7394000</v>
      </c>
      <c r="F33" s="96">
        <f t="shared" ref="F33:O33" si="17">F32</f>
        <v>7394000</v>
      </c>
      <c r="G33" s="97">
        <f t="shared" si="17"/>
        <v>7394000</v>
      </c>
      <c r="H33" s="96">
        <f t="shared" si="17"/>
        <v>968000</v>
      </c>
      <c r="I33" s="97">
        <f t="shared" si="17"/>
        <v>967297</v>
      </c>
      <c r="J33" s="96">
        <f t="shared" si="17"/>
        <v>2722000</v>
      </c>
      <c r="K33" s="97">
        <f t="shared" si="17"/>
        <v>2722159</v>
      </c>
      <c r="L33" s="96">
        <f t="shared" si="17"/>
        <v>2264000</v>
      </c>
      <c r="M33" s="97">
        <f t="shared" si="17"/>
        <v>2204515</v>
      </c>
      <c r="N33" s="96">
        <f t="shared" si="17"/>
        <v>1440000</v>
      </c>
      <c r="O33" s="97">
        <f t="shared" si="17"/>
        <v>1500030</v>
      </c>
      <c r="P33" s="96">
        <f>$H33      +$J33      +$L33      +$N33</f>
        <v>7394000</v>
      </c>
      <c r="Q33" s="97">
        <f>$I33      +$K33      +$M33      +$O33</f>
        <v>7394001</v>
      </c>
      <c r="R33" s="52">
        <f>IF(($L33      =0),0,((($N33      -$L33      )/$L33      )*100))</f>
        <v>-36.395759717314483</v>
      </c>
      <c r="S33" s="53">
        <f>IF(($M33      =0),0,((($O33      -$M33      )/$M33      )*100))</f>
        <v>-31.95646207896068</v>
      </c>
      <c r="T33" s="52">
        <f>IF($E33   =0,0,($P33   /$E33   )*100)</f>
        <v>100</v>
      </c>
      <c r="U33" s="54">
        <f>IF($E33   =0,0,($Q33   /$E33   )*100)</f>
        <v>100.00001352447931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21863000</v>
      </c>
      <c r="C35" s="92"/>
      <c r="D35" s="92"/>
      <c r="E35" s="92">
        <f t="shared" ref="E35:E40" si="18">$B35      +$C35      +$D35</f>
        <v>21863000</v>
      </c>
      <c r="F35" s="93">
        <v>21863000</v>
      </c>
      <c r="G35" s="94">
        <v>21863000</v>
      </c>
      <c r="H35" s="93">
        <v>21863000</v>
      </c>
      <c r="I35" s="94">
        <v>7655124</v>
      </c>
      <c r="J35" s="93"/>
      <c r="K35" s="94">
        <v>9510736</v>
      </c>
      <c r="L35" s="93"/>
      <c r="M35" s="94">
        <v>1389303</v>
      </c>
      <c r="N35" s="93"/>
      <c r="O35" s="94">
        <v>2986332</v>
      </c>
      <c r="P35" s="93">
        <f t="shared" ref="P35:P40" si="19">$H35      +$J35      +$L35      +$N35</f>
        <v>21863000</v>
      </c>
      <c r="Q35" s="94">
        <f t="shared" ref="Q35:Q40" si="20">$I35      +$K35      +$M35      +$O35</f>
        <v>21541495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114.95181396714756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98.529456158807122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6118000</v>
      </c>
      <c r="C36" s="92">
        <v>-3783000</v>
      </c>
      <c r="D36" s="92"/>
      <c r="E36" s="92">
        <f t="shared" si="18"/>
        <v>2335000</v>
      </c>
      <c r="F36" s="93">
        <v>2335000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27981000</v>
      </c>
      <c r="C40" s="95">
        <f>SUM(C35:C39)</f>
        <v>-3783000</v>
      </c>
      <c r="D40" s="95"/>
      <c r="E40" s="95">
        <f t="shared" si="18"/>
        <v>24198000</v>
      </c>
      <c r="F40" s="96">
        <f t="shared" ref="F40:O40" si="25">SUM(F35:F39)</f>
        <v>24198000</v>
      </c>
      <c r="G40" s="97">
        <f t="shared" si="25"/>
        <v>21863000</v>
      </c>
      <c r="H40" s="96">
        <f t="shared" si="25"/>
        <v>21863000</v>
      </c>
      <c r="I40" s="97">
        <f t="shared" si="25"/>
        <v>7655124</v>
      </c>
      <c r="J40" s="96">
        <f t="shared" si="25"/>
        <v>0</v>
      </c>
      <c r="K40" s="97">
        <f t="shared" si="25"/>
        <v>9510736</v>
      </c>
      <c r="L40" s="96">
        <f t="shared" si="25"/>
        <v>0</v>
      </c>
      <c r="M40" s="97">
        <f t="shared" si="25"/>
        <v>1389303</v>
      </c>
      <c r="N40" s="96">
        <f t="shared" si="25"/>
        <v>0</v>
      </c>
      <c r="O40" s="97">
        <f t="shared" si="25"/>
        <v>2986332</v>
      </c>
      <c r="P40" s="96">
        <f t="shared" si="19"/>
        <v>21863000</v>
      </c>
      <c r="Q40" s="97">
        <f t="shared" si="20"/>
        <v>21541495</v>
      </c>
      <c r="R40" s="52">
        <f t="shared" si="21"/>
        <v>0</v>
      </c>
      <c r="S40" s="53">
        <f t="shared" si="22"/>
        <v>114.95181396714756</v>
      </c>
      <c r="T40" s="52">
        <f>IF((+$E35+$E38) =0,0,(P40   /(+$E35+$E38) )*100)</f>
        <v>100</v>
      </c>
      <c r="U40" s="54">
        <f>IF((+$E35+$E38) =0,0,(Q40   /(+$E35+$E38) )*100)</f>
        <v>98.529456158807122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37762000</v>
      </c>
      <c r="C67" s="104">
        <f>SUM(C9:C14,C17:C23,C26:C29,C32,C35:C39,C42:C52,C55:C58,C61:C65)</f>
        <v>-4220000</v>
      </c>
      <c r="D67" s="104"/>
      <c r="E67" s="104">
        <f t="shared" si="35"/>
        <v>33542000</v>
      </c>
      <c r="F67" s="105">
        <f t="shared" ref="F67:O67" si="43">SUM(F9:F14,F17:F23,F26:F29,F32,F35:F39,F42:F52,F55:F58,F61:F65)</f>
        <v>33542000</v>
      </c>
      <c r="G67" s="106">
        <f t="shared" si="43"/>
        <v>31207000</v>
      </c>
      <c r="H67" s="105">
        <f t="shared" si="43"/>
        <v>23062000</v>
      </c>
      <c r="I67" s="106">
        <f t="shared" si="43"/>
        <v>8853265</v>
      </c>
      <c r="J67" s="105">
        <f t="shared" si="43"/>
        <v>3010000</v>
      </c>
      <c r="K67" s="106">
        <f t="shared" si="43"/>
        <v>12420801</v>
      </c>
      <c r="L67" s="105">
        <f t="shared" si="43"/>
        <v>3025000</v>
      </c>
      <c r="M67" s="106">
        <f t="shared" si="43"/>
        <v>4354009</v>
      </c>
      <c r="N67" s="105">
        <f t="shared" si="43"/>
        <v>2060000</v>
      </c>
      <c r="O67" s="106">
        <f t="shared" si="43"/>
        <v>5257421</v>
      </c>
      <c r="P67" s="105">
        <f t="shared" si="36"/>
        <v>31157000</v>
      </c>
      <c r="Q67" s="106">
        <f t="shared" si="37"/>
        <v>30885496</v>
      </c>
      <c r="R67" s="61">
        <f t="shared" si="38"/>
        <v>-31.900826446280995</v>
      </c>
      <c r="S67" s="62">
        <f t="shared" si="39"/>
        <v>20.748969512924756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99.839779536642411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98.969769602973685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39499000</v>
      </c>
      <c r="C69" s="92">
        <v>-2642000</v>
      </c>
      <c r="D69" s="92"/>
      <c r="E69" s="92">
        <f>$B69      +$C69      +$D69</f>
        <v>36857000</v>
      </c>
      <c r="F69" s="93">
        <v>36857000</v>
      </c>
      <c r="G69" s="94">
        <v>36857000</v>
      </c>
      <c r="H69" s="93"/>
      <c r="I69" s="94">
        <v>9722581</v>
      </c>
      <c r="J69" s="93">
        <v>24000000</v>
      </c>
      <c r="K69" s="94">
        <v>17970269</v>
      </c>
      <c r="L69" s="93">
        <v>2584000</v>
      </c>
      <c r="M69" s="94">
        <v>5323097</v>
      </c>
      <c r="N69" s="93">
        <v>6564000</v>
      </c>
      <c r="O69" s="94">
        <v>3841052</v>
      </c>
      <c r="P69" s="93">
        <f>$H69      +$J69      +$L69      +$N69</f>
        <v>33148000</v>
      </c>
      <c r="Q69" s="94">
        <f>$I69      +$K69      +$M69      +$O69</f>
        <v>36856999</v>
      </c>
      <c r="R69" s="48">
        <f>IF(($L69      =0),0,((($N69      -$L69      )/$L69      )*100))</f>
        <v>154.02476780185759</v>
      </c>
      <c r="S69" s="49">
        <f>IF(($M69      =0),0,((($O69      -$M69      )/$M69      )*100))</f>
        <v>-27.841780827965373</v>
      </c>
      <c r="T69" s="48">
        <f>IF(($E69      =0),0,(($P69      /$E69      )*100))</f>
        <v>89.936782700708136</v>
      </c>
      <c r="U69" s="50">
        <f>IF(($E69      =0),0,(($Q69      /$E69      )*100))</f>
        <v>99.999997286811194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39499000</v>
      </c>
      <c r="C71" s="101">
        <f>SUM(C69:C70)</f>
        <v>-2642000</v>
      </c>
      <c r="D71" s="101"/>
      <c r="E71" s="101">
        <f>$B71      +$C71      +$D71</f>
        <v>36857000</v>
      </c>
      <c r="F71" s="102">
        <f t="shared" ref="F71:O71" si="44">SUM(F69:F70)</f>
        <v>36857000</v>
      </c>
      <c r="G71" s="103">
        <f t="shared" si="44"/>
        <v>36857000</v>
      </c>
      <c r="H71" s="102">
        <f t="shared" si="44"/>
        <v>0</v>
      </c>
      <c r="I71" s="103">
        <f t="shared" si="44"/>
        <v>9722581</v>
      </c>
      <c r="J71" s="102">
        <f t="shared" si="44"/>
        <v>24000000</v>
      </c>
      <c r="K71" s="103">
        <f t="shared" si="44"/>
        <v>17970269</v>
      </c>
      <c r="L71" s="102">
        <f t="shared" si="44"/>
        <v>2584000</v>
      </c>
      <c r="M71" s="103">
        <f t="shared" si="44"/>
        <v>5323097</v>
      </c>
      <c r="N71" s="102">
        <f t="shared" si="44"/>
        <v>6564000</v>
      </c>
      <c r="O71" s="103">
        <f t="shared" si="44"/>
        <v>3841052</v>
      </c>
      <c r="P71" s="102">
        <f>$H71      +$J71      +$L71      +$N71</f>
        <v>33148000</v>
      </c>
      <c r="Q71" s="103">
        <f>$I71      +$K71      +$M71      +$O71</f>
        <v>36856999</v>
      </c>
      <c r="R71" s="57">
        <f>IF(($L71      =0),0,((($N71      -$L71      )/$L71      )*100))</f>
        <v>154.02476780185759</v>
      </c>
      <c r="S71" s="58">
        <f>IF(($M71      =0),0,((($O71      -$M71      )/$M71      )*100))</f>
        <v>-27.841780827965373</v>
      </c>
      <c r="T71" s="57">
        <f>IF(($E69      =0),0,(($P69      /$E69      )*100))</f>
        <v>89.936782700708136</v>
      </c>
      <c r="U71" s="59">
        <f>IF($E69   =0,0,($Q69   /$E69 )*100)</f>
        <v>99.999997286811194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39499000</v>
      </c>
      <c r="C72" s="104">
        <f>SUM(C69:C70)</f>
        <v>-2642000</v>
      </c>
      <c r="D72" s="104"/>
      <c r="E72" s="104">
        <f>$B72      +$C72      +$D72</f>
        <v>36857000</v>
      </c>
      <c r="F72" s="105">
        <f t="shared" ref="F72:O72" si="45">SUM(F69:F70)</f>
        <v>36857000</v>
      </c>
      <c r="G72" s="106">
        <f t="shared" si="45"/>
        <v>36857000</v>
      </c>
      <c r="H72" s="105">
        <f t="shared" si="45"/>
        <v>0</v>
      </c>
      <c r="I72" s="106">
        <f t="shared" si="45"/>
        <v>9722581</v>
      </c>
      <c r="J72" s="105">
        <f t="shared" si="45"/>
        <v>24000000</v>
      </c>
      <c r="K72" s="106">
        <f t="shared" si="45"/>
        <v>17970269</v>
      </c>
      <c r="L72" s="105">
        <f t="shared" si="45"/>
        <v>2584000</v>
      </c>
      <c r="M72" s="106">
        <f t="shared" si="45"/>
        <v>5323097</v>
      </c>
      <c r="N72" s="105">
        <f t="shared" si="45"/>
        <v>6564000</v>
      </c>
      <c r="O72" s="106">
        <f t="shared" si="45"/>
        <v>3841052</v>
      </c>
      <c r="P72" s="105">
        <f>$H72      +$J72      +$L72      +$N72</f>
        <v>33148000</v>
      </c>
      <c r="Q72" s="106">
        <f>$I72      +$K72      +$M72      +$O72</f>
        <v>36856999</v>
      </c>
      <c r="R72" s="61">
        <f>IF(($L72      =0),0,((($N72      -$L72      )/$L72      )*100))</f>
        <v>154.02476780185759</v>
      </c>
      <c r="S72" s="62">
        <f>IF(($M72      =0),0,((($O72      -$M72      )/$M72      )*100))</f>
        <v>-27.841780827965373</v>
      </c>
      <c r="T72" s="61">
        <f>IF(($E69      =0),0,(($P69      /$E69      )*100))</f>
        <v>89.936782700708136</v>
      </c>
      <c r="U72" s="65">
        <f>IF($E69   =0,0,($Q69   /$E69 )*100)</f>
        <v>99.999997286811194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77261000</v>
      </c>
      <c r="C73" s="104">
        <f>SUM(C9:C14,C17:C23,C26:C29,C32,C35:C39,C42:C52,C55:C58,C61:C65,C69:C70)</f>
        <v>-6862000</v>
      </c>
      <c r="D73" s="104"/>
      <c r="E73" s="104">
        <f>$B73      +$C73      +$D73</f>
        <v>70399000</v>
      </c>
      <c r="F73" s="105">
        <f t="shared" ref="F73:O73" si="46">SUM(F9:F14,F17:F23,F26:F29,F32,F35:F39,F42:F52,F55:F58,F61:F65,F69:F70)</f>
        <v>70399000</v>
      </c>
      <c r="G73" s="106">
        <f t="shared" si="46"/>
        <v>68064000</v>
      </c>
      <c r="H73" s="105">
        <f t="shared" si="46"/>
        <v>23062000</v>
      </c>
      <c r="I73" s="106">
        <f t="shared" si="46"/>
        <v>18575846</v>
      </c>
      <c r="J73" s="105">
        <f t="shared" si="46"/>
        <v>27010000</v>
      </c>
      <c r="K73" s="106">
        <f t="shared" si="46"/>
        <v>30391070</v>
      </c>
      <c r="L73" s="105">
        <f t="shared" si="46"/>
        <v>5609000</v>
      </c>
      <c r="M73" s="106">
        <f t="shared" si="46"/>
        <v>9677106</v>
      </c>
      <c r="N73" s="105">
        <f t="shared" si="46"/>
        <v>8624000</v>
      </c>
      <c r="O73" s="106">
        <f t="shared" si="46"/>
        <v>9098473</v>
      </c>
      <c r="P73" s="105">
        <f>$H73      +$J73      +$L73      +$N73</f>
        <v>64305000</v>
      </c>
      <c r="Q73" s="106">
        <f>$I73      +$K73      +$M73      +$O73</f>
        <v>67742495</v>
      </c>
      <c r="R73" s="61">
        <f>IF(($L73      =0),0,((($N73      -$L73      )/$L73      )*100))</f>
        <v>53.752897129613117</v>
      </c>
      <c r="S73" s="62">
        <f>IF(($M73      =0),0,((($O73      -$M73      )/$M73      )*100))</f>
        <v>-5.9794012796801033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94.47725669957687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99.527643100611186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y65DVm+hNLPv3EWQOaaEcFcqviUW73MMN09L5+h5qDY/+Z3GH+Sgx0q6JiORoPPYxKyR9f1+KSc90FJs65wEbg==" saltValue="Gf8kGE2rpjoapj123Ff/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566483</v>
      </c>
      <c r="J10" s="93">
        <v>1061000</v>
      </c>
      <c r="K10" s="94">
        <v>493831</v>
      </c>
      <c r="L10" s="93">
        <v>125000</v>
      </c>
      <c r="M10" s="94">
        <v>664491</v>
      </c>
      <c r="N10" s="93">
        <v>264000</v>
      </c>
      <c r="O10" s="94">
        <v>125196</v>
      </c>
      <c r="P10" s="93">
        <f t="shared" ref="P10:P15" si="1">$H10      +$J10      +$L10      +$N10</f>
        <v>1450000</v>
      </c>
      <c r="Q10" s="94">
        <f t="shared" ref="Q10:Q15" si="2">$I10      +$K10      +$M10      +$O10</f>
        <v>1850001</v>
      </c>
      <c r="R10" s="48">
        <f t="shared" ref="R10:R15" si="3">IF(($L10      =0),0,((($N10      -$L10      )/$L10      )*100))</f>
        <v>111.20000000000002</v>
      </c>
      <c r="S10" s="49">
        <f t="shared" ref="S10:S15" si="4">IF(($M10      =0),0,((($O10      -$M10      )/$M10      )*100))</f>
        <v>-81.159112764506972</v>
      </c>
      <c r="T10" s="48">
        <f t="shared" ref="T10:T14" si="5">IF(($E10      =0),0,(($P10      /$E10      )*100))</f>
        <v>78.378378378378372</v>
      </c>
      <c r="U10" s="50">
        <f t="shared" ref="U10:U14" si="6">IF(($E10      =0),0,(($Q10      /$E10      )*100))</f>
        <v>100.00005405405406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0</v>
      </c>
      <c r="I15" s="97">
        <f t="shared" si="7"/>
        <v>566483</v>
      </c>
      <c r="J15" s="96">
        <f t="shared" si="7"/>
        <v>1061000</v>
      </c>
      <c r="K15" s="97">
        <f t="shared" si="7"/>
        <v>493831</v>
      </c>
      <c r="L15" s="96">
        <f t="shared" si="7"/>
        <v>125000</v>
      </c>
      <c r="M15" s="97">
        <f t="shared" si="7"/>
        <v>664491</v>
      </c>
      <c r="N15" s="96">
        <f t="shared" si="7"/>
        <v>264000</v>
      </c>
      <c r="O15" s="97">
        <f t="shared" si="7"/>
        <v>125196</v>
      </c>
      <c r="P15" s="96">
        <f t="shared" si="1"/>
        <v>1450000</v>
      </c>
      <c r="Q15" s="97">
        <f t="shared" si="2"/>
        <v>1850001</v>
      </c>
      <c r="R15" s="52">
        <f t="shared" si="3"/>
        <v>111.20000000000002</v>
      </c>
      <c r="S15" s="53">
        <f t="shared" si="4"/>
        <v>-81.159112764506972</v>
      </c>
      <c r="T15" s="52">
        <f>IF((SUM($E9:$E13))=0,0,(P15/(SUM($E9:$E13))*100))</f>
        <v>78.378378378378372</v>
      </c>
      <c r="U15" s="54">
        <f>IF((SUM($E9:$E13))=0,0,(Q15/(SUM($E9:$E13))*100))</f>
        <v>100.00005405405406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2748000</v>
      </c>
      <c r="C32" s="92">
        <v>-154000</v>
      </c>
      <c r="D32" s="92"/>
      <c r="E32" s="92">
        <f>$B32      +$C32      +$D32</f>
        <v>2594000</v>
      </c>
      <c r="F32" s="93">
        <v>2594000</v>
      </c>
      <c r="G32" s="94">
        <v>2594000</v>
      </c>
      <c r="H32" s="93">
        <v>1727000</v>
      </c>
      <c r="I32" s="94">
        <v>685000</v>
      </c>
      <c r="J32" s="93">
        <v>196000</v>
      </c>
      <c r="K32" s="94">
        <v>1238000</v>
      </c>
      <c r="L32" s="93"/>
      <c r="M32" s="94">
        <v>671000</v>
      </c>
      <c r="N32" s="93"/>
      <c r="O32" s="94"/>
      <c r="P32" s="93">
        <f>$H32      +$J32      +$L32      +$N32</f>
        <v>1923000</v>
      </c>
      <c r="Q32" s="94">
        <f>$I32      +$K32      +$M32      +$O32</f>
        <v>2594000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74.132613723978409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2748000</v>
      </c>
      <c r="C33" s="95">
        <f>C32</f>
        <v>-154000</v>
      </c>
      <c r="D33" s="95"/>
      <c r="E33" s="95">
        <f>$B33      +$C33      +$D33</f>
        <v>2594000</v>
      </c>
      <c r="F33" s="96">
        <f t="shared" ref="F33:O33" si="17">F32</f>
        <v>2594000</v>
      </c>
      <c r="G33" s="97">
        <f t="shared" si="17"/>
        <v>2594000</v>
      </c>
      <c r="H33" s="96">
        <f t="shared" si="17"/>
        <v>1727000</v>
      </c>
      <c r="I33" s="97">
        <f t="shared" si="17"/>
        <v>685000</v>
      </c>
      <c r="J33" s="96">
        <f t="shared" si="17"/>
        <v>196000</v>
      </c>
      <c r="K33" s="97">
        <f t="shared" si="17"/>
        <v>1238000</v>
      </c>
      <c r="L33" s="96">
        <f t="shared" si="17"/>
        <v>0</v>
      </c>
      <c r="M33" s="97">
        <f t="shared" si="17"/>
        <v>671000</v>
      </c>
      <c r="N33" s="96">
        <f t="shared" si="17"/>
        <v>0</v>
      </c>
      <c r="O33" s="97">
        <f t="shared" si="17"/>
        <v>0</v>
      </c>
      <c r="P33" s="96">
        <f>$H33      +$J33      +$L33      +$N33</f>
        <v>1923000</v>
      </c>
      <c r="Q33" s="97">
        <f>$I33      +$K33      +$M33      +$O33</f>
        <v>2594000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74.132613723978409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600000</v>
      </c>
      <c r="C35" s="92"/>
      <c r="D35" s="92"/>
      <c r="E35" s="92">
        <f t="shared" ref="E35:E40" si="18">$B35      +$C35      +$D35</f>
        <v>600000</v>
      </c>
      <c r="F35" s="93">
        <v>600000</v>
      </c>
      <c r="G35" s="94">
        <v>600000</v>
      </c>
      <c r="H35" s="93"/>
      <c r="I35" s="94">
        <v>1791951</v>
      </c>
      <c r="J35" s="93"/>
      <c r="K35" s="94">
        <v>749092</v>
      </c>
      <c r="L35" s="93"/>
      <c r="M35" s="94">
        <v>-2541042</v>
      </c>
      <c r="N35" s="93"/>
      <c r="O35" s="94">
        <v>18281</v>
      </c>
      <c r="P35" s="93">
        <f t="shared" ref="P35:P40" si="19">$H35      +$J35      +$L35      +$N35</f>
        <v>0</v>
      </c>
      <c r="Q35" s="94">
        <f t="shared" ref="Q35:Q40" si="20">$I35      +$K35      +$M35      +$O35</f>
        <v>18282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-100.71942927350277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3.0470000000000002</v>
      </c>
      <c r="V35" s="93">
        <v>4628000</v>
      </c>
      <c r="W35" s="94">
        <v>2697000</v>
      </c>
    </row>
    <row r="36" spans="1:23" ht="12.95" customHeight="1" x14ac:dyDescent="0.2">
      <c r="A36" s="47" t="s">
        <v>60</v>
      </c>
      <c r="B36" s="92">
        <v>31154000</v>
      </c>
      <c r="C36" s="92">
        <v>-7932000</v>
      </c>
      <c r="D36" s="92"/>
      <c r="E36" s="92">
        <f t="shared" si="18"/>
        <v>23222000</v>
      </c>
      <c r="F36" s="93">
        <v>23222000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31754000</v>
      </c>
      <c r="C40" s="95">
        <f>SUM(C35:C39)</f>
        <v>-7932000</v>
      </c>
      <c r="D40" s="95"/>
      <c r="E40" s="95">
        <f t="shared" si="18"/>
        <v>23822000</v>
      </c>
      <c r="F40" s="96">
        <f t="shared" ref="F40:O40" si="25">SUM(F35:F39)</f>
        <v>23822000</v>
      </c>
      <c r="G40" s="97">
        <f t="shared" si="25"/>
        <v>600000</v>
      </c>
      <c r="H40" s="96">
        <f t="shared" si="25"/>
        <v>0</v>
      </c>
      <c r="I40" s="97">
        <f t="shared" si="25"/>
        <v>1791951</v>
      </c>
      <c r="J40" s="96">
        <f t="shared" si="25"/>
        <v>0</v>
      </c>
      <c r="K40" s="97">
        <f t="shared" si="25"/>
        <v>749092</v>
      </c>
      <c r="L40" s="96">
        <f t="shared" si="25"/>
        <v>0</v>
      </c>
      <c r="M40" s="97">
        <f t="shared" si="25"/>
        <v>-2541042</v>
      </c>
      <c r="N40" s="96">
        <f t="shared" si="25"/>
        <v>0</v>
      </c>
      <c r="O40" s="97">
        <f t="shared" si="25"/>
        <v>18281</v>
      </c>
      <c r="P40" s="96">
        <f t="shared" si="19"/>
        <v>0</v>
      </c>
      <c r="Q40" s="97">
        <f t="shared" si="20"/>
        <v>18282</v>
      </c>
      <c r="R40" s="52">
        <f t="shared" si="21"/>
        <v>0</v>
      </c>
      <c r="S40" s="53">
        <f t="shared" si="22"/>
        <v>-100.71942927350277</v>
      </c>
      <c r="T40" s="52">
        <f>IF((+$E35+$E38) =0,0,(P40   /(+$E35+$E38) )*100)</f>
        <v>0</v>
      </c>
      <c r="U40" s="54">
        <f>IF((+$E35+$E38) =0,0,(Q40   /(+$E35+$E38) )*100)</f>
        <v>3.0470000000000002</v>
      </c>
      <c r="V40" s="96">
        <f>SUM(V35:V39)</f>
        <v>4628000</v>
      </c>
      <c r="W40" s="97">
        <f>SUM(W35:W39)</f>
        <v>2697000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36352000</v>
      </c>
      <c r="C67" s="104">
        <f>SUM(C9:C14,C17:C23,C26:C29,C32,C35:C39,C42:C52,C55:C58,C61:C65)</f>
        <v>-8086000</v>
      </c>
      <c r="D67" s="104"/>
      <c r="E67" s="104">
        <f t="shared" si="35"/>
        <v>28266000</v>
      </c>
      <c r="F67" s="105">
        <f t="shared" ref="F67:O67" si="43">SUM(F9:F14,F17:F23,F26:F29,F32,F35:F39,F42:F52,F55:F58,F61:F65)</f>
        <v>28266000</v>
      </c>
      <c r="G67" s="106">
        <f t="shared" si="43"/>
        <v>5044000</v>
      </c>
      <c r="H67" s="105">
        <f t="shared" si="43"/>
        <v>1727000</v>
      </c>
      <c r="I67" s="106">
        <f t="shared" si="43"/>
        <v>3043434</v>
      </c>
      <c r="J67" s="105">
        <f t="shared" si="43"/>
        <v>1257000</v>
      </c>
      <c r="K67" s="106">
        <f t="shared" si="43"/>
        <v>2480923</v>
      </c>
      <c r="L67" s="105">
        <f t="shared" si="43"/>
        <v>125000</v>
      </c>
      <c r="M67" s="106">
        <f t="shared" si="43"/>
        <v>-1205551</v>
      </c>
      <c r="N67" s="105">
        <f t="shared" si="43"/>
        <v>264000</v>
      </c>
      <c r="O67" s="106">
        <f t="shared" si="43"/>
        <v>143477</v>
      </c>
      <c r="P67" s="105">
        <f t="shared" si="36"/>
        <v>3373000</v>
      </c>
      <c r="Q67" s="106">
        <f t="shared" si="37"/>
        <v>4462283</v>
      </c>
      <c r="R67" s="61">
        <f t="shared" si="38"/>
        <v>111.20000000000002</v>
      </c>
      <c r="S67" s="62">
        <f t="shared" si="39"/>
        <v>-111.90136294524247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66.871530531324339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88.46714908802538</v>
      </c>
      <c r="V67" s="105">
        <f>SUM(V9:V14,V17:V23,V26:V29,V32,V35:V39,V42:V52,V55:V58,V61:V65)</f>
        <v>4628000</v>
      </c>
      <c r="W67" s="106">
        <f>SUM(W9:W14,W17:W23,W26:W29,W32,W35:W39,W42:W52,W55:W58,W61:W65)</f>
        <v>2697000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51395000</v>
      </c>
      <c r="C69" s="92">
        <v>-3437000</v>
      </c>
      <c r="D69" s="92"/>
      <c r="E69" s="92">
        <f>$B69      +$C69      +$D69</f>
        <v>47958000</v>
      </c>
      <c r="F69" s="93">
        <v>47958000</v>
      </c>
      <c r="G69" s="94">
        <v>47958000</v>
      </c>
      <c r="H69" s="93">
        <v>8203000</v>
      </c>
      <c r="I69" s="94">
        <v>10981060</v>
      </c>
      <c r="J69" s="93">
        <v>14047000</v>
      </c>
      <c r="K69" s="94">
        <v>12231100</v>
      </c>
      <c r="L69" s="93">
        <v>1687000</v>
      </c>
      <c r="M69" s="94">
        <v>5120254</v>
      </c>
      <c r="N69" s="93">
        <v>14183000</v>
      </c>
      <c r="O69" s="94">
        <v>9119848</v>
      </c>
      <c r="P69" s="93">
        <f>$H69      +$J69      +$L69      +$N69</f>
        <v>38120000</v>
      </c>
      <c r="Q69" s="94">
        <f>$I69      +$K69      +$M69      +$O69</f>
        <v>37452262</v>
      </c>
      <c r="R69" s="48">
        <f>IF(($L69      =0),0,((($N69      -$L69      )/$L69      )*100))</f>
        <v>740.72317723770004</v>
      </c>
      <c r="S69" s="49">
        <f>IF(($M69      =0),0,((($O69      -$M69      )/$M69      )*100))</f>
        <v>78.113195165708575</v>
      </c>
      <c r="T69" s="48">
        <f>IF(($E69      =0),0,(($P69      /$E69      )*100))</f>
        <v>79.486217106634967</v>
      </c>
      <c r="U69" s="50">
        <f>IF(($E69      =0),0,(($Q69      /$E69      )*100))</f>
        <v>78.093877976562837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51395000</v>
      </c>
      <c r="C71" s="101">
        <f>SUM(C69:C70)</f>
        <v>-3437000</v>
      </c>
      <c r="D71" s="101"/>
      <c r="E71" s="101">
        <f>$B71      +$C71      +$D71</f>
        <v>47958000</v>
      </c>
      <c r="F71" s="102">
        <f t="shared" ref="F71:O71" si="44">SUM(F69:F70)</f>
        <v>47958000</v>
      </c>
      <c r="G71" s="103">
        <f t="shared" si="44"/>
        <v>47958000</v>
      </c>
      <c r="H71" s="102">
        <f t="shared" si="44"/>
        <v>8203000</v>
      </c>
      <c r="I71" s="103">
        <f t="shared" si="44"/>
        <v>10981060</v>
      </c>
      <c r="J71" s="102">
        <f t="shared" si="44"/>
        <v>14047000</v>
      </c>
      <c r="K71" s="103">
        <f t="shared" si="44"/>
        <v>12231100</v>
      </c>
      <c r="L71" s="102">
        <f t="shared" si="44"/>
        <v>1687000</v>
      </c>
      <c r="M71" s="103">
        <f t="shared" si="44"/>
        <v>5120254</v>
      </c>
      <c r="N71" s="102">
        <f t="shared" si="44"/>
        <v>14183000</v>
      </c>
      <c r="O71" s="103">
        <f t="shared" si="44"/>
        <v>9119848</v>
      </c>
      <c r="P71" s="102">
        <f>$H71      +$J71      +$L71      +$N71</f>
        <v>38120000</v>
      </c>
      <c r="Q71" s="103">
        <f>$I71      +$K71      +$M71      +$O71</f>
        <v>37452262</v>
      </c>
      <c r="R71" s="57">
        <f>IF(($L71      =0),0,((($N71      -$L71      )/$L71      )*100))</f>
        <v>740.72317723770004</v>
      </c>
      <c r="S71" s="58">
        <f>IF(($M71      =0),0,((($O71      -$M71      )/$M71      )*100))</f>
        <v>78.113195165708575</v>
      </c>
      <c r="T71" s="57">
        <f>IF(($E69      =0),0,(($P69      /$E69      )*100))</f>
        <v>79.486217106634967</v>
      </c>
      <c r="U71" s="59">
        <f>IF($E69   =0,0,($Q69   /$E69 )*100)</f>
        <v>78.093877976562837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51395000</v>
      </c>
      <c r="C72" s="104">
        <f>SUM(C69:C70)</f>
        <v>-3437000</v>
      </c>
      <c r="D72" s="104"/>
      <c r="E72" s="104">
        <f>$B72      +$C72      +$D72</f>
        <v>47958000</v>
      </c>
      <c r="F72" s="105">
        <f t="shared" ref="F72:O72" si="45">SUM(F69:F70)</f>
        <v>47958000</v>
      </c>
      <c r="G72" s="106">
        <f t="shared" si="45"/>
        <v>47958000</v>
      </c>
      <c r="H72" s="105">
        <f t="shared" si="45"/>
        <v>8203000</v>
      </c>
      <c r="I72" s="106">
        <f t="shared" si="45"/>
        <v>10981060</v>
      </c>
      <c r="J72" s="105">
        <f t="shared" si="45"/>
        <v>14047000</v>
      </c>
      <c r="K72" s="106">
        <f t="shared" si="45"/>
        <v>12231100</v>
      </c>
      <c r="L72" s="105">
        <f t="shared" si="45"/>
        <v>1687000</v>
      </c>
      <c r="M72" s="106">
        <f t="shared" si="45"/>
        <v>5120254</v>
      </c>
      <c r="N72" s="105">
        <f t="shared" si="45"/>
        <v>14183000</v>
      </c>
      <c r="O72" s="106">
        <f t="shared" si="45"/>
        <v>9119848</v>
      </c>
      <c r="P72" s="105">
        <f>$H72      +$J72      +$L72      +$N72</f>
        <v>38120000</v>
      </c>
      <c r="Q72" s="106">
        <f>$I72      +$K72      +$M72      +$O72</f>
        <v>37452262</v>
      </c>
      <c r="R72" s="61">
        <f>IF(($L72      =0),0,((($N72      -$L72      )/$L72      )*100))</f>
        <v>740.72317723770004</v>
      </c>
      <c r="S72" s="62">
        <f>IF(($M72      =0),0,((($O72      -$M72      )/$M72      )*100))</f>
        <v>78.113195165708575</v>
      </c>
      <c r="T72" s="61">
        <f>IF(($E69      =0),0,(($P69      /$E69      )*100))</f>
        <v>79.486217106634967</v>
      </c>
      <c r="U72" s="65">
        <f>IF($E69   =0,0,($Q69   /$E69 )*100)</f>
        <v>78.093877976562837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87747000</v>
      </c>
      <c r="C73" s="104">
        <f>SUM(C9:C14,C17:C23,C26:C29,C32,C35:C39,C42:C52,C55:C58,C61:C65,C69:C70)</f>
        <v>-11523000</v>
      </c>
      <c r="D73" s="104"/>
      <c r="E73" s="104">
        <f>$B73      +$C73      +$D73</f>
        <v>76224000</v>
      </c>
      <c r="F73" s="105">
        <f t="shared" ref="F73:O73" si="46">SUM(F9:F14,F17:F23,F26:F29,F32,F35:F39,F42:F52,F55:F58,F61:F65,F69:F70)</f>
        <v>76224000</v>
      </c>
      <c r="G73" s="106">
        <f t="shared" si="46"/>
        <v>53002000</v>
      </c>
      <c r="H73" s="105">
        <f t="shared" si="46"/>
        <v>9930000</v>
      </c>
      <c r="I73" s="106">
        <f t="shared" si="46"/>
        <v>14024494</v>
      </c>
      <c r="J73" s="105">
        <f t="shared" si="46"/>
        <v>15304000</v>
      </c>
      <c r="K73" s="106">
        <f t="shared" si="46"/>
        <v>14712023</v>
      </c>
      <c r="L73" s="105">
        <f t="shared" si="46"/>
        <v>1812000</v>
      </c>
      <c r="M73" s="106">
        <f t="shared" si="46"/>
        <v>3914703</v>
      </c>
      <c r="N73" s="105">
        <f t="shared" si="46"/>
        <v>14447000</v>
      </c>
      <c r="O73" s="106">
        <f t="shared" si="46"/>
        <v>9263325</v>
      </c>
      <c r="P73" s="105">
        <f>$H73      +$J73      +$L73      +$N73</f>
        <v>41493000</v>
      </c>
      <c r="Q73" s="106">
        <f>$I73      +$K73      +$M73      +$O73</f>
        <v>41914545</v>
      </c>
      <c r="R73" s="61">
        <f>IF(($L73      =0),0,((($N73      -$L73      )/$L73      )*100))</f>
        <v>697.29580573951432</v>
      </c>
      <c r="S73" s="62">
        <f>IF(($M73      =0),0,((($O73      -$M73      )/$M73      )*100))</f>
        <v>136.62906228135313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78.2857250669786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79.081062978755526</v>
      </c>
      <c r="V73" s="105">
        <f>SUM(V9:V14,V17:V23,V26:V29,V32,V35:V39,V42:V52,V55:V58,V61:V65,V69:V70)</f>
        <v>4628000</v>
      </c>
      <c r="W73" s="106">
        <f>SUM(W9:W14,W17:W23,W26:W29,W32,W35:W39,W42:W52,W55:W58,W61:W65,W69:W70)</f>
        <v>2697000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0qWncywvXfCnUpAZe7Ghi4MHAv76YwyGv21lbR59rbIJTKYmH4Zq9i4Cgr9gB2S0DBWvwdfHEJaxI/BpDojEbw==" saltValue="feMpa+OvRDSYVX0HH2ok1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153000</v>
      </c>
      <c r="I10" s="94"/>
      <c r="J10" s="93">
        <v>1047000</v>
      </c>
      <c r="K10" s="94"/>
      <c r="L10" s="93">
        <v>280000</v>
      </c>
      <c r="M10" s="94">
        <v>120492</v>
      </c>
      <c r="N10" s="93">
        <v>110000</v>
      </c>
      <c r="O10" s="94">
        <v>109931</v>
      </c>
      <c r="P10" s="93">
        <f t="shared" ref="P10:P15" si="1">$H10      +$J10      +$L10      +$N10</f>
        <v>1590000</v>
      </c>
      <c r="Q10" s="94">
        <f t="shared" ref="Q10:Q15" si="2">$I10      +$K10      +$M10      +$O10</f>
        <v>230423</v>
      </c>
      <c r="R10" s="48">
        <f t="shared" ref="R10:R15" si="3">IF(($L10      =0),0,((($N10      -$L10      )/$L10      )*100))</f>
        <v>-60.714285714285708</v>
      </c>
      <c r="S10" s="49">
        <f t="shared" ref="S10:S15" si="4">IF(($M10      =0),0,((($O10      -$M10      )/$M10      )*100))</f>
        <v>-8.764897254589517</v>
      </c>
      <c r="T10" s="48">
        <f t="shared" ref="T10:T14" si="5">IF(($E10      =0),0,(($P10      /$E10      )*100))</f>
        <v>81.538461538461533</v>
      </c>
      <c r="U10" s="50">
        <f t="shared" ref="U10:U14" si="6">IF(($E10      =0),0,(($Q10      /$E10      )*100))</f>
        <v>11.816564102564103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153000</v>
      </c>
      <c r="I15" s="97">
        <f t="shared" si="7"/>
        <v>0</v>
      </c>
      <c r="J15" s="96">
        <f t="shared" si="7"/>
        <v>1047000</v>
      </c>
      <c r="K15" s="97">
        <f t="shared" si="7"/>
        <v>0</v>
      </c>
      <c r="L15" s="96">
        <f t="shared" si="7"/>
        <v>280000</v>
      </c>
      <c r="M15" s="97">
        <f t="shared" si="7"/>
        <v>120492</v>
      </c>
      <c r="N15" s="96">
        <f t="shared" si="7"/>
        <v>110000</v>
      </c>
      <c r="O15" s="97">
        <f t="shared" si="7"/>
        <v>109931</v>
      </c>
      <c r="P15" s="96">
        <f t="shared" si="1"/>
        <v>1590000</v>
      </c>
      <c r="Q15" s="97">
        <f t="shared" si="2"/>
        <v>230423</v>
      </c>
      <c r="R15" s="52">
        <f t="shared" si="3"/>
        <v>-60.714285714285708</v>
      </c>
      <c r="S15" s="53">
        <f t="shared" si="4"/>
        <v>-8.764897254589517</v>
      </c>
      <c r="T15" s="52">
        <f>IF((SUM($E9:$E13))=0,0,(P15/(SUM($E9:$E13))*100))</f>
        <v>81.538461538461533</v>
      </c>
      <c r="U15" s="54">
        <f>IF((SUM($E9:$E13))=0,0,(Q15/(SUM($E9:$E13))*100))</f>
        <v>11.816564102564103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2178000</v>
      </c>
      <c r="C32" s="92"/>
      <c r="D32" s="92"/>
      <c r="E32" s="92">
        <f>$B32      +$C32      +$D32</f>
        <v>2178000</v>
      </c>
      <c r="F32" s="93">
        <v>2178000</v>
      </c>
      <c r="G32" s="94">
        <v>2178000</v>
      </c>
      <c r="H32" s="93">
        <v>1302000</v>
      </c>
      <c r="I32" s="94"/>
      <c r="J32" s="93">
        <v>226000</v>
      </c>
      <c r="K32" s="94"/>
      <c r="L32" s="93"/>
      <c r="M32" s="94">
        <v>1762220</v>
      </c>
      <c r="N32" s="93"/>
      <c r="O32" s="94"/>
      <c r="P32" s="93">
        <f>$H32      +$J32      +$L32      +$N32</f>
        <v>1528000</v>
      </c>
      <c r="Q32" s="94">
        <f>$I32      +$K32      +$M32      +$O32</f>
        <v>1762220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70.156106519742877</v>
      </c>
      <c r="U32" s="50">
        <f>IF(($E32      =0),0,(($Q32      /$E32      )*100))</f>
        <v>80.910009182736459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2178000</v>
      </c>
      <c r="C33" s="95">
        <f>C32</f>
        <v>0</v>
      </c>
      <c r="D33" s="95"/>
      <c r="E33" s="95">
        <f>$B33      +$C33      +$D33</f>
        <v>2178000</v>
      </c>
      <c r="F33" s="96">
        <f t="shared" ref="F33:O33" si="17">F32</f>
        <v>2178000</v>
      </c>
      <c r="G33" s="97">
        <f t="shared" si="17"/>
        <v>2178000</v>
      </c>
      <c r="H33" s="96">
        <f t="shared" si="17"/>
        <v>1302000</v>
      </c>
      <c r="I33" s="97">
        <f t="shared" si="17"/>
        <v>0</v>
      </c>
      <c r="J33" s="96">
        <f t="shared" si="17"/>
        <v>226000</v>
      </c>
      <c r="K33" s="97">
        <f t="shared" si="17"/>
        <v>0</v>
      </c>
      <c r="L33" s="96">
        <f t="shared" si="17"/>
        <v>0</v>
      </c>
      <c r="M33" s="97">
        <f t="shared" si="17"/>
        <v>1762220</v>
      </c>
      <c r="N33" s="96">
        <f t="shared" si="17"/>
        <v>0</v>
      </c>
      <c r="O33" s="97">
        <f t="shared" si="17"/>
        <v>0</v>
      </c>
      <c r="P33" s="96">
        <f>$H33      +$J33      +$L33      +$N33</f>
        <v>1528000</v>
      </c>
      <c r="Q33" s="97">
        <f>$I33      +$K33      +$M33      +$O33</f>
        <v>1762220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70.156106519742877</v>
      </c>
      <c r="U33" s="54">
        <f>IF($E33   =0,0,($Q33   /$E33   )*100)</f>
        <v>80.910009182736459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7561000</v>
      </c>
      <c r="C35" s="92"/>
      <c r="D35" s="92"/>
      <c r="E35" s="92">
        <f t="shared" ref="E35:E40" si="18">$B35      +$C35      +$D35</f>
        <v>7561000</v>
      </c>
      <c r="F35" s="93">
        <v>7561000</v>
      </c>
      <c r="G35" s="94">
        <v>7561000</v>
      </c>
      <c r="H35" s="93">
        <v>1379000</v>
      </c>
      <c r="I35" s="94">
        <v>1778215</v>
      </c>
      <c r="J35" s="93">
        <v>2010000</v>
      </c>
      <c r="K35" s="94"/>
      <c r="L35" s="93">
        <v>2959000</v>
      </c>
      <c r="M35" s="94">
        <v>1973371</v>
      </c>
      <c r="N35" s="93">
        <v>398000</v>
      </c>
      <c r="O35" s="94">
        <v>-909083</v>
      </c>
      <c r="P35" s="93">
        <f t="shared" ref="P35:P40" si="19">$H35      +$J35      +$L35      +$N35</f>
        <v>6746000</v>
      </c>
      <c r="Q35" s="94">
        <f t="shared" ref="Q35:Q40" si="20">$I35      +$K35      +$M35      +$O35</f>
        <v>2842503</v>
      </c>
      <c r="R35" s="48">
        <f t="shared" ref="R35:R40" si="21">IF(($L35      =0),0,((($N35      -$L35      )/$L35      )*100))</f>
        <v>-86.549509969584321</v>
      </c>
      <c r="S35" s="49">
        <f t="shared" ref="S35:S40" si="22">IF(($M35      =0),0,((($O35      -$M35      )/$M35      )*100))</f>
        <v>-146.0675159409964</v>
      </c>
      <c r="T35" s="48">
        <f t="shared" ref="T35:T39" si="23">IF(($E35      =0),0,(($P35      /$E35      )*100))</f>
        <v>89.221002512895126</v>
      </c>
      <c r="U35" s="50">
        <f t="shared" ref="U35:U39" si="24">IF(($E35      =0),0,(($Q35      /$E35      )*100))</f>
        <v>37.594273244279854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954000</v>
      </c>
      <c r="C36" s="92">
        <v>1008000</v>
      </c>
      <c r="D36" s="92"/>
      <c r="E36" s="92">
        <f t="shared" si="18"/>
        <v>1962000</v>
      </c>
      <c r="F36" s="93">
        <v>1962000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8515000</v>
      </c>
      <c r="C40" s="95">
        <f>SUM(C35:C39)</f>
        <v>1008000</v>
      </c>
      <c r="D40" s="95"/>
      <c r="E40" s="95">
        <f t="shared" si="18"/>
        <v>9523000</v>
      </c>
      <c r="F40" s="96">
        <f t="shared" ref="F40:O40" si="25">SUM(F35:F39)</f>
        <v>9523000</v>
      </c>
      <c r="G40" s="97">
        <f t="shared" si="25"/>
        <v>7561000</v>
      </c>
      <c r="H40" s="96">
        <f t="shared" si="25"/>
        <v>1379000</v>
      </c>
      <c r="I40" s="97">
        <f t="shared" si="25"/>
        <v>1778215</v>
      </c>
      <c r="J40" s="96">
        <f t="shared" si="25"/>
        <v>2010000</v>
      </c>
      <c r="K40" s="97">
        <f t="shared" si="25"/>
        <v>0</v>
      </c>
      <c r="L40" s="96">
        <f t="shared" si="25"/>
        <v>2959000</v>
      </c>
      <c r="M40" s="97">
        <f t="shared" si="25"/>
        <v>1973371</v>
      </c>
      <c r="N40" s="96">
        <f t="shared" si="25"/>
        <v>398000</v>
      </c>
      <c r="O40" s="97">
        <f t="shared" si="25"/>
        <v>-909083</v>
      </c>
      <c r="P40" s="96">
        <f t="shared" si="19"/>
        <v>6746000</v>
      </c>
      <c r="Q40" s="97">
        <f t="shared" si="20"/>
        <v>2842503</v>
      </c>
      <c r="R40" s="52">
        <f t="shared" si="21"/>
        <v>-86.549509969584321</v>
      </c>
      <c r="S40" s="53">
        <f t="shared" si="22"/>
        <v>-146.0675159409964</v>
      </c>
      <c r="T40" s="52">
        <f>IF((+$E35+$E38) =0,0,(P40   /(+$E35+$E38) )*100)</f>
        <v>89.221002512895126</v>
      </c>
      <c r="U40" s="54">
        <f>IF((+$E35+$E38) =0,0,(Q40   /(+$E35+$E38) )*100)</f>
        <v>37.594273244279854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12643000</v>
      </c>
      <c r="C67" s="104">
        <f>SUM(C9:C14,C17:C23,C26:C29,C32,C35:C39,C42:C52,C55:C58,C61:C65)</f>
        <v>1008000</v>
      </c>
      <c r="D67" s="104"/>
      <c r="E67" s="104">
        <f t="shared" si="35"/>
        <v>13651000</v>
      </c>
      <c r="F67" s="105">
        <f t="shared" ref="F67:O67" si="43">SUM(F9:F14,F17:F23,F26:F29,F32,F35:F39,F42:F52,F55:F58,F61:F65)</f>
        <v>13651000</v>
      </c>
      <c r="G67" s="106">
        <f t="shared" si="43"/>
        <v>11689000</v>
      </c>
      <c r="H67" s="105">
        <f t="shared" si="43"/>
        <v>2834000</v>
      </c>
      <c r="I67" s="106">
        <f t="shared" si="43"/>
        <v>1778215</v>
      </c>
      <c r="J67" s="105">
        <f t="shared" si="43"/>
        <v>3283000</v>
      </c>
      <c r="K67" s="106">
        <f t="shared" si="43"/>
        <v>0</v>
      </c>
      <c r="L67" s="105">
        <f t="shared" si="43"/>
        <v>3239000</v>
      </c>
      <c r="M67" s="106">
        <f t="shared" si="43"/>
        <v>3856083</v>
      </c>
      <c r="N67" s="105">
        <f t="shared" si="43"/>
        <v>508000</v>
      </c>
      <c r="O67" s="106">
        <f t="shared" si="43"/>
        <v>-799152</v>
      </c>
      <c r="P67" s="105">
        <f t="shared" si="36"/>
        <v>9864000</v>
      </c>
      <c r="Q67" s="106">
        <f t="shared" si="37"/>
        <v>4835146</v>
      </c>
      <c r="R67" s="61">
        <f t="shared" si="38"/>
        <v>-84.316146958937949</v>
      </c>
      <c r="S67" s="62">
        <f t="shared" si="39"/>
        <v>-120.72445017392002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84.387030541534784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41.364924287791943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31779000</v>
      </c>
      <c r="C69" s="92">
        <v>-2125000</v>
      </c>
      <c r="D69" s="92"/>
      <c r="E69" s="92">
        <f>$B69      +$C69      +$D69</f>
        <v>29654000</v>
      </c>
      <c r="F69" s="93">
        <v>29654000</v>
      </c>
      <c r="G69" s="94">
        <v>29654000</v>
      </c>
      <c r="H69" s="93"/>
      <c r="I69" s="94">
        <v>149315</v>
      </c>
      <c r="J69" s="93">
        <v>18136000</v>
      </c>
      <c r="K69" s="94"/>
      <c r="L69" s="93">
        <v>4713000</v>
      </c>
      <c r="M69" s="94">
        <v>5977242</v>
      </c>
      <c r="N69" s="93">
        <v>6805000</v>
      </c>
      <c r="O69" s="94">
        <v>3617158</v>
      </c>
      <c r="P69" s="93">
        <f>$H69      +$J69      +$L69      +$N69</f>
        <v>29654000</v>
      </c>
      <c r="Q69" s="94">
        <f>$I69      +$K69      +$M69      +$O69</f>
        <v>9743715</v>
      </c>
      <c r="R69" s="48">
        <f>IF(($L69      =0),0,((($N69      -$L69      )/$L69      )*100))</f>
        <v>44.38786335667303</v>
      </c>
      <c r="S69" s="49">
        <f>IF(($M69      =0),0,((($O69      -$M69      )/$M69      )*100))</f>
        <v>-39.484498034377729</v>
      </c>
      <c r="T69" s="48">
        <f>IF(($E69      =0),0,(($P69      /$E69      )*100))</f>
        <v>100</v>
      </c>
      <c r="U69" s="50">
        <f>IF(($E69      =0),0,(($Q69      /$E69      )*100))</f>
        <v>32.858012409792948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31779000</v>
      </c>
      <c r="C71" s="101">
        <f>SUM(C69:C70)</f>
        <v>-2125000</v>
      </c>
      <c r="D71" s="101"/>
      <c r="E71" s="101">
        <f>$B71      +$C71      +$D71</f>
        <v>29654000</v>
      </c>
      <c r="F71" s="102">
        <f t="shared" ref="F71:O71" si="44">SUM(F69:F70)</f>
        <v>29654000</v>
      </c>
      <c r="G71" s="103">
        <f t="shared" si="44"/>
        <v>29654000</v>
      </c>
      <c r="H71" s="102">
        <f t="shared" si="44"/>
        <v>0</v>
      </c>
      <c r="I71" s="103">
        <f t="shared" si="44"/>
        <v>149315</v>
      </c>
      <c r="J71" s="102">
        <f t="shared" si="44"/>
        <v>18136000</v>
      </c>
      <c r="K71" s="103">
        <f t="shared" si="44"/>
        <v>0</v>
      </c>
      <c r="L71" s="102">
        <f t="shared" si="44"/>
        <v>4713000</v>
      </c>
      <c r="M71" s="103">
        <f t="shared" si="44"/>
        <v>5977242</v>
      </c>
      <c r="N71" s="102">
        <f t="shared" si="44"/>
        <v>6805000</v>
      </c>
      <c r="O71" s="103">
        <f t="shared" si="44"/>
        <v>3617158</v>
      </c>
      <c r="P71" s="102">
        <f>$H71      +$J71      +$L71      +$N71</f>
        <v>29654000</v>
      </c>
      <c r="Q71" s="103">
        <f>$I71      +$K71      +$M71      +$O71</f>
        <v>9743715</v>
      </c>
      <c r="R71" s="57">
        <f>IF(($L71      =0),0,((($N71      -$L71      )/$L71      )*100))</f>
        <v>44.38786335667303</v>
      </c>
      <c r="S71" s="58">
        <f>IF(($M71      =0),0,((($O71      -$M71      )/$M71      )*100))</f>
        <v>-39.484498034377729</v>
      </c>
      <c r="T71" s="57">
        <f>IF(($E69      =0),0,(($P69      /$E69      )*100))</f>
        <v>100</v>
      </c>
      <c r="U71" s="59">
        <f>IF($E69   =0,0,($Q69   /$E69 )*100)</f>
        <v>32.858012409792948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31779000</v>
      </c>
      <c r="C72" s="104">
        <f>SUM(C69:C70)</f>
        <v>-2125000</v>
      </c>
      <c r="D72" s="104"/>
      <c r="E72" s="104">
        <f>$B72      +$C72      +$D72</f>
        <v>29654000</v>
      </c>
      <c r="F72" s="105">
        <f t="shared" ref="F72:O72" si="45">SUM(F69:F70)</f>
        <v>29654000</v>
      </c>
      <c r="G72" s="106">
        <f t="shared" si="45"/>
        <v>29654000</v>
      </c>
      <c r="H72" s="105">
        <f t="shared" si="45"/>
        <v>0</v>
      </c>
      <c r="I72" s="106">
        <f t="shared" si="45"/>
        <v>149315</v>
      </c>
      <c r="J72" s="105">
        <f t="shared" si="45"/>
        <v>18136000</v>
      </c>
      <c r="K72" s="106">
        <f t="shared" si="45"/>
        <v>0</v>
      </c>
      <c r="L72" s="105">
        <f t="shared" si="45"/>
        <v>4713000</v>
      </c>
      <c r="M72" s="106">
        <f t="shared" si="45"/>
        <v>5977242</v>
      </c>
      <c r="N72" s="105">
        <f t="shared" si="45"/>
        <v>6805000</v>
      </c>
      <c r="O72" s="106">
        <f t="shared" si="45"/>
        <v>3617158</v>
      </c>
      <c r="P72" s="105">
        <f>$H72      +$J72      +$L72      +$N72</f>
        <v>29654000</v>
      </c>
      <c r="Q72" s="106">
        <f>$I72      +$K72      +$M72      +$O72</f>
        <v>9743715</v>
      </c>
      <c r="R72" s="61">
        <f>IF(($L72      =0),0,((($N72      -$L72      )/$L72      )*100))</f>
        <v>44.38786335667303</v>
      </c>
      <c r="S72" s="62">
        <f>IF(($M72      =0),0,((($O72      -$M72      )/$M72      )*100))</f>
        <v>-39.484498034377729</v>
      </c>
      <c r="T72" s="61">
        <f>IF(($E69      =0),0,(($P69      /$E69      )*100))</f>
        <v>100</v>
      </c>
      <c r="U72" s="65">
        <f>IF($E69   =0,0,($Q69   /$E69 )*100)</f>
        <v>32.858012409792948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44422000</v>
      </c>
      <c r="C73" s="104">
        <f>SUM(C9:C14,C17:C23,C26:C29,C32,C35:C39,C42:C52,C55:C58,C61:C65,C69:C70)</f>
        <v>-1117000</v>
      </c>
      <c r="D73" s="104"/>
      <c r="E73" s="104">
        <f>$B73      +$C73      +$D73</f>
        <v>43305000</v>
      </c>
      <c r="F73" s="105">
        <f t="shared" ref="F73:O73" si="46">SUM(F9:F14,F17:F23,F26:F29,F32,F35:F39,F42:F52,F55:F58,F61:F65,F69:F70)</f>
        <v>43305000</v>
      </c>
      <c r="G73" s="106">
        <f t="shared" si="46"/>
        <v>41343000</v>
      </c>
      <c r="H73" s="105">
        <f t="shared" si="46"/>
        <v>2834000</v>
      </c>
      <c r="I73" s="106">
        <f t="shared" si="46"/>
        <v>1927530</v>
      </c>
      <c r="J73" s="105">
        <f t="shared" si="46"/>
        <v>21419000</v>
      </c>
      <c r="K73" s="106">
        <f t="shared" si="46"/>
        <v>0</v>
      </c>
      <c r="L73" s="105">
        <f t="shared" si="46"/>
        <v>7952000</v>
      </c>
      <c r="M73" s="106">
        <f t="shared" si="46"/>
        <v>9833325</v>
      </c>
      <c r="N73" s="105">
        <f t="shared" si="46"/>
        <v>7313000</v>
      </c>
      <c r="O73" s="106">
        <f t="shared" si="46"/>
        <v>2818006</v>
      </c>
      <c r="P73" s="105">
        <f>$H73      +$J73      +$L73      +$N73</f>
        <v>39518000</v>
      </c>
      <c r="Q73" s="106">
        <f>$I73      +$K73      +$M73      +$O73</f>
        <v>14578861</v>
      </c>
      <c r="R73" s="61">
        <f>IF(($L73      =0),0,((($N73      -$L73      )/$L73      )*100))</f>
        <v>-8.0357142857142865</v>
      </c>
      <c r="S73" s="62">
        <f>IF(($M73      =0),0,((($O73      -$M73      )/$M73      )*100))</f>
        <v>-71.34228757820982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95.585709793677282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35.263190866652153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2MfcwtXd5fG1nl4Kq5CsvCDO+1bEE2jcWmfWdt21pq647mWJ7/YFS28/XoApSkl2aW2zLM52nMPSQDkTh/baEA==" saltValue="df2rUNTfoiLlY5M0FPCEt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165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142000</v>
      </c>
      <c r="I10" s="94">
        <v>100000</v>
      </c>
      <c r="J10" s="93">
        <v>392000</v>
      </c>
      <c r="K10" s="94">
        <v>510450</v>
      </c>
      <c r="L10" s="93"/>
      <c r="M10" s="94">
        <v>172950</v>
      </c>
      <c r="N10" s="93">
        <v>419000</v>
      </c>
      <c r="O10" s="94">
        <v>153400</v>
      </c>
      <c r="P10" s="93">
        <f t="shared" ref="P10:P15" si="1">$H10      +$J10      +$L10      +$N10</f>
        <v>953000</v>
      </c>
      <c r="Q10" s="94">
        <f t="shared" ref="Q10:Q15" si="2">$I10      +$K10      +$M10      +$O10</f>
        <v>936800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-11.303845041919629</v>
      </c>
      <c r="T10" s="48">
        <f t="shared" ref="T10:T14" si="5">IF(($E10      =0),0,(($P10      /$E10      )*100))</f>
        <v>79.416666666666671</v>
      </c>
      <c r="U10" s="50">
        <f t="shared" ref="U10:U14" si="6">IF(($E10      =0),0,(($Q10      /$E10      )*100))</f>
        <v>78.066666666666663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142000</v>
      </c>
      <c r="I15" s="97">
        <f t="shared" si="7"/>
        <v>100000</v>
      </c>
      <c r="J15" s="96">
        <f t="shared" si="7"/>
        <v>392000</v>
      </c>
      <c r="K15" s="97">
        <f t="shared" si="7"/>
        <v>510450</v>
      </c>
      <c r="L15" s="96">
        <f t="shared" si="7"/>
        <v>0</v>
      </c>
      <c r="M15" s="97">
        <f t="shared" si="7"/>
        <v>172950</v>
      </c>
      <c r="N15" s="96">
        <f t="shared" si="7"/>
        <v>419000</v>
      </c>
      <c r="O15" s="97">
        <f t="shared" si="7"/>
        <v>153400</v>
      </c>
      <c r="P15" s="96">
        <f t="shared" si="1"/>
        <v>953000</v>
      </c>
      <c r="Q15" s="97">
        <f t="shared" si="2"/>
        <v>936800</v>
      </c>
      <c r="R15" s="52">
        <f t="shared" si="3"/>
        <v>0</v>
      </c>
      <c r="S15" s="53">
        <f t="shared" si="4"/>
        <v>-11.303845041919629</v>
      </c>
      <c r="T15" s="52">
        <f>IF((SUM($E9:$E13))=0,0,(P15/(SUM($E9:$E13))*100))</f>
        <v>79.416666666666671</v>
      </c>
      <c r="U15" s="54">
        <f>IF((SUM($E9:$E13))=0,0,(Q15/(SUM($E9:$E13))*100))</f>
        <v>78.066666666666663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1150000</v>
      </c>
      <c r="C19" s="92"/>
      <c r="D19" s="92"/>
      <c r="E19" s="92">
        <f t="shared" si="8"/>
        <v>1150000</v>
      </c>
      <c r="F19" s="93">
        <v>1150000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1150000</v>
      </c>
      <c r="C24" s="95">
        <f>SUM(C17:C23)</f>
        <v>0</v>
      </c>
      <c r="D24" s="95"/>
      <c r="E24" s="95">
        <f t="shared" si="8"/>
        <v>1150000</v>
      </c>
      <c r="F24" s="96">
        <f t="shared" ref="F24:O24" si="15">SUM(F17:F23)</f>
        <v>1150000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2391000</v>
      </c>
      <c r="C29" s="92"/>
      <c r="D29" s="92"/>
      <c r="E29" s="92">
        <f>$B29      +$C29      +$D29</f>
        <v>2391000</v>
      </c>
      <c r="F29" s="93">
        <v>2391000</v>
      </c>
      <c r="G29" s="94">
        <v>2391000</v>
      </c>
      <c r="H29" s="93">
        <v>600000</v>
      </c>
      <c r="I29" s="94">
        <v>600168</v>
      </c>
      <c r="J29" s="93">
        <v>401000</v>
      </c>
      <c r="K29" s="94">
        <v>401128</v>
      </c>
      <c r="L29" s="93">
        <v>415000</v>
      </c>
      <c r="M29" s="94">
        <v>414608</v>
      </c>
      <c r="N29" s="93">
        <v>975000</v>
      </c>
      <c r="O29" s="94">
        <v>327363</v>
      </c>
      <c r="P29" s="93">
        <f>$H29      +$J29      +$L29      +$N29</f>
        <v>2391000</v>
      </c>
      <c r="Q29" s="94">
        <f>$I29      +$K29      +$M29      +$O29</f>
        <v>1743267</v>
      </c>
      <c r="R29" s="48">
        <f>IF(($L29      =0),0,((($N29      -$L29      )/$L29      )*100))</f>
        <v>134.93975903614458</v>
      </c>
      <c r="S29" s="49">
        <f>IF(($M29      =0),0,((($O29      -$M29      )/$M29      )*100))</f>
        <v>-21.042768108671321</v>
      </c>
      <c r="T29" s="48">
        <f>IF(($E29      =0),0,(($P29      /$E29      )*100))</f>
        <v>100</v>
      </c>
      <c r="U29" s="50">
        <f>IF(($E29      =0),0,(($Q29      /$E29      )*100))</f>
        <v>72.909535759096613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2391000</v>
      </c>
      <c r="C30" s="95">
        <f>SUM(C26:C29)</f>
        <v>0</v>
      </c>
      <c r="D30" s="95"/>
      <c r="E30" s="95">
        <f>$B30      +$C30      +$D30</f>
        <v>2391000</v>
      </c>
      <c r="F30" s="96">
        <f t="shared" ref="F30:O30" si="16">SUM(F26:F29)</f>
        <v>2391000</v>
      </c>
      <c r="G30" s="97">
        <f t="shared" si="16"/>
        <v>2391000</v>
      </c>
      <c r="H30" s="96">
        <f t="shared" si="16"/>
        <v>600000</v>
      </c>
      <c r="I30" s="97">
        <f t="shared" si="16"/>
        <v>600168</v>
      </c>
      <c r="J30" s="96">
        <f t="shared" si="16"/>
        <v>401000</v>
      </c>
      <c r="K30" s="97">
        <f t="shared" si="16"/>
        <v>401128</v>
      </c>
      <c r="L30" s="96">
        <f t="shared" si="16"/>
        <v>415000</v>
      </c>
      <c r="M30" s="97">
        <f t="shared" si="16"/>
        <v>414608</v>
      </c>
      <c r="N30" s="96">
        <f t="shared" si="16"/>
        <v>975000</v>
      </c>
      <c r="O30" s="97">
        <f t="shared" si="16"/>
        <v>327363</v>
      </c>
      <c r="P30" s="96">
        <f>$H30      +$J30      +$L30      +$N30</f>
        <v>2391000</v>
      </c>
      <c r="Q30" s="97">
        <f>$I30      +$K30      +$M30      +$O30</f>
        <v>1743267</v>
      </c>
      <c r="R30" s="52">
        <f>IF(($L30      =0),0,((($N30      -$L30      )/$L30      )*100))</f>
        <v>134.93975903614458</v>
      </c>
      <c r="S30" s="53">
        <f>IF(($M30      =0),0,((($O30      -$M30      )/$M30      )*100))</f>
        <v>-21.042768108671321</v>
      </c>
      <c r="T30" s="52">
        <f>IF($E30   =0,0,($P30   /$E30   )*100)</f>
        <v>100</v>
      </c>
      <c r="U30" s="54">
        <f>IF($E30   =0,0,($Q30   /$E30   )*100)</f>
        <v>72.909535759096613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6168000</v>
      </c>
      <c r="C32" s="92">
        <v>-345000</v>
      </c>
      <c r="D32" s="92"/>
      <c r="E32" s="92">
        <f>$B32      +$C32      +$D32</f>
        <v>5823000</v>
      </c>
      <c r="F32" s="93">
        <v>5823000</v>
      </c>
      <c r="G32" s="94">
        <v>5823000</v>
      </c>
      <c r="H32" s="93">
        <v>1785000</v>
      </c>
      <c r="I32" s="94">
        <v>1784449</v>
      </c>
      <c r="J32" s="93">
        <v>1781000</v>
      </c>
      <c r="K32" s="94">
        <v>1781202</v>
      </c>
      <c r="L32" s="93">
        <v>1764000</v>
      </c>
      <c r="M32" s="94">
        <v>1764426</v>
      </c>
      <c r="N32" s="93">
        <v>493000</v>
      </c>
      <c r="O32" s="94">
        <v>492923</v>
      </c>
      <c r="P32" s="93">
        <f>$H32      +$J32      +$L32      +$N32</f>
        <v>5823000</v>
      </c>
      <c r="Q32" s="94">
        <f>$I32      +$K32      +$M32      +$O32</f>
        <v>5823000</v>
      </c>
      <c r="R32" s="48">
        <f>IF(($L32      =0),0,((($N32      -$L32      )/$L32      )*100))</f>
        <v>-72.05215419501134</v>
      </c>
      <c r="S32" s="49">
        <f>IF(($M32      =0),0,((($O32      -$M32      )/$M32      )*100))</f>
        <v>-72.063265900638513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6168000</v>
      </c>
      <c r="C33" s="95">
        <f>C32</f>
        <v>-345000</v>
      </c>
      <c r="D33" s="95"/>
      <c r="E33" s="95">
        <f>$B33      +$C33      +$D33</f>
        <v>5823000</v>
      </c>
      <c r="F33" s="96">
        <f t="shared" ref="F33:O33" si="17">F32</f>
        <v>5823000</v>
      </c>
      <c r="G33" s="97">
        <f t="shared" si="17"/>
        <v>5823000</v>
      </c>
      <c r="H33" s="96">
        <f t="shared" si="17"/>
        <v>1785000</v>
      </c>
      <c r="I33" s="97">
        <f t="shared" si="17"/>
        <v>1784449</v>
      </c>
      <c r="J33" s="96">
        <f t="shared" si="17"/>
        <v>1781000</v>
      </c>
      <c r="K33" s="97">
        <f t="shared" si="17"/>
        <v>1781202</v>
      </c>
      <c r="L33" s="96">
        <f t="shared" si="17"/>
        <v>1764000</v>
      </c>
      <c r="M33" s="97">
        <f t="shared" si="17"/>
        <v>1764426</v>
      </c>
      <c r="N33" s="96">
        <f t="shared" si="17"/>
        <v>493000</v>
      </c>
      <c r="O33" s="97">
        <f t="shared" si="17"/>
        <v>492923</v>
      </c>
      <c r="P33" s="96">
        <f>$H33      +$J33      +$L33      +$N33</f>
        <v>5823000</v>
      </c>
      <c r="Q33" s="97">
        <f>$I33      +$K33      +$M33      +$O33</f>
        <v>5823000</v>
      </c>
      <c r="R33" s="52">
        <f>IF(($L33      =0),0,((($N33      -$L33      )/$L33      )*100))</f>
        <v>-72.05215419501134</v>
      </c>
      <c r="S33" s="53">
        <f>IF(($M33      =0),0,((($O33      -$M33      )/$M33      )*100))</f>
        <v>-72.063265900638513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100000000</v>
      </c>
      <c r="C51" s="92">
        <v>-10000000</v>
      </c>
      <c r="D51" s="92"/>
      <c r="E51" s="92">
        <f t="shared" si="26"/>
        <v>90000000</v>
      </c>
      <c r="F51" s="93">
        <v>90000000</v>
      </c>
      <c r="G51" s="94">
        <v>90000000</v>
      </c>
      <c r="H51" s="93">
        <v>36318000</v>
      </c>
      <c r="I51" s="94">
        <v>28436736</v>
      </c>
      <c r="J51" s="93"/>
      <c r="K51" s="94">
        <v>28412798</v>
      </c>
      <c r="L51" s="93">
        <v>35424000</v>
      </c>
      <c r="M51" s="94">
        <v>19289305</v>
      </c>
      <c r="N51" s="93">
        <v>18258000</v>
      </c>
      <c r="O51" s="94">
        <v>230504</v>
      </c>
      <c r="P51" s="93">
        <f t="shared" si="27"/>
        <v>90000000</v>
      </c>
      <c r="Q51" s="94">
        <f t="shared" si="28"/>
        <v>76369343</v>
      </c>
      <c r="R51" s="48">
        <f t="shared" si="29"/>
        <v>-48.458672086720867</v>
      </c>
      <c r="S51" s="49">
        <f t="shared" si="30"/>
        <v>-98.805016562286724</v>
      </c>
      <c r="T51" s="48">
        <f t="shared" si="31"/>
        <v>100</v>
      </c>
      <c r="U51" s="50">
        <f t="shared" si="32"/>
        <v>84.854825555555564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100000000</v>
      </c>
      <c r="C53" s="95">
        <f>SUM(C42:C52)</f>
        <v>-10000000</v>
      </c>
      <c r="D53" s="95"/>
      <c r="E53" s="95">
        <f t="shared" si="26"/>
        <v>90000000</v>
      </c>
      <c r="F53" s="96">
        <f t="shared" ref="F53:O53" si="33">SUM(F42:F52)</f>
        <v>90000000</v>
      </c>
      <c r="G53" s="97">
        <f t="shared" si="33"/>
        <v>90000000</v>
      </c>
      <c r="H53" s="96">
        <f t="shared" si="33"/>
        <v>36318000</v>
      </c>
      <c r="I53" s="97">
        <f t="shared" si="33"/>
        <v>28436736</v>
      </c>
      <c r="J53" s="96">
        <f t="shared" si="33"/>
        <v>0</v>
      </c>
      <c r="K53" s="97">
        <f t="shared" si="33"/>
        <v>28412798</v>
      </c>
      <c r="L53" s="96">
        <f t="shared" si="33"/>
        <v>35424000</v>
      </c>
      <c r="M53" s="97">
        <f t="shared" si="33"/>
        <v>19289305</v>
      </c>
      <c r="N53" s="96">
        <f t="shared" si="33"/>
        <v>18258000</v>
      </c>
      <c r="O53" s="97">
        <f t="shared" si="33"/>
        <v>230504</v>
      </c>
      <c r="P53" s="96">
        <f t="shared" si="27"/>
        <v>90000000</v>
      </c>
      <c r="Q53" s="97">
        <f t="shared" si="28"/>
        <v>76369343</v>
      </c>
      <c r="R53" s="52">
        <f t="shared" si="29"/>
        <v>-48.458672086720867</v>
      </c>
      <c r="S53" s="53">
        <f t="shared" si="30"/>
        <v>-98.805016562286724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84.854825555555564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110909000</v>
      </c>
      <c r="C67" s="104">
        <f>SUM(C9:C14,C17:C23,C26:C29,C32,C35:C39,C42:C52,C55:C58,C61:C65)</f>
        <v>-10345000</v>
      </c>
      <c r="D67" s="104"/>
      <c r="E67" s="104">
        <f t="shared" si="35"/>
        <v>100564000</v>
      </c>
      <c r="F67" s="105">
        <f t="shared" ref="F67:O67" si="43">SUM(F9:F14,F17:F23,F26:F29,F32,F35:F39,F42:F52,F55:F58,F61:F65)</f>
        <v>100564000</v>
      </c>
      <c r="G67" s="106">
        <f t="shared" si="43"/>
        <v>99414000</v>
      </c>
      <c r="H67" s="105">
        <f t="shared" si="43"/>
        <v>38845000</v>
      </c>
      <c r="I67" s="106">
        <f t="shared" si="43"/>
        <v>30921353</v>
      </c>
      <c r="J67" s="105">
        <f t="shared" si="43"/>
        <v>2574000</v>
      </c>
      <c r="K67" s="106">
        <f t="shared" si="43"/>
        <v>31105578</v>
      </c>
      <c r="L67" s="105">
        <f t="shared" si="43"/>
        <v>37603000</v>
      </c>
      <c r="M67" s="106">
        <f t="shared" si="43"/>
        <v>21641289</v>
      </c>
      <c r="N67" s="105">
        <f t="shared" si="43"/>
        <v>20145000</v>
      </c>
      <c r="O67" s="106">
        <f t="shared" si="43"/>
        <v>1204190</v>
      </c>
      <c r="P67" s="105">
        <f t="shared" si="36"/>
        <v>99167000</v>
      </c>
      <c r="Q67" s="106">
        <f t="shared" si="37"/>
        <v>84872410</v>
      </c>
      <c r="R67" s="61">
        <f t="shared" si="38"/>
        <v>-46.427146770204502</v>
      </c>
      <c r="S67" s="62">
        <f t="shared" si="39"/>
        <v>-94.435682643487638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99.751544048122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85.372693986762428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241802000</v>
      </c>
      <c r="C69" s="92">
        <v>-16172000</v>
      </c>
      <c r="D69" s="92"/>
      <c r="E69" s="92">
        <f>$B69      +$C69      +$D69</f>
        <v>225630000</v>
      </c>
      <c r="F69" s="93">
        <v>225630000</v>
      </c>
      <c r="G69" s="94">
        <v>225630000</v>
      </c>
      <c r="H69" s="93">
        <v>56547000</v>
      </c>
      <c r="I69" s="94">
        <v>52420821</v>
      </c>
      <c r="J69" s="93">
        <v>84189000</v>
      </c>
      <c r="K69" s="94">
        <v>91989879</v>
      </c>
      <c r="L69" s="93">
        <v>51449000</v>
      </c>
      <c r="M69" s="94">
        <v>59460189</v>
      </c>
      <c r="N69" s="93">
        <v>33445000</v>
      </c>
      <c r="O69" s="94">
        <v>42935692</v>
      </c>
      <c r="P69" s="93">
        <f>$H69      +$J69      +$L69      +$N69</f>
        <v>225630000</v>
      </c>
      <c r="Q69" s="94">
        <f>$I69      +$K69      +$M69      +$O69</f>
        <v>246806581</v>
      </c>
      <c r="R69" s="48">
        <f>IF(($L69      =0),0,((($N69      -$L69      )/$L69      )*100))</f>
        <v>-34.993877432020057</v>
      </c>
      <c r="S69" s="49">
        <f>IF(($M69      =0),0,((($O69      -$M69      )/$M69      )*100))</f>
        <v>-27.790858518798185</v>
      </c>
      <c r="T69" s="48">
        <f>IF(($E69      =0),0,(($P69      /$E69      )*100))</f>
        <v>100</v>
      </c>
      <c r="U69" s="50">
        <f>IF(($E69      =0),0,(($Q69      /$E69      )*100))</f>
        <v>109.38553428178876</v>
      </c>
      <c r="V69" s="93">
        <v>21177000</v>
      </c>
      <c r="W69" s="94">
        <v>19479000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241802000</v>
      </c>
      <c r="C71" s="101">
        <f>SUM(C69:C70)</f>
        <v>-16172000</v>
      </c>
      <c r="D71" s="101"/>
      <c r="E71" s="101">
        <f>$B71      +$C71      +$D71</f>
        <v>225630000</v>
      </c>
      <c r="F71" s="102">
        <f t="shared" ref="F71:O71" si="44">SUM(F69:F70)</f>
        <v>225630000</v>
      </c>
      <c r="G71" s="103">
        <f t="shared" si="44"/>
        <v>225630000</v>
      </c>
      <c r="H71" s="102">
        <f t="shared" si="44"/>
        <v>56547000</v>
      </c>
      <c r="I71" s="103">
        <f t="shared" si="44"/>
        <v>52420821</v>
      </c>
      <c r="J71" s="102">
        <f t="shared" si="44"/>
        <v>84189000</v>
      </c>
      <c r="K71" s="103">
        <f t="shared" si="44"/>
        <v>91989879</v>
      </c>
      <c r="L71" s="102">
        <f t="shared" si="44"/>
        <v>51449000</v>
      </c>
      <c r="M71" s="103">
        <f t="shared" si="44"/>
        <v>59460189</v>
      </c>
      <c r="N71" s="102">
        <f t="shared" si="44"/>
        <v>33445000</v>
      </c>
      <c r="O71" s="103">
        <f t="shared" si="44"/>
        <v>42935692</v>
      </c>
      <c r="P71" s="102">
        <f>$H71      +$J71      +$L71      +$N71</f>
        <v>225630000</v>
      </c>
      <c r="Q71" s="103">
        <f>$I71      +$K71      +$M71      +$O71</f>
        <v>246806581</v>
      </c>
      <c r="R71" s="57">
        <f>IF(($L71      =0),0,((($N71      -$L71      )/$L71      )*100))</f>
        <v>-34.993877432020057</v>
      </c>
      <c r="S71" s="58">
        <f>IF(($M71      =0),0,((($O71      -$M71      )/$M71      )*100))</f>
        <v>-27.790858518798185</v>
      </c>
      <c r="T71" s="57">
        <f>IF(($E69      =0),0,(($P69      /$E69      )*100))</f>
        <v>100</v>
      </c>
      <c r="U71" s="59">
        <f>IF($E69   =0,0,($Q69   /$E69 )*100)</f>
        <v>109.38553428178876</v>
      </c>
      <c r="V71" s="102">
        <f>SUM(V69:V70)</f>
        <v>21177000</v>
      </c>
      <c r="W71" s="103">
        <f>SUM(W69:W70)</f>
        <v>19479000</v>
      </c>
    </row>
    <row r="72" spans="1:23" ht="12.95" customHeight="1" x14ac:dyDescent="0.2">
      <c r="A72" s="60" t="s">
        <v>87</v>
      </c>
      <c r="B72" s="104">
        <f>SUM(B69:B70)</f>
        <v>241802000</v>
      </c>
      <c r="C72" s="104">
        <f>SUM(C69:C70)</f>
        <v>-16172000</v>
      </c>
      <c r="D72" s="104"/>
      <c r="E72" s="104">
        <f>$B72      +$C72      +$D72</f>
        <v>225630000</v>
      </c>
      <c r="F72" s="105">
        <f t="shared" ref="F72:O72" si="45">SUM(F69:F70)</f>
        <v>225630000</v>
      </c>
      <c r="G72" s="106">
        <f t="shared" si="45"/>
        <v>225630000</v>
      </c>
      <c r="H72" s="105">
        <f t="shared" si="45"/>
        <v>56547000</v>
      </c>
      <c r="I72" s="106">
        <f t="shared" si="45"/>
        <v>52420821</v>
      </c>
      <c r="J72" s="105">
        <f t="shared" si="45"/>
        <v>84189000</v>
      </c>
      <c r="K72" s="106">
        <f t="shared" si="45"/>
        <v>91989879</v>
      </c>
      <c r="L72" s="105">
        <f t="shared" si="45"/>
        <v>51449000</v>
      </c>
      <c r="M72" s="106">
        <f t="shared" si="45"/>
        <v>59460189</v>
      </c>
      <c r="N72" s="105">
        <f t="shared" si="45"/>
        <v>33445000</v>
      </c>
      <c r="O72" s="106">
        <f t="shared" si="45"/>
        <v>42935692</v>
      </c>
      <c r="P72" s="105">
        <f>$H72      +$J72      +$L72      +$N72</f>
        <v>225630000</v>
      </c>
      <c r="Q72" s="106">
        <f>$I72      +$K72      +$M72      +$O72</f>
        <v>246806581</v>
      </c>
      <c r="R72" s="61">
        <f>IF(($L72      =0),0,((($N72      -$L72      )/$L72      )*100))</f>
        <v>-34.993877432020057</v>
      </c>
      <c r="S72" s="62">
        <f>IF(($M72      =0),0,((($O72      -$M72      )/$M72      )*100))</f>
        <v>-27.790858518798185</v>
      </c>
      <c r="T72" s="61">
        <f>IF(($E69      =0),0,(($P69      /$E69      )*100))</f>
        <v>100</v>
      </c>
      <c r="U72" s="65">
        <f>IF($E69   =0,0,($Q69   /$E69 )*100)</f>
        <v>109.38553428178876</v>
      </c>
      <c r="V72" s="105">
        <f>SUM(V69:V70)</f>
        <v>21177000</v>
      </c>
      <c r="W72" s="106">
        <f>SUM(W69:W70)</f>
        <v>19479000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352711000</v>
      </c>
      <c r="C73" s="104">
        <f>SUM(C9:C14,C17:C23,C26:C29,C32,C35:C39,C42:C52,C55:C58,C61:C65,C69:C70)</f>
        <v>-26517000</v>
      </c>
      <c r="D73" s="104"/>
      <c r="E73" s="104">
        <f>$B73      +$C73      +$D73</f>
        <v>326194000</v>
      </c>
      <c r="F73" s="105">
        <f t="shared" ref="F73:O73" si="46">SUM(F9:F14,F17:F23,F26:F29,F32,F35:F39,F42:F52,F55:F58,F61:F65,F69:F70)</f>
        <v>326194000</v>
      </c>
      <c r="G73" s="106">
        <f t="shared" si="46"/>
        <v>325044000</v>
      </c>
      <c r="H73" s="105">
        <f t="shared" si="46"/>
        <v>95392000</v>
      </c>
      <c r="I73" s="106">
        <f t="shared" si="46"/>
        <v>83342174</v>
      </c>
      <c r="J73" s="105">
        <f t="shared" si="46"/>
        <v>86763000</v>
      </c>
      <c r="K73" s="106">
        <f t="shared" si="46"/>
        <v>123095457</v>
      </c>
      <c r="L73" s="105">
        <f t="shared" si="46"/>
        <v>89052000</v>
      </c>
      <c r="M73" s="106">
        <f t="shared" si="46"/>
        <v>81101478</v>
      </c>
      <c r="N73" s="105">
        <f t="shared" si="46"/>
        <v>53590000</v>
      </c>
      <c r="O73" s="106">
        <f t="shared" si="46"/>
        <v>44139882</v>
      </c>
      <c r="P73" s="105">
        <f>$H73      +$J73      +$L73      +$N73</f>
        <v>324797000</v>
      </c>
      <c r="Q73" s="106">
        <f>$I73      +$K73      +$M73      +$O73</f>
        <v>331678991</v>
      </c>
      <c r="R73" s="61">
        <f>IF(($L73      =0),0,((($N73      -$L73      )/$L73      )*100))</f>
        <v>-39.821677222297083</v>
      </c>
      <c r="S73" s="62">
        <f>IF(($M73      =0),0,((($O73      -$M73      )/$M73      )*100))</f>
        <v>-45.574503586728717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99.924010287837945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102.04125933719743</v>
      </c>
      <c r="V73" s="105">
        <f>SUM(V9:V14,V17:V23,V26:V29,V32,V35:V39,V42:V52,V55:V58,V61:V65,V69:V70)</f>
        <v>21177000</v>
      </c>
      <c r="W73" s="106">
        <f>SUM(W9:W14,W17:W23,W26:W29,W32,W35:W39,W42:W52,W55:W58,W61:W65,W69:W70)</f>
        <v>19479000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nKP7TRI1HiwNhM7tLQ1HPRfr5kiiwXrP5qztj8kICZ5LFxzI9vGFY0gCKLwiCLP/X05nNpl1iy+AaB+EC3MTqg==" saltValue="NaOLo/Kvrcw/zhw/ADAf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55000</v>
      </c>
      <c r="I10" s="94"/>
      <c r="J10" s="93">
        <v>100000</v>
      </c>
      <c r="K10" s="94">
        <v>257515</v>
      </c>
      <c r="L10" s="93">
        <v>153000</v>
      </c>
      <c r="M10" s="94">
        <v>116666</v>
      </c>
      <c r="N10" s="93">
        <v>204000</v>
      </c>
      <c r="O10" s="94">
        <v>1575819</v>
      </c>
      <c r="P10" s="93">
        <f t="shared" ref="P10:P15" si="1">$H10      +$J10      +$L10      +$N10</f>
        <v>512000</v>
      </c>
      <c r="Q10" s="94">
        <f t="shared" ref="Q10:Q15" si="2">$I10      +$K10      +$M10      +$O10</f>
        <v>1950000</v>
      </c>
      <c r="R10" s="48">
        <f t="shared" ref="R10:R15" si="3">IF(($L10      =0),0,((($N10      -$L10      )/$L10      )*100))</f>
        <v>33.333333333333329</v>
      </c>
      <c r="S10" s="49">
        <f t="shared" ref="S10:S15" si="4">IF(($M10      =0),0,((($O10      -$M10      )/$M10      )*100))</f>
        <v>1250.7097183412477</v>
      </c>
      <c r="T10" s="48">
        <f t="shared" ref="T10:T14" si="5">IF(($E10      =0),0,(($P10      /$E10      )*100))</f>
        <v>26.256410256410255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>
        <v>19000000</v>
      </c>
      <c r="C13" s="92">
        <v>5178000</v>
      </c>
      <c r="D13" s="92"/>
      <c r="E13" s="92">
        <f t="shared" si="0"/>
        <v>24178000</v>
      </c>
      <c r="F13" s="93">
        <v>24178000</v>
      </c>
      <c r="G13" s="94">
        <v>24178000</v>
      </c>
      <c r="H13" s="93">
        <v>8775000</v>
      </c>
      <c r="I13" s="94"/>
      <c r="J13" s="93">
        <v>5517000</v>
      </c>
      <c r="K13" s="94">
        <v>19003907</v>
      </c>
      <c r="L13" s="93">
        <v>9886000</v>
      </c>
      <c r="M13" s="94"/>
      <c r="N13" s="93"/>
      <c r="O13" s="94">
        <v>6374756</v>
      </c>
      <c r="P13" s="93">
        <f t="shared" si="1"/>
        <v>24178000</v>
      </c>
      <c r="Q13" s="94">
        <f t="shared" si="2"/>
        <v>25378663</v>
      </c>
      <c r="R13" s="48">
        <f t="shared" si="3"/>
        <v>-100</v>
      </c>
      <c r="S13" s="49">
        <f t="shared" si="4"/>
        <v>0</v>
      </c>
      <c r="T13" s="48">
        <f t="shared" si="5"/>
        <v>100</v>
      </c>
      <c r="U13" s="50">
        <f t="shared" si="6"/>
        <v>104.96593183886178</v>
      </c>
      <c r="V13" s="93">
        <v>1201000</v>
      </c>
      <c r="W13" s="94" t="s">
        <v>37</v>
      </c>
    </row>
    <row r="14" spans="1:23" ht="12.95" customHeight="1" x14ac:dyDescent="0.2">
      <c r="A14" s="47" t="s">
        <v>41</v>
      </c>
      <c r="B14" s="92">
        <v>2000000</v>
      </c>
      <c r="C14" s="92">
        <v>-2000000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22950000</v>
      </c>
      <c r="C15" s="95">
        <f>SUM(C9:C14)</f>
        <v>3178000</v>
      </c>
      <c r="D15" s="95"/>
      <c r="E15" s="95">
        <f t="shared" si="0"/>
        <v>26128000</v>
      </c>
      <c r="F15" s="96">
        <f t="shared" ref="F15:O15" si="7">SUM(F9:F14)</f>
        <v>26128000</v>
      </c>
      <c r="G15" s="97">
        <f t="shared" si="7"/>
        <v>26128000</v>
      </c>
      <c r="H15" s="96">
        <f t="shared" si="7"/>
        <v>8830000</v>
      </c>
      <c r="I15" s="97">
        <f t="shared" si="7"/>
        <v>0</v>
      </c>
      <c r="J15" s="96">
        <f t="shared" si="7"/>
        <v>5617000</v>
      </c>
      <c r="K15" s="97">
        <f t="shared" si="7"/>
        <v>19261422</v>
      </c>
      <c r="L15" s="96">
        <f t="shared" si="7"/>
        <v>10039000</v>
      </c>
      <c r="M15" s="97">
        <f t="shared" si="7"/>
        <v>116666</v>
      </c>
      <c r="N15" s="96">
        <f t="shared" si="7"/>
        <v>204000</v>
      </c>
      <c r="O15" s="97">
        <f t="shared" si="7"/>
        <v>7950575</v>
      </c>
      <c r="P15" s="96">
        <f t="shared" si="1"/>
        <v>24690000</v>
      </c>
      <c r="Q15" s="97">
        <f t="shared" si="2"/>
        <v>27328663</v>
      </c>
      <c r="R15" s="52">
        <f t="shared" si="3"/>
        <v>-97.967925092140646</v>
      </c>
      <c r="S15" s="53">
        <f t="shared" si="4"/>
        <v>6714.8175132429333</v>
      </c>
      <c r="T15" s="52">
        <f>IF((SUM($E9:$E13))=0,0,(P15/(SUM($E9:$E13))*100))</f>
        <v>94.496325780771585</v>
      </c>
      <c r="U15" s="54">
        <f>IF((SUM($E9:$E13))=0,0,(Q15/(SUM($E9:$E13))*100))</f>
        <v>104.59531154317207</v>
      </c>
      <c r="V15" s="96">
        <f>SUM(V9:V14)</f>
        <v>1201000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88848000</v>
      </c>
      <c r="C17" s="92"/>
      <c r="D17" s="92"/>
      <c r="E17" s="92">
        <f t="shared" ref="E17:E24" si="8">$B17      +$C17      +$D17</f>
        <v>88848000</v>
      </c>
      <c r="F17" s="93">
        <v>88848000</v>
      </c>
      <c r="G17" s="94">
        <v>88848000</v>
      </c>
      <c r="H17" s="93">
        <v>21912000</v>
      </c>
      <c r="I17" s="94"/>
      <c r="J17" s="93">
        <v>23535000</v>
      </c>
      <c r="K17" s="94">
        <v>42085286</v>
      </c>
      <c r="L17" s="93">
        <v>16157000</v>
      </c>
      <c r="M17" s="94">
        <v>11390688</v>
      </c>
      <c r="N17" s="93">
        <v>27244000</v>
      </c>
      <c r="O17" s="94">
        <v>33960158</v>
      </c>
      <c r="P17" s="93">
        <f t="shared" ref="P17:P24" si="9">$H17      +$J17      +$L17      +$N17</f>
        <v>88848000</v>
      </c>
      <c r="Q17" s="94">
        <f t="shared" ref="Q17:Q24" si="10">$I17      +$K17      +$M17      +$O17</f>
        <v>87436132</v>
      </c>
      <c r="R17" s="48">
        <f t="shared" ref="R17:R24" si="11">IF(($L17      =0),0,((($N17      -$L17      )/$L17      )*100))</f>
        <v>68.620412205236121</v>
      </c>
      <c r="S17" s="49">
        <f t="shared" ref="S17:S24" si="12">IF(($M17      =0),0,((($O17      -$M17      )/$M17      )*100))</f>
        <v>198.1396558311491</v>
      </c>
      <c r="T17" s="48">
        <f t="shared" ref="T17:T23" si="13">IF(($E17      =0),0,(($P17      /$E17      )*100))</f>
        <v>100</v>
      </c>
      <c r="U17" s="50">
        <f t="shared" ref="U17:U23" si="14">IF(($E17      =0),0,(($Q17      /$E17      )*100))</f>
        <v>98.410917522060146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>
        <v>82298000</v>
      </c>
      <c r="C21" s="92"/>
      <c r="D21" s="92"/>
      <c r="E21" s="92">
        <f t="shared" si="8"/>
        <v>82298000</v>
      </c>
      <c r="F21" s="93">
        <v>82298000</v>
      </c>
      <c r="G21" s="94">
        <v>82298000</v>
      </c>
      <c r="H21" s="93"/>
      <c r="I21" s="94"/>
      <c r="J21" s="93">
        <v>29139000</v>
      </c>
      <c r="K21" s="94">
        <v>40019967</v>
      </c>
      <c r="L21" s="93">
        <v>1575000</v>
      </c>
      <c r="M21" s="94">
        <v>13642761</v>
      </c>
      <c r="N21" s="93"/>
      <c r="O21" s="94">
        <v>25041194</v>
      </c>
      <c r="P21" s="93">
        <f t="shared" si="9"/>
        <v>30714000</v>
      </c>
      <c r="Q21" s="94">
        <f t="shared" si="10"/>
        <v>78703922</v>
      </c>
      <c r="R21" s="48">
        <f t="shared" si="11"/>
        <v>-100</v>
      </c>
      <c r="S21" s="49">
        <f t="shared" si="12"/>
        <v>83.549312342274405</v>
      </c>
      <c r="T21" s="48">
        <f t="shared" si="13"/>
        <v>37.320469513232403</v>
      </c>
      <c r="U21" s="50">
        <f t="shared" si="14"/>
        <v>95.632848914918952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171146000</v>
      </c>
      <c r="C24" s="95">
        <f>SUM(C17:C23)</f>
        <v>0</v>
      </c>
      <c r="D24" s="95"/>
      <c r="E24" s="95">
        <f t="shared" si="8"/>
        <v>171146000</v>
      </c>
      <c r="F24" s="96">
        <f t="shared" ref="F24:O24" si="15">SUM(F17:F23)</f>
        <v>171146000</v>
      </c>
      <c r="G24" s="97">
        <f t="shared" si="15"/>
        <v>171146000</v>
      </c>
      <c r="H24" s="96">
        <f t="shared" si="15"/>
        <v>21912000</v>
      </c>
      <c r="I24" s="97">
        <f t="shared" si="15"/>
        <v>0</v>
      </c>
      <c r="J24" s="96">
        <f t="shared" si="15"/>
        <v>52674000</v>
      </c>
      <c r="K24" s="97">
        <f t="shared" si="15"/>
        <v>82105253</v>
      </c>
      <c r="L24" s="96">
        <f t="shared" si="15"/>
        <v>17732000</v>
      </c>
      <c r="M24" s="97">
        <f t="shared" si="15"/>
        <v>25033449</v>
      </c>
      <c r="N24" s="96">
        <f t="shared" si="15"/>
        <v>27244000</v>
      </c>
      <c r="O24" s="97">
        <f t="shared" si="15"/>
        <v>59001352</v>
      </c>
      <c r="P24" s="96">
        <f t="shared" si="9"/>
        <v>119562000</v>
      </c>
      <c r="Q24" s="97">
        <f t="shared" si="10"/>
        <v>166140054</v>
      </c>
      <c r="R24" s="52">
        <f t="shared" si="11"/>
        <v>53.643131062485907</v>
      </c>
      <c r="S24" s="53">
        <f t="shared" si="12"/>
        <v>135.69006412180761</v>
      </c>
      <c r="T24" s="52">
        <f>IF(($E24-$E19-$E23)   =0,0,($P24   /($E24-$E19-$E23)   )*100)</f>
        <v>69.859651993035186</v>
      </c>
      <c r="U24" s="54">
        <f>IF(($E24-$E19-$E23)   =0,0,($Q24   /($E24-$E19-$E23)   )*100)</f>
        <v>97.075043530085424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5084000</v>
      </c>
      <c r="C32" s="92"/>
      <c r="D32" s="92"/>
      <c r="E32" s="92">
        <f>$B32      +$C32      +$D32</f>
        <v>5084000</v>
      </c>
      <c r="F32" s="93">
        <v>5084000</v>
      </c>
      <c r="G32" s="94">
        <v>5084000</v>
      </c>
      <c r="H32" s="93">
        <v>1999000</v>
      </c>
      <c r="I32" s="94"/>
      <c r="J32" s="93">
        <v>1560000</v>
      </c>
      <c r="K32" s="94">
        <v>3559000</v>
      </c>
      <c r="L32" s="93">
        <v>693000</v>
      </c>
      <c r="M32" s="94">
        <v>213379</v>
      </c>
      <c r="N32" s="93"/>
      <c r="O32" s="94">
        <v>1311622</v>
      </c>
      <c r="P32" s="93">
        <f>$H32      +$J32      +$L32      +$N32</f>
        <v>4252000</v>
      </c>
      <c r="Q32" s="94">
        <f>$I32      +$K32      +$M32      +$O32</f>
        <v>5084001</v>
      </c>
      <c r="R32" s="48">
        <f>IF(($L32      =0),0,((($N32      -$L32      )/$L32      )*100))</f>
        <v>-100</v>
      </c>
      <c r="S32" s="49">
        <f>IF(($M32      =0),0,((($O32      -$M32      )/$M32      )*100))</f>
        <v>514.69123015854416</v>
      </c>
      <c r="T32" s="48">
        <f>IF(($E32      =0),0,(($P32      /$E32      )*100))</f>
        <v>83.634933123524775</v>
      </c>
      <c r="U32" s="50">
        <f>IF(($E32      =0),0,(($Q32      /$E32      )*100))</f>
        <v>100.00001966955155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5084000</v>
      </c>
      <c r="C33" s="95">
        <f>C32</f>
        <v>0</v>
      </c>
      <c r="D33" s="95"/>
      <c r="E33" s="95">
        <f>$B33      +$C33      +$D33</f>
        <v>5084000</v>
      </c>
      <c r="F33" s="96">
        <f t="shared" ref="F33:O33" si="17">F32</f>
        <v>5084000</v>
      </c>
      <c r="G33" s="97">
        <f t="shared" si="17"/>
        <v>5084000</v>
      </c>
      <c r="H33" s="96">
        <f t="shared" si="17"/>
        <v>1999000</v>
      </c>
      <c r="I33" s="97">
        <f t="shared" si="17"/>
        <v>0</v>
      </c>
      <c r="J33" s="96">
        <f t="shared" si="17"/>
        <v>1560000</v>
      </c>
      <c r="K33" s="97">
        <f t="shared" si="17"/>
        <v>3559000</v>
      </c>
      <c r="L33" s="96">
        <f t="shared" si="17"/>
        <v>693000</v>
      </c>
      <c r="M33" s="97">
        <f t="shared" si="17"/>
        <v>213379</v>
      </c>
      <c r="N33" s="96">
        <f t="shared" si="17"/>
        <v>0</v>
      </c>
      <c r="O33" s="97">
        <f t="shared" si="17"/>
        <v>1311622</v>
      </c>
      <c r="P33" s="96">
        <f>$H33      +$J33      +$L33      +$N33</f>
        <v>4252000</v>
      </c>
      <c r="Q33" s="97">
        <f>$I33      +$K33      +$M33      +$O33</f>
        <v>5084001</v>
      </c>
      <c r="R33" s="52">
        <f>IF(($L33      =0),0,((($N33      -$L33      )/$L33      )*100))</f>
        <v>-100</v>
      </c>
      <c r="S33" s="53">
        <f>IF(($M33      =0),0,((($O33      -$M33      )/$M33      )*100))</f>
        <v>514.69123015854416</v>
      </c>
      <c r="T33" s="52">
        <f>IF($E33   =0,0,($P33   /$E33   )*100)</f>
        <v>83.634933123524775</v>
      </c>
      <c r="U33" s="54">
        <f>IF($E33   =0,0,($Q33   /$E33   )*100)</f>
        <v>100.00001966955155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327000</v>
      </c>
      <c r="W35" s="94" t="s">
        <v>37</v>
      </c>
    </row>
    <row r="36" spans="1:23" ht="12.95" customHeight="1" x14ac:dyDescent="0.2">
      <c r="A36" s="47" t="s">
        <v>60</v>
      </c>
      <c r="B36" s="92">
        <v>35241000</v>
      </c>
      <c r="C36" s="92">
        <v>10128000</v>
      </c>
      <c r="D36" s="92"/>
      <c r="E36" s="92">
        <f t="shared" si="18"/>
        <v>45369000</v>
      </c>
      <c r="F36" s="93">
        <v>45369000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35241000</v>
      </c>
      <c r="C40" s="95">
        <f>SUM(C35:C39)</f>
        <v>10128000</v>
      </c>
      <c r="D40" s="95"/>
      <c r="E40" s="95">
        <f t="shared" si="18"/>
        <v>45369000</v>
      </c>
      <c r="F40" s="96">
        <f t="shared" ref="F40:O40" si="25">SUM(F35:F39)</f>
        <v>45369000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327000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234421000</v>
      </c>
      <c r="C67" s="104">
        <f>SUM(C9:C14,C17:C23,C26:C29,C32,C35:C39,C42:C52,C55:C58,C61:C65)</f>
        <v>13306000</v>
      </c>
      <c r="D67" s="104"/>
      <c r="E67" s="104">
        <f t="shared" si="35"/>
        <v>247727000</v>
      </c>
      <c r="F67" s="105">
        <f t="shared" ref="F67:O67" si="43">SUM(F9:F14,F17:F23,F26:F29,F32,F35:F39,F42:F52,F55:F58,F61:F65)</f>
        <v>247727000</v>
      </c>
      <c r="G67" s="106">
        <f t="shared" si="43"/>
        <v>202358000</v>
      </c>
      <c r="H67" s="105">
        <f t="shared" si="43"/>
        <v>32741000</v>
      </c>
      <c r="I67" s="106">
        <f t="shared" si="43"/>
        <v>0</v>
      </c>
      <c r="J67" s="105">
        <f t="shared" si="43"/>
        <v>59851000</v>
      </c>
      <c r="K67" s="106">
        <f t="shared" si="43"/>
        <v>104925675</v>
      </c>
      <c r="L67" s="105">
        <f t="shared" si="43"/>
        <v>28464000</v>
      </c>
      <c r="M67" s="106">
        <f t="shared" si="43"/>
        <v>25363494</v>
      </c>
      <c r="N67" s="105">
        <f t="shared" si="43"/>
        <v>27448000</v>
      </c>
      <c r="O67" s="106">
        <f t="shared" si="43"/>
        <v>68263549</v>
      </c>
      <c r="P67" s="105">
        <f t="shared" si="36"/>
        <v>148504000</v>
      </c>
      <c r="Q67" s="106">
        <f t="shared" si="37"/>
        <v>198552718</v>
      </c>
      <c r="R67" s="61">
        <f t="shared" si="38"/>
        <v>-3.5694210230466554</v>
      </c>
      <c r="S67" s="62">
        <f t="shared" si="39"/>
        <v>169.1409511639051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73.386769981913247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98.119529744314519</v>
      </c>
      <c r="V67" s="105">
        <f>SUM(V9:V14,V17:V23,V26:V29,V32,V35:V39,V42:V52,V55:V58,V61:V65)</f>
        <v>1528000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0</v>
      </c>
      <c r="C71" s="101">
        <f>SUM(C69:C70)</f>
        <v>0</v>
      </c>
      <c r="D71" s="101"/>
      <c r="E71" s="101">
        <f>$B71      +$C71      +$D71</f>
        <v>0</v>
      </c>
      <c r="F71" s="102">
        <f t="shared" ref="F71:O71" si="44">SUM(F69:F70)</f>
        <v>0</v>
      </c>
      <c r="G71" s="103">
        <f t="shared" si="44"/>
        <v>0</v>
      </c>
      <c r="H71" s="102">
        <f t="shared" si="44"/>
        <v>0</v>
      </c>
      <c r="I71" s="103">
        <f t="shared" si="44"/>
        <v>0</v>
      </c>
      <c r="J71" s="102">
        <f t="shared" si="44"/>
        <v>0</v>
      </c>
      <c r="K71" s="103">
        <f t="shared" si="44"/>
        <v>0</v>
      </c>
      <c r="L71" s="102">
        <f t="shared" si="44"/>
        <v>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0</v>
      </c>
      <c r="Q71" s="103">
        <f>$I71      +$K71      +$M71      +$O71</f>
        <v>0</v>
      </c>
      <c r="R71" s="57">
        <f>IF(($L71      =0),0,((($N71      -$L71      )/$L71      )*100))</f>
        <v>0</v>
      </c>
      <c r="S71" s="58">
        <f>IF(($M71      =0),0,((($O71      -$M71      )/$M71      )*100))</f>
        <v>0</v>
      </c>
      <c r="T71" s="57">
        <f>IF(($E69      =0),0,(($P69      /$E69      )*100))</f>
        <v>0</v>
      </c>
      <c r="U71" s="59">
        <f>IF($E69   =0,0,($Q69   /$E69 )*100)</f>
        <v>0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0</v>
      </c>
      <c r="C72" s="104">
        <f>SUM(C69:C70)</f>
        <v>0</v>
      </c>
      <c r="D72" s="104"/>
      <c r="E72" s="104">
        <f>$B72      +$C72      +$D72</f>
        <v>0</v>
      </c>
      <c r="F72" s="105">
        <f t="shared" ref="F72:O72" si="45">SUM(F69:F70)</f>
        <v>0</v>
      </c>
      <c r="G72" s="106">
        <f t="shared" si="45"/>
        <v>0</v>
      </c>
      <c r="H72" s="105">
        <f t="shared" si="45"/>
        <v>0</v>
      </c>
      <c r="I72" s="106">
        <f t="shared" si="45"/>
        <v>0</v>
      </c>
      <c r="J72" s="105">
        <f t="shared" si="45"/>
        <v>0</v>
      </c>
      <c r="K72" s="106">
        <f t="shared" si="45"/>
        <v>0</v>
      </c>
      <c r="L72" s="105">
        <f t="shared" si="45"/>
        <v>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0</v>
      </c>
      <c r="Q72" s="106">
        <f>$I72      +$K72      +$M72      +$O72</f>
        <v>0</v>
      </c>
      <c r="R72" s="61">
        <f>IF(($L72      =0),0,((($N72      -$L72      )/$L72      )*100))</f>
        <v>0</v>
      </c>
      <c r="S72" s="62">
        <f>IF(($M72      =0),0,((($O72      -$M72      )/$M72      )*100))</f>
        <v>0</v>
      </c>
      <c r="T72" s="61">
        <f>IF(($E69      =0),0,(($P69      /$E69      )*100))</f>
        <v>0</v>
      </c>
      <c r="U72" s="65">
        <f>IF($E69   =0,0,($Q69   /$E69 )*100)</f>
        <v>0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234421000</v>
      </c>
      <c r="C73" s="104">
        <f>SUM(C9:C14,C17:C23,C26:C29,C32,C35:C39,C42:C52,C55:C58,C61:C65,C69:C70)</f>
        <v>13306000</v>
      </c>
      <c r="D73" s="104"/>
      <c r="E73" s="104">
        <f>$B73      +$C73      +$D73</f>
        <v>247727000</v>
      </c>
      <c r="F73" s="105">
        <f t="shared" ref="F73:O73" si="46">SUM(F9:F14,F17:F23,F26:F29,F32,F35:F39,F42:F52,F55:F58,F61:F65,F69:F70)</f>
        <v>247727000</v>
      </c>
      <c r="G73" s="106">
        <f t="shared" si="46"/>
        <v>202358000</v>
      </c>
      <c r="H73" s="105">
        <f t="shared" si="46"/>
        <v>32741000</v>
      </c>
      <c r="I73" s="106">
        <f t="shared" si="46"/>
        <v>0</v>
      </c>
      <c r="J73" s="105">
        <f t="shared" si="46"/>
        <v>59851000</v>
      </c>
      <c r="K73" s="106">
        <f t="shared" si="46"/>
        <v>104925675</v>
      </c>
      <c r="L73" s="105">
        <f t="shared" si="46"/>
        <v>28464000</v>
      </c>
      <c r="M73" s="106">
        <f t="shared" si="46"/>
        <v>25363494</v>
      </c>
      <c r="N73" s="105">
        <f t="shared" si="46"/>
        <v>27448000</v>
      </c>
      <c r="O73" s="106">
        <f t="shared" si="46"/>
        <v>68263549</v>
      </c>
      <c r="P73" s="105">
        <f>$H73      +$J73      +$L73      +$N73</f>
        <v>148504000</v>
      </c>
      <c r="Q73" s="106">
        <f>$I73      +$K73      +$M73      +$O73</f>
        <v>198552718</v>
      </c>
      <c r="R73" s="61">
        <f>IF(($L73      =0),0,((($N73      -$L73      )/$L73      )*100))</f>
        <v>-3.5694210230466554</v>
      </c>
      <c r="S73" s="62">
        <f>IF(($M73      =0),0,((($O73      -$M73      )/$M73      )*100))</f>
        <v>169.1409511639051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73.386769981913247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98.119529744314519</v>
      </c>
      <c r="V73" s="105">
        <f>SUM(V9:V14,V17:V23,V26:V29,V32,V35:V39,V42:V52,V55:V58,V61:V65,V69:V70)</f>
        <v>1528000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57LIxAwe6vy7vO5heKNOLBSuNRoPuadeiVInPHHwZqTUIsPVWLC9HwkwvdEc/YCynynHYTM7+VZe68DcX8DUw==" saltValue="pQzyioXi40bbQdNUu4OAZ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208000</v>
      </c>
      <c r="I10" s="94">
        <v>208037</v>
      </c>
      <c r="J10" s="93">
        <v>747000</v>
      </c>
      <c r="K10" s="94">
        <v>747800</v>
      </c>
      <c r="L10" s="93">
        <v>626000</v>
      </c>
      <c r="M10" s="94">
        <v>626512</v>
      </c>
      <c r="N10" s="93">
        <v>222000</v>
      </c>
      <c r="O10" s="94">
        <v>367652</v>
      </c>
      <c r="P10" s="93">
        <f t="shared" ref="P10:P15" si="1">$H10      +$J10      +$L10      +$N10</f>
        <v>1803000</v>
      </c>
      <c r="Q10" s="94">
        <f t="shared" ref="Q10:Q15" si="2">$I10      +$K10      +$M10      +$O10</f>
        <v>1950001</v>
      </c>
      <c r="R10" s="48">
        <f t="shared" ref="R10:R15" si="3">IF(($L10      =0),0,((($N10      -$L10      )/$L10      )*100))</f>
        <v>-64.5367412140575</v>
      </c>
      <c r="S10" s="49">
        <f t="shared" ref="S10:S15" si="4">IF(($M10      =0),0,((($O10      -$M10      )/$M10      )*100))</f>
        <v>-41.317644354776924</v>
      </c>
      <c r="T10" s="48">
        <f t="shared" ref="T10:T14" si="5">IF(($E10      =0),0,(($P10      /$E10      )*100))</f>
        <v>92.461538461538467</v>
      </c>
      <c r="U10" s="50">
        <f t="shared" ref="U10:U14" si="6">IF(($E10      =0),0,(($Q10      /$E10      )*100))</f>
        <v>100.00005128205127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208000</v>
      </c>
      <c r="I15" s="97">
        <f t="shared" si="7"/>
        <v>208037</v>
      </c>
      <c r="J15" s="96">
        <f t="shared" si="7"/>
        <v>747000</v>
      </c>
      <c r="K15" s="97">
        <f t="shared" si="7"/>
        <v>747800</v>
      </c>
      <c r="L15" s="96">
        <f t="shared" si="7"/>
        <v>626000</v>
      </c>
      <c r="M15" s="97">
        <f t="shared" si="7"/>
        <v>626512</v>
      </c>
      <c r="N15" s="96">
        <f t="shared" si="7"/>
        <v>222000</v>
      </c>
      <c r="O15" s="97">
        <f t="shared" si="7"/>
        <v>367652</v>
      </c>
      <c r="P15" s="96">
        <f t="shared" si="1"/>
        <v>1803000</v>
      </c>
      <c r="Q15" s="97">
        <f t="shared" si="2"/>
        <v>1950001</v>
      </c>
      <c r="R15" s="52">
        <f t="shared" si="3"/>
        <v>-64.5367412140575</v>
      </c>
      <c r="S15" s="53">
        <f t="shared" si="4"/>
        <v>-41.317644354776924</v>
      </c>
      <c r="T15" s="52">
        <f>IF((SUM($E9:$E13))=0,0,(P15/(SUM($E9:$E13))*100))</f>
        <v>92.461538461538467</v>
      </c>
      <c r="U15" s="54">
        <f>IF((SUM($E9:$E13))=0,0,(Q15/(SUM($E9:$E13))*100))</f>
        <v>100.00005128205127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>
        <v>1390000</v>
      </c>
      <c r="C19" s="92"/>
      <c r="D19" s="92"/>
      <c r="E19" s="92">
        <f t="shared" si="8"/>
        <v>1390000</v>
      </c>
      <c r="F19" s="93">
        <v>1390000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>
        <v>9950000</v>
      </c>
      <c r="D20" s="92"/>
      <c r="E20" s="92">
        <f t="shared" si="8"/>
        <v>9950000</v>
      </c>
      <c r="F20" s="93">
        <v>9950000</v>
      </c>
      <c r="G20" s="94">
        <v>9950000</v>
      </c>
      <c r="H20" s="93"/>
      <c r="I20" s="94"/>
      <c r="J20" s="93"/>
      <c r="K20" s="94"/>
      <c r="L20" s="93"/>
      <c r="M20" s="94"/>
      <c r="N20" s="93">
        <v>2208000</v>
      </c>
      <c r="O20" s="94"/>
      <c r="P20" s="93">
        <f t="shared" si="9"/>
        <v>2208000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22.190954773869347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>
        <v>129775000</v>
      </c>
      <c r="C21" s="92"/>
      <c r="D21" s="92"/>
      <c r="E21" s="92">
        <f t="shared" si="8"/>
        <v>129775000</v>
      </c>
      <c r="F21" s="93">
        <v>129775000</v>
      </c>
      <c r="G21" s="94">
        <v>0</v>
      </c>
      <c r="H21" s="93"/>
      <c r="I21" s="94"/>
      <c r="J21" s="93"/>
      <c r="K21" s="94"/>
      <c r="L21" s="93"/>
      <c r="M21" s="94"/>
      <c r="N21" s="93"/>
      <c r="O21" s="94">
        <v>7950000</v>
      </c>
      <c r="P21" s="93">
        <f t="shared" si="9"/>
        <v>0</v>
      </c>
      <c r="Q21" s="94">
        <f t="shared" si="10"/>
        <v>7950000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6.1259872856867652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131165000</v>
      </c>
      <c r="C24" s="95">
        <f>SUM(C17:C23)</f>
        <v>9950000</v>
      </c>
      <c r="D24" s="95"/>
      <c r="E24" s="95">
        <f t="shared" si="8"/>
        <v>141115000</v>
      </c>
      <c r="F24" s="96">
        <f t="shared" ref="F24:O24" si="15">SUM(F17:F23)</f>
        <v>141115000</v>
      </c>
      <c r="G24" s="97">
        <f t="shared" si="15"/>
        <v>9950000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2208000</v>
      </c>
      <c r="O24" s="97">
        <f t="shared" si="15"/>
        <v>7950000</v>
      </c>
      <c r="P24" s="96">
        <f t="shared" si="9"/>
        <v>2208000</v>
      </c>
      <c r="Q24" s="97">
        <f t="shared" si="10"/>
        <v>7950000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1.580246913580247</v>
      </c>
      <c r="U24" s="54">
        <f>IF(($E24-$E19-$E23)   =0,0,($Q24   /($E24-$E19-$E23)   )*100)</f>
        <v>5.6897477187332264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>
        <v>2859000</v>
      </c>
      <c r="C29" s="92"/>
      <c r="D29" s="92"/>
      <c r="E29" s="92">
        <f>$B29      +$C29      +$D29</f>
        <v>2859000</v>
      </c>
      <c r="F29" s="93">
        <v>2859000</v>
      </c>
      <c r="G29" s="94">
        <v>2859000</v>
      </c>
      <c r="H29" s="93"/>
      <c r="I29" s="94"/>
      <c r="J29" s="93"/>
      <c r="K29" s="94"/>
      <c r="L29" s="93"/>
      <c r="M29" s="94"/>
      <c r="N29" s="93"/>
      <c r="O29" s="94">
        <v>-985548</v>
      </c>
      <c r="P29" s="93">
        <f>$H29      +$J29      +$L29      +$N29</f>
        <v>0</v>
      </c>
      <c r="Q29" s="94">
        <f>$I29      +$K29      +$M29      +$O29</f>
        <v>-985548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-34.471773347324245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2859000</v>
      </c>
      <c r="C30" s="95">
        <f>SUM(C26:C29)</f>
        <v>0</v>
      </c>
      <c r="D30" s="95"/>
      <c r="E30" s="95">
        <f>$B30      +$C30      +$D30</f>
        <v>2859000</v>
      </c>
      <c r="F30" s="96">
        <f t="shared" ref="F30:O30" si="16">SUM(F26:F29)</f>
        <v>2859000</v>
      </c>
      <c r="G30" s="97">
        <f t="shared" si="16"/>
        <v>2859000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-985548</v>
      </c>
      <c r="P30" s="96">
        <f>$H30      +$J30      +$L30      +$N30</f>
        <v>0</v>
      </c>
      <c r="Q30" s="97">
        <f>$I30      +$K30      +$M30      +$O30</f>
        <v>-985548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-34.471773347324245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3819000</v>
      </c>
      <c r="C32" s="92">
        <v>-213000</v>
      </c>
      <c r="D32" s="92"/>
      <c r="E32" s="92">
        <f>$B32      +$C32      +$D32</f>
        <v>3606000</v>
      </c>
      <c r="F32" s="93">
        <v>3606000</v>
      </c>
      <c r="G32" s="94">
        <v>3606000</v>
      </c>
      <c r="H32" s="93">
        <v>742000</v>
      </c>
      <c r="I32" s="94">
        <v>742714</v>
      </c>
      <c r="J32" s="93">
        <v>1156000</v>
      </c>
      <c r="K32" s="94">
        <v>1156270</v>
      </c>
      <c r="L32" s="93">
        <v>715000</v>
      </c>
      <c r="M32" s="94">
        <v>730510</v>
      </c>
      <c r="N32" s="93">
        <v>975000</v>
      </c>
      <c r="O32" s="94">
        <v>976506</v>
      </c>
      <c r="P32" s="93">
        <f>$H32      +$J32      +$L32      +$N32</f>
        <v>3588000</v>
      </c>
      <c r="Q32" s="94">
        <f>$I32      +$K32      +$M32      +$O32</f>
        <v>3606000</v>
      </c>
      <c r="R32" s="48">
        <f>IF(($L32      =0),0,((($N32      -$L32      )/$L32      )*100))</f>
        <v>36.363636363636367</v>
      </c>
      <c r="S32" s="49">
        <f>IF(($M32      =0),0,((($O32      -$M32      )/$M32      )*100))</f>
        <v>33.674556132017358</v>
      </c>
      <c r="T32" s="48">
        <f>IF(($E32      =0),0,(($P32      /$E32      )*100))</f>
        <v>99.500831946755412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3819000</v>
      </c>
      <c r="C33" s="95">
        <f>C32</f>
        <v>-213000</v>
      </c>
      <c r="D33" s="95"/>
      <c r="E33" s="95">
        <f>$B33      +$C33      +$D33</f>
        <v>3606000</v>
      </c>
      <c r="F33" s="96">
        <f t="shared" ref="F33:O33" si="17">F32</f>
        <v>3606000</v>
      </c>
      <c r="G33" s="97">
        <f t="shared" si="17"/>
        <v>3606000</v>
      </c>
      <c r="H33" s="96">
        <f t="shared" si="17"/>
        <v>742000</v>
      </c>
      <c r="I33" s="97">
        <f t="shared" si="17"/>
        <v>742714</v>
      </c>
      <c r="J33" s="96">
        <f t="shared" si="17"/>
        <v>1156000</v>
      </c>
      <c r="K33" s="97">
        <f t="shared" si="17"/>
        <v>1156270</v>
      </c>
      <c r="L33" s="96">
        <f t="shared" si="17"/>
        <v>715000</v>
      </c>
      <c r="M33" s="97">
        <f t="shared" si="17"/>
        <v>730510</v>
      </c>
      <c r="N33" s="96">
        <f t="shared" si="17"/>
        <v>975000</v>
      </c>
      <c r="O33" s="97">
        <f t="shared" si="17"/>
        <v>976506</v>
      </c>
      <c r="P33" s="96">
        <f>$H33      +$J33      +$L33      +$N33</f>
        <v>3588000</v>
      </c>
      <c r="Q33" s="97">
        <f>$I33      +$K33      +$M33      +$O33</f>
        <v>3606000</v>
      </c>
      <c r="R33" s="52">
        <f>IF(($L33      =0),0,((($N33      -$L33      )/$L33      )*100))</f>
        <v>36.363636363636367</v>
      </c>
      <c r="S33" s="53">
        <f>IF(($M33      =0),0,((($O33      -$M33      )/$M33      )*100))</f>
        <v>33.674556132017358</v>
      </c>
      <c r="T33" s="52">
        <f>IF($E33   =0,0,($P33   /$E33   )*100)</f>
        <v>99.500831946755412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>
        <v>150000000</v>
      </c>
      <c r="C51" s="92">
        <v>-14100000</v>
      </c>
      <c r="D51" s="92"/>
      <c r="E51" s="92">
        <f t="shared" si="26"/>
        <v>135900000</v>
      </c>
      <c r="F51" s="93">
        <v>135900000</v>
      </c>
      <c r="G51" s="94">
        <v>135900000</v>
      </c>
      <c r="H51" s="93">
        <v>30544000</v>
      </c>
      <c r="I51" s="94">
        <v>29900914</v>
      </c>
      <c r="J51" s="93">
        <v>27768000</v>
      </c>
      <c r="K51" s="94">
        <v>30099087</v>
      </c>
      <c r="L51" s="93">
        <v>41792000</v>
      </c>
      <c r="M51" s="94">
        <v>40090025</v>
      </c>
      <c r="N51" s="93">
        <v>35796000</v>
      </c>
      <c r="O51" s="94">
        <v>35809974</v>
      </c>
      <c r="P51" s="93">
        <f t="shared" si="27"/>
        <v>135900000</v>
      </c>
      <c r="Q51" s="94">
        <f t="shared" si="28"/>
        <v>135900000</v>
      </c>
      <c r="R51" s="48">
        <f t="shared" si="29"/>
        <v>-14.347243491577336</v>
      </c>
      <c r="S51" s="49">
        <f t="shared" si="30"/>
        <v>-10.676099603330256</v>
      </c>
      <c r="T51" s="48">
        <f t="shared" si="31"/>
        <v>100</v>
      </c>
      <c r="U51" s="50">
        <f t="shared" si="32"/>
        <v>100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150000000</v>
      </c>
      <c r="C53" s="95">
        <f>SUM(C42:C52)</f>
        <v>-14100000</v>
      </c>
      <c r="D53" s="95"/>
      <c r="E53" s="95">
        <f t="shared" si="26"/>
        <v>135900000</v>
      </c>
      <c r="F53" s="96">
        <f t="shared" ref="F53:O53" si="33">SUM(F42:F52)</f>
        <v>135900000</v>
      </c>
      <c r="G53" s="97">
        <f t="shared" si="33"/>
        <v>135900000</v>
      </c>
      <c r="H53" s="96">
        <f t="shared" si="33"/>
        <v>30544000</v>
      </c>
      <c r="I53" s="97">
        <f t="shared" si="33"/>
        <v>29900914</v>
      </c>
      <c r="J53" s="96">
        <f t="shared" si="33"/>
        <v>27768000</v>
      </c>
      <c r="K53" s="97">
        <f t="shared" si="33"/>
        <v>30099087</v>
      </c>
      <c r="L53" s="96">
        <f t="shared" si="33"/>
        <v>41792000</v>
      </c>
      <c r="M53" s="97">
        <f t="shared" si="33"/>
        <v>40090025</v>
      </c>
      <c r="N53" s="96">
        <f t="shared" si="33"/>
        <v>35796000</v>
      </c>
      <c r="O53" s="97">
        <f t="shared" si="33"/>
        <v>35809974</v>
      </c>
      <c r="P53" s="96">
        <f t="shared" si="27"/>
        <v>135900000</v>
      </c>
      <c r="Q53" s="97">
        <f t="shared" si="28"/>
        <v>135900000</v>
      </c>
      <c r="R53" s="52">
        <f t="shared" si="29"/>
        <v>-14.347243491577336</v>
      </c>
      <c r="S53" s="53">
        <f t="shared" si="30"/>
        <v>-10.676099603330256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100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289793000</v>
      </c>
      <c r="C67" s="104">
        <f>SUM(C9:C14,C17:C23,C26:C29,C32,C35:C39,C42:C52,C55:C58,C61:C65)</f>
        <v>-4363000</v>
      </c>
      <c r="D67" s="104"/>
      <c r="E67" s="104">
        <f t="shared" si="35"/>
        <v>285430000</v>
      </c>
      <c r="F67" s="105">
        <f t="shared" ref="F67:O67" si="43">SUM(F9:F14,F17:F23,F26:F29,F32,F35:F39,F42:F52,F55:F58,F61:F65)</f>
        <v>285430000</v>
      </c>
      <c r="G67" s="106">
        <f t="shared" si="43"/>
        <v>154265000</v>
      </c>
      <c r="H67" s="105">
        <f t="shared" si="43"/>
        <v>31494000</v>
      </c>
      <c r="I67" s="106">
        <f t="shared" si="43"/>
        <v>30851665</v>
      </c>
      <c r="J67" s="105">
        <f t="shared" si="43"/>
        <v>29671000</v>
      </c>
      <c r="K67" s="106">
        <f t="shared" si="43"/>
        <v>32003157</v>
      </c>
      <c r="L67" s="105">
        <f t="shared" si="43"/>
        <v>43133000</v>
      </c>
      <c r="M67" s="106">
        <f t="shared" si="43"/>
        <v>41447047</v>
      </c>
      <c r="N67" s="105">
        <f t="shared" si="43"/>
        <v>39201000</v>
      </c>
      <c r="O67" s="106">
        <f t="shared" si="43"/>
        <v>44118584</v>
      </c>
      <c r="P67" s="105">
        <f t="shared" si="36"/>
        <v>143499000</v>
      </c>
      <c r="Q67" s="106">
        <f t="shared" si="37"/>
        <v>148420453</v>
      </c>
      <c r="R67" s="61">
        <f t="shared" si="38"/>
        <v>-9.1159900772030689</v>
      </c>
      <c r="S67" s="62">
        <f t="shared" si="39"/>
        <v>6.4456630649705877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50.520701309674699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52.253363258695963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290379000</v>
      </c>
      <c r="C69" s="92">
        <v>-19421000</v>
      </c>
      <c r="D69" s="92"/>
      <c r="E69" s="92">
        <f>$B69      +$C69      +$D69</f>
        <v>270958000</v>
      </c>
      <c r="F69" s="93">
        <v>270958000</v>
      </c>
      <c r="G69" s="94">
        <v>270958000</v>
      </c>
      <c r="H69" s="93">
        <v>48756000</v>
      </c>
      <c r="I69" s="94">
        <v>57574964</v>
      </c>
      <c r="J69" s="93">
        <v>93716000</v>
      </c>
      <c r="K69" s="94">
        <v>98920761</v>
      </c>
      <c r="L69" s="93">
        <v>104186000</v>
      </c>
      <c r="M69" s="94">
        <v>84026276</v>
      </c>
      <c r="N69" s="93">
        <v>24300000</v>
      </c>
      <c r="O69" s="94">
        <v>-260737066</v>
      </c>
      <c r="P69" s="93">
        <f>$H69      +$J69      +$L69      +$N69</f>
        <v>270958000</v>
      </c>
      <c r="Q69" s="94">
        <f>$I69      +$K69      +$M69      +$O69</f>
        <v>-20215065</v>
      </c>
      <c r="R69" s="48">
        <f>IF(($L69      =0),0,((($N69      -$L69      )/$L69      )*100))</f>
        <v>-76.676328873361101</v>
      </c>
      <c r="S69" s="49">
        <f>IF(($M69      =0),0,((($O69      -$M69      )/$M69      )*100))</f>
        <v>-410.30420293766207</v>
      </c>
      <c r="T69" s="48">
        <f>IF(($E69      =0),0,(($P69      /$E69      )*100))</f>
        <v>100</v>
      </c>
      <c r="U69" s="50">
        <f>IF(($E69      =0),0,(($Q69      /$E69      )*100))</f>
        <v>-7.4605898331106664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290379000</v>
      </c>
      <c r="C71" s="101">
        <f>SUM(C69:C70)</f>
        <v>-19421000</v>
      </c>
      <c r="D71" s="101"/>
      <c r="E71" s="101">
        <f>$B71      +$C71      +$D71</f>
        <v>270958000</v>
      </c>
      <c r="F71" s="102">
        <f t="shared" ref="F71:O71" si="44">SUM(F69:F70)</f>
        <v>270958000</v>
      </c>
      <c r="G71" s="103">
        <f t="shared" si="44"/>
        <v>270958000</v>
      </c>
      <c r="H71" s="102">
        <f t="shared" si="44"/>
        <v>48756000</v>
      </c>
      <c r="I71" s="103">
        <f t="shared" si="44"/>
        <v>57574964</v>
      </c>
      <c r="J71" s="102">
        <f t="shared" si="44"/>
        <v>93716000</v>
      </c>
      <c r="K71" s="103">
        <f t="shared" si="44"/>
        <v>98920761</v>
      </c>
      <c r="L71" s="102">
        <f t="shared" si="44"/>
        <v>104186000</v>
      </c>
      <c r="M71" s="103">
        <f t="shared" si="44"/>
        <v>84026276</v>
      </c>
      <c r="N71" s="102">
        <f t="shared" si="44"/>
        <v>24300000</v>
      </c>
      <c r="O71" s="103">
        <f t="shared" si="44"/>
        <v>-260737066</v>
      </c>
      <c r="P71" s="102">
        <f>$H71      +$J71      +$L71      +$N71</f>
        <v>270958000</v>
      </c>
      <c r="Q71" s="103">
        <f>$I71      +$K71      +$M71      +$O71</f>
        <v>-20215065</v>
      </c>
      <c r="R71" s="57">
        <f>IF(($L71      =0),0,((($N71      -$L71      )/$L71      )*100))</f>
        <v>-76.676328873361101</v>
      </c>
      <c r="S71" s="58">
        <f>IF(($M71      =0),0,((($O71      -$M71      )/$M71      )*100))</f>
        <v>-410.30420293766207</v>
      </c>
      <c r="T71" s="57">
        <f>IF(($E69      =0),0,(($P69      /$E69      )*100))</f>
        <v>100</v>
      </c>
      <c r="U71" s="59">
        <f>IF($E69   =0,0,($Q69   /$E69 )*100)</f>
        <v>-7.4605898331106664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290379000</v>
      </c>
      <c r="C72" s="104">
        <f>SUM(C69:C70)</f>
        <v>-19421000</v>
      </c>
      <c r="D72" s="104"/>
      <c r="E72" s="104">
        <f>$B72      +$C72      +$D72</f>
        <v>270958000</v>
      </c>
      <c r="F72" s="105">
        <f t="shared" ref="F72:O72" si="45">SUM(F69:F70)</f>
        <v>270958000</v>
      </c>
      <c r="G72" s="106">
        <f t="shared" si="45"/>
        <v>270958000</v>
      </c>
      <c r="H72" s="105">
        <f t="shared" si="45"/>
        <v>48756000</v>
      </c>
      <c r="I72" s="106">
        <f t="shared" si="45"/>
        <v>57574964</v>
      </c>
      <c r="J72" s="105">
        <f t="shared" si="45"/>
        <v>93716000</v>
      </c>
      <c r="K72" s="106">
        <f t="shared" si="45"/>
        <v>98920761</v>
      </c>
      <c r="L72" s="105">
        <f t="shared" si="45"/>
        <v>104186000</v>
      </c>
      <c r="M72" s="106">
        <f t="shared" si="45"/>
        <v>84026276</v>
      </c>
      <c r="N72" s="105">
        <f t="shared" si="45"/>
        <v>24300000</v>
      </c>
      <c r="O72" s="106">
        <f t="shared" si="45"/>
        <v>-260737066</v>
      </c>
      <c r="P72" s="105">
        <f>$H72      +$J72      +$L72      +$N72</f>
        <v>270958000</v>
      </c>
      <c r="Q72" s="106">
        <f>$I72      +$K72      +$M72      +$O72</f>
        <v>-20215065</v>
      </c>
      <c r="R72" s="61">
        <f>IF(($L72      =0),0,((($N72      -$L72      )/$L72      )*100))</f>
        <v>-76.676328873361101</v>
      </c>
      <c r="S72" s="62">
        <f>IF(($M72      =0),0,((($O72      -$M72      )/$M72      )*100))</f>
        <v>-410.30420293766207</v>
      </c>
      <c r="T72" s="61">
        <f>IF(($E69      =0),0,(($P69      /$E69      )*100))</f>
        <v>100</v>
      </c>
      <c r="U72" s="65">
        <f>IF($E69   =0,0,($Q69   /$E69 )*100)</f>
        <v>-7.4605898331106664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580172000</v>
      </c>
      <c r="C73" s="104">
        <f>SUM(C9:C14,C17:C23,C26:C29,C32,C35:C39,C42:C52,C55:C58,C61:C65,C69:C70)</f>
        <v>-23784000</v>
      </c>
      <c r="D73" s="104"/>
      <c r="E73" s="104">
        <f>$B73      +$C73      +$D73</f>
        <v>556388000</v>
      </c>
      <c r="F73" s="105">
        <f t="shared" ref="F73:O73" si="46">SUM(F9:F14,F17:F23,F26:F29,F32,F35:F39,F42:F52,F55:F58,F61:F65,F69:F70)</f>
        <v>556388000</v>
      </c>
      <c r="G73" s="106">
        <f t="shared" si="46"/>
        <v>425223000</v>
      </c>
      <c r="H73" s="105">
        <f t="shared" si="46"/>
        <v>80250000</v>
      </c>
      <c r="I73" s="106">
        <f t="shared" si="46"/>
        <v>88426629</v>
      </c>
      <c r="J73" s="105">
        <f t="shared" si="46"/>
        <v>123387000</v>
      </c>
      <c r="K73" s="106">
        <f t="shared" si="46"/>
        <v>130923918</v>
      </c>
      <c r="L73" s="105">
        <f t="shared" si="46"/>
        <v>147319000</v>
      </c>
      <c r="M73" s="106">
        <f t="shared" si="46"/>
        <v>125473323</v>
      </c>
      <c r="N73" s="105">
        <f t="shared" si="46"/>
        <v>63501000</v>
      </c>
      <c r="O73" s="106">
        <f t="shared" si="46"/>
        <v>-216618482</v>
      </c>
      <c r="P73" s="105">
        <f>$H73      +$J73      +$L73      +$N73</f>
        <v>414457000</v>
      </c>
      <c r="Q73" s="106">
        <f>$I73      +$K73      +$M73      +$O73</f>
        <v>128205388</v>
      </c>
      <c r="R73" s="61">
        <f>IF(($L73      =0),0,((($N73      -$L73      )/$L73      )*100))</f>
        <v>-56.895580339263773</v>
      </c>
      <c r="S73" s="62">
        <f>IF(($M73      =0),0,((($O73      -$M73      )/$M73      )*100))</f>
        <v>-272.64106570286657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74.677206043985748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23.100153153705058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4qxqL73B3UECAE01LZEj+3Cs4ph8juRLljTHT1tFa2hG0pdRqTh0/FsrDXS9YKZbAmvLO0WPt46hngOqmYOM0w==" saltValue="C+C53S2Bb9PuvoMi3z16b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544000</v>
      </c>
      <c r="I10" s="94">
        <v>603537</v>
      </c>
      <c r="J10" s="93">
        <v>255000</v>
      </c>
      <c r="K10" s="94">
        <v>249590</v>
      </c>
      <c r="L10" s="93"/>
      <c r="M10" s="94">
        <v>153339</v>
      </c>
      <c r="N10" s="93">
        <v>604000</v>
      </c>
      <c r="O10" s="94">
        <v>913534</v>
      </c>
      <c r="P10" s="93">
        <f t="shared" ref="P10:P15" si="1">$H10      +$J10      +$L10      +$N10</f>
        <v>1403000</v>
      </c>
      <c r="Q10" s="94">
        <f t="shared" ref="Q10:Q15" si="2">$I10      +$K10      +$M10      +$O10</f>
        <v>1920000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495.761026222944</v>
      </c>
      <c r="T10" s="48">
        <f t="shared" ref="T10:T14" si="5">IF(($E10      =0),0,(($P10      /$E10      )*100))</f>
        <v>73.072916666666671</v>
      </c>
      <c r="U10" s="50">
        <f t="shared" ref="U10:U14" si="6">IF(($E10      =0),0,(($Q10      /$E10      )*100))</f>
        <v>100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544000</v>
      </c>
      <c r="I15" s="97">
        <f t="shared" si="7"/>
        <v>603537</v>
      </c>
      <c r="J15" s="96">
        <f t="shared" si="7"/>
        <v>255000</v>
      </c>
      <c r="K15" s="97">
        <f t="shared" si="7"/>
        <v>249590</v>
      </c>
      <c r="L15" s="96">
        <f t="shared" si="7"/>
        <v>0</v>
      </c>
      <c r="M15" s="97">
        <f t="shared" si="7"/>
        <v>153339</v>
      </c>
      <c r="N15" s="96">
        <f t="shared" si="7"/>
        <v>604000</v>
      </c>
      <c r="O15" s="97">
        <f t="shared" si="7"/>
        <v>913534</v>
      </c>
      <c r="P15" s="96">
        <f t="shared" si="1"/>
        <v>1403000</v>
      </c>
      <c r="Q15" s="97">
        <f t="shared" si="2"/>
        <v>1920000</v>
      </c>
      <c r="R15" s="52">
        <f t="shared" si="3"/>
        <v>0</v>
      </c>
      <c r="S15" s="53">
        <f t="shared" si="4"/>
        <v>495.761026222944</v>
      </c>
      <c r="T15" s="52">
        <f>IF((SUM($E9:$E13))=0,0,(P15/(SUM($E9:$E13))*100))</f>
        <v>73.072916666666671</v>
      </c>
      <c r="U15" s="54">
        <f>IF((SUM($E9:$E13))=0,0,(Q15/(SUM($E9:$E13))*100))</f>
        <v>100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3144000</v>
      </c>
      <c r="C32" s="92">
        <v>-176000</v>
      </c>
      <c r="D32" s="92"/>
      <c r="E32" s="92">
        <f>$B32      +$C32      +$D32</f>
        <v>2968000</v>
      </c>
      <c r="F32" s="93">
        <v>2968000</v>
      </c>
      <c r="G32" s="94">
        <v>2968000</v>
      </c>
      <c r="H32" s="93">
        <v>817000</v>
      </c>
      <c r="I32" s="94">
        <v>1328795</v>
      </c>
      <c r="J32" s="93">
        <v>940000</v>
      </c>
      <c r="K32" s="94">
        <v>1384466</v>
      </c>
      <c r="L32" s="93">
        <v>961000</v>
      </c>
      <c r="M32" s="94">
        <v>254737</v>
      </c>
      <c r="N32" s="93">
        <v>249000</v>
      </c>
      <c r="O32" s="94"/>
      <c r="P32" s="93">
        <f>$H32      +$J32      +$L32      +$N32</f>
        <v>2967000</v>
      </c>
      <c r="Q32" s="94">
        <f>$I32      +$K32      +$M32      +$O32</f>
        <v>2967998</v>
      </c>
      <c r="R32" s="48">
        <f>IF(($L32      =0),0,((($N32      -$L32      )/$L32      )*100))</f>
        <v>-74.089490114464098</v>
      </c>
      <c r="S32" s="49">
        <f>IF(($M32      =0),0,((($O32      -$M32      )/$M32      )*100))</f>
        <v>-100</v>
      </c>
      <c r="T32" s="48">
        <f>IF(($E32      =0),0,(($P32      /$E32      )*100))</f>
        <v>99.966307277628033</v>
      </c>
      <c r="U32" s="50">
        <f>IF(($E32      =0),0,(($Q32      /$E32      )*100))</f>
        <v>99.999932614555249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3144000</v>
      </c>
      <c r="C33" s="95">
        <f>C32</f>
        <v>-176000</v>
      </c>
      <c r="D33" s="95"/>
      <c r="E33" s="95">
        <f>$B33      +$C33      +$D33</f>
        <v>2968000</v>
      </c>
      <c r="F33" s="96">
        <f t="shared" ref="F33:O33" si="17">F32</f>
        <v>2968000</v>
      </c>
      <c r="G33" s="97">
        <f t="shared" si="17"/>
        <v>2968000</v>
      </c>
      <c r="H33" s="96">
        <f t="shared" si="17"/>
        <v>817000</v>
      </c>
      <c r="I33" s="97">
        <f t="shared" si="17"/>
        <v>1328795</v>
      </c>
      <c r="J33" s="96">
        <f t="shared" si="17"/>
        <v>940000</v>
      </c>
      <c r="K33" s="97">
        <f t="shared" si="17"/>
        <v>1384466</v>
      </c>
      <c r="L33" s="96">
        <f t="shared" si="17"/>
        <v>961000</v>
      </c>
      <c r="M33" s="97">
        <f t="shared" si="17"/>
        <v>254737</v>
      </c>
      <c r="N33" s="96">
        <f t="shared" si="17"/>
        <v>249000</v>
      </c>
      <c r="O33" s="97">
        <f t="shared" si="17"/>
        <v>0</v>
      </c>
      <c r="P33" s="96">
        <f>$H33      +$J33      +$L33      +$N33</f>
        <v>2967000</v>
      </c>
      <c r="Q33" s="97">
        <f>$I33      +$K33      +$M33      +$O33</f>
        <v>2967998</v>
      </c>
      <c r="R33" s="52">
        <f>IF(($L33      =0),0,((($N33      -$L33      )/$L33      )*100))</f>
        <v>-74.089490114464098</v>
      </c>
      <c r="S33" s="53">
        <f>IF(($M33      =0),0,((($O33      -$M33      )/$M33      )*100))</f>
        <v>-100</v>
      </c>
      <c r="T33" s="52">
        <f>IF($E33   =0,0,($P33   /$E33   )*100)</f>
        <v>99.966307277628033</v>
      </c>
      <c r="U33" s="54">
        <f>IF($E33   =0,0,($Q33   /$E33   )*100)</f>
        <v>99.999932614555249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5064000</v>
      </c>
      <c r="C67" s="104">
        <f>SUM(C9:C14,C17:C23,C26:C29,C32,C35:C39,C42:C52,C55:C58,C61:C65)</f>
        <v>-176000</v>
      </c>
      <c r="D67" s="104"/>
      <c r="E67" s="104">
        <f t="shared" si="35"/>
        <v>4888000</v>
      </c>
      <c r="F67" s="105">
        <f t="shared" ref="F67:O67" si="43">SUM(F9:F14,F17:F23,F26:F29,F32,F35:F39,F42:F52,F55:F58,F61:F65)</f>
        <v>4888000</v>
      </c>
      <c r="G67" s="106">
        <f t="shared" si="43"/>
        <v>4888000</v>
      </c>
      <c r="H67" s="105">
        <f t="shared" si="43"/>
        <v>1361000</v>
      </c>
      <c r="I67" s="106">
        <f t="shared" si="43"/>
        <v>1932332</v>
      </c>
      <c r="J67" s="105">
        <f t="shared" si="43"/>
        <v>1195000</v>
      </c>
      <c r="K67" s="106">
        <f t="shared" si="43"/>
        <v>1634056</v>
      </c>
      <c r="L67" s="105">
        <f t="shared" si="43"/>
        <v>961000</v>
      </c>
      <c r="M67" s="106">
        <f t="shared" si="43"/>
        <v>408076</v>
      </c>
      <c r="N67" s="105">
        <f t="shared" si="43"/>
        <v>853000</v>
      </c>
      <c r="O67" s="106">
        <f t="shared" si="43"/>
        <v>913534</v>
      </c>
      <c r="P67" s="105">
        <f t="shared" si="36"/>
        <v>4370000</v>
      </c>
      <c r="Q67" s="106">
        <f t="shared" si="37"/>
        <v>4887998</v>
      </c>
      <c r="R67" s="61">
        <f t="shared" si="38"/>
        <v>-11.238293444328825</v>
      </c>
      <c r="S67" s="62">
        <f t="shared" si="39"/>
        <v>123.86369205736187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89.402618657937808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99.999959083469719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32314000</v>
      </c>
      <c r="C69" s="92">
        <v>839000</v>
      </c>
      <c r="D69" s="92"/>
      <c r="E69" s="92">
        <f>$B69      +$C69      +$D69</f>
        <v>33153000</v>
      </c>
      <c r="F69" s="93">
        <v>33153000</v>
      </c>
      <c r="G69" s="94">
        <v>33153000</v>
      </c>
      <c r="H69" s="93">
        <v>12683000</v>
      </c>
      <c r="I69" s="94">
        <v>13735856</v>
      </c>
      <c r="J69" s="93">
        <v>9917000</v>
      </c>
      <c r="K69" s="94">
        <v>14260433</v>
      </c>
      <c r="L69" s="93">
        <v>138000</v>
      </c>
      <c r="M69" s="94">
        <v>1834559</v>
      </c>
      <c r="N69" s="93">
        <v>10415000</v>
      </c>
      <c r="O69" s="94">
        <v>4169710</v>
      </c>
      <c r="P69" s="93">
        <f>$H69      +$J69      +$L69      +$N69</f>
        <v>33153000</v>
      </c>
      <c r="Q69" s="94">
        <f>$I69      +$K69      +$M69      +$O69</f>
        <v>34000558</v>
      </c>
      <c r="R69" s="48">
        <f>IF(($L69      =0),0,((($N69      -$L69      )/$L69      )*100))</f>
        <v>7447.101449275362</v>
      </c>
      <c r="S69" s="49">
        <f>IF(($M69      =0),0,((($O69      -$M69      )/$M69      )*100))</f>
        <v>127.28677573193339</v>
      </c>
      <c r="T69" s="48">
        <f>IF(($E69      =0),0,(($P69      /$E69      )*100))</f>
        <v>100</v>
      </c>
      <c r="U69" s="50">
        <f>IF(($E69      =0),0,(($Q69      /$E69      )*100))</f>
        <v>102.55650469037494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32314000</v>
      </c>
      <c r="C71" s="101">
        <f>SUM(C69:C70)</f>
        <v>839000</v>
      </c>
      <c r="D71" s="101"/>
      <c r="E71" s="101">
        <f>$B71      +$C71      +$D71</f>
        <v>33153000</v>
      </c>
      <c r="F71" s="102">
        <f t="shared" ref="F71:O71" si="44">SUM(F69:F70)</f>
        <v>33153000</v>
      </c>
      <c r="G71" s="103">
        <f t="shared" si="44"/>
        <v>33153000</v>
      </c>
      <c r="H71" s="102">
        <f t="shared" si="44"/>
        <v>12683000</v>
      </c>
      <c r="I71" s="103">
        <f t="shared" si="44"/>
        <v>13735856</v>
      </c>
      <c r="J71" s="102">
        <f t="shared" si="44"/>
        <v>9917000</v>
      </c>
      <c r="K71" s="103">
        <f t="shared" si="44"/>
        <v>14260433</v>
      </c>
      <c r="L71" s="102">
        <f t="shared" si="44"/>
        <v>138000</v>
      </c>
      <c r="M71" s="103">
        <f t="shared" si="44"/>
        <v>1834559</v>
      </c>
      <c r="N71" s="102">
        <f t="shared" si="44"/>
        <v>10415000</v>
      </c>
      <c r="O71" s="103">
        <f t="shared" si="44"/>
        <v>4169710</v>
      </c>
      <c r="P71" s="102">
        <f>$H71      +$J71      +$L71      +$N71</f>
        <v>33153000</v>
      </c>
      <c r="Q71" s="103">
        <f>$I71      +$K71      +$M71      +$O71</f>
        <v>34000558</v>
      </c>
      <c r="R71" s="57">
        <f>IF(($L71      =0),0,((($N71      -$L71      )/$L71      )*100))</f>
        <v>7447.101449275362</v>
      </c>
      <c r="S71" s="58">
        <f>IF(($M71      =0),0,((($O71      -$M71      )/$M71      )*100))</f>
        <v>127.28677573193339</v>
      </c>
      <c r="T71" s="57">
        <f>IF(($E69      =0),0,(($P69      /$E69      )*100))</f>
        <v>100</v>
      </c>
      <c r="U71" s="59">
        <f>IF($E69   =0,0,($Q69   /$E69 )*100)</f>
        <v>102.55650469037494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32314000</v>
      </c>
      <c r="C72" s="104">
        <f>SUM(C69:C70)</f>
        <v>839000</v>
      </c>
      <c r="D72" s="104"/>
      <c r="E72" s="104">
        <f>$B72      +$C72      +$D72</f>
        <v>33153000</v>
      </c>
      <c r="F72" s="105">
        <f t="shared" ref="F72:O72" si="45">SUM(F69:F70)</f>
        <v>33153000</v>
      </c>
      <c r="G72" s="106">
        <f t="shared" si="45"/>
        <v>33153000</v>
      </c>
      <c r="H72" s="105">
        <f t="shared" si="45"/>
        <v>12683000</v>
      </c>
      <c r="I72" s="106">
        <f t="shared" si="45"/>
        <v>13735856</v>
      </c>
      <c r="J72" s="105">
        <f t="shared" si="45"/>
        <v>9917000</v>
      </c>
      <c r="K72" s="106">
        <f t="shared" si="45"/>
        <v>14260433</v>
      </c>
      <c r="L72" s="105">
        <f t="shared" si="45"/>
        <v>138000</v>
      </c>
      <c r="M72" s="106">
        <f t="shared" si="45"/>
        <v>1834559</v>
      </c>
      <c r="N72" s="105">
        <f t="shared" si="45"/>
        <v>10415000</v>
      </c>
      <c r="O72" s="106">
        <f t="shared" si="45"/>
        <v>4169710</v>
      </c>
      <c r="P72" s="105">
        <f>$H72      +$J72      +$L72      +$N72</f>
        <v>33153000</v>
      </c>
      <c r="Q72" s="106">
        <f>$I72      +$K72      +$M72      +$O72</f>
        <v>34000558</v>
      </c>
      <c r="R72" s="61">
        <f>IF(($L72      =0),0,((($N72      -$L72      )/$L72      )*100))</f>
        <v>7447.101449275362</v>
      </c>
      <c r="S72" s="62">
        <f>IF(($M72      =0),0,((($O72      -$M72      )/$M72      )*100))</f>
        <v>127.28677573193339</v>
      </c>
      <c r="T72" s="61">
        <f>IF(($E69      =0),0,(($P69      /$E69      )*100))</f>
        <v>100</v>
      </c>
      <c r="U72" s="65">
        <f>IF($E69   =0,0,($Q69   /$E69 )*100)</f>
        <v>102.55650469037494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37378000</v>
      </c>
      <c r="C73" s="104">
        <f>SUM(C9:C14,C17:C23,C26:C29,C32,C35:C39,C42:C52,C55:C58,C61:C65,C69:C70)</f>
        <v>663000</v>
      </c>
      <c r="D73" s="104"/>
      <c r="E73" s="104">
        <f>$B73      +$C73      +$D73</f>
        <v>38041000</v>
      </c>
      <c r="F73" s="105">
        <f t="shared" ref="F73:O73" si="46">SUM(F9:F14,F17:F23,F26:F29,F32,F35:F39,F42:F52,F55:F58,F61:F65,F69:F70)</f>
        <v>38041000</v>
      </c>
      <c r="G73" s="106">
        <f t="shared" si="46"/>
        <v>38041000</v>
      </c>
      <c r="H73" s="105">
        <f t="shared" si="46"/>
        <v>14044000</v>
      </c>
      <c r="I73" s="106">
        <f t="shared" si="46"/>
        <v>15668188</v>
      </c>
      <c r="J73" s="105">
        <f t="shared" si="46"/>
        <v>11112000</v>
      </c>
      <c r="K73" s="106">
        <f t="shared" si="46"/>
        <v>15894489</v>
      </c>
      <c r="L73" s="105">
        <f t="shared" si="46"/>
        <v>1099000</v>
      </c>
      <c r="M73" s="106">
        <f t="shared" si="46"/>
        <v>2242635</v>
      </c>
      <c r="N73" s="105">
        <f t="shared" si="46"/>
        <v>11268000</v>
      </c>
      <c r="O73" s="106">
        <f t="shared" si="46"/>
        <v>5083244</v>
      </c>
      <c r="P73" s="105">
        <f>$H73      +$J73      +$L73      +$N73</f>
        <v>37523000</v>
      </c>
      <c r="Q73" s="106">
        <f>$I73      +$K73      +$M73      +$O73</f>
        <v>38888556</v>
      </c>
      <c r="R73" s="61">
        <f>IF(($L73      =0),0,((($N73      -$L73      )/$L73      )*100))</f>
        <v>925.29572338489527</v>
      </c>
      <c r="S73" s="62">
        <f>IF(($M73      =0),0,((($O73      -$M73      )/$M73      )*100))</f>
        <v>126.66390206163732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98.638311295707254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102.22800662443154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6mHFigv51+APv2d2Irtw1XgNUkEreIKoLQPPlZGyagqHs4now0e1/EtWq+3r+SFDZ/l0j6LXNrIKaSuOCzK0dA==" saltValue="bxY5ejtfmOGD3l6ChvVsQ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6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1"/>
      <c r="W1" s="31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2"/>
      <c r="W2" s="32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2"/>
      <c r="W3" s="32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2"/>
      <c r="W4" s="32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3"/>
      <c r="W5" s="33"/>
    </row>
    <row r="6" spans="1:23" ht="12.75" customHeight="1" x14ac:dyDescent="0.2">
      <c r="A6" s="34" t="s">
        <v>91</v>
      </c>
      <c r="B6" s="34" t="s">
        <v>91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37</v>
      </c>
    </row>
    <row r="10" spans="1:23" ht="12.95" customHeight="1" x14ac:dyDescent="0.2">
      <c r="A10" s="47" t="s">
        <v>36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221000</v>
      </c>
      <c r="I10" s="94">
        <v>220611</v>
      </c>
      <c r="J10" s="93">
        <v>416000</v>
      </c>
      <c r="K10" s="94">
        <v>416269</v>
      </c>
      <c r="L10" s="93">
        <v>139000</v>
      </c>
      <c r="M10" s="94">
        <v>139925</v>
      </c>
      <c r="N10" s="93">
        <v>943000</v>
      </c>
      <c r="O10" s="94">
        <v>943196</v>
      </c>
      <c r="P10" s="93">
        <f t="shared" ref="P10:P15" si="1">$H10      +$J10      +$L10      +$N10</f>
        <v>1719000</v>
      </c>
      <c r="Q10" s="94">
        <f t="shared" ref="Q10:Q15" si="2">$I10      +$K10      +$M10      +$O10</f>
        <v>1720001</v>
      </c>
      <c r="R10" s="48">
        <f t="shared" ref="R10:R15" si="3">IF(($L10      =0),0,((($N10      -$L10      )/$L10      )*100))</f>
        <v>578.41726618705036</v>
      </c>
      <c r="S10" s="49">
        <f t="shared" ref="S10:S15" si="4">IF(($M10      =0),0,((($O10      -$M10      )/$M10      )*100))</f>
        <v>574.07253886010358</v>
      </c>
      <c r="T10" s="48">
        <f t="shared" ref="T10:T14" si="5">IF(($E10      =0),0,(($P10      /$E10      )*100))</f>
        <v>99.941860465116278</v>
      </c>
      <c r="U10" s="50">
        <f t="shared" ref="U10:U14" si="6">IF(($E10      =0),0,(($Q10      /$E10      )*100))</f>
        <v>100.00005813953487</v>
      </c>
      <c r="V10" s="93">
        <v>0</v>
      </c>
      <c r="W10" s="94" t="s">
        <v>37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37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37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37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37</v>
      </c>
    </row>
    <row r="15" spans="1:23" ht="12.95" customHeight="1" x14ac:dyDescent="0.2">
      <c r="A15" s="51" t="s">
        <v>42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221000</v>
      </c>
      <c r="I15" s="97">
        <f t="shared" si="7"/>
        <v>220611</v>
      </c>
      <c r="J15" s="96">
        <f t="shared" si="7"/>
        <v>416000</v>
      </c>
      <c r="K15" s="97">
        <f t="shared" si="7"/>
        <v>416269</v>
      </c>
      <c r="L15" s="96">
        <f t="shared" si="7"/>
        <v>139000</v>
      </c>
      <c r="M15" s="97">
        <f t="shared" si="7"/>
        <v>139925</v>
      </c>
      <c r="N15" s="96">
        <f t="shared" si="7"/>
        <v>943000</v>
      </c>
      <c r="O15" s="97">
        <f t="shared" si="7"/>
        <v>943196</v>
      </c>
      <c r="P15" s="96">
        <f t="shared" si="1"/>
        <v>1719000</v>
      </c>
      <c r="Q15" s="97">
        <f t="shared" si="2"/>
        <v>1720001</v>
      </c>
      <c r="R15" s="52">
        <f t="shared" si="3"/>
        <v>578.41726618705036</v>
      </c>
      <c r="S15" s="53">
        <f t="shared" si="4"/>
        <v>574.07253886010358</v>
      </c>
      <c r="T15" s="52">
        <f>IF((SUM($E9:$E13))=0,0,(P15/(SUM($E9:$E13))*100))</f>
        <v>99.941860465116278</v>
      </c>
      <c r="U15" s="54">
        <f>IF((SUM($E9:$E13))=0,0,(Q15/(SUM($E9:$E13))*100))</f>
        <v>100.00005813953487</v>
      </c>
      <c r="V15" s="96">
        <f>SUM(V9:V14)</f>
        <v>0</v>
      </c>
      <c r="W15" s="97" t="s">
        <v>37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37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37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37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37</v>
      </c>
    </row>
    <row r="21" spans="1:23" ht="12.95" customHeight="1" x14ac:dyDescent="0.2">
      <c r="A21" s="47" t="s">
        <v>48</v>
      </c>
      <c r="B21" s="92"/>
      <c r="C21" s="92">
        <v>7418000</v>
      </c>
      <c r="D21" s="92"/>
      <c r="E21" s="92">
        <f t="shared" si="8"/>
        <v>7418000</v>
      </c>
      <c r="F21" s="93">
        <v>7418000</v>
      </c>
      <c r="G21" s="94">
        <v>7418000</v>
      </c>
      <c r="H21" s="93"/>
      <c r="I21" s="94"/>
      <c r="J21" s="93"/>
      <c r="K21" s="94"/>
      <c r="L21" s="93"/>
      <c r="M21" s="94"/>
      <c r="N21" s="93"/>
      <c r="O21" s="94">
        <v>3685987</v>
      </c>
      <c r="P21" s="93">
        <f t="shared" si="9"/>
        <v>0</v>
      </c>
      <c r="Q21" s="94">
        <f t="shared" si="10"/>
        <v>3685987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49.689768131571853</v>
      </c>
      <c r="V21" s="93">
        <v>0</v>
      </c>
      <c r="W21" s="94" t="s">
        <v>37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37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37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7418000</v>
      </c>
      <c r="D24" s="95"/>
      <c r="E24" s="95">
        <f t="shared" si="8"/>
        <v>7418000</v>
      </c>
      <c r="F24" s="96">
        <f t="shared" ref="F24:O24" si="15">SUM(F17:F23)</f>
        <v>7418000</v>
      </c>
      <c r="G24" s="97">
        <f t="shared" si="15"/>
        <v>7418000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3685987</v>
      </c>
      <c r="P24" s="96">
        <f t="shared" si="9"/>
        <v>0</v>
      </c>
      <c r="Q24" s="97">
        <f t="shared" si="10"/>
        <v>3685987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49.689768131571853</v>
      </c>
      <c r="V24" s="96">
        <f>SUM(V17:V23)</f>
        <v>0</v>
      </c>
      <c r="W24" s="97" t="s">
        <v>37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37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37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37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37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37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2329000</v>
      </c>
      <c r="C32" s="92">
        <v>-130000</v>
      </c>
      <c r="D32" s="92"/>
      <c r="E32" s="92">
        <f>$B32      +$C32      +$D32</f>
        <v>2199000</v>
      </c>
      <c r="F32" s="93">
        <v>2199000</v>
      </c>
      <c r="G32" s="94">
        <v>2199000</v>
      </c>
      <c r="H32" s="93">
        <v>601000</v>
      </c>
      <c r="I32" s="94">
        <v>600384</v>
      </c>
      <c r="J32" s="93">
        <v>821000</v>
      </c>
      <c r="K32" s="94">
        <v>814384</v>
      </c>
      <c r="L32" s="93">
        <v>777000</v>
      </c>
      <c r="M32" s="94">
        <v>1014602</v>
      </c>
      <c r="N32" s="93"/>
      <c r="O32" s="94">
        <v>-230370</v>
      </c>
      <c r="P32" s="93">
        <f>$H32      +$J32      +$L32      +$N32</f>
        <v>2199000</v>
      </c>
      <c r="Q32" s="94">
        <f>$I32      +$K32      +$M32      +$O32</f>
        <v>2199000</v>
      </c>
      <c r="R32" s="48">
        <f>IF(($L32      =0),0,((($N32      -$L32      )/$L32      )*100))</f>
        <v>-100</v>
      </c>
      <c r="S32" s="49">
        <f>IF(($M32      =0),0,((($O32      -$M32      )/$M32      )*100))</f>
        <v>-122.70545494686587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37</v>
      </c>
    </row>
    <row r="33" spans="1:23" ht="12.95" customHeight="1" x14ac:dyDescent="0.2">
      <c r="A33" s="51" t="s">
        <v>42</v>
      </c>
      <c r="B33" s="95">
        <f>B32</f>
        <v>2329000</v>
      </c>
      <c r="C33" s="95">
        <f>C32</f>
        <v>-130000</v>
      </c>
      <c r="D33" s="95"/>
      <c r="E33" s="95">
        <f>$B33      +$C33      +$D33</f>
        <v>2199000</v>
      </c>
      <c r="F33" s="96">
        <f t="shared" ref="F33:O33" si="17">F32</f>
        <v>2199000</v>
      </c>
      <c r="G33" s="97">
        <f t="shared" si="17"/>
        <v>2199000</v>
      </c>
      <c r="H33" s="96">
        <f t="shared" si="17"/>
        <v>601000</v>
      </c>
      <c r="I33" s="97">
        <f t="shared" si="17"/>
        <v>600384</v>
      </c>
      <c r="J33" s="96">
        <f t="shared" si="17"/>
        <v>821000</v>
      </c>
      <c r="K33" s="97">
        <f t="shared" si="17"/>
        <v>814384</v>
      </c>
      <c r="L33" s="96">
        <f t="shared" si="17"/>
        <v>777000</v>
      </c>
      <c r="M33" s="97">
        <f t="shared" si="17"/>
        <v>1014602</v>
      </c>
      <c r="N33" s="96">
        <f t="shared" si="17"/>
        <v>0</v>
      </c>
      <c r="O33" s="97">
        <f t="shared" si="17"/>
        <v>-230370</v>
      </c>
      <c r="P33" s="96">
        <f>$H33      +$J33      +$L33      +$N33</f>
        <v>2199000</v>
      </c>
      <c r="Q33" s="97">
        <f>$I33      +$K33      +$M33      +$O33</f>
        <v>2199000</v>
      </c>
      <c r="R33" s="52">
        <f>IF(($L33      =0),0,((($N33      -$L33      )/$L33      )*100))</f>
        <v>-100</v>
      </c>
      <c r="S33" s="53">
        <f>IF(($M33      =0),0,((($O33      -$M33      )/$M33      )*100))</f>
        <v>-122.70545494686587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37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21476000</v>
      </c>
      <c r="C35" s="92">
        <v>-2000000</v>
      </c>
      <c r="D35" s="92"/>
      <c r="E35" s="92">
        <f t="shared" ref="E35:E40" si="18">$B35      +$C35      +$D35</f>
        <v>19476000</v>
      </c>
      <c r="F35" s="93">
        <v>19476000</v>
      </c>
      <c r="G35" s="94">
        <v>19476000</v>
      </c>
      <c r="H35" s="93"/>
      <c r="I35" s="94"/>
      <c r="J35" s="93">
        <v>3000000</v>
      </c>
      <c r="K35" s="94">
        <v>3000000</v>
      </c>
      <c r="L35" s="93">
        <v>7286000</v>
      </c>
      <c r="M35" s="94">
        <v>4586075</v>
      </c>
      <c r="N35" s="93"/>
      <c r="O35" s="94">
        <v>11889925</v>
      </c>
      <c r="P35" s="93">
        <f t="shared" ref="P35:P40" si="19">$H35      +$J35      +$L35      +$N35</f>
        <v>10286000</v>
      </c>
      <c r="Q35" s="94">
        <f t="shared" ref="Q35:Q40" si="20">$I35      +$K35      +$M35      +$O35</f>
        <v>19476000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159.26145996304029</v>
      </c>
      <c r="T35" s="48">
        <f t="shared" ref="T35:T39" si="23">IF(($E35      =0),0,(($P35      /$E35      )*100))</f>
        <v>52.813719449578969</v>
      </c>
      <c r="U35" s="50">
        <f t="shared" ref="U35:U39" si="24">IF(($E35      =0),0,(($Q35      /$E35      )*100))</f>
        <v>100</v>
      </c>
      <c r="V35" s="93">
        <v>0</v>
      </c>
      <c r="W35" s="94" t="s">
        <v>37</v>
      </c>
    </row>
    <row r="36" spans="1:23" ht="12.95" customHeight="1" x14ac:dyDescent="0.2">
      <c r="A36" s="47" t="s">
        <v>60</v>
      </c>
      <c r="B36" s="92">
        <v>953000</v>
      </c>
      <c r="C36" s="92">
        <v>-953000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37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37</v>
      </c>
    </row>
    <row r="38" spans="1:23" ht="12.95" customHeight="1" x14ac:dyDescent="0.2">
      <c r="A38" s="47" t="s">
        <v>62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/>
      <c r="J38" s="93">
        <v>1043000</v>
      </c>
      <c r="K38" s="94">
        <v>978199</v>
      </c>
      <c r="L38" s="93">
        <v>2221000</v>
      </c>
      <c r="M38" s="94">
        <v>1914430</v>
      </c>
      <c r="N38" s="93">
        <v>359000</v>
      </c>
      <c r="O38" s="94">
        <v>1107371</v>
      </c>
      <c r="P38" s="93">
        <f t="shared" si="19"/>
        <v>3623000</v>
      </c>
      <c r="Q38" s="94">
        <f t="shared" si="20"/>
        <v>4000000</v>
      </c>
      <c r="R38" s="48">
        <f t="shared" si="21"/>
        <v>-83.836109860423235</v>
      </c>
      <c r="S38" s="49">
        <f t="shared" si="22"/>
        <v>-42.156621030802903</v>
      </c>
      <c r="T38" s="48">
        <f t="shared" si="23"/>
        <v>90.575000000000003</v>
      </c>
      <c r="U38" s="50">
        <f t="shared" si="24"/>
        <v>100</v>
      </c>
      <c r="V38" s="93">
        <v>0</v>
      </c>
      <c r="W38" s="94" t="s">
        <v>37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37</v>
      </c>
    </row>
    <row r="40" spans="1:23" ht="12.95" customHeight="1" x14ac:dyDescent="0.2">
      <c r="A40" s="51" t="s">
        <v>42</v>
      </c>
      <c r="B40" s="95">
        <f>SUM(B35:B39)</f>
        <v>26429000</v>
      </c>
      <c r="C40" s="95">
        <f>SUM(C35:C39)</f>
        <v>-2953000</v>
      </c>
      <c r="D40" s="95"/>
      <c r="E40" s="95">
        <f t="shared" si="18"/>
        <v>23476000</v>
      </c>
      <c r="F40" s="96">
        <f t="shared" ref="F40:O40" si="25">SUM(F35:F39)</f>
        <v>23476000</v>
      </c>
      <c r="G40" s="97">
        <f t="shared" si="25"/>
        <v>23476000</v>
      </c>
      <c r="H40" s="96">
        <f t="shared" si="25"/>
        <v>0</v>
      </c>
      <c r="I40" s="97">
        <f t="shared" si="25"/>
        <v>0</v>
      </c>
      <c r="J40" s="96">
        <f t="shared" si="25"/>
        <v>4043000</v>
      </c>
      <c r="K40" s="97">
        <f t="shared" si="25"/>
        <v>3978199</v>
      </c>
      <c r="L40" s="96">
        <f t="shared" si="25"/>
        <v>9507000</v>
      </c>
      <c r="M40" s="97">
        <f t="shared" si="25"/>
        <v>6500505</v>
      </c>
      <c r="N40" s="96">
        <f t="shared" si="25"/>
        <v>359000</v>
      </c>
      <c r="O40" s="97">
        <f t="shared" si="25"/>
        <v>12997296</v>
      </c>
      <c r="P40" s="96">
        <f t="shared" si="19"/>
        <v>13909000</v>
      </c>
      <c r="Q40" s="97">
        <f t="shared" si="20"/>
        <v>23476000</v>
      </c>
      <c r="R40" s="52">
        <f t="shared" si="21"/>
        <v>-96.223835068896605</v>
      </c>
      <c r="S40" s="53">
        <f t="shared" si="22"/>
        <v>99.9428659773356</v>
      </c>
      <c r="T40" s="52">
        <f>IF((+$E35+$E38) =0,0,(P40   /(+$E35+$E38) )*100)</f>
        <v>59.247742375191677</v>
      </c>
      <c r="U40" s="54">
        <f>IF((+$E35+$E38) =0,0,(Q40   /(+$E35+$E38) )*100)</f>
        <v>100</v>
      </c>
      <c r="V40" s="96">
        <f>SUM(V35:V39)</f>
        <v>0</v>
      </c>
      <c r="W40" s="97" t="s">
        <v>37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37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37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37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37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37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37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37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37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37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37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37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37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37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37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37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37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37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37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37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37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37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30478000</v>
      </c>
      <c r="C67" s="104">
        <f>SUM(C9:C14,C17:C23,C26:C29,C32,C35:C39,C42:C52,C55:C58,C61:C65)</f>
        <v>4335000</v>
      </c>
      <c r="D67" s="104"/>
      <c r="E67" s="104">
        <f t="shared" si="35"/>
        <v>34813000</v>
      </c>
      <c r="F67" s="105">
        <f t="shared" ref="F67:O67" si="43">SUM(F9:F14,F17:F23,F26:F29,F32,F35:F39,F42:F52,F55:F58,F61:F65)</f>
        <v>34813000</v>
      </c>
      <c r="G67" s="106">
        <f t="shared" si="43"/>
        <v>34813000</v>
      </c>
      <c r="H67" s="105">
        <f t="shared" si="43"/>
        <v>822000</v>
      </c>
      <c r="I67" s="106">
        <f t="shared" si="43"/>
        <v>820995</v>
      </c>
      <c r="J67" s="105">
        <f t="shared" si="43"/>
        <v>5280000</v>
      </c>
      <c r="K67" s="106">
        <f t="shared" si="43"/>
        <v>5208852</v>
      </c>
      <c r="L67" s="105">
        <f t="shared" si="43"/>
        <v>10423000</v>
      </c>
      <c r="M67" s="106">
        <f t="shared" si="43"/>
        <v>7655032</v>
      </c>
      <c r="N67" s="105">
        <f t="shared" si="43"/>
        <v>1302000</v>
      </c>
      <c r="O67" s="106">
        <f t="shared" si="43"/>
        <v>17396109</v>
      </c>
      <c r="P67" s="105">
        <f t="shared" si="36"/>
        <v>17827000</v>
      </c>
      <c r="Q67" s="106">
        <f t="shared" si="37"/>
        <v>31080988</v>
      </c>
      <c r="R67" s="61">
        <f t="shared" si="38"/>
        <v>-87.50839489590328</v>
      </c>
      <c r="S67" s="62">
        <f t="shared" si="39"/>
        <v>127.25063722790446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51.20788211300377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89.279832246574557</v>
      </c>
      <c r="V67" s="105">
        <f>SUM(V9:V14,V17:V23,V26:V29,V32,V35:V39,V42:V52,V55:V58,V61:V65)</f>
        <v>0</v>
      </c>
      <c r="W67" s="106" t="s">
        <v>37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26810000</v>
      </c>
      <c r="C69" s="92">
        <v>-1793000</v>
      </c>
      <c r="D69" s="92"/>
      <c r="E69" s="92">
        <f>$B69      +$C69      +$D69</f>
        <v>25017000</v>
      </c>
      <c r="F69" s="93">
        <v>25017000</v>
      </c>
      <c r="G69" s="94">
        <v>25017000</v>
      </c>
      <c r="H69" s="93">
        <v>7719000</v>
      </c>
      <c r="I69" s="94">
        <v>7865713</v>
      </c>
      <c r="J69" s="93">
        <v>105000</v>
      </c>
      <c r="K69" s="94">
        <v>3013533</v>
      </c>
      <c r="L69" s="93">
        <v>8073000</v>
      </c>
      <c r="M69" s="94">
        <v>7759568</v>
      </c>
      <c r="N69" s="93">
        <v>9120000</v>
      </c>
      <c r="O69" s="94">
        <v>6378187</v>
      </c>
      <c r="P69" s="93">
        <f>$H69      +$J69      +$L69      +$N69</f>
        <v>25017000</v>
      </c>
      <c r="Q69" s="94">
        <f>$I69      +$K69      +$M69      +$O69</f>
        <v>25017001</v>
      </c>
      <c r="R69" s="48">
        <f>IF(($L69      =0),0,((($N69      -$L69      )/$L69      )*100))</f>
        <v>12.969156447417319</v>
      </c>
      <c r="S69" s="49">
        <f>IF(($M69      =0),0,((($O69      -$M69      )/$M69      )*100))</f>
        <v>-17.802292601856184</v>
      </c>
      <c r="T69" s="48">
        <f>IF(($E69      =0),0,(($P69      /$E69      )*100))</f>
        <v>100</v>
      </c>
      <c r="U69" s="50">
        <f>IF(($E69      =0),0,(($Q69      /$E69      )*100))</f>
        <v>100.00000399728184</v>
      </c>
      <c r="V69" s="93">
        <v>0</v>
      </c>
      <c r="W69" s="94" t="s">
        <v>37</v>
      </c>
    </row>
    <row r="70" spans="1:23" s="64" customFormat="1" ht="12.95" customHeight="1" x14ac:dyDescent="0.2">
      <c r="A70" s="63" t="s">
        <v>89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IF(($L70      =0),0,((($N70      -$L70      )/$L70      )*100))</f>
        <v>0</v>
      </c>
      <c r="S70" s="49">
        <f>IF(($M70      =0),0,((($O70      -$M70      )/$M70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37</v>
      </c>
      <c r="W70" s="94" t="s">
        <v>37</v>
      </c>
    </row>
    <row r="71" spans="1:23" ht="12.95" customHeight="1" x14ac:dyDescent="0.2">
      <c r="A71" s="56" t="s">
        <v>42</v>
      </c>
      <c r="B71" s="101">
        <f>SUM(B69:B70)</f>
        <v>26810000</v>
      </c>
      <c r="C71" s="101">
        <f>SUM(C69:C70)</f>
        <v>-1793000</v>
      </c>
      <c r="D71" s="101"/>
      <c r="E71" s="101">
        <f>$B71      +$C71      +$D71</f>
        <v>25017000</v>
      </c>
      <c r="F71" s="102">
        <f t="shared" ref="F71:O71" si="44">SUM(F69:F70)</f>
        <v>25017000</v>
      </c>
      <c r="G71" s="103">
        <f t="shared" si="44"/>
        <v>25017000</v>
      </c>
      <c r="H71" s="102">
        <f t="shared" si="44"/>
        <v>7719000</v>
      </c>
      <c r="I71" s="103">
        <f t="shared" si="44"/>
        <v>7865713</v>
      </c>
      <c r="J71" s="102">
        <f t="shared" si="44"/>
        <v>105000</v>
      </c>
      <c r="K71" s="103">
        <f t="shared" si="44"/>
        <v>3013533</v>
      </c>
      <c r="L71" s="102">
        <f t="shared" si="44"/>
        <v>8073000</v>
      </c>
      <c r="M71" s="103">
        <f t="shared" si="44"/>
        <v>7759568</v>
      </c>
      <c r="N71" s="102">
        <f t="shared" si="44"/>
        <v>9120000</v>
      </c>
      <c r="O71" s="103">
        <f t="shared" si="44"/>
        <v>6378187</v>
      </c>
      <c r="P71" s="102">
        <f>$H71      +$J71      +$L71      +$N71</f>
        <v>25017000</v>
      </c>
      <c r="Q71" s="103">
        <f>$I71      +$K71      +$M71      +$O71</f>
        <v>25017001</v>
      </c>
      <c r="R71" s="57">
        <f>IF(($L71      =0),0,((($N71      -$L71      )/$L71      )*100))</f>
        <v>12.969156447417319</v>
      </c>
      <c r="S71" s="58">
        <f>IF(($M71      =0),0,((($O71      -$M71      )/$M71      )*100))</f>
        <v>-17.802292601856184</v>
      </c>
      <c r="T71" s="57">
        <f>IF(($E69      =0),0,(($P69      /$E69      )*100))</f>
        <v>100</v>
      </c>
      <c r="U71" s="59">
        <f>IF($E69   =0,0,($Q69   /$E69 )*100)</f>
        <v>100.00000399728184</v>
      </c>
      <c r="V71" s="102">
        <f>SUM(V69:V70)</f>
        <v>0</v>
      </c>
      <c r="W71" s="103" t="s">
        <v>37</v>
      </c>
    </row>
    <row r="72" spans="1:23" ht="12.95" customHeight="1" x14ac:dyDescent="0.2">
      <c r="A72" s="60" t="s">
        <v>87</v>
      </c>
      <c r="B72" s="104">
        <f>SUM(B69:B70)</f>
        <v>26810000</v>
      </c>
      <c r="C72" s="104">
        <f>SUM(C69:C70)</f>
        <v>-1793000</v>
      </c>
      <c r="D72" s="104"/>
      <c r="E72" s="104">
        <f>$B72      +$C72      +$D72</f>
        <v>25017000</v>
      </c>
      <c r="F72" s="105">
        <f t="shared" ref="F72:O72" si="45">SUM(F69:F70)</f>
        <v>25017000</v>
      </c>
      <c r="G72" s="106">
        <f t="shared" si="45"/>
        <v>25017000</v>
      </c>
      <c r="H72" s="105">
        <f t="shared" si="45"/>
        <v>7719000</v>
      </c>
      <c r="I72" s="106">
        <f t="shared" si="45"/>
        <v>7865713</v>
      </c>
      <c r="J72" s="105">
        <f t="shared" si="45"/>
        <v>105000</v>
      </c>
      <c r="K72" s="106">
        <f t="shared" si="45"/>
        <v>3013533</v>
      </c>
      <c r="L72" s="105">
        <f t="shared" si="45"/>
        <v>8073000</v>
      </c>
      <c r="M72" s="106">
        <f t="shared" si="45"/>
        <v>7759568</v>
      </c>
      <c r="N72" s="105">
        <f t="shared" si="45"/>
        <v>9120000</v>
      </c>
      <c r="O72" s="106">
        <f t="shared" si="45"/>
        <v>6378187</v>
      </c>
      <c r="P72" s="105">
        <f>$H72      +$J72      +$L72      +$N72</f>
        <v>25017000</v>
      </c>
      <c r="Q72" s="106">
        <f>$I72      +$K72      +$M72      +$O72</f>
        <v>25017001</v>
      </c>
      <c r="R72" s="61">
        <f>IF(($L72      =0),0,((($N72      -$L72      )/$L72      )*100))</f>
        <v>12.969156447417319</v>
      </c>
      <c r="S72" s="62">
        <f>IF(($M72      =0),0,((($O72      -$M72      )/$M72      )*100))</f>
        <v>-17.802292601856184</v>
      </c>
      <c r="T72" s="61">
        <f>IF(($E69      =0),0,(($P69      /$E69      )*100))</f>
        <v>100</v>
      </c>
      <c r="U72" s="65">
        <f>IF($E69   =0,0,($Q69   /$E69 )*100)</f>
        <v>100.00000399728184</v>
      </c>
      <c r="V72" s="105">
        <f>SUM(V69:V70)</f>
        <v>0</v>
      </c>
      <c r="W72" s="106" t="s">
        <v>37</v>
      </c>
    </row>
    <row r="73" spans="1:23" ht="12.95" customHeight="1" thickBot="1" x14ac:dyDescent="0.25">
      <c r="A73" s="60" t="s">
        <v>90</v>
      </c>
      <c r="B73" s="104">
        <f>SUM(B9:B14,B17:B23,B26:B29,B32,B35:B39,B42:B52,B55:B58,B61:B65,B69:B70)</f>
        <v>57288000</v>
      </c>
      <c r="C73" s="104">
        <f>SUM(C9:C14,C17:C23,C26:C29,C32,C35:C39,C42:C52,C55:C58,C61:C65,C69:C70)</f>
        <v>2542000</v>
      </c>
      <c r="D73" s="104"/>
      <c r="E73" s="104">
        <f>$B73      +$C73      +$D73</f>
        <v>59830000</v>
      </c>
      <c r="F73" s="105">
        <f t="shared" ref="F73:O73" si="46">SUM(F9:F14,F17:F23,F26:F29,F32,F35:F39,F42:F52,F55:F58,F61:F65,F69:F70)</f>
        <v>59830000</v>
      </c>
      <c r="G73" s="106">
        <f t="shared" si="46"/>
        <v>59830000</v>
      </c>
      <c r="H73" s="105">
        <f t="shared" si="46"/>
        <v>8541000</v>
      </c>
      <c r="I73" s="106">
        <f t="shared" si="46"/>
        <v>8686708</v>
      </c>
      <c r="J73" s="105">
        <f t="shared" si="46"/>
        <v>5385000</v>
      </c>
      <c r="K73" s="106">
        <f t="shared" si="46"/>
        <v>8222385</v>
      </c>
      <c r="L73" s="105">
        <f t="shared" si="46"/>
        <v>18496000</v>
      </c>
      <c r="M73" s="106">
        <f t="shared" si="46"/>
        <v>15414600</v>
      </c>
      <c r="N73" s="105">
        <f t="shared" si="46"/>
        <v>10422000</v>
      </c>
      <c r="O73" s="106">
        <f t="shared" si="46"/>
        <v>23774296</v>
      </c>
      <c r="P73" s="105">
        <f>$H73      +$J73      +$L73      +$N73</f>
        <v>42844000</v>
      </c>
      <c r="Q73" s="106">
        <f>$I73      +$K73      +$M73      +$O73</f>
        <v>56097989</v>
      </c>
      <c r="R73" s="61">
        <f>IF(($L73      =0),0,((($N73      -$L73      )/$L73      )*100))</f>
        <v>-43.652681660899653</v>
      </c>
      <c r="S73" s="62">
        <f>IF(($M73      =0),0,((($O73      -$M73      )/$M73      )*100))</f>
        <v>54.232325198188732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71.609560421193379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93.762308206585317</v>
      </c>
      <c r="V73" s="105">
        <f>SUM(V9:V14,V17:V23,V26:V29,V32,V35:V39,V42:V52,V55:V58,V61:V65,V69:V70)</f>
        <v>0</v>
      </c>
      <c r="W73" s="106" t="s">
        <v>37</v>
      </c>
    </row>
    <row r="74" spans="1:23" ht="13.5" thickTop="1" x14ac:dyDescent="0.2">
      <c r="A74" s="66" t="s">
        <v>91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0" t="s">
        <v>10</v>
      </c>
      <c r="Q75" s="131"/>
      <c r="R75" s="132" t="s">
        <v>11</v>
      </c>
      <c r="S75" s="131"/>
      <c r="T75" s="132" t="s">
        <v>12</v>
      </c>
      <c r="U75" s="131"/>
      <c r="V75" s="130"/>
      <c r="W75" s="131"/>
    </row>
    <row r="76" spans="1:23" ht="67.5" x14ac:dyDescent="0.2">
      <c r="A76" s="77" t="s">
        <v>92</v>
      </c>
      <c r="B76" s="78" t="s">
        <v>93</v>
      </c>
      <c r="C76" s="78" t="s">
        <v>94</v>
      </c>
      <c r="D76" s="79" t="s">
        <v>17</v>
      </c>
      <c r="E76" s="78" t="s">
        <v>18</v>
      </c>
      <c r="F76" s="78" t="s">
        <v>19</v>
      </c>
      <c r="G76" s="78" t="s">
        <v>95</v>
      </c>
      <c r="H76" s="78" t="s">
        <v>96</v>
      </c>
      <c r="I76" s="80" t="s">
        <v>22</v>
      </c>
      <c r="J76" s="78" t="s">
        <v>97</v>
      </c>
      <c r="K76" s="80" t="s">
        <v>24</v>
      </c>
      <c r="L76" s="78" t="s">
        <v>98</v>
      </c>
      <c r="M76" s="80" t="s">
        <v>26</v>
      </c>
      <c r="N76" s="78" t="s">
        <v>99</v>
      </c>
      <c r="O76" s="80" t="s">
        <v>28</v>
      </c>
      <c r="P76" s="80" t="s">
        <v>100</v>
      </c>
      <c r="Q76" s="81" t="s">
        <v>30</v>
      </c>
      <c r="R76" s="82" t="s">
        <v>100</v>
      </c>
      <c r="S76" s="83" t="s">
        <v>30</v>
      </c>
      <c r="T76" s="82" t="s">
        <v>101</v>
      </c>
      <c r="U76" s="79" t="s">
        <v>32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166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167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171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102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103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IF(($L87      =0),0,((($N87      -$L87      )/$L87      )*100))</f>
        <v>0</v>
      </c>
      <c r="S87" s="90">
        <f t="shared" ref="S87:S94" si="52">IF(($M87      =0),0,((($O87      -$M87      )/$M87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110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111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172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87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173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174</v>
      </c>
    </row>
    <row r="117" spans="1:23" x14ac:dyDescent="0.2">
      <c r="A117" s="29" t="s">
        <v>175</v>
      </c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179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AlKF2TLq/Qf4DDdQcmuIADVc1kIYVmbjQzin609KooL+wgyituZtvyDOjkBfaJojm6KZExDHM815J31PJkP9BA==" saltValue="yAmB3gDe+LdcKchsK0dX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5:Q75"/>
    <mergeCell ref="R75:S75"/>
    <mergeCell ref="T75:U75"/>
    <mergeCell ref="V75:W75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02400A8EBC024784A1C2355D0C68CE" ma:contentTypeVersion="" ma:contentTypeDescription="Create a new document." ma:contentTypeScope="" ma:versionID="30373b39843be6c89737bbaf984dcb9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DC61621-ADC7-4DFB-BEBE-49CEB5A77345}"/>
</file>

<file path=customXml/itemProps2.xml><?xml version="1.0" encoding="utf-8"?>
<ds:datastoreItem xmlns:ds="http://schemas.openxmlformats.org/officeDocument/2006/customXml" ds:itemID="{9FCA8DA4-3C66-4170-BC66-C7057110A4D4}"/>
</file>

<file path=customXml/itemProps3.xml><?xml version="1.0" encoding="utf-8"?>
<ds:datastoreItem xmlns:ds="http://schemas.openxmlformats.org/officeDocument/2006/customXml" ds:itemID="{3C854197-8823-4794-92FD-7F62A84651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2024-08-07T08:41:33Z</dcterms:created>
  <dcterms:modified xsi:type="dcterms:W3CDTF">2024-08-07T08:58:19Z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0x010100CC02400A8EBC024784A1C2355D0C68CE</vt:lpwstr>
  </property>
</Properties>
</file>